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0" yWindow="0" windowWidth="24000" windowHeight="9600" firstSheet="1" activeTab="1"/>
  </bookViews>
  <sheets>
    <sheet name="Input" sheetId="8" r:id="rId1"/>
    <sheet name="Teasure" sheetId="7" r:id="rId2"/>
    <sheet name="Share price" sheetId="9" r:id="rId3"/>
    <sheet name="Profit &amp; Loss" sheetId="1" r:id="rId4"/>
    <sheet name="Quarters" sheetId="3" r:id="rId5"/>
    <sheet name="Balance Sheet" sheetId="2" r:id="rId6"/>
    <sheet name="Cash Flow" sheetId="4" r:id="rId7"/>
    <sheet name="Customization" sheetId="5" r:id="rId8"/>
    <sheet name="Data Sheet" sheetId="6" r:id="rId9"/>
  </sheets>
  <definedNames>
    <definedName name="_xlnm.Print_Area" localSheetId="1">Teasure!$A$1:$L$72</definedName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7" l="1"/>
  <c r="E28" i="7"/>
  <c r="C28" i="7"/>
  <c r="G46" i="7"/>
  <c r="G45" i="7"/>
  <c r="G44" i="7"/>
  <c r="K46" i="7"/>
  <c r="K47" i="7"/>
  <c r="K44" i="7"/>
  <c r="K43" i="7"/>
  <c r="K45" i="7" l="1"/>
  <c r="K49" i="7" s="1"/>
  <c r="F39" i="7"/>
  <c r="F38" i="7"/>
  <c r="F37" i="7"/>
  <c r="F36" i="7"/>
  <c r="F35" i="7"/>
  <c r="F34" i="7"/>
  <c r="F33" i="7"/>
  <c r="F32" i="7"/>
  <c r="F31" i="7"/>
  <c r="F30" i="7"/>
  <c r="E39" i="7"/>
  <c r="E38" i="7"/>
  <c r="E37" i="7"/>
  <c r="E36" i="7"/>
  <c r="E35" i="7"/>
  <c r="E34" i="7"/>
  <c r="E33" i="7"/>
  <c r="E32" i="7"/>
  <c r="E31" i="7"/>
  <c r="E30" i="7"/>
  <c r="C39" i="7"/>
  <c r="C38" i="7"/>
  <c r="C37" i="7"/>
  <c r="C36" i="7"/>
  <c r="C35" i="7"/>
  <c r="C34" i="7"/>
  <c r="C33" i="7"/>
  <c r="C32" i="7"/>
  <c r="C31" i="7"/>
  <c r="C30" i="7"/>
  <c r="B39" i="7"/>
  <c r="B38" i="7"/>
  <c r="B37" i="7"/>
  <c r="B36" i="7"/>
  <c r="B35" i="7"/>
  <c r="B34" i="7"/>
  <c r="B33" i="7"/>
  <c r="B32" i="7"/>
  <c r="B31" i="7"/>
  <c r="B30" i="7"/>
  <c r="J1252" i="9"/>
  <c r="J1251" i="9"/>
  <c r="J1250" i="9"/>
  <c r="J1249" i="9"/>
  <c r="J1248" i="9"/>
  <c r="J1247" i="9"/>
  <c r="J1246" i="9"/>
  <c r="J1245" i="9"/>
  <c r="J1244" i="9"/>
  <c r="J1243" i="9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C26" i="7"/>
  <c r="C25" i="7"/>
  <c r="C24" i="7"/>
  <c r="C23" i="7"/>
  <c r="C22" i="7"/>
  <c r="C21" i="7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B51" i="1"/>
  <c r="K27" i="2"/>
  <c r="J27" i="2"/>
  <c r="I27" i="2"/>
  <c r="H27" i="2"/>
  <c r="G27" i="2"/>
  <c r="F27" i="2"/>
  <c r="E27" i="2"/>
  <c r="D27" i="2"/>
  <c r="C27" i="2"/>
  <c r="B27" i="2"/>
  <c r="B50" i="1"/>
  <c r="B49" i="1"/>
  <c r="C47" i="1"/>
  <c r="D47" i="1"/>
  <c r="E47" i="1"/>
  <c r="F47" i="1"/>
  <c r="G47" i="1"/>
  <c r="H47" i="1"/>
  <c r="I47" i="1"/>
  <c r="J47" i="1"/>
  <c r="K47" i="1"/>
  <c r="B47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B46" i="1"/>
  <c r="B45" i="1"/>
  <c r="C44" i="1"/>
  <c r="D44" i="1"/>
  <c r="E44" i="1"/>
  <c r="F44" i="1"/>
  <c r="G44" i="1"/>
  <c r="H44" i="1"/>
  <c r="I44" i="1"/>
  <c r="J44" i="1"/>
  <c r="K44" i="1"/>
  <c r="B44" i="1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C17" i="7"/>
  <c r="C16" i="7"/>
  <c r="C15" i="7"/>
  <c r="C14" i="7"/>
  <c r="C13" i="7"/>
  <c r="C12" i="7"/>
  <c r="C11" i="7"/>
  <c r="C10" i="7"/>
  <c r="D42" i="1"/>
  <c r="E42" i="1"/>
  <c r="F42" i="1"/>
  <c r="G42" i="1"/>
  <c r="H42" i="1"/>
  <c r="I42" i="1"/>
  <c r="J42" i="1"/>
  <c r="K42" i="1"/>
  <c r="C42" i="1"/>
  <c r="C41" i="1"/>
  <c r="D41" i="1"/>
  <c r="E41" i="1"/>
  <c r="F41" i="1"/>
  <c r="G41" i="1"/>
  <c r="H41" i="1"/>
  <c r="I41" i="1"/>
  <c r="J41" i="1"/>
  <c r="K41" i="1"/>
  <c r="B41" i="1"/>
  <c r="K39" i="1"/>
  <c r="J39" i="1"/>
  <c r="I39" i="1"/>
  <c r="H39" i="1"/>
  <c r="G39" i="1"/>
  <c r="F39" i="1"/>
  <c r="E39" i="1"/>
  <c r="D39" i="1"/>
  <c r="C39" i="1"/>
  <c r="C37" i="1"/>
  <c r="D37" i="1"/>
  <c r="E37" i="1"/>
  <c r="F37" i="1"/>
  <c r="G37" i="1"/>
  <c r="H37" i="1"/>
  <c r="I37" i="1"/>
  <c r="J37" i="1"/>
  <c r="K37" i="1"/>
  <c r="B37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B35" i="1"/>
  <c r="B34" i="1"/>
  <c r="C32" i="1"/>
  <c r="D32" i="1"/>
  <c r="E32" i="1"/>
  <c r="F32" i="1"/>
  <c r="G32" i="1"/>
  <c r="H32" i="1"/>
  <c r="I32" i="1"/>
  <c r="J32" i="1"/>
  <c r="K32" i="1"/>
  <c r="B32" i="1"/>
  <c r="C31" i="1"/>
  <c r="D31" i="1"/>
  <c r="E31" i="1"/>
  <c r="F31" i="1"/>
  <c r="G31" i="1"/>
  <c r="H31" i="1"/>
  <c r="I31" i="1"/>
  <c r="J31" i="1"/>
  <c r="K31" i="1"/>
  <c r="B31" i="1"/>
  <c r="G9" i="7"/>
  <c r="F9" i="7"/>
  <c r="E9" i="7"/>
  <c r="D9" i="7"/>
  <c r="C9" i="7"/>
  <c r="K29" i="1"/>
  <c r="J29" i="1"/>
  <c r="I29" i="1"/>
  <c r="H29" i="1"/>
  <c r="G29" i="1"/>
  <c r="F29" i="1"/>
  <c r="E29" i="1"/>
  <c r="D29" i="1"/>
  <c r="C29" i="1"/>
  <c r="G8" i="7"/>
  <c r="F8" i="7"/>
  <c r="E8" i="7"/>
  <c r="D8" i="7"/>
  <c r="C8" i="7"/>
  <c r="D6" i="7" l="1"/>
  <c r="D19" i="7" s="1"/>
  <c r="E6" i="7"/>
  <c r="E19" i="7" s="1"/>
  <c r="F6" i="7"/>
  <c r="F19" i="7" s="1"/>
  <c r="G6" i="7"/>
  <c r="G19" i="7" s="1"/>
  <c r="C6" i="7"/>
  <c r="C19" i="7" s="1"/>
  <c r="C4" i="7"/>
  <c r="B2" i="7"/>
  <c r="C6" i="3" l="1"/>
  <c r="D6" i="3"/>
  <c r="E6" i="3"/>
  <c r="F6" i="3"/>
  <c r="G6" i="3"/>
  <c r="H6" i="3"/>
  <c r="I6" i="3"/>
  <c r="L6" i="1" s="1"/>
  <c r="L19" i="1" s="1"/>
  <c r="L24" i="1" s="1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F13" i="1"/>
  <c r="G13" i="1"/>
  <c r="G14" i="1" s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L4" i="1" s="1"/>
  <c r="L23" i="1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G12" i="1"/>
  <c r="H12" i="1"/>
  <c r="H13" i="1" s="1"/>
  <c r="I12" i="1"/>
  <c r="J12" i="1"/>
  <c r="J13" i="1" s="1"/>
  <c r="J14" i="1" s="1"/>
  <c r="K12" i="1"/>
  <c r="K23" i="2" s="1"/>
  <c r="C15" i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B20" i="2" s="1"/>
  <c r="A1" i="1"/>
  <c r="A1" i="3" s="1"/>
  <c r="E1" i="6"/>
  <c r="H1" i="1" s="1"/>
  <c r="H16" i="2"/>
  <c r="D16" i="2"/>
  <c r="C23" i="2"/>
  <c r="K16" i="2"/>
  <c r="C16" i="2"/>
  <c r="F16" i="2"/>
  <c r="D23" i="2"/>
  <c r="J6" i="1"/>
  <c r="J19" i="1"/>
  <c r="K6" i="1"/>
  <c r="K19" i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G20" i="2"/>
  <c r="K20" i="2"/>
  <c r="D20" i="2"/>
  <c r="J20" i="2"/>
  <c r="C20" i="2"/>
  <c r="E20" i="2"/>
  <c r="L10" i="1"/>
  <c r="M11" i="1" s="1"/>
  <c r="A1" i="2"/>
  <c r="A1" i="4"/>
  <c r="H23" i="1"/>
  <c r="I23" i="1"/>
  <c r="J24" i="2" l="1"/>
  <c r="D24" i="2"/>
  <c r="I14" i="3"/>
  <c r="I24" i="2"/>
  <c r="C24" i="2"/>
  <c r="H24" i="2"/>
  <c r="K13" i="1"/>
  <c r="K14" i="1" s="1"/>
  <c r="E6" i="1"/>
  <c r="E19" i="1" s="1"/>
  <c r="H24" i="1" s="1"/>
  <c r="J23" i="1"/>
  <c r="B23" i="2"/>
  <c r="H14" i="1"/>
  <c r="G24" i="2"/>
  <c r="D13" i="1"/>
  <c r="E13" i="1" s="1"/>
  <c r="E14" i="1" s="1"/>
  <c r="I25" i="1" s="1"/>
  <c r="H23" i="2"/>
  <c r="E21" i="2"/>
  <c r="E1" i="3"/>
  <c r="B14" i="1"/>
  <c r="I24" i="1"/>
  <c r="I16" i="2"/>
  <c r="K24" i="2"/>
  <c r="N11" i="1"/>
  <c r="I6" i="1"/>
  <c r="I19" i="1" s="1"/>
  <c r="K24" i="1" s="1"/>
  <c r="M24" i="1" s="1"/>
  <c r="E1" i="2"/>
  <c r="I23" i="2"/>
  <c r="F24" i="2"/>
  <c r="M9" i="1"/>
  <c r="N9" i="1"/>
  <c r="N8" i="1"/>
  <c r="M8" i="1"/>
  <c r="N23" i="1"/>
  <c r="N4" i="1" s="1"/>
  <c r="I20" i="2"/>
  <c r="H20" i="2"/>
  <c r="K23" i="1"/>
  <c r="M23" i="1" s="1"/>
  <c r="M4" i="1" s="1"/>
  <c r="H6" i="1"/>
  <c r="H19" i="1" s="1"/>
  <c r="J24" i="1" s="1"/>
  <c r="F6" i="1"/>
  <c r="F19" i="1" s="1"/>
  <c r="E1" i="4"/>
  <c r="K25" i="1" l="1"/>
  <c r="M25" i="1" s="1"/>
  <c r="M14" i="1" s="1"/>
  <c r="J25" i="1"/>
  <c r="N24" i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l="1"/>
  <c r="M5" i="1"/>
</calcChain>
</file>

<file path=xl/sharedStrings.xml><?xml version="1.0" encoding="utf-8"?>
<sst xmlns="http://schemas.openxmlformats.org/spreadsheetml/2006/main" count="241" uniqueCount="184">
  <si>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</si>
  <si>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</si>
  <si>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</si>
  <si>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</si>
  <si>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</si>
  <si>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</si>
  <si>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</si>
  <si>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</si>
  <si>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</si>
  <si>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</si>
  <si>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</si>
  <si>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</si>
  <si>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</si>
  <si>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</si>
  <si>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</si>
  <si>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</si>
  <si>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</si>
  <si>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</si>
  <si>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</si>
  <si>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</si>
  <si>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</si>
  <si>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</si>
  <si>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</si>
  <si>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</si>
  <si>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</si>
  <si>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</si>
  <si>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</si>
  <si>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</si>
  <si>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</si>
  <si>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</si>
  <si>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</si>
  <si>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</si>
  <si>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</si>
  <si>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</si>
  <si>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</si>
  <si>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</si>
  <si>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</si>
  <si>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</si>
  <si>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</si>
  <si>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</si>
  <si>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</si>
  <si>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</si>
  <si>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</si>
  <si>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</si>
  <si>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</si>
  <si>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</si>
  <si>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</si>
  <si>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</si>
  <si>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</si>
  <si>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</si>
  <si>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</si>
  <si>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</si>
  <si>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</si>
  <si>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</si>
  <si>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</si>
  <si>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</si>
  <si>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</si>
  <si>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</si>
  <si>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</si>
  <si>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</si>
  <si>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</si>
  <si>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</si>
  <si>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</si>
  <si>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MOTILAL OSWAL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</si>
  <si>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</si>
  <si>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</si>
  <si>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</si>
  <si>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</si>
  <si>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</si>
  <si>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</si>
  <si>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</si>
  <si>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</si>
  <si>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</si>
  <si>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</si>
  <si>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</si>
  <si>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</si>
  <si>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</si>
  <si>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</si>
  <si>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</si>
  <si>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</si>
  <si>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</si>
  <si>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</si>
  <si>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</si>
  <si>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</si>
  <si>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</si>
  <si>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</si>
  <si>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</si>
  <si>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</si>
  <si>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</si>
  <si>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</si>
  <si>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</si>
  <si>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</si>
  <si>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</si>
  <si>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Motilal Oswal Financial Services Limited is an Indian financial services company offering a range of financial products and services. The company was founded by Motilal Oswal and Raamdeo Agrawal in 1987. The company is listed on BSE and NSE stock exchanges</t>
  </si>
  <si>
    <t>Company Description</t>
  </si>
  <si>
    <t>INR (Crs.)</t>
  </si>
  <si>
    <t>Total Sales</t>
  </si>
  <si>
    <t>Sales Growth (y-o-y)</t>
  </si>
  <si>
    <t>Gross Profit Margins (%)</t>
  </si>
  <si>
    <t>EBIDTA Margins (%)</t>
  </si>
  <si>
    <t>EBIT Margins (%)</t>
  </si>
  <si>
    <t>Net Profit Margins (%)</t>
  </si>
  <si>
    <t>Earning Per Share (In Rs)</t>
  </si>
  <si>
    <t>EPS Growth (y-o-y)</t>
  </si>
  <si>
    <t>Divident Per Share (In Rs)</t>
  </si>
  <si>
    <t>DPS Growth (y-o-y)</t>
  </si>
  <si>
    <t>Sales growth</t>
  </si>
  <si>
    <t>Gross Margin</t>
  </si>
  <si>
    <t>GPM</t>
  </si>
  <si>
    <t>EBIDTA Margins</t>
  </si>
  <si>
    <t>EBIT Margins</t>
  </si>
  <si>
    <t>EPS Growth</t>
  </si>
  <si>
    <t>Dividend Per Share</t>
  </si>
  <si>
    <t>Dividen Growth</t>
  </si>
  <si>
    <t>Date</t>
  </si>
  <si>
    <t>Adj Close</t>
  </si>
  <si>
    <t>Volume</t>
  </si>
  <si>
    <t>Volume - 5Y</t>
  </si>
  <si>
    <t>Market Capitalisation</t>
  </si>
  <si>
    <t>Debt</t>
  </si>
  <si>
    <t>Cash</t>
  </si>
  <si>
    <t>Enter Price Value (EV)</t>
  </si>
  <si>
    <t>EV / Ebidta</t>
  </si>
  <si>
    <t>EV / Sales</t>
  </si>
  <si>
    <t>Price / Book Value (P/B)</t>
  </si>
  <si>
    <t>Book values</t>
  </si>
  <si>
    <t>Price to Earnings</t>
  </si>
  <si>
    <t>EV / EBIDTA</t>
  </si>
  <si>
    <t>Price to Book</t>
  </si>
  <si>
    <t>Return on Equity (%)</t>
  </si>
  <si>
    <t>Return on Capital Employed (%)</t>
  </si>
  <si>
    <t>Key Financial Ratios</t>
  </si>
  <si>
    <t>Key Financial Matrics</t>
  </si>
  <si>
    <t>Top 10 Share Holders</t>
  </si>
  <si>
    <t>Share Price - 5Y</t>
  </si>
  <si>
    <t>Shareholder's name</t>
  </si>
  <si>
    <t>Motilal Oswal Family Trust</t>
  </si>
  <si>
    <t>Raamdeo Ramgopal Agrawal</t>
  </si>
  <si>
    <t>Motilal Gopilal Oswal</t>
  </si>
  <si>
    <t>Parag Parikh Flexi Cap Fund</t>
  </si>
  <si>
    <t>Navin Agarwal</t>
  </si>
  <si>
    <t>Suneeta Raamdeo Agrawal</t>
  </si>
  <si>
    <t>Raamdeo Agarwal HUF</t>
  </si>
  <si>
    <t>Pratik Motilal Oswal</t>
  </si>
  <si>
    <t>Rajat Rajgarhia</t>
  </si>
  <si>
    <t>Vaibhav Raamdeo Agrawal</t>
  </si>
  <si>
    <t>% Holdings</t>
  </si>
  <si>
    <t>Market Price (in Crs.)</t>
  </si>
  <si>
    <t>N. Shares (in Crs.)</t>
  </si>
  <si>
    <t>Promoters</t>
  </si>
  <si>
    <t>FIIs</t>
  </si>
  <si>
    <t>DIIs</t>
  </si>
  <si>
    <t>Public</t>
  </si>
  <si>
    <t>Share Price as on XXXX</t>
  </si>
  <si>
    <t>Number of Shares o/s</t>
  </si>
  <si>
    <t>Less: Cash &amp; Equivalents</t>
  </si>
  <si>
    <t>Add: Debt</t>
  </si>
  <si>
    <t>Add: Minority Interest</t>
  </si>
  <si>
    <t>Enterprise Value</t>
  </si>
  <si>
    <t>Manageral Remuneration</t>
  </si>
  <si>
    <t>Designation</t>
  </si>
  <si>
    <t>Salary</t>
  </si>
  <si>
    <t>Variable Pay</t>
  </si>
  <si>
    <t>Perquisites</t>
  </si>
  <si>
    <t>Mr. Motilal Oswal</t>
  </si>
  <si>
    <t>Mr. Ajay Menon</t>
  </si>
  <si>
    <t>Mr. Rajat Rajgarhia</t>
  </si>
  <si>
    <t>MD &amp; CEO</t>
  </si>
  <si>
    <t>WTD</t>
  </si>
  <si>
    <t>Amount (in INR)</t>
  </si>
  <si>
    <t>Capital Structure</t>
  </si>
  <si>
    <t>Share Holding Pattern</t>
  </si>
  <si>
    <t>Latest Updates</t>
  </si>
  <si>
    <r>
      <t xml:space="preserve">1. Motilal Oswal AMC collects ₹1,350 crore via small-cap NFO: </t>
    </r>
    <r>
      <rPr>
        <sz val="12"/>
        <color theme="1"/>
        <rFont val="Calibri"/>
        <family val="2"/>
        <scheme val="minor"/>
      </rPr>
      <t>Motilal Oswal Asset Management Company has collected over ₹1,350 crore through its small-cap new fund offer. This is the highest-ever collection for any active small-cap NFO, said the fund house. Moreover, it is the first active NFO from the fund house in four years.</t>
    </r>
  </si>
  <si>
    <t>2. Union Bank’s profitability and capitalisation to cushion impact of RBI measures on risk weights: Motillal Oswal Report</t>
  </si>
  <si>
    <r>
      <rPr>
        <b/>
        <sz val="11"/>
        <color theme="1"/>
        <rFont val="Calibri"/>
        <family val="2"/>
        <scheme val="minor"/>
      </rPr>
      <t>3. Using Motilal Oswal’s TEMP framework to your advantage:</t>
    </r>
    <r>
      <rPr>
        <sz val="11"/>
        <color theme="1"/>
        <rFont val="Calibri"/>
        <family val="2"/>
        <scheme val="minor"/>
      </rPr>
      <t xml:space="preserve"> Motilal Oswal’s annual wealth creation study advocates focusing on economic profit over accounting profit for identifying companies with potential ‘hockey stick returns’—a sharp and sustained rise in stock prices</t>
    </r>
  </si>
  <si>
    <t>Source</t>
  </si>
  <si>
    <t>Data Source</t>
  </si>
  <si>
    <t>Created By</t>
  </si>
  <si>
    <t>Akash Pandey</t>
  </si>
  <si>
    <t>Purpose</t>
  </si>
  <si>
    <t>This Teasure for Academic Purposes</t>
  </si>
  <si>
    <t>The Hindu Business Line</t>
  </si>
  <si>
    <t>Screaner,  Economic Times and Equity 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</si>
</sst>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  <numFmt numFmtId="167" formatCode="0.00&quot;x&quot;"/>
    <numFmt numFmtId="168" formatCode="#,##0;\(#,##0\)"/>
  </numFmts>
  <fonts count="2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rgb="FF202122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Arial"/>
      <family val="2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u/>
      <sz val="10"/>
      <color rgb="FF0070C0"/>
      <name val="Calibri"/>
      <family val="2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6E8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04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0" fontId="5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Continuous"/>
    </xf>
    <xf numFmtId="17" fontId="10" fillId="6" borderId="0" xfId="0" applyNumberFormat="1" applyFont="1" applyFill="1" applyAlignment="1">
      <alignment horizontal="right"/>
    </xf>
    <xf numFmtId="0" fontId="12" fillId="0" borderId="0" xfId="0" applyFont="1"/>
    <xf numFmtId="0" fontId="10" fillId="0" borderId="0" xfId="0" applyFont="1" applyFill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vertical="top"/>
    </xf>
    <xf numFmtId="43" fontId="0" fillId="0" borderId="0" xfId="0" applyNumberFormat="1" applyFont="1" applyBorder="1"/>
    <xf numFmtId="9" fontId="0" fillId="0" borderId="0" xfId="6" applyFont="1" applyBorder="1"/>
    <xf numFmtId="10" fontId="0" fillId="0" borderId="0" xfId="6" applyNumberFormat="1" applyFont="1" applyBorder="1"/>
    <xf numFmtId="10" fontId="0" fillId="0" borderId="0" xfId="6" applyNumberFormat="1" applyFont="1"/>
    <xf numFmtId="2" fontId="0" fillId="0" borderId="0" xfId="0" applyNumberFormat="1"/>
    <xf numFmtId="17" fontId="10" fillId="6" borderId="0" xfId="0" applyNumberFormat="1" applyFont="1" applyFill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7" borderId="0" xfId="0" applyFill="1"/>
    <xf numFmtId="0" fontId="16" fillId="7" borderId="0" xfId="0" applyFont="1" applyFill="1"/>
    <xf numFmtId="0" fontId="12" fillId="7" borderId="0" xfId="0" applyFont="1" applyFill="1"/>
    <xf numFmtId="43" fontId="0" fillId="0" borderId="0" xfId="0" applyNumberFormat="1" applyBorder="1"/>
    <xf numFmtId="0" fontId="10" fillId="6" borderId="0" xfId="0" applyFont="1" applyFill="1"/>
    <xf numFmtId="0" fontId="0" fillId="8" borderId="0" xfId="0" applyFill="1"/>
    <xf numFmtId="0" fontId="19" fillId="9" borderId="1" xfId="0" applyFont="1" applyFill="1" applyBorder="1" applyAlignment="1">
      <alignment horizontal="left" vertical="center" wrapText="1" indent="1"/>
    </xf>
    <xf numFmtId="3" fontId="19" fillId="9" borderId="1" xfId="0" applyNumberFormat="1" applyFont="1" applyFill="1" applyBorder="1" applyAlignment="1">
      <alignment horizontal="right" vertical="center" wrapText="1" indent="1"/>
    </xf>
    <xf numFmtId="0" fontId="19" fillId="9" borderId="1" xfId="0" applyFont="1" applyFill="1" applyBorder="1" applyAlignment="1">
      <alignment horizontal="right" vertical="center" wrapText="1" indent="1"/>
    </xf>
    <xf numFmtId="0" fontId="19" fillId="11" borderId="1" xfId="0" applyFont="1" applyFill="1" applyBorder="1" applyAlignment="1">
      <alignment horizontal="left" vertical="center" wrapText="1" indent="1"/>
    </xf>
    <xf numFmtId="3" fontId="19" fillId="11" borderId="1" xfId="0" applyNumberFormat="1" applyFont="1" applyFill="1" applyBorder="1" applyAlignment="1">
      <alignment horizontal="right" vertical="center" wrapText="1" indent="1"/>
    </xf>
    <xf numFmtId="0" fontId="19" fillId="11" borderId="1" xfId="0" applyFont="1" applyFill="1" applyBorder="1" applyAlignment="1">
      <alignment horizontal="right" vertical="center" wrapText="1" indent="1"/>
    </xf>
    <xf numFmtId="0" fontId="18" fillId="10" borderId="2" xfId="0" applyFont="1" applyFill="1" applyBorder="1" applyAlignment="1">
      <alignment horizontal="left" vertical="center" wrapText="1" indent="1"/>
    </xf>
    <xf numFmtId="0" fontId="18" fillId="10" borderId="2" xfId="0" applyFont="1" applyFill="1" applyBorder="1" applyAlignment="1">
      <alignment horizontal="right" vertical="center" wrapText="1" indent="1"/>
    </xf>
    <xf numFmtId="0" fontId="18" fillId="10" borderId="3" xfId="0" applyFont="1" applyFill="1" applyBorder="1" applyAlignment="1">
      <alignment horizontal="right" vertical="center" wrapText="1" indent="1"/>
    </xf>
    <xf numFmtId="17" fontId="19" fillId="9" borderId="4" xfId="0" applyNumberFormat="1" applyFont="1" applyFill="1" applyBorder="1" applyAlignment="1">
      <alignment horizontal="right" vertical="center" wrapText="1" indent="1"/>
    </xf>
    <xf numFmtId="17" fontId="19" fillId="11" borderId="4" xfId="0" applyNumberFormat="1" applyFont="1" applyFill="1" applyBorder="1" applyAlignment="1">
      <alignment horizontal="right" vertical="center" wrapText="1" indent="1"/>
    </xf>
    <xf numFmtId="10" fontId="0" fillId="0" borderId="0" xfId="0" applyNumberFormat="1" applyAlignment="1">
      <alignment horizontal="right"/>
    </xf>
    <xf numFmtId="17" fontId="10" fillId="6" borderId="0" xfId="0" applyNumberFormat="1" applyFont="1" applyFill="1" applyAlignment="1">
      <alignment horizontal="right" vertical="center"/>
    </xf>
    <xf numFmtId="17" fontId="10" fillId="6" borderId="0" xfId="0" applyNumberFormat="1" applyFont="1" applyFill="1" applyAlignment="1">
      <alignment horizontal="right" vertical="center"/>
    </xf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17" fontId="10" fillId="6" borderId="0" xfId="0" applyNumberFormat="1" applyFont="1" applyFill="1" applyAlignment="1">
      <alignment horizontal="right" vertic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1" fillId="0" borderId="5" xfId="0" applyFont="1" applyBorder="1"/>
    <xf numFmtId="168" fontId="0" fillId="0" borderId="0" xfId="0" applyNumberFormat="1"/>
    <xf numFmtId="0" fontId="0" fillId="7" borderId="0" xfId="0" applyFill="1" applyAlignment="1">
      <alignment horizontal="right"/>
    </xf>
    <xf numFmtId="0" fontId="10" fillId="6" borderId="0" xfId="0" applyFont="1" applyFill="1" applyAlignment="1">
      <alignment horizontal="left"/>
    </xf>
    <xf numFmtId="0" fontId="20" fillId="0" borderId="0" xfId="0" applyFont="1"/>
    <xf numFmtId="0" fontId="20" fillId="7" borderId="0" xfId="0" applyFont="1" applyFill="1"/>
    <xf numFmtId="0" fontId="21" fillId="0" borderId="0" xfId="0" applyFont="1" applyAlignment="1">
      <alignment horizontal="right"/>
    </xf>
    <xf numFmtId="0" fontId="0" fillId="0" borderId="0" xfId="0" applyBorder="1" applyAlignment="1">
      <alignment horizontal="left" indent="1"/>
    </xf>
    <xf numFmtId="0" fontId="0" fillId="0" borderId="5" xfId="0" applyBorder="1"/>
    <xf numFmtId="168" fontId="1" fillId="0" borderId="5" xfId="0" applyNumberFormat="1" applyFont="1" applyBorder="1"/>
    <xf numFmtId="168" fontId="0" fillId="0" borderId="5" xfId="0" applyNumberFormat="1" applyBorder="1"/>
    <xf numFmtId="0" fontId="0" fillId="0" borderId="7" xfId="0" applyBorder="1"/>
    <xf numFmtId="166" fontId="0" fillId="0" borderId="7" xfId="0" applyNumberFormat="1" applyBorder="1"/>
    <xf numFmtId="0" fontId="15" fillId="0" borderId="7" xfId="0" applyFont="1" applyBorder="1"/>
    <xf numFmtId="10" fontId="0" fillId="0" borderId="7" xfId="6" applyNumberFormat="1" applyFont="1" applyBorder="1"/>
    <xf numFmtId="167" fontId="0" fillId="0" borderId="7" xfId="0" applyNumberFormat="1" applyBorder="1"/>
    <xf numFmtId="2" fontId="0" fillId="0" borderId="7" xfId="0" applyNumberFormat="1" applyBorder="1" applyAlignment="1">
      <alignment horizontal="right"/>
    </xf>
    <xf numFmtId="10" fontId="0" fillId="0" borderId="7" xfId="6" applyNumberFormat="1" applyFont="1" applyBorder="1" applyAlignment="1">
      <alignment horizontal="right"/>
    </xf>
    <xf numFmtId="168" fontId="0" fillId="0" borderId="7" xfId="0" applyNumberFormat="1" applyBorder="1"/>
    <xf numFmtId="0" fontId="0" fillId="0" borderId="7" xfId="0" applyBorder="1" applyAlignment="1">
      <alignment horizontal="left" indent="1"/>
    </xf>
    <xf numFmtId="0" fontId="0" fillId="6" borderId="0" xfId="0" applyFill="1" applyAlignment="1">
      <alignment horizontal="centerContinuous"/>
    </xf>
    <xf numFmtId="0" fontId="1" fillId="0" borderId="0" xfId="0" applyFont="1"/>
    <xf numFmtId="0" fontId="12" fillId="0" borderId="0" xfId="0" applyFont="1" applyAlignment="1">
      <alignment horizontal="left" wrapText="1"/>
    </xf>
    <xf numFmtId="0" fontId="0" fillId="0" borderId="0" xfId="0" applyFont="1" applyAlignment="1">
      <alignment horizontal="left" vertical="top" wrapText="1"/>
    </xf>
    <xf numFmtId="0" fontId="22" fillId="0" borderId="0" xfId="2" applyFont="1" applyAlignment="1" applyProtection="1">
      <alignment horizontal="right" vertical="top"/>
    </xf>
    <xf numFmtId="17" fontId="10" fillId="6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6" xfId="0" applyBorder="1"/>
    <xf numFmtId="0" fontId="14" fillId="0" borderId="6" xfId="0" applyFont="1" applyBorder="1" applyAlignment="1">
      <alignment horizontal="left" vertical="top" wrapText="1"/>
    </xf>
    <xf numFmtId="0" fontId="23" fillId="0" borderId="0" xfId="0" applyFont="1"/>
    <xf numFmtId="0" fontId="23" fillId="7" borderId="0" xfId="0" applyFont="1" applyFill="1"/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price'!$C$3:$C$1236</c:f>
              <c:numCache>
                <c:formatCode>General</c:formatCode>
                <c:ptCount val="1234"/>
                <c:pt idx="0">
                  <c:v>554.69445800000005</c:v>
                </c:pt>
                <c:pt idx="1">
                  <c:v>556.43597399999999</c:v>
                </c:pt>
                <c:pt idx="2">
                  <c:v>551.49371299999996</c:v>
                </c:pt>
                <c:pt idx="3">
                  <c:v>538.78558299999997</c:v>
                </c:pt>
                <c:pt idx="4">
                  <c:v>544.29247999999995</c:v>
                </c:pt>
                <c:pt idx="5">
                  <c:v>581.47607400000004</c:v>
                </c:pt>
                <c:pt idx="6">
                  <c:v>575.02777100000003</c:v>
                </c:pt>
                <c:pt idx="7">
                  <c:v>566.88494900000001</c:v>
                </c:pt>
                <c:pt idx="8">
                  <c:v>547.58715800000004</c:v>
                </c:pt>
                <c:pt idx="9">
                  <c:v>542.17425500000002</c:v>
                </c:pt>
                <c:pt idx="10">
                  <c:v>530.31323199999997</c:v>
                </c:pt>
                <c:pt idx="11">
                  <c:v>534.83184800000004</c:v>
                </c:pt>
                <c:pt idx="12">
                  <c:v>543.16290300000003</c:v>
                </c:pt>
                <c:pt idx="13">
                  <c:v>550.88195800000005</c:v>
                </c:pt>
                <c:pt idx="14">
                  <c:v>566.41436799999997</c:v>
                </c:pt>
                <c:pt idx="15">
                  <c:v>567.21447799999999</c:v>
                </c:pt>
                <c:pt idx="16">
                  <c:v>564.62567100000001</c:v>
                </c:pt>
                <c:pt idx="17">
                  <c:v>573.61560099999997</c:v>
                </c:pt>
                <c:pt idx="18">
                  <c:v>572.48608400000001</c:v>
                </c:pt>
                <c:pt idx="19">
                  <c:v>586.84173599999997</c:v>
                </c:pt>
                <c:pt idx="20">
                  <c:v>588.95983899999999</c:v>
                </c:pt>
                <c:pt idx="21">
                  <c:v>593.05462599999998</c:v>
                </c:pt>
                <c:pt idx="22">
                  <c:v>601.43280000000004</c:v>
                </c:pt>
                <c:pt idx="23">
                  <c:v>590.79540999999995</c:v>
                </c:pt>
                <c:pt idx="24">
                  <c:v>578.46368399999994</c:v>
                </c:pt>
                <c:pt idx="25">
                  <c:v>573.89807099999996</c:v>
                </c:pt>
                <c:pt idx="26">
                  <c:v>564.71984899999995</c:v>
                </c:pt>
                <c:pt idx="27">
                  <c:v>562.884277</c:v>
                </c:pt>
                <c:pt idx="28">
                  <c:v>564.53161599999999</c:v>
                </c:pt>
                <c:pt idx="29">
                  <c:v>583.311646</c:v>
                </c:pt>
                <c:pt idx="30">
                  <c:v>576.86340299999995</c:v>
                </c:pt>
                <c:pt idx="31">
                  <c:v>576.58105499999999</c:v>
                </c:pt>
                <c:pt idx="32">
                  <c:v>576.58105499999999</c:v>
                </c:pt>
                <c:pt idx="33">
                  <c:v>601.15026899999998</c:v>
                </c:pt>
                <c:pt idx="34">
                  <c:v>647.60632299999997</c:v>
                </c:pt>
                <c:pt idx="35">
                  <c:v>637.91039999999998</c:v>
                </c:pt>
                <c:pt idx="36">
                  <c:v>630.56768799999998</c:v>
                </c:pt>
                <c:pt idx="37">
                  <c:v>631.22680700000001</c:v>
                </c:pt>
                <c:pt idx="38">
                  <c:v>648.35943599999996</c:v>
                </c:pt>
                <c:pt idx="39">
                  <c:v>662.38574200000005</c:v>
                </c:pt>
                <c:pt idx="40">
                  <c:v>695.80377199999998</c:v>
                </c:pt>
                <c:pt idx="41">
                  <c:v>686.34307899999999</c:v>
                </c:pt>
                <c:pt idx="42">
                  <c:v>661.161743</c:v>
                </c:pt>
                <c:pt idx="43">
                  <c:v>688.79064900000003</c:v>
                </c:pt>
                <c:pt idx="44">
                  <c:v>691.09704599999998</c:v>
                </c:pt>
                <c:pt idx="45">
                  <c:v>678.81231700000001</c:v>
                </c:pt>
                <c:pt idx="46">
                  <c:v>677.58850099999995</c:v>
                </c:pt>
                <c:pt idx="47">
                  <c:v>669.53991699999995</c:v>
                </c:pt>
                <c:pt idx="48">
                  <c:v>690.48504600000001</c:v>
                </c:pt>
                <c:pt idx="49">
                  <c:v>675.37640399999998</c:v>
                </c:pt>
                <c:pt idx="50">
                  <c:v>670.71667500000001</c:v>
                </c:pt>
                <c:pt idx="51">
                  <c:v>656.03149399999995</c:v>
                </c:pt>
                <c:pt idx="52">
                  <c:v>627.32019000000003</c:v>
                </c:pt>
                <c:pt idx="53">
                  <c:v>634.85101299999997</c:v>
                </c:pt>
                <c:pt idx="54">
                  <c:v>628.82629399999996</c:v>
                </c:pt>
                <c:pt idx="55">
                  <c:v>645.06475799999998</c:v>
                </c:pt>
                <c:pt idx="56">
                  <c:v>645.39410399999997</c:v>
                </c:pt>
                <c:pt idx="57">
                  <c:v>645.29992700000003</c:v>
                </c:pt>
                <c:pt idx="58">
                  <c:v>643.51141399999995</c:v>
                </c:pt>
                <c:pt idx="59">
                  <c:v>646.47668499999997</c:v>
                </c:pt>
                <c:pt idx="60">
                  <c:v>682.24829099999999</c:v>
                </c:pt>
                <c:pt idx="61">
                  <c:v>697.87475600000005</c:v>
                </c:pt>
                <c:pt idx="62">
                  <c:v>698.392517</c:v>
                </c:pt>
                <c:pt idx="63">
                  <c:v>711.52447500000005</c:v>
                </c:pt>
                <c:pt idx="64">
                  <c:v>747.67248500000005</c:v>
                </c:pt>
                <c:pt idx="65">
                  <c:v>731.10467500000004</c:v>
                </c:pt>
                <c:pt idx="66">
                  <c:v>771.39477499999998</c:v>
                </c:pt>
                <c:pt idx="67">
                  <c:v>768.57074</c:v>
                </c:pt>
                <c:pt idx="68">
                  <c:v>752.84991500000001</c:v>
                </c:pt>
                <c:pt idx="69">
                  <c:v>747.81378199999995</c:v>
                </c:pt>
                <c:pt idx="70">
                  <c:v>749.46112100000005</c:v>
                </c:pt>
                <c:pt idx="71">
                  <c:v>746.63708499999996</c:v>
                </c:pt>
                <c:pt idx="72">
                  <c:v>724.70343000000003</c:v>
                </c:pt>
                <c:pt idx="73">
                  <c:v>703.56994599999996</c:v>
                </c:pt>
                <c:pt idx="74">
                  <c:v>688.50824</c:v>
                </c:pt>
                <c:pt idx="75">
                  <c:v>685.77825900000005</c:v>
                </c:pt>
                <c:pt idx="76">
                  <c:v>677.54144299999996</c:v>
                </c:pt>
                <c:pt idx="77">
                  <c:v>667.13958700000001</c:v>
                </c:pt>
                <c:pt idx="78">
                  <c:v>644.82928500000003</c:v>
                </c:pt>
                <c:pt idx="79">
                  <c:v>629.67358400000001</c:v>
                </c:pt>
                <c:pt idx="80">
                  <c:v>642.33477800000003</c:v>
                </c:pt>
                <c:pt idx="81">
                  <c:v>642.09930399999996</c:v>
                </c:pt>
                <c:pt idx="82">
                  <c:v>648.26538100000005</c:v>
                </c:pt>
                <c:pt idx="83">
                  <c:v>651.84240699999998</c:v>
                </c:pt>
                <c:pt idx="84">
                  <c:v>638.14569100000006</c:v>
                </c:pt>
                <c:pt idx="85">
                  <c:v>635.32165499999996</c:v>
                </c:pt>
                <c:pt idx="86">
                  <c:v>638.28698699999995</c:v>
                </c:pt>
                <c:pt idx="87">
                  <c:v>651.512878</c:v>
                </c:pt>
                <c:pt idx="88">
                  <c:v>656.26684599999999</c:v>
                </c:pt>
                <c:pt idx="89">
                  <c:v>655.13720699999999</c:v>
                </c:pt>
                <c:pt idx="90">
                  <c:v>657.72589100000005</c:v>
                </c:pt>
                <c:pt idx="91">
                  <c:v>658.243652</c:v>
                </c:pt>
                <c:pt idx="92">
                  <c:v>650.71276899999998</c:v>
                </c:pt>
                <c:pt idx="93">
                  <c:v>650.00677499999995</c:v>
                </c:pt>
                <c:pt idx="94">
                  <c:v>628.44958499999996</c:v>
                </c:pt>
                <c:pt idx="95">
                  <c:v>634.85101299999997</c:v>
                </c:pt>
                <c:pt idx="96">
                  <c:v>627.27307099999996</c:v>
                </c:pt>
                <c:pt idx="97">
                  <c:v>628.92040999999995</c:v>
                </c:pt>
                <c:pt idx="98">
                  <c:v>627.17895499999997</c:v>
                </c:pt>
                <c:pt idx="99">
                  <c:v>625.57861300000002</c:v>
                </c:pt>
                <c:pt idx="100">
                  <c:v>623.08398399999999</c:v>
                </c:pt>
                <c:pt idx="101">
                  <c:v>608.86944600000004</c:v>
                </c:pt>
                <c:pt idx="102">
                  <c:v>588.11261000000002</c:v>
                </c:pt>
                <c:pt idx="103">
                  <c:v>569.99151600000005</c:v>
                </c:pt>
                <c:pt idx="104">
                  <c:v>542.55096400000002</c:v>
                </c:pt>
                <c:pt idx="105">
                  <c:v>516.71069299999999</c:v>
                </c:pt>
                <c:pt idx="106">
                  <c:v>532.22912599999995</c:v>
                </c:pt>
                <c:pt idx="107">
                  <c:v>510.68359400000003</c:v>
                </c:pt>
                <c:pt idx="108">
                  <c:v>536.31036400000005</c:v>
                </c:pt>
                <c:pt idx="109">
                  <c:v>526.20208700000001</c:v>
                </c:pt>
                <c:pt idx="110">
                  <c:v>506.22265599999997</c:v>
                </c:pt>
                <c:pt idx="111">
                  <c:v>497.965149</c:v>
                </c:pt>
                <c:pt idx="112">
                  <c:v>473.42993200000001</c:v>
                </c:pt>
                <c:pt idx="113">
                  <c:v>485.05688500000002</c:v>
                </c:pt>
                <c:pt idx="114">
                  <c:v>472.86053500000003</c:v>
                </c:pt>
                <c:pt idx="115">
                  <c:v>480.88070699999997</c:v>
                </c:pt>
                <c:pt idx="116">
                  <c:v>473.38256799999999</c:v>
                </c:pt>
                <c:pt idx="117">
                  <c:v>496.63644399999998</c:v>
                </c:pt>
                <c:pt idx="118">
                  <c:v>502.33114599999999</c:v>
                </c:pt>
                <c:pt idx="119">
                  <c:v>504.03964200000001</c:v>
                </c:pt>
                <c:pt idx="120">
                  <c:v>510.63623000000001</c:v>
                </c:pt>
                <c:pt idx="121">
                  <c:v>527.53088400000001</c:v>
                </c:pt>
                <c:pt idx="122">
                  <c:v>544.90008499999999</c:v>
                </c:pt>
                <c:pt idx="123">
                  <c:v>531.61206100000004</c:v>
                </c:pt>
                <c:pt idx="124">
                  <c:v>529.85613999999998</c:v>
                </c:pt>
                <c:pt idx="125">
                  <c:v>530.66290300000003</c:v>
                </c:pt>
                <c:pt idx="126">
                  <c:v>521.45636000000002</c:v>
                </c:pt>
                <c:pt idx="127">
                  <c:v>536.73761000000002</c:v>
                </c:pt>
                <c:pt idx="128">
                  <c:v>565.68627900000001</c:v>
                </c:pt>
                <c:pt idx="129">
                  <c:v>560.79803500000003</c:v>
                </c:pt>
                <c:pt idx="130">
                  <c:v>548.22204599999998</c:v>
                </c:pt>
                <c:pt idx="131">
                  <c:v>546.51361099999997</c:v>
                </c:pt>
                <c:pt idx="132">
                  <c:v>542.19512899999995</c:v>
                </c:pt>
                <c:pt idx="133">
                  <c:v>545.32720900000004</c:v>
                </c:pt>
                <c:pt idx="134">
                  <c:v>546.94067399999994</c:v>
                </c:pt>
                <c:pt idx="135">
                  <c:v>549.40850799999998</c:v>
                </c:pt>
                <c:pt idx="136">
                  <c:v>559.27954099999999</c:v>
                </c:pt>
                <c:pt idx="137">
                  <c:v>551.30676300000005</c:v>
                </c:pt>
                <c:pt idx="138">
                  <c:v>551.68646200000001</c:v>
                </c:pt>
                <c:pt idx="139">
                  <c:v>554.15411400000005</c:v>
                </c:pt>
                <c:pt idx="140">
                  <c:v>565.82861300000002</c:v>
                </c:pt>
                <c:pt idx="141">
                  <c:v>548.93395999999996</c:v>
                </c:pt>
                <c:pt idx="142">
                  <c:v>536.45275900000001</c:v>
                </c:pt>
                <c:pt idx="143">
                  <c:v>531.70709199999999</c:v>
                </c:pt>
                <c:pt idx="144">
                  <c:v>595.34674099999995</c:v>
                </c:pt>
                <c:pt idx="145">
                  <c:v>691.39947500000005</c:v>
                </c:pt>
                <c:pt idx="146">
                  <c:v>663.96929899999998</c:v>
                </c:pt>
                <c:pt idx="147">
                  <c:v>659.03381300000001</c:v>
                </c:pt>
                <c:pt idx="148">
                  <c:v>642.75622599999997</c:v>
                </c:pt>
                <c:pt idx="149">
                  <c:v>624.43780500000003</c:v>
                </c:pt>
                <c:pt idx="150">
                  <c:v>614.70916699999998</c:v>
                </c:pt>
                <c:pt idx="151">
                  <c:v>606.878784</c:v>
                </c:pt>
                <c:pt idx="152">
                  <c:v>598.66876200000002</c:v>
                </c:pt>
                <c:pt idx="153">
                  <c:v>585.99780299999998</c:v>
                </c:pt>
                <c:pt idx="154">
                  <c:v>579.02154499999995</c:v>
                </c:pt>
                <c:pt idx="155">
                  <c:v>558.757385</c:v>
                </c:pt>
                <c:pt idx="156">
                  <c:v>558.18792699999995</c:v>
                </c:pt>
                <c:pt idx="157">
                  <c:v>557.52362100000005</c:v>
                </c:pt>
                <c:pt idx="158">
                  <c:v>602.22796600000004</c:v>
                </c:pt>
                <c:pt idx="159">
                  <c:v>595.58404499999995</c:v>
                </c:pt>
                <c:pt idx="160">
                  <c:v>597.33990500000004</c:v>
                </c:pt>
                <c:pt idx="161">
                  <c:v>607.68554700000004</c:v>
                </c:pt>
                <c:pt idx="162">
                  <c:v>611.19738800000005</c:v>
                </c:pt>
                <c:pt idx="163">
                  <c:v>598.85864300000003</c:v>
                </c:pt>
                <c:pt idx="164">
                  <c:v>585.71301300000005</c:v>
                </c:pt>
                <c:pt idx="165">
                  <c:v>585.76055899999994</c:v>
                </c:pt>
                <c:pt idx="166">
                  <c:v>569.95733600000005</c:v>
                </c:pt>
                <c:pt idx="167">
                  <c:v>593.11627199999998</c:v>
                </c:pt>
                <c:pt idx="168">
                  <c:v>579.82830799999999</c:v>
                </c:pt>
                <c:pt idx="169">
                  <c:v>577.59789999999998</c:v>
                </c:pt>
                <c:pt idx="170">
                  <c:v>589.36718800000006</c:v>
                </c:pt>
                <c:pt idx="171">
                  <c:v>656.85076900000001</c:v>
                </c:pt>
                <c:pt idx="172">
                  <c:v>656.61358600000005</c:v>
                </c:pt>
                <c:pt idx="173">
                  <c:v>638.01055899999994</c:v>
                </c:pt>
                <c:pt idx="174">
                  <c:v>634.45117200000004</c:v>
                </c:pt>
                <c:pt idx="175">
                  <c:v>651.915344</c:v>
                </c:pt>
                <c:pt idx="176">
                  <c:v>641.00024399999995</c:v>
                </c:pt>
                <c:pt idx="177">
                  <c:v>638.39013699999998</c:v>
                </c:pt>
                <c:pt idx="178">
                  <c:v>635.96984899999995</c:v>
                </c:pt>
                <c:pt idx="179">
                  <c:v>663.92193599999996</c:v>
                </c:pt>
                <c:pt idx="180">
                  <c:v>693.10790999999995</c:v>
                </c:pt>
                <c:pt idx="181">
                  <c:v>702.88403300000004</c:v>
                </c:pt>
                <c:pt idx="182">
                  <c:v>699.56207300000005</c:v>
                </c:pt>
                <c:pt idx="183">
                  <c:v>700.08404499999995</c:v>
                </c:pt>
                <c:pt idx="184">
                  <c:v>707.534851</c:v>
                </c:pt>
                <c:pt idx="185">
                  <c:v>711.94836399999997</c:v>
                </c:pt>
                <c:pt idx="186">
                  <c:v>747.16137700000002</c:v>
                </c:pt>
                <c:pt idx="187">
                  <c:v>724.28704800000003</c:v>
                </c:pt>
                <c:pt idx="188">
                  <c:v>741.70391800000004</c:v>
                </c:pt>
                <c:pt idx="189">
                  <c:v>735.05987500000003</c:v>
                </c:pt>
                <c:pt idx="190">
                  <c:v>729.64984100000004</c:v>
                </c:pt>
                <c:pt idx="191">
                  <c:v>719.44653300000004</c:v>
                </c:pt>
                <c:pt idx="192">
                  <c:v>715.98217799999998</c:v>
                </c:pt>
                <c:pt idx="193">
                  <c:v>715.412781</c:v>
                </c:pt>
                <c:pt idx="194">
                  <c:v>703.02648899999997</c:v>
                </c:pt>
                <c:pt idx="195">
                  <c:v>694.57916299999999</c:v>
                </c:pt>
                <c:pt idx="196">
                  <c:v>700.13165300000003</c:v>
                </c:pt>
                <c:pt idx="197">
                  <c:v>702.31463599999995</c:v>
                </c:pt>
                <c:pt idx="198">
                  <c:v>703.54846199999997</c:v>
                </c:pt>
                <c:pt idx="199">
                  <c:v>724.856628</c:v>
                </c:pt>
                <c:pt idx="200">
                  <c:v>727.56170699999996</c:v>
                </c:pt>
                <c:pt idx="201">
                  <c:v>735.01245100000006</c:v>
                </c:pt>
                <c:pt idx="202">
                  <c:v>724.95147699999995</c:v>
                </c:pt>
                <c:pt idx="203">
                  <c:v>719.25665300000003</c:v>
                </c:pt>
                <c:pt idx="204">
                  <c:v>721.20239300000003</c:v>
                </c:pt>
                <c:pt idx="205">
                  <c:v>704.21289100000001</c:v>
                </c:pt>
                <c:pt idx="206">
                  <c:v>694.57916299999999</c:v>
                </c:pt>
                <c:pt idx="207">
                  <c:v>694.67407200000002</c:v>
                </c:pt>
                <c:pt idx="208">
                  <c:v>686.17926</c:v>
                </c:pt>
                <c:pt idx="209">
                  <c:v>715.79229699999996</c:v>
                </c:pt>
                <c:pt idx="210">
                  <c:v>736.19891399999995</c:v>
                </c:pt>
                <c:pt idx="211">
                  <c:v>720.82275400000003</c:v>
                </c:pt>
                <c:pt idx="212">
                  <c:v>777.15411400000005</c:v>
                </c:pt>
                <c:pt idx="213">
                  <c:v>786.78790300000003</c:v>
                </c:pt>
                <c:pt idx="214">
                  <c:v>798.74694799999997</c:v>
                </c:pt>
                <c:pt idx="215">
                  <c:v>772.17114300000003</c:v>
                </c:pt>
                <c:pt idx="216">
                  <c:v>774.02191200000004</c:v>
                </c:pt>
                <c:pt idx="217">
                  <c:v>809.14007600000002</c:v>
                </c:pt>
                <c:pt idx="218">
                  <c:v>806.76721199999997</c:v>
                </c:pt>
                <c:pt idx="219">
                  <c:v>843.40393100000006</c:v>
                </c:pt>
                <c:pt idx="220">
                  <c:v>840.17694100000006</c:v>
                </c:pt>
                <c:pt idx="221">
                  <c:v>835.24133300000005</c:v>
                </c:pt>
                <c:pt idx="222">
                  <c:v>827.93292199999996</c:v>
                </c:pt>
                <c:pt idx="223">
                  <c:v>811.512878</c:v>
                </c:pt>
                <c:pt idx="224">
                  <c:v>833.48547399999995</c:v>
                </c:pt>
                <c:pt idx="225">
                  <c:v>817.01800500000002</c:v>
                </c:pt>
                <c:pt idx="226">
                  <c:v>813.36370799999997</c:v>
                </c:pt>
                <c:pt idx="227">
                  <c:v>828.92956500000003</c:v>
                </c:pt>
                <c:pt idx="228">
                  <c:v>803.25543200000004</c:v>
                </c:pt>
                <c:pt idx="229">
                  <c:v>784.50988800000005</c:v>
                </c:pt>
                <c:pt idx="230">
                  <c:v>771.03216599999996</c:v>
                </c:pt>
                <c:pt idx="231">
                  <c:v>773.97460899999999</c:v>
                </c:pt>
                <c:pt idx="232">
                  <c:v>769.65594499999997</c:v>
                </c:pt>
                <c:pt idx="233">
                  <c:v>755.75109899999995</c:v>
                </c:pt>
                <c:pt idx="234">
                  <c:v>755.70330799999999</c:v>
                </c:pt>
                <c:pt idx="235">
                  <c:v>737.00622599999997</c:v>
                </c:pt>
                <c:pt idx="236">
                  <c:v>754.70172100000002</c:v>
                </c:pt>
                <c:pt idx="237">
                  <c:v>764.09796100000005</c:v>
                </c:pt>
                <c:pt idx="238">
                  <c:v>773.351135</c:v>
                </c:pt>
                <c:pt idx="239">
                  <c:v>771.490906</c:v>
                </c:pt>
                <c:pt idx="240">
                  <c:v>753.31854199999998</c:v>
                </c:pt>
                <c:pt idx="241">
                  <c:v>754.70172100000002</c:v>
                </c:pt>
                <c:pt idx="242">
                  <c:v>740.48821999999996</c:v>
                </c:pt>
                <c:pt idx="243">
                  <c:v>738.24645999999996</c:v>
                </c:pt>
                <c:pt idx="244">
                  <c:v>747.88116500000001</c:v>
                </c:pt>
                <c:pt idx="245">
                  <c:v>739.05725099999995</c:v>
                </c:pt>
                <c:pt idx="246">
                  <c:v>739.77270499999997</c:v>
                </c:pt>
                <c:pt idx="247">
                  <c:v>754.463257</c:v>
                </c:pt>
                <c:pt idx="248">
                  <c:v>789.37707499999999</c:v>
                </c:pt>
                <c:pt idx="249">
                  <c:v>750.50451699999996</c:v>
                </c:pt>
                <c:pt idx="250">
                  <c:v>739.725098</c:v>
                </c:pt>
                <c:pt idx="251">
                  <c:v>747.97650099999998</c:v>
                </c:pt>
                <c:pt idx="252">
                  <c:v>743.87457300000005</c:v>
                </c:pt>
                <c:pt idx="253">
                  <c:v>710.24859600000002</c:v>
                </c:pt>
                <c:pt idx="254">
                  <c:v>698.94451900000001</c:v>
                </c:pt>
                <c:pt idx="255">
                  <c:v>712.10876499999995</c:v>
                </c:pt>
                <c:pt idx="256">
                  <c:v>721.74334699999997</c:v>
                </c:pt>
                <c:pt idx="257">
                  <c:v>731.80749500000002</c:v>
                </c:pt>
                <c:pt idx="258">
                  <c:v>716.16290300000003</c:v>
                </c:pt>
                <c:pt idx="259">
                  <c:v>689.21453899999995</c:v>
                </c:pt>
                <c:pt idx="260">
                  <c:v>690.40686000000005</c:v>
                </c:pt>
                <c:pt idx="261">
                  <c:v>618.09893799999998</c:v>
                </c:pt>
                <c:pt idx="262">
                  <c:v>618.385132</c:v>
                </c:pt>
                <c:pt idx="263">
                  <c:v>571.88104199999998</c:v>
                </c:pt>
                <c:pt idx="264">
                  <c:v>574.07513400000005</c:v>
                </c:pt>
                <c:pt idx="265">
                  <c:v>539.49505599999998</c:v>
                </c:pt>
                <c:pt idx="266">
                  <c:v>529.28802499999995</c:v>
                </c:pt>
                <c:pt idx="267">
                  <c:v>578.32012899999995</c:v>
                </c:pt>
                <c:pt idx="268">
                  <c:v>462.94223</c:v>
                </c:pt>
                <c:pt idx="269">
                  <c:v>435.27822900000001</c:v>
                </c:pt>
                <c:pt idx="270">
                  <c:v>496.47283900000002</c:v>
                </c:pt>
                <c:pt idx="271">
                  <c:v>518.222534</c:v>
                </c:pt>
                <c:pt idx="272">
                  <c:v>495.852844</c:v>
                </c:pt>
                <c:pt idx="273">
                  <c:v>462.84686299999998</c:v>
                </c:pt>
                <c:pt idx="274">
                  <c:v>474.15090900000001</c:v>
                </c:pt>
                <c:pt idx="275">
                  <c:v>453.02133199999997</c:v>
                </c:pt>
                <c:pt idx="276">
                  <c:v>456.98013300000002</c:v>
                </c:pt>
                <c:pt idx="277">
                  <c:v>459.79424999999998</c:v>
                </c:pt>
                <c:pt idx="278">
                  <c:v>466.80566399999998</c:v>
                </c:pt>
                <c:pt idx="279">
                  <c:v>494.32656900000001</c:v>
                </c:pt>
                <c:pt idx="280">
                  <c:v>495.13738999999998</c:v>
                </c:pt>
                <c:pt idx="281">
                  <c:v>500.09780899999998</c:v>
                </c:pt>
                <c:pt idx="282">
                  <c:v>506.536835</c:v>
                </c:pt>
                <c:pt idx="283">
                  <c:v>496.282104</c:v>
                </c:pt>
                <c:pt idx="284">
                  <c:v>513.02355999999997</c:v>
                </c:pt>
                <c:pt idx="285">
                  <c:v>480.494507</c:v>
                </c:pt>
                <c:pt idx="286">
                  <c:v>473.96014400000001</c:v>
                </c:pt>
                <c:pt idx="287">
                  <c:v>477.203461</c:v>
                </c:pt>
                <c:pt idx="288">
                  <c:v>457.60025000000002</c:v>
                </c:pt>
                <c:pt idx="289">
                  <c:v>453.02133199999997</c:v>
                </c:pt>
                <c:pt idx="290">
                  <c:v>450.73193400000002</c:v>
                </c:pt>
                <c:pt idx="291">
                  <c:v>447.96551499999998</c:v>
                </c:pt>
                <c:pt idx="292">
                  <c:v>483.07012900000001</c:v>
                </c:pt>
                <c:pt idx="293">
                  <c:v>477.58505200000002</c:v>
                </c:pt>
                <c:pt idx="294">
                  <c:v>465.13626099999999</c:v>
                </c:pt>
                <c:pt idx="295">
                  <c:v>473.340057</c:v>
                </c:pt>
                <c:pt idx="296">
                  <c:v>474.675568</c:v>
                </c:pt>
                <c:pt idx="297">
                  <c:v>472.38613900000001</c:v>
                </c:pt>
                <c:pt idx="298">
                  <c:v>488.69836400000003</c:v>
                </c:pt>
                <c:pt idx="299">
                  <c:v>479.25442500000003</c:v>
                </c:pt>
                <c:pt idx="300">
                  <c:v>481.63928199999998</c:v>
                </c:pt>
                <c:pt idx="301">
                  <c:v>484.54873700000002</c:v>
                </c:pt>
                <c:pt idx="302">
                  <c:v>496.75903299999999</c:v>
                </c:pt>
                <c:pt idx="303">
                  <c:v>491.46472199999999</c:v>
                </c:pt>
                <c:pt idx="304">
                  <c:v>481.73468000000003</c:v>
                </c:pt>
                <c:pt idx="305">
                  <c:v>475.534088</c:v>
                </c:pt>
                <c:pt idx="306">
                  <c:v>482.974762</c:v>
                </c:pt>
                <c:pt idx="307">
                  <c:v>476.869598</c:v>
                </c:pt>
                <c:pt idx="308">
                  <c:v>482.30703699999998</c:v>
                </c:pt>
                <c:pt idx="309">
                  <c:v>482.35470600000002</c:v>
                </c:pt>
                <c:pt idx="310">
                  <c:v>493.51565599999998</c:v>
                </c:pt>
                <c:pt idx="311">
                  <c:v>495.99594100000002</c:v>
                </c:pt>
                <c:pt idx="312">
                  <c:v>501.76727299999999</c:v>
                </c:pt>
                <c:pt idx="313">
                  <c:v>524.85235599999999</c:v>
                </c:pt>
                <c:pt idx="314">
                  <c:v>533.05609100000004</c:v>
                </c:pt>
                <c:pt idx="315">
                  <c:v>516.93463099999997</c:v>
                </c:pt>
                <c:pt idx="316">
                  <c:v>540.16290300000003</c:v>
                </c:pt>
                <c:pt idx="317">
                  <c:v>552.51629600000001</c:v>
                </c:pt>
                <c:pt idx="318">
                  <c:v>542.50006099999996</c:v>
                </c:pt>
                <c:pt idx="319">
                  <c:v>533.34222399999999</c:v>
                </c:pt>
                <c:pt idx="320">
                  <c:v>523.08746299999996</c:v>
                </c:pt>
                <c:pt idx="321">
                  <c:v>524.32763699999998</c:v>
                </c:pt>
                <c:pt idx="322">
                  <c:v>510.11404399999998</c:v>
                </c:pt>
                <c:pt idx="323">
                  <c:v>511.59258999999997</c:v>
                </c:pt>
                <c:pt idx="324">
                  <c:v>512.97582999999997</c:v>
                </c:pt>
                <c:pt idx="325">
                  <c:v>513.64367700000003</c:v>
                </c:pt>
                <c:pt idx="326">
                  <c:v>520.60730000000001</c:v>
                </c:pt>
                <c:pt idx="327">
                  <c:v>551.61004600000001</c:v>
                </c:pt>
                <c:pt idx="328">
                  <c:v>584.71148700000003</c:v>
                </c:pt>
                <c:pt idx="329">
                  <c:v>558.04894999999999</c:v>
                </c:pt>
                <c:pt idx="330">
                  <c:v>599.54504399999996</c:v>
                </c:pt>
                <c:pt idx="331">
                  <c:v>580.99102800000003</c:v>
                </c:pt>
                <c:pt idx="332">
                  <c:v>554.18566899999996</c:v>
                </c:pt>
                <c:pt idx="333">
                  <c:v>564.535706</c:v>
                </c:pt>
                <c:pt idx="334">
                  <c:v>567.58831799999996</c:v>
                </c:pt>
                <c:pt idx="335">
                  <c:v>572.26257299999997</c:v>
                </c:pt>
                <c:pt idx="336">
                  <c:v>572.78723100000002</c:v>
                </c:pt>
                <c:pt idx="337">
                  <c:v>592.05670199999997</c:v>
                </c:pt>
                <c:pt idx="338">
                  <c:v>640.27789299999995</c:v>
                </c:pt>
                <c:pt idx="339">
                  <c:v>646.95532200000002</c:v>
                </c:pt>
                <c:pt idx="340">
                  <c:v>680.19970699999999</c:v>
                </c:pt>
                <c:pt idx="341">
                  <c:v>659.69030799999996</c:v>
                </c:pt>
                <c:pt idx="342">
                  <c:v>638.75146500000005</c:v>
                </c:pt>
                <c:pt idx="343">
                  <c:v>626.15972899999997</c:v>
                </c:pt>
                <c:pt idx="344">
                  <c:v>643.33044400000006</c:v>
                </c:pt>
                <c:pt idx="345">
                  <c:v>653.44201699999996</c:v>
                </c:pt>
                <c:pt idx="346">
                  <c:v>639.70544400000006</c:v>
                </c:pt>
                <c:pt idx="347">
                  <c:v>633.21875</c:v>
                </c:pt>
                <c:pt idx="348">
                  <c:v>645.14282200000002</c:v>
                </c:pt>
                <c:pt idx="349">
                  <c:v>634.36340299999995</c:v>
                </c:pt>
                <c:pt idx="350">
                  <c:v>677.71948199999997</c:v>
                </c:pt>
                <c:pt idx="351">
                  <c:v>686.87731900000006</c:v>
                </c:pt>
                <c:pt idx="352">
                  <c:v>654.777466</c:v>
                </c:pt>
                <c:pt idx="353">
                  <c:v>661.74127199999998</c:v>
                </c:pt>
                <c:pt idx="354">
                  <c:v>648.72015399999998</c:v>
                </c:pt>
                <c:pt idx="355">
                  <c:v>650.15093999999999</c:v>
                </c:pt>
                <c:pt idx="356">
                  <c:v>650.10333300000002</c:v>
                </c:pt>
                <c:pt idx="357">
                  <c:v>640.08703600000001</c:v>
                </c:pt>
                <c:pt idx="358">
                  <c:v>634.12493900000004</c:v>
                </c:pt>
                <c:pt idx="359">
                  <c:v>643.56890899999996</c:v>
                </c:pt>
                <c:pt idx="360">
                  <c:v>633.07562299999995</c:v>
                </c:pt>
                <c:pt idx="361">
                  <c:v>629.02148399999999</c:v>
                </c:pt>
                <c:pt idx="362">
                  <c:v>634.60192900000004</c:v>
                </c:pt>
                <c:pt idx="363">
                  <c:v>633.74334699999997</c:v>
                </c:pt>
                <c:pt idx="364">
                  <c:v>631.74011199999995</c:v>
                </c:pt>
                <c:pt idx="365">
                  <c:v>632.59869400000002</c:v>
                </c:pt>
                <c:pt idx="366">
                  <c:v>635.12658699999997</c:v>
                </c:pt>
                <c:pt idx="367">
                  <c:v>641.32714799999997</c:v>
                </c:pt>
                <c:pt idx="368">
                  <c:v>680.19970699999999</c:v>
                </c:pt>
                <c:pt idx="369">
                  <c:v>662.26586899999995</c:v>
                </c:pt>
                <c:pt idx="370">
                  <c:v>657.68707300000005</c:v>
                </c:pt>
                <c:pt idx="371">
                  <c:v>649.96020499999997</c:v>
                </c:pt>
                <c:pt idx="372">
                  <c:v>658.35479699999996</c:v>
                </c:pt>
                <c:pt idx="373">
                  <c:v>667.94177200000001</c:v>
                </c:pt>
                <c:pt idx="374">
                  <c:v>674.571594</c:v>
                </c:pt>
                <c:pt idx="375">
                  <c:v>672.80688499999997</c:v>
                </c:pt>
                <c:pt idx="376">
                  <c:v>682.20306400000004</c:v>
                </c:pt>
                <c:pt idx="377">
                  <c:v>652.44042999999999</c:v>
                </c:pt>
                <c:pt idx="378">
                  <c:v>641.42254600000001</c:v>
                </c:pt>
                <c:pt idx="379">
                  <c:v>639.65777600000001</c:v>
                </c:pt>
                <c:pt idx="380">
                  <c:v>651.15258800000004</c:v>
                </c:pt>
                <c:pt idx="381">
                  <c:v>645.71520999999996</c:v>
                </c:pt>
                <c:pt idx="382">
                  <c:v>631.69238299999995</c:v>
                </c:pt>
                <c:pt idx="383">
                  <c:v>625.06262200000003</c:v>
                </c:pt>
                <c:pt idx="384">
                  <c:v>617.57428000000004</c:v>
                </c:pt>
                <c:pt idx="385">
                  <c:v>626.39825399999995</c:v>
                </c:pt>
                <c:pt idx="386">
                  <c:v>620.72229000000004</c:v>
                </c:pt>
                <c:pt idx="387">
                  <c:v>623.39324999999997</c:v>
                </c:pt>
                <c:pt idx="388">
                  <c:v>626.49352999999996</c:v>
                </c:pt>
                <c:pt idx="389">
                  <c:v>622.20086700000002</c:v>
                </c:pt>
                <c:pt idx="390">
                  <c:v>618.57592799999998</c:v>
                </c:pt>
                <c:pt idx="391">
                  <c:v>619.38678000000004</c:v>
                </c:pt>
                <c:pt idx="392">
                  <c:v>594.67999299999997</c:v>
                </c:pt>
                <c:pt idx="393">
                  <c:v>586.42846699999996</c:v>
                </c:pt>
                <c:pt idx="394">
                  <c:v>596.25396699999999</c:v>
                </c:pt>
                <c:pt idx="395">
                  <c:v>592.77221699999996</c:v>
                </c:pt>
                <c:pt idx="396">
                  <c:v>602.02520800000002</c:v>
                </c:pt>
                <c:pt idx="397">
                  <c:v>609.79974400000003</c:v>
                </c:pt>
                <c:pt idx="398">
                  <c:v>602.74060099999997</c:v>
                </c:pt>
                <c:pt idx="399">
                  <c:v>620.24530000000004</c:v>
                </c:pt>
                <c:pt idx="400">
                  <c:v>602.78832999999997</c:v>
                </c:pt>
                <c:pt idx="401">
                  <c:v>598.49572799999999</c:v>
                </c:pt>
                <c:pt idx="402">
                  <c:v>598.11407499999996</c:v>
                </c:pt>
                <c:pt idx="403">
                  <c:v>592.24749799999995</c:v>
                </c:pt>
                <c:pt idx="404">
                  <c:v>587.66851799999995</c:v>
                </c:pt>
                <c:pt idx="405">
                  <c:v>587.76403800000003</c:v>
                </c:pt>
                <c:pt idx="406">
                  <c:v>575.64917000000003</c:v>
                </c:pt>
                <c:pt idx="407">
                  <c:v>570.307007</c:v>
                </c:pt>
                <c:pt idx="408">
                  <c:v>567.34991500000001</c:v>
                </c:pt>
                <c:pt idx="409">
                  <c:v>554.94879200000003</c:v>
                </c:pt>
                <c:pt idx="410">
                  <c:v>565.48968500000001</c:v>
                </c:pt>
                <c:pt idx="411">
                  <c:v>553.80401600000005</c:v>
                </c:pt>
                <c:pt idx="412">
                  <c:v>552.373108</c:v>
                </c:pt>
                <c:pt idx="413">
                  <c:v>546.36334199999999</c:v>
                </c:pt>
                <c:pt idx="414">
                  <c:v>521.08429000000001</c:v>
                </c:pt>
                <c:pt idx="415">
                  <c:v>533.91461200000003</c:v>
                </c:pt>
                <c:pt idx="416">
                  <c:v>546.12487799999997</c:v>
                </c:pt>
                <c:pt idx="417">
                  <c:v>541.06915300000003</c:v>
                </c:pt>
                <c:pt idx="418">
                  <c:v>539.92437700000005</c:v>
                </c:pt>
                <c:pt idx="419">
                  <c:v>530.00354000000004</c:v>
                </c:pt>
                <c:pt idx="420">
                  <c:v>537.39642300000003</c:v>
                </c:pt>
                <c:pt idx="421">
                  <c:v>532.86529499999995</c:v>
                </c:pt>
                <c:pt idx="422">
                  <c:v>530.86206100000004</c:v>
                </c:pt>
                <c:pt idx="423">
                  <c:v>526.28320299999996</c:v>
                </c:pt>
                <c:pt idx="424">
                  <c:v>533.72381600000006</c:v>
                </c:pt>
                <c:pt idx="425">
                  <c:v>535.39318800000001</c:v>
                </c:pt>
                <c:pt idx="426">
                  <c:v>542.88147000000004</c:v>
                </c:pt>
                <c:pt idx="427">
                  <c:v>538.63659700000005</c:v>
                </c:pt>
                <c:pt idx="428">
                  <c:v>532.91308600000002</c:v>
                </c:pt>
                <c:pt idx="429">
                  <c:v>524.85235599999999</c:v>
                </c:pt>
                <c:pt idx="430">
                  <c:v>549.70208700000001</c:v>
                </c:pt>
                <c:pt idx="431">
                  <c:v>555.71191399999998</c:v>
                </c:pt>
                <c:pt idx="432">
                  <c:v>595.20459000000005</c:v>
                </c:pt>
                <c:pt idx="433">
                  <c:v>582.85119599999996</c:v>
                </c:pt>
                <c:pt idx="434">
                  <c:v>578.94018600000004</c:v>
                </c:pt>
                <c:pt idx="435">
                  <c:v>583.08966099999998</c:v>
                </c:pt>
                <c:pt idx="436">
                  <c:v>573.78887899999995</c:v>
                </c:pt>
                <c:pt idx="437">
                  <c:v>586.76232900000002</c:v>
                </c:pt>
                <c:pt idx="438">
                  <c:v>579.65557899999999</c:v>
                </c:pt>
                <c:pt idx="439">
                  <c:v>577.79540999999995</c:v>
                </c:pt>
                <c:pt idx="440">
                  <c:v>581.22961399999997</c:v>
                </c:pt>
                <c:pt idx="441">
                  <c:v>576.22137499999997</c:v>
                </c:pt>
                <c:pt idx="442">
                  <c:v>582.18353300000001</c:v>
                </c:pt>
                <c:pt idx="443">
                  <c:v>587.47772199999997</c:v>
                </c:pt>
                <c:pt idx="444">
                  <c:v>616.57269299999996</c:v>
                </c:pt>
                <c:pt idx="445">
                  <c:v>620.72229000000004</c:v>
                </c:pt>
                <c:pt idx="446">
                  <c:v>619.48211700000002</c:v>
                </c:pt>
                <c:pt idx="447">
                  <c:v>620.19769299999996</c:v>
                </c:pt>
                <c:pt idx="448">
                  <c:v>620.81762700000002</c:v>
                </c:pt>
                <c:pt idx="449">
                  <c:v>623.72711200000003</c:v>
                </c:pt>
                <c:pt idx="450">
                  <c:v>622.15319799999997</c:v>
                </c:pt>
                <c:pt idx="451">
                  <c:v>616.81109600000002</c:v>
                </c:pt>
                <c:pt idx="452">
                  <c:v>606.41326900000001</c:v>
                </c:pt>
                <c:pt idx="453">
                  <c:v>607.89196800000002</c:v>
                </c:pt>
                <c:pt idx="454">
                  <c:v>601.21435499999995</c:v>
                </c:pt>
                <c:pt idx="455">
                  <c:v>581.18188499999997</c:v>
                </c:pt>
                <c:pt idx="456">
                  <c:v>576.93682899999999</c:v>
                </c:pt>
                <c:pt idx="457">
                  <c:v>584.18676800000003</c:v>
                </c:pt>
                <c:pt idx="458">
                  <c:v>583.28051800000003</c:v>
                </c:pt>
                <c:pt idx="459">
                  <c:v>575.31512499999997</c:v>
                </c:pt>
                <c:pt idx="460">
                  <c:v>577.60467500000004</c:v>
                </c:pt>
                <c:pt idx="461">
                  <c:v>573.50280799999996</c:v>
                </c:pt>
                <c:pt idx="462">
                  <c:v>573.45513900000003</c:v>
                </c:pt>
                <c:pt idx="463">
                  <c:v>591.96124299999997</c:v>
                </c:pt>
                <c:pt idx="464">
                  <c:v>589.81488000000002</c:v>
                </c:pt>
                <c:pt idx="465">
                  <c:v>583.28051800000003</c:v>
                </c:pt>
                <c:pt idx="466">
                  <c:v>573.07342500000004</c:v>
                </c:pt>
                <c:pt idx="467">
                  <c:v>614.90319799999997</c:v>
                </c:pt>
                <c:pt idx="468">
                  <c:v>626.39825399999995</c:v>
                </c:pt>
                <c:pt idx="469">
                  <c:v>627.92437700000005</c:v>
                </c:pt>
                <c:pt idx="470">
                  <c:v>622.39166299999999</c:v>
                </c:pt>
                <c:pt idx="471">
                  <c:v>607.74877900000001</c:v>
                </c:pt>
                <c:pt idx="472">
                  <c:v>607.98736599999995</c:v>
                </c:pt>
                <c:pt idx="473">
                  <c:v>601.97760000000005</c:v>
                </c:pt>
                <c:pt idx="474">
                  <c:v>592.43823199999997</c:v>
                </c:pt>
                <c:pt idx="475">
                  <c:v>590.72119099999998</c:v>
                </c:pt>
                <c:pt idx="476">
                  <c:v>596.49243200000001</c:v>
                </c:pt>
                <c:pt idx="477">
                  <c:v>600.49902299999997</c:v>
                </c:pt>
                <c:pt idx="478">
                  <c:v>591.57971199999997</c:v>
                </c:pt>
                <c:pt idx="479">
                  <c:v>588.90869099999998</c:v>
                </c:pt>
                <c:pt idx="480">
                  <c:v>575.50598100000002</c:v>
                </c:pt>
                <c:pt idx="481">
                  <c:v>577.03228799999999</c:v>
                </c:pt>
                <c:pt idx="482">
                  <c:v>588.47937000000002</c:v>
                </c:pt>
                <c:pt idx="483">
                  <c:v>587.95465100000001</c:v>
                </c:pt>
                <c:pt idx="484">
                  <c:v>592.19982900000002</c:v>
                </c:pt>
                <c:pt idx="485">
                  <c:v>604.74395800000002</c:v>
                </c:pt>
                <c:pt idx="486">
                  <c:v>607.03338599999995</c:v>
                </c:pt>
                <c:pt idx="487">
                  <c:v>594.39386000000002</c:v>
                </c:pt>
                <c:pt idx="488">
                  <c:v>594.53802499999995</c:v>
                </c:pt>
                <c:pt idx="489">
                  <c:v>587.42181400000004</c:v>
                </c:pt>
                <c:pt idx="490">
                  <c:v>577.94958499999996</c:v>
                </c:pt>
                <c:pt idx="491">
                  <c:v>577.22839399999998</c:v>
                </c:pt>
                <c:pt idx="492">
                  <c:v>576.74749799999995</c:v>
                </c:pt>
                <c:pt idx="493">
                  <c:v>578.14196800000002</c:v>
                </c:pt>
                <c:pt idx="494">
                  <c:v>582.99829099999999</c:v>
                </c:pt>
                <c:pt idx="495">
                  <c:v>586.41204800000003</c:v>
                </c:pt>
                <c:pt idx="496">
                  <c:v>587.32562299999995</c:v>
                </c:pt>
                <c:pt idx="497">
                  <c:v>593.38403300000004</c:v>
                </c:pt>
                <c:pt idx="498">
                  <c:v>587.51800500000002</c:v>
                </c:pt>
                <c:pt idx="499">
                  <c:v>589.53747599999997</c:v>
                </c:pt>
                <c:pt idx="500">
                  <c:v>587.37377900000001</c:v>
                </c:pt>
                <c:pt idx="501">
                  <c:v>591.41265899999996</c:v>
                </c:pt>
                <c:pt idx="502">
                  <c:v>580.35375999999997</c:v>
                </c:pt>
                <c:pt idx="503">
                  <c:v>584.39263900000003</c:v>
                </c:pt>
                <c:pt idx="504">
                  <c:v>586.79681400000004</c:v>
                </c:pt>
                <c:pt idx="505">
                  <c:v>606.70288100000005</c:v>
                </c:pt>
                <c:pt idx="506">
                  <c:v>596.46124299999997</c:v>
                </c:pt>
                <c:pt idx="507">
                  <c:v>631.99414100000001</c:v>
                </c:pt>
                <c:pt idx="508">
                  <c:v>649.832764</c:v>
                </c:pt>
                <c:pt idx="509">
                  <c:v>637.04284700000005</c:v>
                </c:pt>
                <c:pt idx="510">
                  <c:v>632.18658400000004</c:v>
                </c:pt>
                <c:pt idx="511">
                  <c:v>625.59918200000004</c:v>
                </c:pt>
                <c:pt idx="512">
                  <c:v>637.13897699999995</c:v>
                </c:pt>
                <c:pt idx="513">
                  <c:v>637.23510699999997</c:v>
                </c:pt>
                <c:pt idx="514">
                  <c:v>638.72570800000005</c:v>
                </c:pt>
                <c:pt idx="515">
                  <c:v>643.72625700000003</c:v>
                </c:pt>
                <c:pt idx="516">
                  <c:v>648.10180700000001</c:v>
                </c:pt>
                <c:pt idx="517">
                  <c:v>643.53405799999996</c:v>
                </c:pt>
                <c:pt idx="518">
                  <c:v>644.15887499999997</c:v>
                </c:pt>
                <c:pt idx="519">
                  <c:v>625.31066899999996</c:v>
                </c:pt>
                <c:pt idx="520">
                  <c:v>615.93463099999997</c:v>
                </c:pt>
                <c:pt idx="521">
                  <c:v>607.61633300000005</c:v>
                </c:pt>
                <c:pt idx="522">
                  <c:v>609.97241199999996</c:v>
                </c:pt>
                <c:pt idx="523">
                  <c:v>600.83679199999995</c:v>
                </c:pt>
                <c:pt idx="524">
                  <c:v>616.07891800000004</c:v>
                </c:pt>
                <c:pt idx="525">
                  <c:v>612.56897000000004</c:v>
                </c:pt>
                <c:pt idx="526">
                  <c:v>608.722351</c:v>
                </c:pt>
                <c:pt idx="527">
                  <c:v>613.67486599999995</c:v>
                </c:pt>
                <c:pt idx="528">
                  <c:v>620.79101600000001</c:v>
                </c:pt>
                <c:pt idx="529">
                  <c:v>633.62896699999999</c:v>
                </c:pt>
                <c:pt idx="530">
                  <c:v>592.03772000000004</c:v>
                </c:pt>
                <c:pt idx="531">
                  <c:v>589.97021500000005</c:v>
                </c:pt>
                <c:pt idx="532">
                  <c:v>582.90210000000002</c:v>
                </c:pt>
                <c:pt idx="533">
                  <c:v>581.31536900000003</c:v>
                </c:pt>
                <c:pt idx="534">
                  <c:v>561.40924099999995</c:v>
                </c:pt>
                <c:pt idx="535">
                  <c:v>560.35150099999998</c:v>
                </c:pt>
                <c:pt idx="536">
                  <c:v>560.35150099999998</c:v>
                </c:pt>
                <c:pt idx="537">
                  <c:v>568.66967799999998</c:v>
                </c:pt>
                <c:pt idx="538">
                  <c:v>577.80535899999995</c:v>
                </c:pt>
                <c:pt idx="539">
                  <c:v>579.53631600000006</c:v>
                </c:pt>
                <c:pt idx="540">
                  <c:v>585.16198699999995</c:v>
                </c:pt>
                <c:pt idx="541">
                  <c:v>605.16412400000002</c:v>
                </c:pt>
                <c:pt idx="542">
                  <c:v>613.24206500000003</c:v>
                </c:pt>
                <c:pt idx="543">
                  <c:v>622.28143299999999</c:v>
                </c:pt>
                <c:pt idx="544">
                  <c:v>618.19451900000001</c:v>
                </c:pt>
                <c:pt idx="545">
                  <c:v>634.39825399999995</c:v>
                </c:pt>
                <c:pt idx="546">
                  <c:v>681.08630400000004</c:v>
                </c:pt>
                <c:pt idx="547">
                  <c:v>688.92364499999996</c:v>
                </c:pt>
                <c:pt idx="548">
                  <c:v>693.01068099999998</c:v>
                </c:pt>
                <c:pt idx="549">
                  <c:v>702.96374500000002</c:v>
                </c:pt>
                <c:pt idx="550">
                  <c:v>677.91284199999996</c:v>
                </c:pt>
                <c:pt idx="551">
                  <c:v>682.52874799999995</c:v>
                </c:pt>
                <c:pt idx="552">
                  <c:v>700.70379600000001</c:v>
                </c:pt>
                <c:pt idx="553">
                  <c:v>710.75305200000003</c:v>
                </c:pt>
                <c:pt idx="554">
                  <c:v>718.20574999999997</c:v>
                </c:pt>
                <c:pt idx="555">
                  <c:v>718.78277600000001</c:v>
                </c:pt>
                <c:pt idx="556">
                  <c:v>781.43395999999996</c:v>
                </c:pt>
                <c:pt idx="557">
                  <c:v>808.21594200000004</c:v>
                </c:pt>
                <c:pt idx="558">
                  <c:v>777.25091599999996</c:v>
                </c:pt>
                <c:pt idx="559">
                  <c:v>776.91430700000001</c:v>
                </c:pt>
                <c:pt idx="560">
                  <c:v>800.426514</c:v>
                </c:pt>
                <c:pt idx="561">
                  <c:v>780.47241199999996</c:v>
                </c:pt>
                <c:pt idx="562">
                  <c:v>779.99157700000001</c:v>
                </c:pt>
                <c:pt idx="563">
                  <c:v>755.75811799999997</c:v>
                </c:pt>
                <c:pt idx="564">
                  <c:v>766.86511199999995</c:v>
                </c:pt>
                <c:pt idx="565">
                  <c:v>763.54748500000005</c:v>
                </c:pt>
                <c:pt idx="566">
                  <c:v>756.09466599999996</c:v>
                </c:pt>
                <c:pt idx="567">
                  <c:v>754.07525599999997</c:v>
                </c:pt>
                <c:pt idx="568">
                  <c:v>739.65051300000005</c:v>
                </c:pt>
                <c:pt idx="569">
                  <c:v>738.40033000000005</c:v>
                </c:pt>
                <c:pt idx="570">
                  <c:v>740.56408699999997</c:v>
                </c:pt>
                <c:pt idx="571">
                  <c:v>775.80841099999998</c:v>
                </c:pt>
                <c:pt idx="572">
                  <c:v>768.980774</c:v>
                </c:pt>
                <c:pt idx="573">
                  <c:v>779.847351</c:v>
                </c:pt>
                <c:pt idx="574">
                  <c:v>782.92468299999996</c:v>
                </c:pt>
                <c:pt idx="575">
                  <c:v>775.85650599999997</c:v>
                </c:pt>
                <c:pt idx="576">
                  <c:v>768.83648700000003</c:v>
                </c:pt>
                <c:pt idx="577">
                  <c:v>780.28002900000001</c:v>
                </c:pt>
                <c:pt idx="578">
                  <c:v>760.80670199999997</c:v>
                </c:pt>
                <c:pt idx="579">
                  <c:v>756.62359600000002</c:v>
                </c:pt>
                <c:pt idx="580">
                  <c:v>756.57550000000003</c:v>
                </c:pt>
                <c:pt idx="581">
                  <c:v>745.80499299999997</c:v>
                </c:pt>
                <c:pt idx="582">
                  <c:v>755.08496100000002</c:v>
                </c:pt>
                <c:pt idx="583">
                  <c:v>750.61328100000003</c:v>
                </c:pt>
                <c:pt idx="584">
                  <c:v>753.83483899999999</c:v>
                </c:pt>
                <c:pt idx="585">
                  <c:v>759.98925799999995</c:v>
                </c:pt>
                <c:pt idx="586">
                  <c:v>780.03973399999995</c:v>
                </c:pt>
                <c:pt idx="587">
                  <c:v>831.29547100000002</c:v>
                </c:pt>
                <c:pt idx="588">
                  <c:v>842.83520499999997</c:v>
                </c:pt>
                <c:pt idx="589">
                  <c:v>917.699341</c:v>
                </c:pt>
                <c:pt idx="590">
                  <c:v>909.14074700000003</c:v>
                </c:pt>
                <c:pt idx="591">
                  <c:v>948.37597700000003</c:v>
                </c:pt>
                <c:pt idx="592">
                  <c:v>976.744507</c:v>
                </c:pt>
                <c:pt idx="593">
                  <c:v>979.00439500000005</c:v>
                </c:pt>
                <c:pt idx="594">
                  <c:v>973.71539299999995</c:v>
                </c:pt>
                <c:pt idx="595">
                  <c:v>982.706726</c:v>
                </c:pt>
                <c:pt idx="596">
                  <c:v>1081.9487300000001</c:v>
                </c:pt>
                <c:pt idx="597">
                  <c:v>1056.5610349999999</c:v>
                </c:pt>
                <c:pt idx="598">
                  <c:v>1014.00824</c:v>
                </c:pt>
                <c:pt idx="599">
                  <c:v>1038.337769</c:v>
                </c:pt>
                <c:pt idx="600">
                  <c:v>1016.124023</c:v>
                </c:pt>
                <c:pt idx="601">
                  <c:v>1028.9136960000001</c:v>
                </c:pt>
                <c:pt idx="602">
                  <c:v>997.756531</c:v>
                </c:pt>
                <c:pt idx="603">
                  <c:v>997.90063499999997</c:v>
                </c:pt>
                <c:pt idx="604">
                  <c:v>1018.3838500000001</c:v>
                </c:pt>
                <c:pt idx="605">
                  <c:v>906.92883300000005</c:v>
                </c:pt>
                <c:pt idx="606">
                  <c:v>904.46368399999994</c:v>
                </c:pt>
                <c:pt idx="607">
                  <c:v>866.13122599999997</c:v>
                </c:pt>
                <c:pt idx="608">
                  <c:v>840.51171899999997</c:v>
                </c:pt>
                <c:pt idx="609">
                  <c:v>851.33947799999999</c:v>
                </c:pt>
                <c:pt idx="610">
                  <c:v>842.59020999999996</c:v>
                </c:pt>
                <c:pt idx="611">
                  <c:v>813.20043899999996</c:v>
                </c:pt>
                <c:pt idx="612">
                  <c:v>788.01593000000003</c:v>
                </c:pt>
                <c:pt idx="613">
                  <c:v>772.49926800000003</c:v>
                </c:pt>
                <c:pt idx="614">
                  <c:v>819.87109399999997</c:v>
                </c:pt>
                <c:pt idx="615">
                  <c:v>796.47515899999996</c:v>
                </c:pt>
                <c:pt idx="616">
                  <c:v>772.40252699999996</c:v>
                </c:pt>
                <c:pt idx="617">
                  <c:v>768.24548300000004</c:v>
                </c:pt>
                <c:pt idx="618">
                  <c:v>786.08239700000001</c:v>
                </c:pt>
                <c:pt idx="619">
                  <c:v>758.09436000000005</c:v>
                </c:pt>
                <c:pt idx="620">
                  <c:v>719.71350099999995</c:v>
                </c:pt>
                <c:pt idx="621">
                  <c:v>774.28784199999996</c:v>
                </c:pt>
                <c:pt idx="622">
                  <c:v>779.26666299999999</c:v>
                </c:pt>
                <c:pt idx="623">
                  <c:v>776.80145300000004</c:v>
                </c:pt>
                <c:pt idx="624">
                  <c:v>761.09136999999998</c:v>
                </c:pt>
                <c:pt idx="625">
                  <c:v>802.51757799999996</c:v>
                </c:pt>
                <c:pt idx="626">
                  <c:v>787.43591300000003</c:v>
                </c:pt>
                <c:pt idx="627">
                  <c:v>784.82562299999995</c:v>
                </c:pt>
                <c:pt idx="628">
                  <c:v>788.16094999999996</c:v>
                </c:pt>
                <c:pt idx="629">
                  <c:v>783.18206799999996</c:v>
                </c:pt>
                <c:pt idx="630">
                  <c:v>792.31811500000003</c:v>
                </c:pt>
                <c:pt idx="631">
                  <c:v>778.63830600000006</c:v>
                </c:pt>
                <c:pt idx="632">
                  <c:v>776.22137499999997</c:v>
                </c:pt>
                <c:pt idx="633">
                  <c:v>759.254456</c:v>
                </c:pt>
                <c:pt idx="634">
                  <c:v>742.384277</c:v>
                </c:pt>
                <c:pt idx="635">
                  <c:v>760.36627199999998</c:v>
                </c:pt>
                <c:pt idx="636">
                  <c:v>751.27856399999996</c:v>
                </c:pt>
                <c:pt idx="637">
                  <c:v>759.06121800000005</c:v>
                </c:pt>
                <c:pt idx="638">
                  <c:v>791.10968000000003</c:v>
                </c:pt>
                <c:pt idx="639">
                  <c:v>786.61413600000003</c:v>
                </c:pt>
                <c:pt idx="640">
                  <c:v>794.49328600000001</c:v>
                </c:pt>
                <c:pt idx="641">
                  <c:v>811.94354199999998</c:v>
                </c:pt>
                <c:pt idx="642">
                  <c:v>844.33044400000006</c:v>
                </c:pt>
                <c:pt idx="643">
                  <c:v>842.97699</c:v>
                </c:pt>
                <c:pt idx="644">
                  <c:v>814.02209500000004</c:v>
                </c:pt>
                <c:pt idx="645">
                  <c:v>813.442139</c:v>
                </c:pt>
                <c:pt idx="646">
                  <c:v>817.55078100000003</c:v>
                </c:pt>
                <c:pt idx="647">
                  <c:v>830.21557600000006</c:v>
                </c:pt>
                <c:pt idx="648">
                  <c:v>843.26702899999998</c:v>
                </c:pt>
                <c:pt idx="649">
                  <c:v>842.30023200000005</c:v>
                </c:pt>
                <c:pt idx="650">
                  <c:v>846.50567599999999</c:v>
                </c:pt>
                <c:pt idx="651">
                  <c:v>842.92864999999995</c:v>
                </c:pt>
                <c:pt idx="652">
                  <c:v>842.30023200000005</c:v>
                </c:pt>
                <c:pt idx="653">
                  <c:v>836.83795199999997</c:v>
                </c:pt>
                <c:pt idx="654">
                  <c:v>878.69928000000004</c:v>
                </c:pt>
                <c:pt idx="655">
                  <c:v>880.53594999999996</c:v>
                </c:pt>
                <c:pt idx="656">
                  <c:v>892.52410899999995</c:v>
                </c:pt>
                <c:pt idx="657">
                  <c:v>876.42724599999997</c:v>
                </c:pt>
                <c:pt idx="658">
                  <c:v>877.49078399999996</c:v>
                </c:pt>
                <c:pt idx="659">
                  <c:v>871.44836399999997</c:v>
                </c:pt>
                <c:pt idx="660">
                  <c:v>866.56616199999996</c:v>
                </c:pt>
                <c:pt idx="661">
                  <c:v>894.21588099999997</c:v>
                </c:pt>
                <c:pt idx="662">
                  <c:v>881.26104699999996</c:v>
                </c:pt>
                <c:pt idx="663">
                  <c:v>861.24890100000005</c:v>
                </c:pt>
                <c:pt idx="664">
                  <c:v>862.45739700000001</c:v>
                </c:pt>
                <c:pt idx="665">
                  <c:v>875.41223100000002</c:v>
                </c:pt>
                <c:pt idx="666">
                  <c:v>860.33062700000005</c:v>
                </c:pt>
                <c:pt idx="667">
                  <c:v>885.418274</c:v>
                </c:pt>
                <c:pt idx="668">
                  <c:v>884.934753</c:v>
                </c:pt>
                <c:pt idx="669">
                  <c:v>893.92596400000002</c:v>
                </c:pt>
                <c:pt idx="670">
                  <c:v>888.02856399999996</c:v>
                </c:pt>
                <c:pt idx="671">
                  <c:v>892.66894500000001</c:v>
                </c:pt>
                <c:pt idx="672">
                  <c:v>894.36090100000001</c:v>
                </c:pt>
                <c:pt idx="673">
                  <c:v>957.15270999999996</c:v>
                </c:pt>
                <c:pt idx="674">
                  <c:v>933.27343800000006</c:v>
                </c:pt>
                <c:pt idx="675">
                  <c:v>914.32482900000002</c:v>
                </c:pt>
                <c:pt idx="676">
                  <c:v>938.01068099999998</c:v>
                </c:pt>
                <c:pt idx="677">
                  <c:v>936.02874799999995</c:v>
                </c:pt>
                <c:pt idx="678">
                  <c:v>913.69628899999998</c:v>
                </c:pt>
                <c:pt idx="679">
                  <c:v>889.52703899999995</c:v>
                </c:pt>
                <c:pt idx="680">
                  <c:v>893.10406499999999</c:v>
                </c:pt>
                <c:pt idx="681">
                  <c:v>886.67511000000002</c:v>
                </c:pt>
                <c:pt idx="682">
                  <c:v>892.185608</c:v>
                </c:pt>
                <c:pt idx="683">
                  <c:v>889.575378</c:v>
                </c:pt>
                <c:pt idx="684">
                  <c:v>889.96203600000001</c:v>
                </c:pt>
                <c:pt idx="685">
                  <c:v>892.28234899999995</c:v>
                </c:pt>
                <c:pt idx="686">
                  <c:v>885.36987299999998</c:v>
                </c:pt>
                <c:pt idx="687">
                  <c:v>914.56640600000003</c:v>
                </c:pt>
                <c:pt idx="688">
                  <c:v>942.07116699999995</c:v>
                </c:pt>
                <c:pt idx="689">
                  <c:v>931.14648399999999</c:v>
                </c:pt>
                <c:pt idx="690">
                  <c:v>937.86560099999997</c:v>
                </c:pt>
                <c:pt idx="691">
                  <c:v>893.58746299999996</c:v>
                </c:pt>
                <c:pt idx="692">
                  <c:v>922.59057600000006</c:v>
                </c:pt>
                <c:pt idx="693">
                  <c:v>931.29156499999999</c:v>
                </c:pt>
                <c:pt idx="694">
                  <c:v>922.10723900000005</c:v>
                </c:pt>
                <c:pt idx="695">
                  <c:v>902.53008999999997</c:v>
                </c:pt>
                <c:pt idx="696">
                  <c:v>907.605591</c:v>
                </c:pt>
                <c:pt idx="697">
                  <c:v>908.95910600000002</c:v>
                </c:pt>
                <c:pt idx="698">
                  <c:v>921.52716099999998</c:v>
                </c:pt>
                <c:pt idx="699">
                  <c:v>947.24334699999997</c:v>
                </c:pt>
                <c:pt idx="700">
                  <c:v>923.02569600000004</c:v>
                </c:pt>
                <c:pt idx="701">
                  <c:v>885.75665300000003</c:v>
                </c:pt>
                <c:pt idx="702">
                  <c:v>890.880493</c:v>
                </c:pt>
                <c:pt idx="703">
                  <c:v>887.64184599999999</c:v>
                </c:pt>
                <c:pt idx="704">
                  <c:v>887.88354500000003</c:v>
                </c:pt>
                <c:pt idx="705">
                  <c:v>887.06176800000003</c:v>
                </c:pt>
                <c:pt idx="706">
                  <c:v>884.74151600000005</c:v>
                </c:pt>
                <c:pt idx="707">
                  <c:v>897.79296899999997</c:v>
                </c:pt>
                <c:pt idx="708">
                  <c:v>898.61468500000001</c:v>
                </c:pt>
                <c:pt idx="709">
                  <c:v>885.22491500000001</c:v>
                </c:pt>
                <c:pt idx="710">
                  <c:v>885.22491500000001</c:v>
                </c:pt>
                <c:pt idx="711">
                  <c:v>885.65997300000004</c:v>
                </c:pt>
                <c:pt idx="712">
                  <c:v>885.70831299999998</c:v>
                </c:pt>
                <c:pt idx="713">
                  <c:v>895.18261700000005</c:v>
                </c:pt>
                <c:pt idx="714">
                  <c:v>887.35174600000005</c:v>
                </c:pt>
                <c:pt idx="715">
                  <c:v>909.24920699999996</c:v>
                </c:pt>
                <c:pt idx="716">
                  <c:v>903.690247</c:v>
                </c:pt>
                <c:pt idx="717">
                  <c:v>892.52410899999995</c:v>
                </c:pt>
                <c:pt idx="718">
                  <c:v>897.50299099999995</c:v>
                </c:pt>
                <c:pt idx="719">
                  <c:v>926.84436000000005</c:v>
                </c:pt>
                <c:pt idx="720">
                  <c:v>921.28552200000001</c:v>
                </c:pt>
                <c:pt idx="721">
                  <c:v>938.88079800000003</c:v>
                </c:pt>
                <c:pt idx="722">
                  <c:v>922.73565699999995</c:v>
                </c:pt>
                <c:pt idx="723">
                  <c:v>932.74176</c:v>
                </c:pt>
                <c:pt idx="724">
                  <c:v>934.82025099999998</c:v>
                </c:pt>
                <c:pt idx="725">
                  <c:v>895.03765899999996</c:v>
                </c:pt>
                <c:pt idx="726">
                  <c:v>859.99212599999998</c:v>
                </c:pt>
                <c:pt idx="727">
                  <c:v>867.67797900000005</c:v>
                </c:pt>
                <c:pt idx="728">
                  <c:v>867.77453600000001</c:v>
                </c:pt>
                <c:pt idx="729">
                  <c:v>831.569031</c:v>
                </c:pt>
                <c:pt idx="730">
                  <c:v>853.07983400000001</c:v>
                </c:pt>
                <c:pt idx="731">
                  <c:v>843.60534700000005</c:v>
                </c:pt>
                <c:pt idx="732">
                  <c:v>890.05883800000004</c:v>
                </c:pt>
                <c:pt idx="733">
                  <c:v>894.97839399999998</c:v>
                </c:pt>
                <c:pt idx="734">
                  <c:v>892.20196499999997</c:v>
                </c:pt>
                <c:pt idx="735">
                  <c:v>901.06701699999996</c:v>
                </c:pt>
                <c:pt idx="736">
                  <c:v>887.13622999999995</c:v>
                </c:pt>
                <c:pt idx="737">
                  <c:v>916.11810300000002</c:v>
                </c:pt>
                <c:pt idx="738">
                  <c:v>912.41619900000001</c:v>
                </c:pt>
                <c:pt idx="739">
                  <c:v>882.31402600000001</c:v>
                </c:pt>
                <c:pt idx="740">
                  <c:v>877.93029799999999</c:v>
                </c:pt>
                <c:pt idx="741">
                  <c:v>873.05932600000006</c:v>
                </c:pt>
                <c:pt idx="742">
                  <c:v>911.63690199999996</c:v>
                </c:pt>
                <c:pt idx="743">
                  <c:v>901.65148899999997</c:v>
                </c:pt>
                <c:pt idx="744">
                  <c:v>909.39624000000003</c:v>
                </c:pt>
                <c:pt idx="745">
                  <c:v>865.46075399999995</c:v>
                </c:pt>
                <c:pt idx="746">
                  <c:v>852.11450200000002</c:v>
                </c:pt>
                <c:pt idx="747">
                  <c:v>866.19134499999996</c:v>
                </c:pt>
                <c:pt idx="748">
                  <c:v>807.98419200000001</c:v>
                </c:pt>
                <c:pt idx="749">
                  <c:v>849.19201699999996</c:v>
                </c:pt>
                <c:pt idx="750">
                  <c:v>855.47540300000003</c:v>
                </c:pt>
                <c:pt idx="751">
                  <c:v>835.01763900000003</c:v>
                </c:pt>
                <c:pt idx="752">
                  <c:v>852.89386000000002</c:v>
                </c:pt>
                <c:pt idx="753">
                  <c:v>828.19842500000004</c:v>
                </c:pt>
                <c:pt idx="754">
                  <c:v>828.92901600000005</c:v>
                </c:pt>
                <c:pt idx="755">
                  <c:v>818.79754600000001</c:v>
                </c:pt>
                <c:pt idx="756">
                  <c:v>832.09509300000002</c:v>
                </c:pt>
                <c:pt idx="757">
                  <c:v>805.30523700000003</c:v>
                </c:pt>
                <c:pt idx="758">
                  <c:v>804.96423300000004</c:v>
                </c:pt>
                <c:pt idx="759">
                  <c:v>799.36267099999998</c:v>
                </c:pt>
                <c:pt idx="760">
                  <c:v>788.54931599999998</c:v>
                </c:pt>
                <c:pt idx="761">
                  <c:v>810.27349900000002</c:v>
                </c:pt>
                <c:pt idx="762">
                  <c:v>869.21130400000004</c:v>
                </c:pt>
                <c:pt idx="763">
                  <c:v>847.77948000000004</c:v>
                </c:pt>
                <c:pt idx="764">
                  <c:v>838.37854000000004</c:v>
                </c:pt>
                <c:pt idx="765">
                  <c:v>857.910889</c:v>
                </c:pt>
                <c:pt idx="766">
                  <c:v>867.65270999999996</c:v>
                </c:pt>
                <c:pt idx="767">
                  <c:v>890.886841</c:v>
                </c:pt>
                <c:pt idx="768">
                  <c:v>910.857483</c:v>
                </c:pt>
                <c:pt idx="769">
                  <c:v>886.94134499999996</c:v>
                </c:pt>
                <c:pt idx="770">
                  <c:v>858.00830099999996</c:v>
                </c:pt>
                <c:pt idx="771">
                  <c:v>847.487122</c:v>
                </c:pt>
                <c:pt idx="772">
                  <c:v>872.81579599999998</c:v>
                </c:pt>
                <c:pt idx="773">
                  <c:v>877.54058799999996</c:v>
                </c:pt>
                <c:pt idx="774">
                  <c:v>886.55169699999999</c:v>
                </c:pt>
                <c:pt idx="775">
                  <c:v>883.43432600000006</c:v>
                </c:pt>
                <c:pt idx="776">
                  <c:v>879.099243</c:v>
                </c:pt>
                <c:pt idx="777">
                  <c:v>890.886841</c:v>
                </c:pt>
                <c:pt idx="778">
                  <c:v>890.98419200000001</c:v>
                </c:pt>
                <c:pt idx="779">
                  <c:v>865.99658199999999</c:v>
                </c:pt>
                <c:pt idx="780">
                  <c:v>870.52642800000001</c:v>
                </c:pt>
                <c:pt idx="781">
                  <c:v>853.42962599999998</c:v>
                </c:pt>
                <c:pt idx="782">
                  <c:v>876.42028800000003</c:v>
                </c:pt>
                <c:pt idx="783">
                  <c:v>867.06817599999999</c:v>
                </c:pt>
                <c:pt idx="784">
                  <c:v>873.83868399999994</c:v>
                </c:pt>
                <c:pt idx="785">
                  <c:v>893.27362100000005</c:v>
                </c:pt>
                <c:pt idx="786">
                  <c:v>877.73541299999999</c:v>
                </c:pt>
                <c:pt idx="787">
                  <c:v>893.61456299999998</c:v>
                </c:pt>
                <c:pt idx="788">
                  <c:v>883.53179899999998</c:v>
                </c:pt>
                <c:pt idx="789">
                  <c:v>897.46252400000003</c:v>
                </c:pt>
                <c:pt idx="790">
                  <c:v>880.51171899999997</c:v>
                </c:pt>
                <c:pt idx="791">
                  <c:v>877.34576400000003</c:v>
                </c:pt>
                <c:pt idx="792">
                  <c:v>877.78417999999999</c:v>
                </c:pt>
                <c:pt idx="793">
                  <c:v>891.76361099999997</c:v>
                </c:pt>
                <c:pt idx="794">
                  <c:v>842.37274200000002</c:v>
                </c:pt>
                <c:pt idx="795">
                  <c:v>846.95135500000004</c:v>
                </c:pt>
                <c:pt idx="796">
                  <c:v>857.42382799999996</c:v>
                </c:pt>
                <c:pt idx="797">
                  <c:v>831.41320800000005</c:v>
                </c:pt>
                <c:pt idx="798">
                  <c:v>783.386169</c:v>
                </c:pt>
                <c:pt idx="799">
                  <c:v>798.68072500000005</c:v>
                </c:pt>
                <c:pt idx="800">
                  <c:v>804.52581799999996</c:v>
                </c:pt>
                <c:pt idx="801">
                  <c:v>829.02648899999997</c:v>
                </c:pt>
                <c:pt idx="802">
                  <c:v>823.71716300000003</c:v>
                </c:pt>
                <c:pt idx="803">
                  <c:v>806.86395300000004</c:v>
                </c:pt>
                <c:pt idx="804">
                  <c:v>810.32220500000005</c:v>
                </c:pt>
                <c:pt idx="805">
                  <c:v>799.41137700000002</c:v>
                </c:pt>
                <c:pt idx="806">
                  <c:v>801.79815699999995</c:v>
                </c:pt>
                <c:pt idx="807">
                  <c:v>789.18249500000002</c:v>
                </c:pt>
                <c:pt idx="808">
                  <c:v>769.01702899999998</c:v>
                </c:pt>
                <c:pt idx="809">
                  <c:v>759.90844700000002</c:v>
                </c:pt>
                <c:pt idx="810">
                  <c:v>766.67901600000005</c:v>
                </c:pt>
                <c:pt idx="811">
                  <c:v>772.42675799999995</c:v>
                </c:pt>
                <c:pt idx="812">
                  <c:v>782.50933799999996</c:v>
                </c:pt>
                <c:pt idx="813">
                  <c:v>773.887878</c:v>
                </c:pt>
                <c:pt idx="814">
                  <c:v>767.70190400000001</c:v>
                </c:pt>
                <c:pt idx="815">
                  <c:v>757.86273200000005</c:v>
                </c:pt>
                <c:pt idx="816">
                  <c:v>759.51873799999998</c:v>
                </c:pt>
                <c:pt idx="817">
                  <c:v>794.10217299999999</c:v>
                </c:pt>
                <c:pt idx="818">
                  <c:v>782.46075399999995</c:v>
                </c:pt>
                <c:pt idx="819">
                  <c:v>767.50701900000001</c:v>
                </c:pt>
                <c:pt idx="820">
                  <c:v>743.98071300000004</c:v>
                </c:pt>
                <c:pt idx="821">
                  <c:v>747.77990699999998</c:v>
                </c:pt>
                <c:pt idx="822">
                  <c:v>766.24060099999997</c:v>
                </c:pt>
                <c:pt idx="823">
                  <c:v>728.83215299999995</c:v>
                </c:pt>
                <c:pt idx="824">
                  <c:v>760.73651099999995</c:v>
                </c:pt>
                <c:pt idx="825">
                  <c:v>734.238831</c:v>
                </c:pt>
                <c:pt idx="826">
                  <c:v>727.80920400000002</c:v>
                </c:pt>
                <c:pt idx="827">
                  <c:v>713.14782700000001</c:v>
                </c:pt>
                <c:pt idx="828">
                  <c:v>705.84149200000002</c:v>
                </c:pt>
                <c:pt idx="829">
                  <c:v>710.32275400000003</c:v>
                </c:pt>
                <c:pt idx="830">
                  <c:v>719.82104500000003</c:v>
                </c:pt>
                <c:pt idx="831">
                  <c:v>707.93597399999999</c:v>
                </c:pt>
                <c:pt idx="832">
                  <c:v>717.19067399999994</c:v>
                </c:pt>
                <c:pt idx="833">
                  <c:v>746.70825200000002</c:v>
                </c:pt>
                <c:pt idx="834">
                  <c:v>740.35125700000003</c:v>
                </c:pt>
                <c:pt idx="835">
                  <c:v>742.698486</c:v>
                </c:pt>
                <c:pt idx="836">
                  <c:v>739.42218000000003</c:v>
                </c:pt>
                <c:pt idx="837">
                  <c:v>744.21441700000003</c:v>
                </c:pt>
                <c:pt idx="838">
                  <c:v>751.84283400000004</c:v>
                </c:pt>
                <c:pt idx="839">
                  <c:v>762.99212599999998</c:v>
                </c:pt>
                <c:pt idx="840">
                  <c:v>758.39550799999995</c:v>
                </c:pt>
                <c:pt idx="841">
                  <c:v>758.98230000000001</c:v>
                </c:pt>
                <c:pt idx="842">
                  <c:v>762.55200200000002</c:v>
                </c:pt>
                <c:pt idx="843">
                  <c:v>764.16564900000003</c:v>
                </c:pt>
                <c:pt idx="844">
                  <c:v>748.66430700000001</c:v>
                </c:pt>
                <c:pt idx="845">
                  <c:v>780.05828899999995</c:v>
                </c:pt>
                <c:pt idx="846">
                  <c:v>770.81616199999996</c:v>
                </c:pt>
                <c:pt idx="847">
                  <c:v>782.45446800000002</c:v>
                </c:pt>
                <c:pt idx="848">
                  <c:v>782.55230700000004</c:v>
                </c:pt>
                <c:pt idx="849">
                  <c:v>787.93133499999999</c:v>
                </c:pt>
                <c:pt idx="850">
                  <c:v>794.04388400000005</c:v>
                </c:pt>
                <c:pt idx="851">
                  <c:v>771.94085700000005</c:v>
                </c:pt>
                <c:pt idx="852">
                  <c:v>763.97015399999998</c:v>
                </c:pt>
                <c:pt idx="853">
                  <c:v>758.83563200000003</c:v>
                </c:pt>
                <c:pt idx="854">
                  <c:v>743.96984899999995</c:v>
                </c:pt>
                <c:pt idx="855">
                  <c:v>750.81591800000001</c:v>
                </c:pt>
                <c:pt idx="856">
                  <c:v>758.05316200000004</c:v>
                </c:pt>
                <c:pt idx="857">
                  <c:v>747.58850099999995</c:v>
                </c:pt>
                <c:pt idx="858">
                  <c:v>743.96984899999995</c:v>
                </c:pt>
                <c:pt idx="859">
                  <c:v>743.676514</c:v>
                </c:pt>
                <c:pt idx="860">
                  <c:v>750.47363299999995</c:v>
                </c:pt>
                <c:pt idx="861">
                  <c:v>748.17529300000001</c:v>
                </c:pt>
                <c:pt idx="862">
                  <c:v>748.81103499999995</c:v>
                </c:pt>
                <c:pt idx="863">
                  <c:v>753.21203600000001</c:v>
                </c:pt>
                <c:pt idx="864">
                  <c:v>747.53961200000003</c:v>
                </c:pt>
                <c:pt idx="865">
                  <c:v>760.30261199999995</c:v>
                </c:pt>
                <c:pt idx="866">
                  <c:v>758.05316200000004</c:v>
                </c:pt>
                <c:pt idx="867">
                  <c:v>753.16314699999998</c:v>
                </c:pt>
                <c:pt idx="868">
                  <c:v>752.91857900000002</c:v>
                </c:pt>
                <c:pt idx="869">
                  <c:v>753.30987500000003</c:v>
                </c:pt>
                <c:pt idx="870">
                  <c:v>753.35870399999999</c:v>
                </c:pt>
                <c:pt idx="871">
                  <c:v>753.06530799999996</c:v>
                </c:pt>
                <c:pt idx="872">
                  <c:v>753.94561799999997</c:v>
                </c:pt>
                <c:pt idx="873">
                  <c:v>752.96758999999997</c:v>
                </c:pt>
                <c:pt idx="874">
                  <c:v>752.96758999999997</c:v>
                </c:pt>
                <c:pt idx="875">
                  <c:v>753.11425799999995</c:v>
                </c:pt>
                <c:pt idx="876">
                  <c:v>753.26092500000004</c:v>
                </c:pt>
                <c:pt idx="877">
                  <c:v>760.44928000000004</c:v>
                </c:pt>
                <c:pt idx="878">
                  <c:v>755.31469700000002</c:v>
                </c:pt>
                <c:pt idx="879">
                  <c:v>753.40765399999998</c:v>
                </c:pt>
                <c:pt idx="880">
                  <c:v>753.11425799999995</c:v>
                </c:pt>
                <c:pt idx="881">
                  <c:v>753.55438200000003</c:v>
                </c:pt>
                <c:pt idx="882">
                  <c:v>754.58123799999998</c:v>
                </c:pt>
                <c:pt idx="883">
                  <c:v>793.163635</c:v>
                </c:pt>
                <c:pt idx="884">
                  <c:v>781.81872599999997</c:v>
                </c:pt>
                <c:pt idx="885">
                  <c:v>774.38592500000004</c:v>
                </c:pt>
                <c:pt idx="886">
                  <c:v>740.15563999999995</c:v>
                </c:pt>
                <c:pt idx="887">
                  <c:v>733.60296600000004</c:v>
                </c:pt>
                <c:pt idx="888">
                  <c:v>743.432007</c:v>
                </c:pt>
                <c:pt idx="889">
                  <c:v>740.84027100000003</c:v>
                </c:pt>
                <c:pt idx="890">
                  <c:v>732.91845699999999</c:v>
                </c:pt>
                <c:pt idx="891">
                  <c:v>734.87445100000002</c:v>
                </c:pt>
                <c:pt idx="892">
                  <c:v>725.58337400000005</c:v>
                </c:pt>
                <c:pt idx="893">
                  <c:v>723.57843000000003</c:v>
                </c:pt>
                <c:pt idx="894">
                  <c:v>716.83013900000003</c:v>
                </c:pt>
                <c:pt idx="895">
                  <c:v>707.58801300000005</c:v>
                </c:pt>
                <c:pt idx="896">
                  <c:v>710.03308100000004</c:v>
                </c:pt>
                <c:pt idx="897">
                  <c:v>717.51483199999996</c:v>
                </c:pt>
                <c:pt idx="898">
                  <c:v>711.98907499999996</c:v>
                </c:pt>
                <c:pt idx="899">
                  <c:v>714.62969999999996</c:v>
                </c:pt>
                <c:pt idx="900">
                  <c:v>697.71020499999997</c:v>
                </c:pt>
                <c:pt idx="901">
                  <c:v>687.196594</c:v>
                </c:pt>
                <c:pt idx="902">
                  <c:v>682.45324700000003</c:v>
                </c:pt>
                <c:pt idx="903">
                  <c:v>688.81024200000002</c:v>
                </c:pt>
                <c:pt idx="904">
                  <c:v>687.245544</c:v>
                </c:pt>
                <c:pt idx="905">
                  <c:v>690.66851799999995</c:v>
                </c:pt>
                <c:pt idx="906">
                  <c:v>694.629456</c:v>
                </c:pt>
                <c:pt idx="907">
                  <c:v>686.56085199999995</c:v>
                </c:pt>
                <c:pt idx="908">
                  <c:v>697.51458700000001</c:v>
                </c:pt>
                <c:pt idx="909">
                  <c:v>686.75647000000004</c:v>
                </c:pt>
                <c:pt idx="910">
                  <c:v>679.95941200000004</c:v>
                </c:pt>
                <c:pt idx="911">
                  <c:v>706.65893600000004</c:v>
                </c:pt>
                <c:pt idx="912">
                  <c:v>685.19171100000005</c:v>
                </c:pt>
                <c:pt idx="913">
                  <c:v>685.53393600000004</c:v>
                </c:pt>
                <c:pt idx="914">
                  <c:v>669.15240500000004</c:v>
                </c:pt>
                <c:pt idx="915">
                  <c:v>669.98364300000003</c:v>
                </c:pt>
                <c:pt idx="916">
                  <c:v>674.72699</c:v>
                </c:pt>
                <c:pt idx="917">
                  <c:v>672.67315699999995</c:v>
                </c:pt>
                <c:pt idx="918">
                  <c:v>667.00073199999997</c:v>
                </c:pt>
                <c:pt idx="919">
                  <c:v>667.73425299999997</c:v>
                </c:pt>
                <c:pt idx="920">
                  <c:v>667.48974599999997</c:v>
                </c:pt>
                <c:pt idx="921">
                  <c:v>677.70996100000002</c:v>
                </c:pt>
                <c:pt idx="922">
                  <c:v>673.308899</c:v>
                </c:pt>
                <c:pt idx="923">
                  <c:v>677.02526899999998</c:v>
                </c:pt>
                <c:pt idx="924">
                  <c:v>674.53137200000003</c:v>
                </c:pt>
                <c:pt idx="925">
                  <c:v>672.91766399999995</c:v>
                </c:pt>
                <c:pt idx="926">
                  <c:v>673.84680200000003</c:v>
                </c:pt>
                <c:pt idx="927">
                  <c:v>668.66332999999997</c:v>
                </c:pt>
                <c:pt idx="928">
                  <c:v>662.746399</c:v>
                </c:pt>
                <c:pt idx="929">
                  <c:v>652.67297399999995</c:v>
                </c:pt>
                <c:pt idx="930">
                  <c:v>651.694885</c:v>
                </c:pt>
                <c:pt idx="931">
                  <c:v>646.413635</c:v>
                </c:pt>
                <c:pt idx="932">
                  <c:v>644.995544</c:v>
                </c:pt>
                <c:pt idx="933">
                  <c:v>640.105591</c:v>
                </c:pt>
                <c:pt idx="934">
                  <c:v>645.82684300000005</c:v>
                </c:pt>
                <c:pt idx="935">
                  <c:v>649.00537099999997</c:v>
                </c:pt>
                <c:pt idx="936">
                  <c:v>648.12524399999995</c:v>
                </c:pt>
                <c:pt idx="937">
                  <c:v>651.05920400000002</c:v>
                </c:pt>
                <c:pt idx="938">
                  <c:v>651.54821800000002</c:v>
                </c:pt>
                <c:pt idx="939">
                  <c:v>653.94433600000002</c:v>
                </c:pt>
                <c:pt idx="940">
                  <c:v>653.21087599999998</c:v>
                </c:pt>
                <c:pt idx="941">
                  <c:v>646.70715299999995</c:v>
                </c:pt>
                <c:pt idx="942">
                  <c:v>648.71197500000005</c:v>
                </c:pt>
                <c:pt idx="943">
                  <c:v>649.15210000000002</c:v>
                </c:pt>
                <c:pt idx="944">
                  <c:v>650.472351</c:v>
                </c:pt>
                <c:pt idx="945">
                  <c:v>642.06158400000004</c:v>
                </c:pt>
                <c:pt idx="946">
                  <c:v>661.42608600000005</c:v>
                </c:pt>
                <c:pt idx="947">
                  <c:v>692.82019000000003</c:v>
                </c:pt>
                <c:pt idx="948">
                  <c:v>692.23333700000001</c:v>
                </c:pt>
                <c:pt idx="949">
                  <c:v>685.778503</c:v>
                </c:pt>
                <c:pt idx="950">
                  <c:v>702.11120600000004</c:v>
                </c:pt>
                <c:pt idx="951">
                  <c:v>690.13061500000003</c:v>
                </c:pt>
                <c:pt idx="952">
                  <c:v>688.12567100000001</c:v>
                </c:pt>
                <c:pt idx="953">
                  <c:v>661.18158000000005</c:v>
                </c:pt>
                <c:pt idx="954">
                  <c:v>671.05950900000005</c:v>
                </c:pt>
                <c:pt idx="955">
                  <c:v>681.18182400000001</c:v>
                </c:pt>
                <c:pt idx="956">
                  <c:v>678.00335700000005</c:v>
                </c:pt>
                <c:pt idx="957">
                  <c:v>675.94946300000004</c:v>
                </c:pt>
                <c:pt idx="958">
                  <c:v>671.25506600000006</c:v>
                </c:pt>
                <c:pt idx="959">
                  <c:v>679.47033699999997</c:v>
                </c:pt>
                <c:pt idx="960">
                  <c:v>695.41180399999996</c:v>
                </c:pt>
                <c:pt idx="961">
                  <c:v>701.42657499999996</c:v>
                </c:pt>
                <c:pt idx="962">
                  <c:v>690.61962900000003</c:v>
                </c:pt>
                <c:pt idx="963">
                  <c:v>686.95208700000001</c:v>
                </c:pt>
                <c:pt idx="964">
                  <c:v>697.95471199999997</c:v>
                </c:pt>
                <c:pt idx="965">
                  <c:v>694.14044200000001</c:v>
                </c:pt>
                <c:pt idx="966">
                  <c:v>695.99859600000002</c:v>
                </c:pt>
                <c:pt idx="967">
                  <c:v>698.29693599999996</c:v>
                </c:pt>
                <c:pt idx="968">
                  <c:v>726.41461200000003</c:v>
                </c:pt>
                <c:pt idx="969">
                  <c:v>720.25317399999994</c:v>
                </c:pt>
                <c:pt idx="970">
                  <c:v>728.46850600000005</c:v>
                </c:pt>
                <c:pt idx="971">
                  <c:v>721.37792999999999</c:v>
                </c:pt>
                <c:pt idx="972">
                  <c:v>722.50256300000001</c:v>
                </c:pt>
                <c:pt idx="973">
                  <c:v>707.29461700000002</c:v>
                </c:pt>
                <c:pt idx="974">
                  <c:v>709.69079599999998</c:v>
                </c:pt>
                <c:pt idx="975">
                  <c:v>709.39733899999999</c:v>
                </c:pt>
                <c:pt idx="976">
                  <c:v>677.22094700000002</c:v>
                </c:pt>
                <c:pt idx="977">
                  <c:v>666.12048300000004</c:v>
                </c:pt>
                <c:pt idx="978">
                  <c:v>656.63385000000005</c:v>
                </c:pt>
                <c:pt idx="979">
                  <c:v>666.41400099999998</c:v>
                </c:pt>
                <c:pt idx="980">
                  <c:v>654.18890399999998</c:v>
                </c:pt>
                <c:pt idx="981">
                  <c:v>677.70996100000002</c:v>
                </c:pt>
                <c:pt idx="982">
                  <c:v>689.071777</c:v>
                </c:pt>
                <c:pt idx="983">
                  <c:v>680.62451199999998</c:v>
                </c:pt>
                <c:pt idx="984">
                  <c:v>679.24127199999998</c:v>
                </c:pt>
                <c:pt idx="985">
                  <c:v>688.62719700000002</c:v>
                </c:pt>
                <c:pt idx="986">
                  <c:v>669.60845900000004</c:v>
                </c:pt>
                <c:pt idx="987">
                  <c:v>675.38812299999995</c:v>
                </c:pt>
                <c:pt idx="988">
                  <c:v>654.14642300000003</c:v>
                </c:pt>
                <c:pt idx="989">
                  <c:v>642.78454599999998</c:v>
                </c:pt>
                <c:pt idx="990">
                  <c:v>647.67511000000002</c:v>
                </c:pt>
                <c:pt idx="991">
                  <c:v>650.88604699999996</c:v>
                </c:pt>
                <c:pt idx="992">
                  <c:v>649.65106200000002</c:v>
                </c:pt>
                <c:pt idx="993">
                  <c:v>650.98486300000002</c:v>
                </c:pt>
                <c:pt idx="994">
                  <c:v>649.70043899999996</c:v>
                </c:pt>
                <c:pt idx="995">
                  <c:v>631.42266800000004</c:v>
                </c:pt>
                <c:pt idx="996">
                  <c:v>616.25707999999997</c:v>
                </c:pt>
                <c:pt idx="997">
                  <c:v>612.84851100000003</c:v>
                </c:pt>
                <c:pt idx="998">
                  <c:v>601.98071300000004</c:v>
                </c:pt>
                <c:pt idx="999">
                  <c:v>592.89117399999998</c:v>
                </c:pt>
                <c:pt idx="1000">
                  <c:v>595.163635</c:v>
                </c:pt>
                <c:pt idx="1001">
                  <c:v>592.94061299999998</c:v>
                </c:pt>
                <c:pt idx="1002">
                  <c:v>594.02734399999997</c:v>
                </c:pt>
                <c:pt idx="1003">
                  <c:v>600.597534</c:v>
                </c:pt>
                <c:pt idx="1004">
                  <c:v>596.20098900000005</c:v>
                </c:pt>
                <c:pt idx="1005">
                  <c:v>597.23834199999999</c:v>
                </c:pt>
                <c:pt idx="1006">
                  <c:v>591.11285399999997</c:v>
                </c:pt>
                <c:pt idx="1007">
                  <c:v>576.73761000000002</c:v>
                </c:pt>
                <c:pt idx="1008">
                  <c:v>570.16747999999995</c:v>
                </c:pt>
                <c:pt idx="1009">
                  <c:v>573.03265399999998</c:v>
                </c:pt>
                <c:pt idx="1010">
                  <c:v>572.29168700000002</c:v>
                </c:pt>
                <c:pt idx="1011">
                  <c:v>568.68548599999997</c:v>
                </c:pt>
                <c:pt idx="1012">
                  <c:v>566.36370799999997</c:v>
                </c:pt>
                <c:pt idx="1013">
                  <c:v>565.57336399999997</c:v>
                </c:pt>
                <c:pt idx="1014">
                  <c:v>561.52258300000005</c:v>
                </c:pt>
                <c:pt idx="1015">
                  <c:v>552.68017599999996</c:v>
                </c:pt>
                <c:pt idx="1016">
                  <c:v>551.88970900000004</c:v>
                </c:pt>
                <c:pt idx="1017">
                  <c:v>546.90039100000001</c:v>
                </c:pt>
                <c:pt idx="1018">
                  <c:v>556.53326400000003</c:v>
                </c:pt>
                <c:pt idx="1019">
                  <c:v>573.18084699999997</c:v>
                </c:pt>
                <c:pt idx="1020">
                  <c:v>602.96862799999997</c:v>
                </c:pt>
                <c:pt idx="1021">
                  <c:v>620.40667699999995</c:v>
                </c:pt>
                <c:pt idx="1022">
                  <c:v>611.56414800000005</c:v>
                </c:pt>
                <c:pt idx="1023">
                  <c:v>625.74176</c:v>
                </c:pt>
                <c:pt idx="1024">
                  <c:v>631.225098</c:v>
                </c:pt>
                <c:pt idx="1025">
                  <c:v>634.33727999999996</c:v>
                </c:pt>
                <c:pt idx="1026">
                  <c:v>631.62030000000004</c:v>
                </c:pt>
                <c:pt idx="1027">
                  <c:v>626.68029799999999</c:v>
                </c:pt>
                <c:pt idx="1028">
                  <c:v>614.824524</c:v>
                </c:pt>
                <c:pt idx="1029">
                  <c:v>605.88324</c:v>
                </c:pt>
                <c:pt idx="1030">
                  <c:v>604.99401899999998</c:v>
                </c:pt>
                <c:pt idx="1031">
                  <c:v>593.13818400000002</c:v>
                </c:pt>
                <c:pt idx="1032">
                  <c:v>601.38793899999996</c:v>
                </c:pt>
                <c:pt idx="1033">
                  <c:v>596.25036599999999</c:v>
                </c:pt>
                <c:pt idx="1034">
                  <c:v>600.05407700000001</c:v>
                </c:pt>
                <c:pt idx="1035">
                  <c:v>599.85656700000004</c:v>
                </c:pt>
                <c:pt idx="1036">
                  <c:v>619.31982400000004</c:v>
                </c:pt>
                <c:pt idx="1037">
                  <c:v>611.119507</c:v>
                </c:pt>
                <c:pt idx="1038">
                  <c:v>601.04205300000001</c:v>
                </c:pt>
                <c:pt idx="1039">
                  <c:v>600.69628899999998</c:v>
                </c:pt>
                <c:pt idx="1040">
                  <c:v>602.07952899999998</c:v>
                </c:pt>
                <c:pt idx="1041">
                  <c:v>594.17559800000004</c:v>
                </c:pt>
                <c:pt idx="1042">
                  <c:v>577.52795400000002</c:v>
                </c:pt>
                <c:pt idx="1043">
                  <c:v>592.54540999999995</c:v>
                </c:pt>
                <c:pt idx="1044">
                  <c:v>625.93933100000004</c:v>
                </c:pt>
                <c:pt idx="1045">
                  <c:v>652.31866500000001</c:v>
                </c:pt>
                <c:pt idx="1046">
                  <c:v>643.62432899999999</c:v>
                </c:pt>
                <c:pt idx="1047">
                  <c:v>620.75244099999998</c:v>
                </c:pt>
                <c:pt idx="1048">
                  <c:v>615.31854199999998</c:v>
                </c:pt>
                <c:pt idx="1049">
                  <c:v>626.33459500000004</c:v>
                </c:pt>
                <c:pt idx="1050">
                  <c:v>624.16101100000003</c:v>
                </c:pt>
                <c:pt idx="1051">
                  <c:v>614.47875999999997</c:v>
                </c:pt>
                <c:pt idx="1052">
                  <c:v>629.05157499999996</c:v>
                </c:pt>
                <c:pt idx="1053">
                  <c:v>624.25976600000001</c:v>
                </c:pt>
                <c:pt idx="1054">
                  <c:v>629.05157499999996</c:v>
                </c:pt>
                <c:pt idx="1055">
                  <c:v>627.86596699999996</c:v>
                </c:pt>
                <c:pt idx="1056">
                  <c:v>624.30920400000002</c:v>
                </c:pt>
                <c:pt idx="1057">
                  <c:v>634.58422900000005</c:v>
                </c:pt>
                <c:pt idx="1058">
                  <c:v>625.84057600000006</c:v>
                </c:pt>
                <c:pt idx="1059">
                  <c:v>629.89129600000001</c:v>
                </c:pt>
                <c:pt idx="1060">
                  <c:v>631.57092299999999</c:v>
                </c:pt>
                <c:pt idx="1061">
                  <c:v>630.87933299999997</c:v>
                </c:pt>
                <c:pt idx="1062">
                  <c:v>633.49749799999995</c:v>
                </c:pt>
                <c:pt idx="1063">
                  <c:v>654.88738999999998</c:v>
                </c:pt>
                <c:pt idx="1064">
                  <c:v>668.66980000000001</c:v>
                </c:pt>
                <c:pt idx="1065">
                  <c:v>667.53363000000002</c:v>
                </c:pt>
                <c:pt idx="1066">
                  <c:v>660.71655299999998</c:v>
                </c:pt>
                <c:pt idx="1067">
                  <c:v>654.64038100000005</c:v>
                </c:pt>
                <c:pt idx="1068">
                  <c:v>658.44421399999999</c:v>
                </c:pt>
                <c:pt idx="1069">
                  <c:v>685.07049600000005</c:v>
                </c:pt>
                <c:pt idx="1070">
                  <c:v>675.19055200000003</c:v>
                </c:pt>
                <c:pt idx="1071">
                  <c:v>698.11181599999998</c:v>
                </c:pt>
                <c:pt idx="1072">
                  <c:v>709.96765100000005</c:v>
                </c:pt>
                <c:pt idx="1073">
                  <c:v>682.89685099999997</c:v>
                </c:pt>
                <c:pt idx="1074">
                  <c:v>687.78741500000001</c:v>
                </c:pt>
                <c:pt idx="1075">
                  <c:v>673.80737299999998</c:v>
                </c:pt>
                <c:pt idx="1076">
                  <c:v>665.50824</c:v>
                </c:pt>
                <c:pt idx="1077">
                  <c:v>676.57372999999995</c:v>
                </c:pt>
                <c:pt idx="1078">
                  <c:v>674.94360400000005</c:v>
                </c:pt>
                <c:pt idx="1079">
                  <c:v>696.67932099999996</c:v>
                </c:pt>
                <c:pt idx="1080">
                  <c:v>719.25482199999999</c:v>
                </c:pt>
                <c:pt idx="1081">
                  <c:v>729.92504899999994</c:v>
                </c:pt>
                <c:pt idx="1082">
                  <c:v>712.41595500000005</c:v>
                </c:pt>
                <c:pt idx="1083">
                  <c:v>732.80187999999998</c:v>
                </c:pt>
                <c:pt idx="1084">
                  <c:v>734.83551</c:v>
                </c:pt>
                <c:pt idx="1085">
                  <c:v>715.78881799999999</c:v>
                </c:pt>
                <c:pt idx="1086">
                  <c:v>729.03222700000003</c:v>
                </c:pt>
                <c:pt idx="1087">
                  <c:v>736.12512200000003</c:v>
                </c:pt>
                <c:pt idx="1088">
                  <c:v>735.72833300000002</c:v>
                </c:pt>
                <c:pt idx="1089">
                  <c:v>749.26934800000004</c:v>
                </c:pt>
                <c:pt idx="1090">
                  <c:v>737.01794400000006</c:v>
                </c:pt>
                <c:pt idx="1091">
                  <c:v>741.43243399999994</c:v>
                </c:pt>
                <c:pt idx="1092">
                  <c:v>722.73290999999995</c:v>
                </c:pt>
                <c:pt idx="1093">
                  <c:v>738.95239300000003</c:v>
                </c:pt>
                <c:pt idx="1094">
                  <c:v>740.63879399999996</c:v>
                </c:pt>
                <c:pt idx="1095">
                  <c:v>738.60516399999995</c:v>
                </c:pt>
                <c:pt idx="1096">
                  <c:v>736.81951900000001</c:v>
                </c:pt>
                <c:pt idx="1097">
                  <c:v>776.15295400000002</c:v>
                </c:pt>
                <c:pt idx="1098">
                  <c:v>829.32501200000002</c:v>
                </c:pt>
                <c:pt idx="1099">
                  <c:v>811.46868900000004</c:v>
                </c:pt>
                <c:pt idx="1100">
                  <c:v>816.18078600000001</c:v>
                </c:pt>
                <c:pt idx="1101">
                  <c:v>831.75543200000004</c:v>
                </c:pt>
                <c:pt idx="1102">
                  <c:v>822.92645300000004</c:v>
                </c:pt>
                <c:pt idx="1103">
                  <c:v>798.02691700000003</c:v>
                </c:pt>
                <c:pt idx="1104">
                  <c:v>831.80505400000004</c:v>
                </c:pt>
                <c:pt idx="1105">
                  <c:v>824.21606399999996</c:v>
                </c:pt>
                <c:pt idx="1106">
                  <c:v>855.91101100000003</c:v>
                </c:pt>
                <c:pt idx="1107">
                  <c:v>846.63568099999998</c:v>
                </c:pt>
                <c:pt idx="1108">
                  <c:v>847.08209199999999</c:v>
                </c:pt>
                <c:pt idx="1109">
                  <c:v>870.29522699999995</c:v>
                </c:pt>
                <c:pt idx="1110">
                  <c:v>907.79339600000003</c:v>
                </c:pt>
                <c:pt idx="1111">
                  <c:v>936.16510000000005</c:v>
                </c:pt>
                <c:pt idx="1112">
                  <c:v>941.32354699999996</c:v>
                </c:pt>
                <c:pt idx="1113">
                  <c:v>897.57562299999995</c:v>
                </c:pt>
                <c:pt idx="1114">
                  <c:v>889.63952600000005</c:v>
                </c:pt>
                <c:pt idx="1115">
                  <c:v>906.70220900000004</c:v>
                </c:pt>
                <c:pt idx="1116">
                  <c:v>901.24609399999997</c:v>
                </c:pt>
                <c:pt idx="1117">
                  <c:v>890.82995600000004</c:v>
                </c:pt>
                <c:pt idx="1118">
                  <c:v>885.32428000000004</c:v>
                </c:pt>
                <c:pt idx="1119">
                  <c:v>875.75128199999995</c:v>
                </c:pt>
                <c:pt idx="1120">
                  <c:v>858.49029499999995</c:v>
                </c:pt>
                <c:pt idx="1121">
                  <c:v>872.52728300000001</c:v>
                </c:pt>
                <c:pt idx="1122">
                  <c:v>892.81396500000005</c:v>
                </c:pt>
                <c:pt idx="1123">
                  <c:v>912.604736</c:v>
                </c:pt>
                <c:pt idx="1124">
                  <c:v>901.44451900000001</c:v>
                </c:pt>
                <c:pt idx="1125">
                  <c:v>898.86523399999999</c:v>
                </c:pt>
                <c:pt idx="1126">
                  <c:v>887.15948500000002</c:v>
                </c:pt>
                <c:pt idx="1127">
                  <c:v>895.79003899999998</c:v>
                </c:pt>
                <c:pt idx="1128">
                  <c:v>892.21881099999996</c:v>
                </c:pt>
                <c:pt idx="1129">
                  <c:v>874.36254899999994</c:v>
                </c:pt>
                <c:pt idx="1130">
                  <c:v>902.43652299999997</c:v>
                </c:pt>
                <c:pt idx="1131">
                  <c:v>874.95770300000004</c:v>
                </c:pt>
                <c:pt idx="1132">
                  <c:v>866.92242399999998</c:v>
                </c:pt>
                <c:pt idx="1133">
                  <c:v>869.45202600000005</c:v>
                </c:pt>
                <c:pt idx="1134">
                  <c:v>845.94122300000004</c:v>
                </c:pt>
                <c:pt idx="1135">
                  <c:v>872.42810099999997</c:v>
                </c:pt>
                <c:pt idx="1136">
                  <c:v>862.80554199999995</c:v>
                </c:pt>
                <c:pt idx="1137">
                  <c:v>845.84210199999995</c:v>
                </c:pt>
                <c:pt idx="1138">
                  <c:v>847.77642800000001</c:v>
                </c:pt>
                <c:pt idx="1139">
                  <c:v>846.04040499999996</c:v>
                </c:pt>
                <c:pt idx="1140">
                  <c:v>851.893372</c:v>
                </c:pt>
                <c:pt idx="1141">
                  <c:v>874.46167000000003</c:v>
                </c:pt>
                <c:pt idx="1142">
                  <c:v>868.95605499999999</c:v>
                </c:pt>
                <c:pt idx="1143">
                  <c:v>871.83282499999996</c:v>
                </c:pt>
                <c:pt idx="1144">
                  <c:v>909.92627000000005</c:v>
                </c:pt>
                <c:pt idx="1145">
                  <c:v>888.49871800000005</c:v>
                </c:pt>
                <c:pt idx="1146">
                  <c:v>927.83215299999995</c:v>
                </c:pt>
                <c:pt idx="1147">
                  <c:v>917.26721199999997</c:v>
                </c:pt>
                <c:pt idx="1148">
                  <c:v>891.27636700000005</c:v>
                </c:pt>
                <c:pt idx="1149">
                  <c:v>901.89093000000003</c:v>
                </c:pt>
                <c:pt idx="1150">
                  <c:v>922.52484100000004</c:v>
                </c:pt>
                <c:pt idx="1151">
                  <c:v>995.73559599999999</c:v>
                </c:pt>
                <c:pt idx="1152">
                  <c:v>976.09368900000004</c:v>
                </c:pt>
                <c:pt idx="1153">
                  <c:v>978.17694100000006</c:v>
                </c:pt>
                <c:pt idx="1154">
                  <c:v>1011.210999</c:v>
                </c:pt>
                <c:pt idx="1155">
                  <c:v>993.00756799999999</c:v>
                </c:pt>
                <c:pt idx="1156">
                  <c:v>992.21392800000001</c:v>
                </c:pt>
                <c:pt idx="1157">
                  <c:v>973.11767599999996</c:v>
                </c:pt>
                <c:pt idx="1158">
                  <c:v>914.29113800000005</c:v>
                </c:pt>
                <c:pt idx="1159">
                  <c:v>942.26593000000003</c:v>
                </c:pt>
                <c:pt idx="1160">
                  <c:v>919.39996299999996</c:v>
                </c:pt>
                <c:pt idx="1161">
                  <c:v>962.10626200000002</c:v>
                </c:pt>
                <c:pt idx="1162">
                  <c:v>1006.846191</c:v>
                </c:pt>
                <c:pt idx="1163">
                  <c:v>1029.761841</c:v>
                </c:pt>
                <c:pt idx="1164">
                  <c:v>1005.705322</c:v>
                </c:pt>
                <c:pt idx="1165">
                  <c:v>973.96081500000003</c:v>
                </c:pt>
                <c:pt idx="1166">
                  <c:v>1001.985291</c:v>
                </c:pt>
                <c:pt idx="1167">
                  <c:v>991.22192399999994</c:v>
                </c:pt>
                <c:pt idx="1168">
                  <c:v>1023.859192</c:v>
                </c:pt>
                <c:pt idx="1169">
                  <c:v>1003.671753</c:v>
                </c:pt>
                <c:pt idx="1170">
                  <c:v>1023.710388</c:v>
                </c:pt>
                <c:pt idx="1171">
                  <c:v>1018.5023190000001</c:v>
                </c:pt>
                <c:pt idx="1172">
                  <c:v>1121.572754</c:v>
                </c:pt>
                <c:pt idx="1173">
                  <c:v>1214.0782469999999</c:v>
                </c:pt>
                <c:pt idx="1174">
                  <c:v>1226.081543</c:v>
                </c:pt>
                <c:pt idx="1175">
                  <c:v>1207.2829589999999</c:v>
                </c:pt>
                <c:pt idx="1176">
                  <c:v>1185.309692</c:v>
                </c:pt>
                <c:pt idx="1177">
                  <c:v>1190.170654</c:v>
                </c:pt>
                <c:pt idx="1178">
                  <c:v>1115.819092</c:v>
                </c:pt>
                <c:pt idx="1179">
                  <c:v>1118.2495120000001</c:v>
                </c:pt>
                <c:pt idx="1180">
                  <c:v>1120.481567</c:v>
                </c:pt>
                <c:pt idx="1181">
                  <c:v>1139.9250489999999</c:v>
                </c:pt>
                <c:pt idx="1182">
                  <c:v>1146.026001</c:v>
                </c:pt>
                <c:pt idx="1183">
                  <c:v>1191.509888</c:v>
                </c:pt>
                <c:pt idx="1184">
                  <c:v>1180.4488530000001</c:v>
                </c:pt>
                <c:pt idx="1185">
                  <c:v>1178.7624510000001</c:v>
                </c:pt>
                <c:pt idx="1186">
                  <c:v>1198.652466</c:v>
                </c:pt>
                <c:pt idx="1187">
                  <c:v>1205.100586</c:v>
                </c:pt>
                <c:pt idx="1188">
                  <c:v>1206.588501</c:v>
                </c:pt>
                <c:pt idx="1189">
                  <c:v>1186.946655</c:v>
                </c:pt>
                <c:pt idx="1190">
                  <c:v>1186.5002440000001</c:v>
                </c:pt>
                <c:pt idx="1191">
                  <c:v>1207.431763</c:v>
                </c:pt>
                <c:pt idx="1192">
                  <c:v>1214.9710689999999</c:v>
                </c:pt>
                <c:pt idx="1193">
                  <c:v>1261.298096</c:v>
                </c:pt>
                <c:pt idx="1194">
                  <c:v>1203.1660159999999</c:v>
                </c:pt>
                <c:pt idx="1195">
                  <c:v>1230.6944579999999</c:v>
                </c:pt>
                <c:pt idx="1196">
                  <c:v>1272.259888</c:v>
                </c:pt>
                <c:pt idx="1197">
                  <c:v>1222.212769</c:v>
                </c:pt>
                <c:pt idx="1198">
                  <c:v>1258.5205080000001</c:v>
                </c:pt>
                <c:pt idx="1199">
                  <c:v>1256.338013</c:v>
                </c:pt>
                <c:pt idx="1200">
                  <c:v>1244.830688</c:v>
                </c:pt>
                <c:pt idx="1201">
                  <c:v>1201.1820070000001</c:v>
                </c:pt>
                <c:pt idx="1202">
                  <c:v>1206.588501</c:v>
                </c:pt>
                <c:pt idx="1203">
                  <c:v>1230.942505</c:v>
                </c:pt>
                <c:pt idx="1204">
                  <c:v>1249.9892580000001</c:v>
                </c:pt>
                <c:pt idx="1205">
                  <c:v>1229.900879</c:v>
                </c:pt>
                <c:pt idx="1206">
                  <c:v>1232.4305420000001</c:v>
                </c:pt>
                <c:pt idx="1207">
                  <c:v>1277.368774</c:v>
                </c:pt>
                <c:pt idx="1208">
                  <c:v>1291.5545649999999</c:v>
                </c:pt>
                <c:pt idx="1209">
                  <c:v>1318.2398679999999</c:v>
                </c:pt>
                <c:pt idx="1210">
                  <c:v>1367.9398189999999</c:v>
                </c:pt>
                <c:pt idx="1211">
                  <c:v>1395.1209719999999</c:v>
                </c:pt>
                <c:pt idx="1212">
                  <c:v>1512.42688</c:v>
                </c:pt>
                <c:pt idx="1213">
                  <c:v>1544.7666019999999</c:v>
                </c:pt>
                <c:pt idx="1214">
                  <c:v>1529.3408199999999</c:v>
                </c:pt>
                <c:pt idx="1215">
                  <c:v>1473.29187</c:v>
                </c:pt>
                <c:pt idx="1216">
                  <c:v>1493.380249</c:v>
                </c:pt>
                <c:pt idx="1217">
                  <c:v>1511.385376</c:v>
                </c:pt>
                <c:pt idx="1218">
                  <c:v>1577.5527340000001</c:v>
                </c:pt>
                <c:pt idx="1219">
                  <c:v>1577.5527340000001</c:v>
                </c:pt>
                <c:pt idx="1220">
                  <c:v>1538.1201169999999</c:v>
                </c:pt>
                <c:pt idx="1221">
                  <c:v>1698.6777340000001</c:v>
                </c:pt>
                <c:pt idx="1222">
                  <c:v>1718.220581</c:v>
                </c:pt>
                <c:pt idx="1223">
                  <c:v>1742.673706</c:v>
                </c:pt>
                <c:pt idx="1224">
                  <c:v>1730.819092</c:v>
                </c:pt>
                <c:pt idx="1225">
                  <c:v>1774.1206050000001</c:v>
                </c:pt>
                <c:pt idx="1226">
                  <c:v>1794.0600589999999</c:v>
                </c:pt>
                <c:pt idx="1227">
                  <c:v>1755.7186280000001</c:v>
                </c:pt>
                <c:pt idx="1228">
                  <c:v>1739.400024</c:v>
                </c:pt>
                <c:pt idx="1229">
                  <c:v>1770.650024</c:v>
                </c:pt>
                <c:pt idx="1230">
                  <c:v>1788</c:v>
                </c:pt>
                <c:pt idx="1231">
                  <c:v>1904.400024</c:v>
                </c:pt>
                <c:pt idx="1232">
                  <c:v>1866.0500489999999</c:v>
                </c:pt>
                <c:pt idx="1233">
                  <c:v>1815.75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4756-A5B8-4790A329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1568"/>
        <c:axId val="1736347824"/>
      </c:lineChart>
      <c:dateAx>
        <c:axId val="1736351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7824"/>
        <c:crosses val="autoZero"/>
        <c:auto val="1"/>
        <c:lblOffset val="100"/>
        <c:baseTimeUnit val="days"/>
      </c:dateAx>
      <c:valAx>
        <c:axId val="1736347824"/>
        <c:scaling>
          <c:orientation val="minMax"/>
          <c:max val="1915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1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price'!$D$3:$D$1236</c:f>
              <c:numCache>
                <c:formatCode>General</c:formatCode>
                <c:ptCount val="1234"/>
                <c:pt idx="0">
                  <c:v>6.5856999999999999E-2</c:v>
                </c:pt>
                <c:pt idx="1">
                  <c:v>0.29876399999999997</c:v>
                </c:pt>
                <c:pt idx="2">
                  <c:v>2.8412E-2</c:v>
                </c:pt>
                <c:pt idx="3">
                  <c:v>3.7811999999999998E-2</c:v>
                </c:pt>
                <c:pt idx="4">
                  <c:v>3.8620000000000002E-2</c:v>
                </c:pt>
                <c:pt idx="5">
                  <c:v>0.33016000000000001</c:v>
                </c:pt>
                <c:pt idx="6">
                  <c:v>4.2976E-2</c:v>
                </c:pt>
                <c:pt idx="7">
                  <c:v>0.55981400000000003</c:v>
                </c:pt>
                <c:pt idx="8">
                  <c:v>0.133245</c:v>
                </c:pt>
                <c:pt idx="9">
                  <c:v>0.119145</c:v>
                </c:pt>
                <c:pt idx="10">
                  <c:v>9.4916E-2</c:v>
                </c:pt>
                <c:pt idx="11">
                  <c:v>0.12042700000000001</c:v>
                </c:pt>
                <c:pt idx="12">
                  <c:v>0.22340599999999999</c:v>
                </c:pt>
                <c:pt idx="13">
                  <c:v>0.40336300000000003</c:v>
                </c:pt>
                <c:pt idx="14">
                  <c:v>0.135071</c:v>
                </c:pt>
                <c:pt idx="15">
                  <c:v>7.0606000000000002E-2</c:v>
                </c:pt>
                <c:pt idx="16">
                  <c:v>0.58433900000000005</c:v>
                </c:pt>
                <c:pt idx="17">
                  <c:v>0.16211800000000001</c:v>
                </c:pt>
                <c:pt idx="18">
                  <c:v>3.8350000000000002E-2</c:v>
                </c:pt>
                <c:pt idx="19">
                  <c:v>0.28335900000000003</c:v>
                </c:pt>
                <c:pt idx="20">
                  <c:v>0.18023800000000001</c:v>
                </c:pt>
                <c:pt idx="21">
                  <c:v>0.27575100000000002</c:v>
                </c:pt>
                <c:pt idx="22">
                  <c:v>0.113458</c:v>
                </c:pt>
                <c:pt idx="23">
                  <c:v>8.6877999999999997E-2</c:v>
                </c:pt>
                <c:pt idx="24">
                  <c:v>0.108309</c:v>
                </c:pt>
                <c:pt idx="25">
                  <c:v>9.3543000000000001E-2</c:v>
                </c:pt>
                <c:pt idx="26">
                  <c:v>0.11364</c:v>
                </c:pt>
                <c:pt idx="27">
                  <c:v>9.7364999999999993E-2</c:v>
                </c:pt>
                <c:pt idx="28">
                  <c:v>0.12800300000000001</c:v>
                </c:pt>
                <c:pt idx="29">
                  <c:v>0.144952</c:v>
                </c:pt>
                <c:pt idx="30">
                  <c:v>4.6662000000000002E-2</c:v>
                </c:pt>
                <c:pt idx="31">
                  <c:v>0.101449</c:v>
                </c:pt>
                <c:pt idx="32">
                  <c:v>4.6295999999999997E-2</c:v>
                </c:pt>
                <c:pt idx="33">
                  <c:v>0.16109000000000001</c:v>
                </c:pt>
                <c:pt idx="34">
                  <c:v>0.55745999999999996</c:v>
                </c:pt>
                <c:pt idx="35">
                  <c:v>0.15187800000000001</c:v>
                </c:pt>
                <c:pt idx="36">
                  <c:v>4.5196E-2</c:v>
                </c:pt>
                <c:pt idx="37">
                  <c:v>4.3131999999999997E-2</c:v>
                </c:pt>
                <c:pt idx="38">
                  <c:v>0.114039</c:v>
                </c:pt>
                <c:pt idx="39">
                  <c:v>0.21704200000000001</c:v>
                </c:pt>
                <c:pt idx="40">
                  <c:v>0.251276</c:v>
                </c:pt>
                <c:pt idx="41">
                  <c:v>0.160301</c:v>
                </c:pt>
                <c:pt idx="42">
                  <c:v>4.4552000000000001E-2</c:v>
                </c:pt>
                <c:pt idx="43">
                  <c:v>9.9837999999999996E-2</c:v>
                </c:pt>
                <c:pt idx="44">
                  <c:v>0.110265</c:v>
                </c:pt>
                <c:pt idx="45">
                  <c:v>7.0925000000000002E-2</c:v>
                </c:pt>
                <c:pt idx="46">
                  <c:v>3.6177000000000001E-2</c:v>
                </c:pt>
                <c:pt idx="47">
                  <c:v>7.1079000000000003E-2</c:v>
                </c:pt>
                <c:pt idx="48">
                  <c:v>0.119839</c:v>
                </c:pt>
                <c:pt idx="49">
                  <c:v>4.0321000000000003E-2</c:v>
                </c:pt>
                <c:pt idx="50">
                  <c:v>3.3362000000000003E-2</c:v>
                </c:pt>
                <c:pt idx="51">
                  <c:v>3.3422E-2</c:v>
                </c:pt>
                <c:pt idx="52">
                  <c:v>7.2834999999999997E-2</c:v>
                </c:pt>
                <c:pt idx="53">
                  <c:v>3.4595000000000001E-2</c:v>
                </c:pt>
                <c:pt idx="54">
                  <c:v>2.2133E-2</c:v>
                </c:pt>
                <c:pt idx="55">
                  <c:v>0.228598</c:v>
                </c:pt>
                <c:pt idx="56">
                  <c:v>0.16581099999999999</c:v>
                </c:pt>
                <c:pt idx="57">
                  <c:v>3.7962999999999997E-2</c:v>
                </c:pt>
                <c:pt idx="58">
                  <c:v>3.2806000000000002E-2</c:v>
                </c:pt>
                <c:pt idx="59">
                  <c:v>2.9491E-2</c:v>
                </c:pt>
                <c:pt idx="60">
                  <c:v>0.16903899999999999</c:v>
                </c:pt>
                <c:pt idx="61">
                  <c:v>0.10188700000000001</c:v>
                </c:pt>
                <c:pt idx="62">
                  <c:v>5.5487000000000002E-2</c:v>
                </c:pt>
                <c:pt idx="63">
                  <c:v>0.179478</c:v>
                </c:pt>
                <c:pt idx="64">
                  <c:v>0.101059</c:v>
                </c:pt>
                <c:pt idx="65">
                  <c:v>6.1886999999999998E-2</c:v>
                </c:pt>
                <c:pt idx="66">
                  <c:v>0.10963100000000001</c:v>
                </c:pt>
                <c:pt idx="67">
                  <c:v>7.5938000000000005E-2</c:v>
                </c:pt>
                <c:pt idx="68">
                  <c:v>6.4835000000000004E-2</c:v>
                </c:pt>
                <c:pt idx="69">
                  <c:v>5.629E-2</c:v>
                </c:pt>
                <c:pt idx="70">
                  <c:v>2.7081999999999998E-2</c:v>
                </c:pt>
                <c:pt idx="71">
                  <c:v>2.2872E-2</c:v>
                </c:pt>
                <c:pt idx="72">
                  <c:v>6.6429000000000002E-2</c:v>
                </c:pt>
                <c:pt idx="73">
                  <c:v>2.9000999999999999E-2</c:v>
                </c:pt>
                <c:pt idx="74">
                  <c:v>3.6148E-2</c:v>
                </c:pt>
                <c:pt idx="75">
                  <c:v>5.8146000000000003E-2</c:v>
                </c:pt>
                <c:pt idx="76">
                  <c:v>2.589E-2</c:v>
                </c:pt>
                <c:pt idx="77">
                  <c:v>6.4536999999999997E-2</c:v>
                </c:pt>
                <c:pt idx="78">
                  <c:v>4.19E-2</c:v>
                </c:pt>
                <c:pt idx="79">
                  <c:v>6.1534999999999999E-2</c:v>
                </c:pt>
                <c:pt idx="80">
                  <c:v>4.6434999999999997E-2</c:v>
                </c:pt>
                <c:pt idx="81">
                  <c:v>3.2966000000000002E-2</c:v>
                </c:pt>
                <c:pt idx="82">
                  <c:v>1.3103999999999999E-2</c:v>
                </c:pt>
                <c:pt idx="83">
                  <c:v>1.7350999999999998E-2</c:v>
                </c:pt>
                <c:pt idx="84">
                  <c:v>5.1761000000000001E-2</c:v>
                </c:pt>
                <c:pt idx="85">
                  <c:v>1.1344E-2</c:v>
                </c:pt>
                <c:pt idx="86">
                  <c:v>1.0536999999999999E-2</c:v>
                </c:pt>
                <c:pt idx="87">
                  <c:v>2.3494000000000001E-2</c:v>
                </c:pt>
                <c:pt idx="88">
                  <c:v>5.1295E-2</c:v>
                </c:pt>
                <c:pt idx="89">
                  <c:v>1.1402000000000001E-2</c:v>
                </c:pt>
                <c:pt idx="90">
                  <c:v>1.6882999999999999E-2</c:v>
                </c:pt>
                <c:pt idx="91">
                  <c:v>2.9031000000000001E-2</c:v>
                </c:pt>
                <c:pt idx="92">
                  <c:v>1.4714E-2</c:v>
                </c:pt>
                <c:pt idx="93">
                  <c:v>1.9429999999999999E-2</c:v>
                </c:pt>
                <c:pt idx="94">
                  <c:v>3.3935E-2</c:v>
                </c:pt>
                <c:pt idx="95">
                  <c:v>1.5788E-2</c:v>
                </c:pt>
                <c:pt idx="96">
                  <c:v>2.1277999999999998E-2</c:v>
                </c:pt>
                <c:pt idx="97">
                  <c:v>9.9579999999999998E-3</c:v>
                </c:pt>
                <c:pt idx="98">
                  <c:v>1.1821999999999999E-2</c:v>
                </c:pt>
                <c:pt idx="99">
                  <c:v>1.1025999999999999E-2</c:v>
                </c:pt>
                <c:pt idx="100">
                  <c:v>5.6860000000000001E-3</c:v>
                </c:pt>
                <c:pt idx="101">
                  <c:v>1.8755000000000001E-2</c:v>
                </c:pt>
                <c:pt idx="102">
                  <c:v>2.6896E-2</c:v>
                </c:pt>
                <c:pt idx="103">
                  <c:v>2.6641999999999999E-2</c:v>
                </c:pt>
                <c:pt idx="104">
                  <c:v>5.1443999999999997E-2</c:v>
                </c:pt>
                <c:pt idx="105">
                  <c:v>8.7046999999999999E-2</c:v>
                </c:pt>
                <c:pt idx="106">
                  <c:v>3.9705999999999998E-2</c:v>
                </c:pt>
                <c:pt idx="107">
                  <c:v>0.13223599999999999</c:v>
                </c:pt>
                <c:pt idx="108">
                  <c:v>0.117379</c:v>
                </c:pt>
                <c:pt idx="109">
                  <c:v>1.7499000000000001E-2</c:v>
                </c:pt>
                <c:pt idx="110">
                  <c:v>2.9031999999999999E-2</c:v>
                </c:pt>
                <c:pt idx="111">
                  <c:v>8.6404999999999996E-2</c:v>
                </c:pt>
                <c:pt idx="112">
                  <c:v>0.178255</c:v>
                </c:pt>
                <c:pt idx="113">
                  <c:v>8.9749999999999996E-2</c:v>
                </c:pt>
                <c:pt idx="114">
                  <c:v>3.1412000000000002E-2</c:v>
                </c:pt>
                <c:pt idx="115">
                  <c:v>3.2037000000000003E-2</c:v>
                </c:pt>
                <c:pt idx="116">
                  <c:v>1.9195E-2</c:v>
                </c:pt>
                <c:pt idx="117">
                  <c:v>0.38260100000000002</c:v>
                </c:pt>
                <c:pt idx="118">
                  <c:v>8.3640000000000006E-2</c:v>
                </c:pt>
                <c:pt idx="119">
                  <c:v>4.4110999999999997E-2</c:v>
                </c:pt>
                <c:pt idx="120">
                  <c:v>0.20843700000000001</c:v>
                </c:pt>
                <c:pt idx="121">
                  <c:v>7.8173000000000006E-2</c:v>
                </c:pt>
                <c:pt idx="122">
                  <c:v>5.8692000000000001E-2</c:v>
                </c:pt>
                <c:pt idx="123">
                  <c:v>3.0019000000000001E-2</c:v>
                </c:pt>
                <c:pt idx="124">
                  <c:v>1.7815999999999999E-2</c:v>
                </c:pt>
                <c:pt idx="125">
                  <c:v>3.8351000000000003E-2</c:v>
                </c:pt>
                <c:pt idx="126">
                  <c:v>5.2306999999999999E-2</c:v>
                </c:pt>
                <c:pt idx="127">
                  <c:v>2.6106000000000001E-2</c:v>
                </c:pt>
                <c:pt idx="128">
                  <c:v>8.7487999999999996E-2</c:v>
                </c:pt>
                <c:pt idx="129">
                  <c:v>2.5076999999999999E-2</c:v>
                </c:pt>
                <c:pt idx="130">
                  <c:v>2.4465000000000001E-2</c:v>
                </c:pt>
                <c:pt idx="131">
                  <c:v>1.7794999999999998E-2</c:v>
                </c:pt>
                <c:pt idx="132">
                  <c:v>8.0740000000000006E-2</c:v>
                </c:pt>
                <c:pt idx="133">
                  <c:v>1.0274E-2</c:v>
                </c:pt>
                <c:pt idx="134">
                  <c:v>1.3542999999999999E-2</c:v>
                </c:pt>
                <c:pt idx="135">
                  <c:v>3.6207999999999997E-2</c:v>
                </c:pt>
                <c:pt idx="136">
                  <c:v>3.1515000000000001E-2</c:v>
                </c:pt>
                <c:pt idx="137">
                  <c:v>2.7230000000000001E-2</c:v>
                </c:pt>
                <c:pt idx="138">
                  <c:v>1.8671E-2</c:v>
                </c:pt>
                <c:pt idx="139">
                  <c:v>3.6757999999999999E-2</c:v>
                </c:pt>
                <c:pt idx="140">
                  <c:v>6.2447999999999997E-2</c:v>
                </c:pt>
                <c:pt idx="141">
                  <c:v>4.1910999999999997E-2</c:v>
                </c:pt>
                <c:pt idx="142">
                  <c:v>3.0343999999999999E-2</c:v>
                </c:pt>
                <c:pt idx="143">
                  <c:v>6.5448999999999993E-2</c:v>
                </c:pt>
                <c:pt idx="144">
                  <c:v>0.26217200000000002</c:v>
                </c:pt>
                <c:pt idx="145">
                  <c:v>0.22454199999999999</c:v>
                </c:pt>
                <c:pt idx="146">
                  <c:v>9.6305000000000002E-2</c:v>
                </c:pt>
                <c:pt idx="147">
                  <c:v>4.7899999999999998E-2</c:v>
                </c:pt>
                <c:pt idx="148">
                  <c:v>6.0250999999999999E-2</c:v>
                </c:pt>
                <c:pt idx="149">
                  <c:v>4.8388E-2</c:v>
                </c:pt>
                <c:pt idx="150">
                  <c:v>2.8365000000000001E-2</c:v>
                </c:pt>
                <c:pt idx="151">
                  <c:v>3.0269000000000001E-2</c:v>
                </c:pt>
                <c:pt idx="152">
                  <c:v>1.9747000000000001E-2</c:v>
                </c:pt>
                <c:pt idx="153">
                  <c:v>5.1492000000000003E-2</c:v>
                </c:pt>
                <c:pt idx="154">
                  <c:v>3.1802999999999998E-2</c:v>
                </c:pt>
                <c:pt idx="155">
                  <c:v>4.3725E-2</c:v>
                </c:pt>
                <c:pt idx="156">
                  <c:v>2.9960000000000001E-2</c:v>
                </c:pt>
                <c:pt idx="157">
                  <c:v>2.2047000000000001E-2</c:v>
                </c:pt>
                <c:pt idx="158">
                  <c:v>7.5478000000000003E-2</c:v>
                </c:pt>
                <c:pt idx="159">
                  <c:v>1.9948E-2</c:v>
                </c:pt>
                <c:pt idx="160">
                  <c:v>1.5639E-2</c:v>
                </c:pt>
                <c:pt idx="161">
                  <c:v>5.3430999999999999E-2</c:v>
                </c:pt>
                <c:pt idx="162">
                  <c:v>5.9515999999999999E-2</c:v>
                </c:pt>
                <c:pt idx="163">
                  <c:v>4.6546999999999998E-2</c:v>
                </c:pt>
                <c:pt idx="164">
                  <c:v>3.1817999999999999E-2</c:v>
                </c:pt>
                <c:pt idx="165">
                  <c:v>0.24265900000000001</c:v>
                </c:pt>
                <c:pt idx="166">
                  <c:v>6.7632999999999999E-2</c:v>
                </c:pt>
                <c:pt idx="167">
                  <c:v>6.6030000000000005E-2</c:v>
                </c:pt>
                <c:pt idx="168">
                  <c:v>0.34488600000000003</c:v>
                </c:pt>
                <c:pt idx="169">
                  <c:v>0.14816699999999999</c:v>
                </c:pt>
                <c:pt idx="170">
                  <c:v>1.601575</c:v>
                </c:pt>
                <c:pt idx="171">
                  <c:v>1.435718</c:v>
                </c:pt>
                <c:pt idx="172">
                  <c:v>0.27351700000000001</c:v>
                </c:pt>
                <c:pt idx="173">
                  <c:v>7.3511999999999994E-2</c:v>
                </c:pt>
                <c:pt idx="174">
                  <c:v>0.12364700000000001</c:v>
                </c:pt>
                <c:pt idx="175">
                  <c:v>0.195266</c:v>
                </c:pt>
                <c:pt idx="176">
                  <c:v>9.9023E-2</c:v>
                </c:pt>
                <c:pt idx="177">
                  <c:v>7.442E-2</c:v>
                </c:pt>
                <c:pt idx="178">
                  <c:v>8.7017999999999998E-2</c:v>
                </c:pt>
                <c:pt idx="179">
                  <c:v>0.448745</c:v>
                </c:pt>
                <c:pt idx="180">
                  <c:v>0.916269</c:v>
                </c:pt>
                <c:pt idx="181">
                  <c:v>0.34176499999999999</c:v>
                </c:pt>
                <c:pt idx="182">
                  <c:v>0.18575</c:v>
                </c:pt>
                <c:pt idx="183">
                  <c:v>6.7087999999999995E-2</c:v>
                </c:pt>
                <c:pt idx="184">
                  <c:v>0.35944900000000002</c:v>
                </c:pt>
                <c:pt idx="185">
                  <c:v>6.0770999999999999E-2</c:v>
                </c:pt>
                <c:pt idx="186">
                  <c:v>0.41540300000000002</c:v>
                </c:pt>
                <c:pt idx="187">
                  <c:v>0.179364</c:v>
                </c:pt>
                <c:pt idx="188">
                  <c:v>8.0918000000000004E-2</c:v>
                </c:pt>
                <c:pt idx="189">
                  <c:v>0.32488400000000001</c:v>
                </c:pt>
                <c:pt idx="190">
                  <c:v>8.2373000000000002E-2</c:v>
                </c:pt>
                <c:pt idx="191">
                  <c:v>7.0199999999999999E-2</c:v>
                </c:pt>
                <c:pt idx="192">
                  <c:v>5.7067E-2</c:v>
                </c:pt>
                <c:pt idx="193">
                  <c:v>0.71032499999999998</c:v>
                </c:pt>
                <c:pt idx="194">
                  <c:v>6.0560999999999997E-2</c:v>
                </c:pt>
                <c:pt idx="195">
                  <c:v>8.2277000000000003E-2</c:v>
                </c:pt>
                <c:pt idx="196">
                  <c:v>7.7049000000000006E-2</c:v>
                </c:pt>
                <c:pt idx="197">
                  <c:v>6.0807E-2</c:v>
                </c:pt>
                <c:pt idx="198">
                  <c:v>5.3165999999999998E-2</c:v>
                </c:pt>
                <c:pt idx="199">
                  <c:v>0.228606</c:v>
                </c:pt>
                <c:pt idx="200">
                  <c:v>1.1557310000000001</c:v>
                </c:pt>
                <c:pt idx="201">
                  <c:v>8.5313E-2</c:v>
                </c:pt>
                <c:pt idx="202">
                  <c:v>0.45053100000000001</c:v>
                </c:pt>
                <c:pt idx="203">
                  <c:v>3.5069000000000003E-2</c:v>
                </c:pt>
                <c:pt idx="204">
                  <c:v>3.1343000000000003E-2</c:v>
                </c:pt>
                <c:pt idx="205">
                  <c:v>4.8039999999999999E-2</c:v>
                </c:pt>
                <c:pt idx="206">
                  <c:v>0.172986</c:v>
                </c:pt>
                <c:pt idx="207">
                  <c:v>2.9745000000000001E-2</c:v>
                </c:pt>
                <c:pt idx="208">
                  <c:v>2.4728E-2</c:v>
                </c:pt>
                <c:pt idx="209">
                  <c:v>8.5218000000000002E-2</c:v>
                </c:pt>
                <c:pt idx="210">
                  <c:v>8.0062999999999995E-2</c:v>
                </c:pt>
                <c:pt idx="211">
                  <c:v>3.5867999999999997E-2</c:v>
                </c:pt>
                <c:pt idx="212">
                  <c:v>0.38492399999999999</c:v>
                </c:pt>
                <c:pt idx="213">
                  <c:v>0.864116</c:v>
                </c:pt>
                <c:pt idx="214">
                  <c:v>0.41282400000000002</c:v>
                </c:pt>
                <c:pt idx="215">
                  <c:v>0.18676200000000001</c:v>
                </c:pt>
                <c:pt idx="216">
                  <c:v>0.141873</c:v>
                </c:pt>
                <c:pt idx="217">
                  <c:v>0.39804400000000001</c:v>
                </c:pt>
                <c:pt idx="218">
                  <c:v>0.216252</c:v>
                </c:pt>
                <c:pt idx="219">
                  <c:v>0.28059000000000001</c:v>
                </c:pt>
                <c:pt idx="220">
                  <c:v>0.21249899999999999</c:v>
                </c:pt>
                <c:pt idx="221">
                  <c:v>7.8909000000000007E-2</c:v>
                </c:pt>
                <c:pt idx="222">
                  <c:v>6.8951999999999999E-2</c:v>
                </c:pt>
                <c:pt idx="223">
                  <c:v>6.7500000000000004E-2</c:v>
                </c:pt>
                <c:pt idx="224">
                  <c:v>0.112385</c:v>
                </c:pt>
                <c:pt idx="225">
                  <c:v>4.4971999999999998E-2</c:v>
                </c:pt>
                <c:pt idx="226">
                  <c:v>4.6967000000000002E-2</c:v>
                </c:pt>
                <c:pt idx="227">
                  <c:v>0.37095099999999998</c:v>
                </c:pt>
                <c:pt idx="228">
                  <c:v>0.225688</c:v>
                </c:pt>
                <c:pt idx="229">
                  <c:v>0.106056</c:v>
                </c:pt>
                <c:pt idx="230">
                  <c:v>0.11372699999999999</c:v>
                </c:pt>
                <c:pt idx="231">
                  <c:v>7.8409000000000006E-2</c:v>
                </c:pt>
                <c:pt idx="232">
                  <c:v>0.11046400000000001</c:v>
                </c:pt>
                <c:pt idx="233">
                  <c:v>9.4710000000000003E-2</c:v>
                </c:pt>
                <c:pt idx="234">
                  <c:v>0.210341</c:v>
                </c:pt>
                <c:pt idx="235">
                  <c:v>0.142514</c:v>
                </c:pt>
                <c:pt idx="236">
                  <c:v>8.9621000000000006E-2</c:v>
                </c:pt>
                <c:pt idx="237">
                  <c:v>0.148337</c:v>
                </c:pt>
                <c:pt idx="238">
                  <c:v>8.6485999999999993E-2</c:v>
                </c:pt>
                <c:pt idx="239">
                  <c:v>6.0130000000000003E-2</c:v>
                </c:pt>
                <c:pt idx="240">
                  <c:v>3.7877000000000001E-2</c:v>
                </c:pt>
                <c:pt idx="241">
                  <c:v>5.3579000000000002E-2</c:v>
                </c:pt>
                <c:pt idx="242">
                  <c:v>4.7293000000000002E-2</c:v>
                </c:pt>
                <c:pt idx="243">
                  <c:v>5.6225999999999998E-2</c:v>
                </c:pt>
                <c:pt idx="244">
                  <c:v>3.4176999999999999E-2</c:v>
                </c:pt>
                <c:pt idx="245">
                  <c:v>7.1965000000000001E-2</c:v>
                </c:pt>
                <c:pt idx="246">
                  <c:v>4.6086000000000002E-2</c:v>
                </c:pt>
                <c:pt idx="247">
                  <c:v>0.14038</c:v>
                </c:pt>
                <c:pt idx="248">
                  <c:v>0.35436499999999999</c:v>
                </c:pt>
                <c:pt idx="249">
                  <c:v>0.25946399999999997</c:v>
                </c:pt>
                <c:pt idx="250">
                  <c:v>0.14124400000000001</c:v>
                </c:pt>
                <c:pt idx="251">
                  <c:v>0.14105000000000001</c:v>
                </c:pt>
                <c:pt idx="252">
                  <c:v>8.7373999999999993E-2</c:v>
                </c:pt>
                <c:pt idx="253">
                  <c:v>0.17186000000000001</c:v>
                </c:pt>
                <c:pt idx="254">
                  <c:v>7.9559000000000005E-2</c:v>
                </c:pt>
                <c:pt idx="255">
                  <c:v>7.1179999999999993E-2</c:v>
                </c:pt>
                <c:pt idx="256">
                  <c:v>9.8205000000000001E-2</c:v>
                </c:pt>
                <c:pt idx="257">
                  <c:v>4.1703999999999998E-2</c:v>
                </c:pt>
                <c:pt idx="258">
                  <c:v>0.105866</c:v>
                </c:pt>
                <c:pt idx="259">
                  <c:v>8.3061999999999997E-2</c:v>
                </c:pt>
                <c:pt idx="260">
                  <c:v>0.14047799999999999</c:v>
                </c:pt>
                <c:pt idx="261">
                  <c:v>0.22630500000000001</c:v>
                </c:pt>
                <c:pt idx="262">
                  <c:v>0.16090399999999999</c:v>
                </c:pt>
                <c:pt idx="263">
                  <c:v>0.25753700000000002</c:v>
                </c:pt>
                <c:pt idx="264">
                  <c:v>0.34647</c:v>
                </c:pt>
                <c:pt idx="265">
                  <c:v>0.106132</c:v>
                </c:pt>
                <c:pt idx="266">
                  <c:v>0.111638</c:v>
                </c:pt>
                <c:pt idx="267">
                  <c:v>0.20433999999999999</c:v>
                </c:pt>
                <c:pt idx="268">
                  <c:v>9.7137000000000001E-2</c:v>
                </c:pt>
                <c:pt idx="269">
                  <c:v>6.6660999999999998E-2</c:v>
                </c:pt>
                <c:pt idx="270">
                  <c:v>0.10950500000000001</c:v>
                </c:pt>
                <c:pt idx="271">
                  <c:v>0.14999199999999999</c:v>
                </c:pt>
                <c:pt idx="272">
                  <c:v>0.18868699999999999</c:v>
                </c:pt>
                <c:pt idx="273">
                  <c:v>6.9390999999999994E-2</c:v>
                </c:pt>
                <c:pt idx="274">
                  <c:v>0.13422300000000001</c:v>
                </c:pt>
                <c:pt idx="275">
                  <c:v>0.10412200000000001</c:v>
                </c:pt>
                <c:pt idx="276">
                  <c:v>7.2228000000000001E-2</c:v>
                </c:pt>
                <c:pt idx="277">
                  <c:v>7.2069999999999995E-2</c:v>
                </c:pt>
                <c:pt idx="278">
                  <c:v>0.101025</c:v>
                </c:pt>
                <c:pt idx="279">
                  <c:v>0.105642</c:v>
                </c:pt>
                <c:pt idx="280">
                  <c:v>8.6286000000000002E-2</c:v>
                </c:pt>
                <c:pt idx="281">
                  <c:v>0.118078</c:v>
                </c:pt>
                <c:pt idx="282">
                  <c:v>4.9732999999999999E-2</c:v>
                </c:pt>
                <c:pt idx="283">
                  <c:v>0.160467</c:v>
                </c:pt>
                <c:pt idx="284">
                  <c:v>0.29767399999999999</c:v>
                </c:pt>
                <c:pt idx="285">
                  <c:v>9.6240000000000006E-2</c:v>
                </c:pt>
                <c:pt idx="286">
                  <c:v>6.7156999999999994E-2</c:v>
                </c:pt>
                <c:pt idx="287">
                  <c:v>0.152116</c:v>
                </c:pt>
                <c:pt idx="288">
                  <c:v>0.49818499999999999</c:v>
                </c:pt>
                <c:pt idx="289">
                  <c:v>0.25344100000000003</c:v>
                </c:pt>
                <c:pt idx="290">
                  <c:v>0.120474</c:v>
                </c:pt>
                <c:pt idx="291">
                  <c:v>0.108601</c:v>
                </c:pt>
                <c:pt idx="292">
                  <c:v>0.448772</c:v>
                </c:pt>
                <c:pt idx="293">
                  <c:v>0.120888</c:v>
                </c:pt>
                <c:pt idx="294">
                  <c:v>5.3365999999999997E-2</c:v>
                </c:pt>
                <c:pt idx="295">
                  <c:v>9.4825000000000007E-2</c:v>
                </c:pt>
                <c:pt idx="296">
                  <c:v>0.108652</c:v>
                </c:pt>
                <c:pt idx="297">
                  <c:v>5.4937E-2</c:v>
                </c:pt>
                <c:pt idx="298">
                  <c:v>0.156833</c:v>
                </c:pt>
                <c:pt idx="299">
                  <c:v>0.195905</c:v>
                </c:pt>
                <c:pt idx="300">
                  <c:v>0.16877200000000001</c:v>
                </c:pt>
                <c:pt idx="301">
                  <c:v>5.9034999999999997E-2</c:v>
                </c:pt>
                <c:pt idx="302">
                  <c:v>0.102474</c:v>
                </c:pt>
                <c:pt idx="303">
                  <c:v>0.108108</c:v>
                </c:pt>
                <c:pt idx="304">
                  <c:v>0.13567000000000001</c:v>
                </c:pt>
                <c:pt idx="305">
                  <c:v>3.6736999999999999E-2</c:v>
                </c:pt>
                <c:pt idx="306">
                  <c:v>6.2482999999999997E-2</c:v>
                </c:pt>
                <c:pt idx="307">
                  <c:v>5.5619000000000002E-2</c:v>
                </c:pt>
                <c:pt idx="308">
                  <c:v>3.6541999999999998E-2</c:v>
                </c:pt>
                <c:pt idx="309">
                  <c:v>0.30779899999999999</c:v>
                </c:pt>
                <c:pt idx="310">
                  <c:v>6.7719000000000001E-2</c:v>
                </c:pt>
                <c:pt idx="311">
                  <c:v>6.1058000000000001E-2</c:v>
                </c:pt>
                <c:pt idx="312">
                  <c:v>9.1998999999999997E-2</c:v>
                </c:pt>
                <c:pt idx="313">
                  <c:v>0.229793</c:v>
                </c:pt>
                <c:pt idx="314">
                  <c:v>0.14138899999999999</c:v>
                </c:pt>
                <c:pt idx="315">
                  <c:v>6.1210000000000001E-2</c:v>
                </c:pt>
                <c:pt idx="316">
                  <c:v>8.1872E-2</c:v>
                </c:pt>
                <c:pt idx="317">
                  <c:v>0.344717</c:v>
                </c:pt>
                <c:pt idx="318">
                  <c:v>7.5736999999999999E-2</c:v>
                </c:pt>
                <c:pt idx="319">
                  <c:v>5.8923999999999997E-2</c:v>
                </c:pt>
                <c:pt idx="320">
                  <c:v>4.3687999999999998E-2</c:v>
                </c:pt>
                <c:pt idx="321">
                  <c:v>6.7197000000000007E-2</c:v>
                </c:pt>
                <c:pt idx="322">
                  <c:v>7.1259000000000003E-2</c:v>
                </c:pt>
                <c:pt idx="323">
                  <c:v>4.9729000000000002E-2</c:v>
                </c:pt>
                <c:pt idx="324">
                  <c:v>5.6181000000000002E-2</c:v>
                </c:pt>
                <c:pt idx="325">
                  <c:v>4.8446999999999997E-2</c:v>
                </c:pt>
                <c:pt idx="326">
                  <c:v>0.130222</c:v>
                </c:pt>
                <c:pt idx="327">
                  <c:v>0.14158200000000001</c:v>
                </c:pt>
                <c:pt idx="328">
                  <c:v>0.19345799999999999</c:v>
                </c:pt>
                <c:pt idx="329">
                  <c:v>0.176007</c:v>
                </c:pt>
                <c:pt idx="330">
                  <c:v>0.265463</c:v>
                </c:pt>
                <c:pt idx="331">
                  <c:v>0.11791</c:v>
                </c:pt>
                <c:pt idx="332">
                  <c:v>0.135489</c:v>
                </c:pt>
                <c:pt idx="333">
                  <c:v>0.104544</c:v>
                </c:pt>
                <c:pt idx="334">
                  <c:v>3.5864E-2</c:v>
                </c:pt>
                <c:pt idx="335">
                  <c:v>6.3840999999999995E-2</c:v>
                </c:pt>
                <c:pt idx="336">
                  <c:v>5.2877E-2</c:v>
                </c:pt>
                <c:pt idx="337">
                  <c:v>9.1363E-2</c:v>
                </c:pt>
                <c:pt idx="338">
                  <c:v>0.38641399999999998</c:v>
                </c:pt>
                <c:pt idx="339">
                  <c:v>0.25901000000000002</c:v>
                </c:pt>
                <c:pt idx="340">
                  <c:v>0.36503999999999998</c:v>
                </c:pt>
                <c:pt idx="341">
                  <c:v>0.21271499999999999</c:v>
                </c:pt>
                <c:pt idx="342">
                  <c:v>0.124635</c:v>
                </c:pt>
                <c:pt idx="343">
                  <c:v>0.123254</c:v>
                </c:pt>
                <c:pt idx="344">
                  <c:v>0.12637999999999999</c:v>
                </c:pt>
                <c:pt idx="345">
                  <c:v>0.137103</c:v>
                </c:pt>
                <c:pt idx="346">
                  <c:v>0.169789</c:v>
                </c:pt>
                <c:pt idx="347">
                  <c:v>0.12621599999999999</c:v>
                </c:pt>
                <c:pt idx="348">
                  <c:v>0.133164</c:v>
                </c:pt>
                <c:pt idx="349">
                  <c:v>4.1085000000000003E-2</c:v>
                </c:pt>
                <c:pt idx="350">
                  <c:v>0.30514000000000002</c:v>
                </c:pt>
                <c:pt idx="351">
                  <c:v>0.31885000000000002</c:v>
                </c:pt>
                <c:pt idx="352">
                  <c:v>0.17974200000000001</c:v>
                </c:pt>
                <c:pt idx="353">
                  <c:v>0.10273400000000001</c:v>
                </c:pt>
                <c:pt idx="354">
                  <c:v>6.3538999999999998E-2</c:v>
                </c:pt>
                <c:pt idx="355">
                  <c:v>4.7345999999999999E-2</c:v>
                </c:pt>
                <c:pt idx="356">
                  <c:v>5.3473E-2</c:v>
                </c:pt>
                <c:pt idx="357">
                  <c:v>7.9752000000000003E-2</c:v>
                </c:pt>
                <c:pt idx="358">
                  <c:v>4.8991E-2</c:v>
                </c:pt>
                <c:pt idx="359">
                  <c:v>0.11354</c:v>
                </c:pt>
                <c:pt idx="360">
                  <c:v>5.1383999999999999E-2</c:v>
                </c:pt>
                <c:pt idx="361">
                  <c:v>3.8025999999999997E-2</c:v>
                </c:pt>
                <c:pt idx="362">
                  <c:v>5.3449000000000003E-2</c:v>
                </c:pt>
                <c:pt idx="363">
                  <c:v>3.567E-2</c:v>
                </c:pt>
                <c:pt idx="364">
                  <c:v>3.5958999999999998E-2</c:v>
                </c:pt>
                <c:pt idx="365">
                  <c:v>3.7361999999999999E-2</c:v>
                </c:pt>
                <c:pt idx="366">
                  <c:v>7.9739000000000004E-2</c:v>
                </c:pt>
                <c:pt idx="367">
                  <c:v>9.5954999999999999E-2</c:v>
                </c:pt>
                <c:pt idx="368">
                  <c:v>0.50012900000000005</c:v>
                </c:pt>
                <c:pt idx="369">
                  <c:v>0.323407</c:v>
                </c:pt>
                <c:pt idx="370">
                  <c:v>6.1386999999999997E-2</c:v>
                </c:pt>
                <c:pt idx="371">
                  <c:v>8.0526E-2</c:v>
                </c:pt>
                <c:pt idx="372">
                  <c:v>9.6452999999999997E-2</c:v>
                </c:pt>
                <c:pt idx="373">
                  <c:v>0.10271</c:v>
                </c:pt>
                <c:pt idx="374">
                  <c:v>7.1564000000000003E-2</c:v>
                </c:pt>
                <c:pt idx="375">
                  <c:v>9.4118999999999994E-2</c:v>
                </c:pt>
                <c:pt idx="376">
                  <c:v>0.108608</c:v>
                </c:pt>
                <c:pt idx="377">
                  <c:v>0.265683</c:v>
                </c:pt>
                <c:pt idx="378">
                  <c:v>8.9732000000000006E-2</c:v>
                </c:pt>
                <c:pt idx="379">
                  <c:v>0.15670799999999999</c:v>
                </c:pt>
                <c:pt idx="380">
                  <c:v>4.3489E-2</c:v>
                </c:pt>
                <c:pt idx="381">
                  <c:v>3.5277999999999997E-2</c:v>
                </c:pt>
                <c:pt idx="382">
                  <c:v>2.7869000000000001E-2</c:v>
                </c:pt>
                <c:pt idx="383">
                  <c:v>3.2358999999999999E-2</c:v>
                </c:pt>
                <c:pt idx="384">
                  <c:v>0.31708599999999998</c:v>
                </c:pt>
                <c:pt idx="385">
                  <c:v>2.7591999999999998E-2</c:v>
                </c:pt>
                <c:pt idx="386">
                  <c:v>0.239842</c:v>
                </c:pt>
                <c:pt idx="387">
                  <c:v>3.6875999999999999E-2</c:v>
                </c:pt>
                <c:pt idx="388">
                  <c:v>2.6107000000000002E-2</c:v>
                </c:pt>
                <c:pt idx="389">
                  <c:v>0.158605</c:v>
                </c:pt>
                <c:pt idx="390">
                  <c:v>0.565388</c:v>
                </c:pt>
                <c:pt idx="391">
                  <c:v>7.2045999999999999E-2</c:v>
                </c:pt>
                <c:pt idx="392">
                  <c:v>0.22548299999999999</c:v>
                </c:pt>
                <c:pt idx="393">
                  <c:v>0.382637</c:v>
                </c:pt>
                <c:pt idx="394">
                  <c:v>0.109626</c:v>
                </c:pt>
                <c:pt idx="395">
                  <c:v>0.12726299999999999</c:v>
                </c:pt>
                <c:pt idx="396">
                  <c:v>3.5820999999999999E-2</c:v>
                </c:pt>
                <c:pt idx="397">
                  <c:v>4.1928E-2</c:v>
                </c:pt>
                <c:pt idx="398">
                  <c:v>0.191275</c:v>
                </c:pt>
                <c:pt idx="399">
                  <c:v>0.188217</c:v>
                </c:pt>
                <c:pt idx="400">
                  <c:v>0.105352</c:v>
                </c:pt>
                <c:pt idx="401">
                  <c:v>2.7845999999999999E-2</c:v>
                </c:pt>
                <c:pt idx="402">
                  <c:v>3.7346999999999998E-2</c:v>
                </c:pt>
                <c:pt idx="403">
                  <c:v>1.5353E-2</c:v>
                </c:pt>
                <c:pt idx="404">
                  <c:v>1.9959999999999999E-2</c:v>
                </c:pt>
                <c:pt idx="405">
                  <c:v>2.7439000000000002E-2</c:v>
                </c:pt>
                <c:pt idx="406">
                  <c:v>2.9411E-2</c:v>
                </c:pt>
                <c:pt idx="407">
                  <c:v>5.5992E-2</c:v>
                </c:pt>
                <c:pt idx="408">
                  <c:v>2.5634000000000001E-2</c:v>
                </c:pt>
                <c:pt idx="409">
                  <c:v>3.7679999999999998E-2</c:v>
                </c:pt>
                <c:pt idx="410">
                  <c:v>1.0052999999999999E-2</c:v>
                </c:pt>
                <c:pt idx="411">
                  <c:v>1.9290999999999999E-2</c:v>
                </c:pt>
                <c:pt idx="412">
                  <c:v>4.9938999999999997E-2</c:v>
                </c:pt>
                <c:pt idx="413">
                  <c:v>2.5569000000000001E-2</c:v>
                </c:pt>
                <c:pt idx="414">
                  <c:v>0.13458999999999999</c:v>
                </c:pt>
                <c:pt idx="415">
                  <c:v>6.6560999999999995E-2</c:v>
                </c:pt>
                <c:pt idx="416">
                  <c:v>9.3037999999999996E-2</c:v>
                </c:pt>
                <c:pt idx="417">
                  <c:v>7.4399999999999994E-2</c:v>
                </c:pt>
                <c:pt idx="418">
                  <c:v>3.3264000000000002E-2</c:v>
                </c:pt>
                <c:pt idx="419">
                  <c:v>2.9176000000000001E-2</c:v>
                </c:pt>
                <c:pt idx="420">
                  <c:v>0.181699</c:v>
                </c:pt>
                <c:pt idx="421">
                  <c:v>0.314747</c:v>
                </c:pt>
                <c:pt idx="422">
                  <c:v>4.2068000000000001E-2</c:v>
                </c:pt>
                <c:pt idx="423">
                  <c:v>2.4107E-2</c:v>
                </c:pt>
                <c:pt idx="424">
                  <c:v>0.165601</c:v>
                </c:pt>
                <c:pt idx="425">
                  <c:v>4.7585000000000002E-2</c:v>
                </c:pt>
                <c:pt idx="426">
                  <c:v>0.10836800000000001</c:v>
                </c:pt>
                <c:pt idx="427">
                  <c:v>0.100604</c:v>
                </c:pt>
                <c:pt idx="428">
                  <c:v>5.4564000000000001E-2</c:v>
                </c:pt>
                <c:pt idx="429">
                  <c:v>8.6628999999999998E-2</c:v>
                </c:pt>
                <c:pt idx="430">
                  <c:v>0.25995800000000002</c:v>
                </c:pt>
                <c:pt idx="431">
                  <c:v>3.8823999999999997E-2</c:v>
                </c:pt>
                <c:pt idx="432">
                  <c:v>0.29436899999999999</c:v>
                </c:pt>
                <c:pt idx="433">
                  <c:v>0.157164</c:v>
                </c:pt>
                <c:pt idx="434">
                  <c:v>0.134377</c:v>
                </c:pt>
                <c:pt idx="435">
                  <c:v>5.3066000000000002E-2</c:v>
                </c:pt>
                <c:pt idx="436">
                  <c:v>6.5209000000000003E-2</c:v>
                </c:pt>
                <c:pt idx="437">
                  <c:v>4.9223000000000003E-2</c:v>
                </c:pt>
                <c:pt idx="438">
                  <c:v>6.5721000000000002E-2</c:v>
                </c:pt>
                <c:pt idx="439">
                  <c:v>3.6318999999999997E-2</c:v>
                </c:pt>
                <c:pt idx="440">
                  <c:v>7.5509999999999994E-2</c:v>
                </c:pt>
                <c:pt idx="441">
                  <c:v>7.2054000000000007E-2</c:v>
                </c:pt>
                <c:pt idx="442">
                  <c:v>0.139318</c:v>
                </c:pt>
                <c:pt idx="443">
                  <c:v>8.6807999999999996E-2</c:v>
                </c:pt>
                <c:pt idx="444">
                  <c:v>0.35378500000000002</c:v>
                </c:pt>
                <c:pt idx="445">
                  <c:v>0.32287399999999999</c:v>
                </c:pt>
                <c:pt idx="446">
                  <c:v>0.162662</c:v>
                </c:pt>
                <c:pt idx="447">
                  <c:v>0.127661</c:v>
                </c:pt>
                <c:pt idx="448">
                  <c:v>0.104585</c:v>
                </c:pt>
                <c:pt idx="449">
                  <c:v>0.156385</c:v>
                </c:pt>
                <c:pt idx="450">
                  <c:v>7.8002000000000002E-2</c:v>
                </c:pt>
                <c:pt idx="451">
                  <c:v>6.8108000000000002E-2</c:v>
                </c:pt>
                <c:pt idx="452">
                  <c:v>0.162384</c:v>
                </c:pt>
                <c:pt idx="453">
                  <c:v>7.6787999999999995E-2</c:v>
                </c:pt>
                <c:pt idx="454">
                  <c:v>0.1394</c:v>
                </c:pt>
                <c:pt idx="455">
                  <c:v>0.11960999999999999</c:v>
                </c:pt>
                <c:pt idx="456">
                  <c:v>8.2920999999999995E-2</c:v>
                </c:pt>
                <c:pt idx="457">
                  <c:v>5.9686000000000003E-2</c:v>
                </c:pt>
                <c:pt idx="458">
                  <c:v>7.1162000000000003E-2</c:v>
                </c:pt>
                <c:pt idx="459">
                  <c:v>0.118959</c:v>
                </c:pt>
                <c:pt idx="460">
                  <c:v>4.8724999999999997E-2</c:v>
                </c:pt>
                <c:pt idx="461">
                  <c:v>7.6105000000000006E-2</c:v>
                </c:pt>
                <c:pt idx="462">
                  <c:v>5.3053000000000003E-2</c:v>
                </c:pt>
                <c:pt idx="463">
                  <c:v>0.109401</c:v>
                </c:pt>
                <c:pt idx="464">
                  <c:v>0.15140999999999999</c:v>
                </c:pt>
                <c:pt idx="465">
                  <c:v>8.1192E-2</c:v>
                </c:pt>
                <c:pt idx="466">
                  <c:v>0.15236</c:v>
                </c:pt>
                <c:pt idx="467">
                  <c:v>1.171195</c:v>
                </c:pt>
                <c:pt idx="468">
                  <c:v>0.68053200000000003</c:v>
                </c:pt>
                <c:pt idx="469">
                  <c:v>0.25013000000000002</c:v>
                </c:pt>
                <c:pt idx="470">
                  <c:v>0.129471</c:v>
                </c:pt>
                <c:pt idx="471">
                  <c:v>0.154893</c:v>
                </c:pt>
                <c:pt idx="472">
                  <c:v>9.7906999999999994E-2</c:v>
                </c:pt>
                <c:pt idx="473">
                  <c:v>0.14652299999999999</c:v>
                </c:pt>
                <c:pt idx="474">
                  <c:v>0.211922</c:v>
                </c:pt>
                <c:pt idx="475">
                  <c:v>8.3986000000000005E-2</c:v>
                </c:pt>
                <c:pt idx="476">
                  <c:v>0.26852300000000001</c:v>
                </c:pt>
                <c:pt idx="477">
                  <c:v>9.0977000000000002E-2</c:v>
                </c:pt>
                <c:pt idx="478">
                  <c:v>0.101311</c:v>
                </c:pt>
                <c:pt idx="479">
                  <c:v>6.0623999999999997E-2</c:v>
                </c:pt>
                <c:pt idx="480">
                  <c:v>7.3718000000000006E-2</c:v>
                </c:pt>
                <c:pt idx="481">
                  <c:v>6.1577E-2</c:v>
                </c:pt>
                <c:pt idx="482">
                  <c:v>0.227135</c:v>
                </c:pt>
                <c:pt idx="483">
                  <c:v>0.126863</c:v>
                </c:pt>
                <c:pt idx="484">
                  <c:v>0.12695999999999999</c:v>
                </c:pt>
                <c:pt idx="485">
                  <c:v>0.23869199999999999</c:v>
                </c:pt>
                <c:pt idx="486">
                  <c:v>8.3530999999999994E-2</c:v>
                </c:pt>
                <c:pt idx="487">
                  <c:v>0.103481</c:v>
                </c:pt>
                <c:pt idx="488">
                  <c:v>7.5898999999999994E-2</c:v>
                </c:pt>
                <c:pt idx="489">
                  <c:v>8.3414000000000002E-2</c:v>
                </c:pt>
                <c:pt idx="490">
                  <c:v>0.162858</c:v>
                </c:pt>
                <c:pt idx="491">
                  <c:v>0.29224499999999998</c:v>
                </c:pt>
                <c:pt idx="492">
                  <c:v>0.172786</c:v>
                </c:pt>
                <c:pt idx="493">
                  <c:v>0.102185</c:v>
                </c:pt>
                <c:pt idx="494">
                  <c:v>0.114547</c:v>
                </c:pt>
                <c:pt idx="495">
                  <c:v>0.121394</c:v>
                </c:pt>
                <c:pt idx="496">
                  <c:v>0.18653</c:v>
                </c:pt>
                <c:pt idx="497">
                  <c:v>9.3867999999999993E-2</c:v>
                </c:pt>
                <c:pt idx="498">
                  <c:v>0.108403</c:v>
                </c:pt>
                <c:pt idx="499">
                  <c:v>9.6795999999999993E-2</c:v>
                </c:pt>
                <c:pt idx="500">
                  <c:v>0.25270300000000001</c:v>
                </c:pt>
                <c:pt idx="501">
                  <c:v>0.69057000000000002</c:v>
                </c:pt>
                <c:pt idx="502">
                  <c:v>0.152665</c:v>
                </c:pt>
                <c:pt idx="503">
                  <c:v>0.14335899999999999</c:v>
                </c:pt>
                <c:pt idx="504">
                  <c:v>0.12006</c:v>
                </c:pt>
                <c:pt idx="505">
                  <c:v>0.68076800000000004</c:v>
                </c:pt>
                <c:pt idx="506">
                  <c:v>0.306064</c:v>
                </c:pt>
                <c:pt idx="507">
                  <c:v>0.76263300000000001</c:v>
                </c:pt>
                <c:pt idx="508">
                  <c:v>0.74709999999999999</c:v>
                </c:pt>
                <c:pt idx="509">
                  <c:v>0.31319799999999998</c:v>
                </c:pt>
                <c:pt idx="510">
                  <c:v>0.11292199999999999</c:v>
                </c:pt>
                <c:pt idx="511">
                  <c:v>0.16806199999999999</c:v>
                </c:pt>
                <c:pt idx="512">
                  <c:v>0.13794200000000001</c:v>
                </c:pt>
                <c:pt idx="513">
                  <c:v>0.14181299999999999</c:v>
                </c:pt>
                <c:pt idx="514">
                  <c:v>0.386069</c:v>
                </c:pt>
                <c:pt idx="515">
                  <c:v>0.206926</c:v>
                </c:pt>
                <c:pt idx="516">
                  <c:v>0.213646</c:v>
                </c:pt>
                <c:pt idx="517">
                  <c:v>0.14469799999999999</c:v>
                </c:pt>
                <c:pt idx="518">
                  <c:v>8.6699999999999999E-2</c:v>
                </c:pt>
                <c:pt idx="519">
                  <c:v>0.14710400000000001</c:v>
                </c:pt>
                <c:pt idx="520">
                  <c:v>0.119976</c:v>
                </c:pt>
                <c:pt idx="521">
                  <c:v>9.9021999999999999E-2</c:v>
                </c:pt>
                <c:pt idx="522">
                  <c:v>5.3046999999999997E-2</c:v>
                </c:pt>
                <c:pt idx="523">
                  <c:v>8.3139000000000005E-2</c:v>
                </c:pt>
                <c:pt idx="524">
                  <c:v>8.8439000000000004E-2</c:v>
                </c:pt>
                <c:pt idx="525">
                  <c:v>9.2301999999999995E-2</c:v>
                </c:pt>
                <c:pt idx="526">
                  <c:v>5.5725999999999998E-2</c:v>
                </c:pt>
                <c:pt idx="527">
                  <c:v>0.19251299999999999</c:v>
                </c:pt>
                <c:pt idx="528">
                  <c:v>5.8741000000000002E-2</c:v>
                </c:pt>
                <c:pt idx="529">
                  <c:v>0.16929900000000001</c:v>
                </c:pt>
                <c:pt idx="530">
                  <c:v>0.102724</c:v>
                </c:pt>
                <c:pt idx="531">
                  <c:v>0.122116</c:v>
                </c:pt>
                <c:pt idx="532">
                  <c:v>8.9282E-2</c:v>
                </c:pt>
                <c:pt idx="533">
                  <c:v>0.100129</c:v>
                </c:pt>
                <c:pt idx="534">
                  <c:v>0.15215400000000001</c:v>
                </c:pt>
                <c:pt idx="535">
                  <c:v>0.15971299999999999</c:v>
                </c:pt>
                <c:pt idx="536">
                  <c:v>0.120196</c:v>
                </c:pt>
                <c:pt idx="537">
                  <c:v>0.12631899999999999</c:v>
                </c:pt>
                <c:pt idx="538">
                  <c:v>0.112111</c:v>
                </c:pt>
                <c:pt idx="539">
                  <c:v>0.13182199999999999</c:v>
                </c:pt>
                <c:pt idx="540">
                  <c:v>0.14793999999999999</c:v>
                </c:pt>
                <c:pt idx="541">
                  <c:v>0.34634999999999999</c:v>
                </c:pt>
                <c:pt idx="542">
                  <c:v>0.91392300000000004</c:v>
                </c:pt>
                <c:pt idx="543">
                  <c:v>0.32342799999999999</c:v>
                </c:pt>
                <c:pt idx="544">
                  <c:v>0.32313700000000001</c:v>
                </c:pt>
                <c:pt idx="545">
                  <c:v>0.16248899999999999</c:v>
                </c:pt>
                <c:pt idx="546">
                  <c:v>2.2788810000000002</c:v>
                </c:pt>
                <c:pt idx="547">
                  <c:v>0.61034299999999997</c:v>
                </c:pt>
                <c:pt idx="548">
                  <c:v>0.42813899999999999</c:v>
                </c:pt>
                <c:pt idx="549">
                  <c:v>0.47758299999999998</c:v>
                </c:pt>
                <c:pt idx="550">
                  <c:v>0.27329399999999998</c:v>
                </c:pt>
                <c:pt idx="551">
                  <c:v>0.25060100000000002</c:v>
                </c:pt>
                <c:pt idx="552">
                  <c:v>0.30724499999999999</c:v>
                </c:pt>
                <c:pt idx="553">
                  <c:v>0.90451999999999999</c:v>
                </c:pt>
                <c:pt idx="554">
                  <c:v>0.25184499999999999</c:v>
                </c:pt>
                <c:pt idx="555">
                  <c:v>0.49976399999999999</c:v>
                </c:pt>
                <c:pt idx="556">
                  <c:v>3.3883260000000002</c:v>
                </c:pt>
                <c:pt idx="557">
                  <c:v>1.2811269999999999</c:v>
                </c:pt>
                <c:pt idx="558">
                  <c:v>0.577928</c:v>
                </c:pt>
                <c:pt idx="559">
                  <c:v>0.37889200000000001</c:v>
                </c:pt>
                <c:pt idx="560">
                  <c:v>0.542543</c:v>
                </c:pt>
                <c:pt idx="561">
                  <c:v>0.31640600000000002</c:v>
                </c:pt>
                <c:pt idx="562">
                  <c:v>0.28420200000000001</c:v>
                </c:pt>
                <c:pt idx="563">
                  <c:v>0.40782499999999999</c:v>
                </c:pt>
                <c:pt idx="564">
                  <c:v>0.22218399999999999</c:v>
                </c:pt>
                <c:pt idx="565">
                  <c:v>0.203071</c:v>
                </c:pt>
                <c:pt idx="566">
                  <c:v>0.26729799999999998</c:v>
                </c:pt>
                <c:pt idx="567">
                  <c:v>0.35788900000000001</c:v>
                </c:pt>
                <c:pt idx="568">
                  <c:v>0.29303000000000001</c:v>
                </c:pt>
                <c:pt idx="569">
                  <c:v>0.34759400000000001</c:v>
                </c:pt>
                <c:pt idx="570">
                  <c:v>0.12627099999999999</c:v>
                </c:pt>
                <c:pt idx="571">
                  <c:v>2.0553050000000002</c:v>
                </c:pt>
                <c:pt idx="572">
                  <c:v>0.37703399999999998</c:v>
                </c:pt>
                <c:pt idx="573">
                  <c:v>0.64575300000000002</c:v>
                </c:pt>
                <c:pt idx="574">
                  <c:v>0.317521</c:v>
                </c:pt>
                <c:pt idx="575">
                  <c:v>0.404997</c:v>
                </c:pt>
                <c:pt idx="576">
                  <c:v>0.428346</c:v>
                </c:pt>
                <c:pt idx="577">
                  <c:v>0.178454</c:v>
                </c:pt>
                <c:pt idx="578">
                  <c:v>0.25353199999999998</c:v>
                </c:pt>
                <c:pt idx="579">
                  <c:v>0.13437399999999999</c:v>
                </c:pt>
                <c:pt idx="580">
                  <c:v>9.9644999999999997E-2</c:v>
                </c:pt>
                <c:pt idx="581">
                  <c:v>0.13456399999999999</c:v>
                </c:pt>
                <c:pt idx="582">
                  <c:v>9.4487000000000002E-2</c:v>
                </c:pt>
                <c:pt idx="583">
                  <c:v>0.39293499999999998</c:v>
                </c:pt>
                <c:pt idx="584">
                  <c:v>0.207591</c:v>
                </c:pt>
                <c:pt idx="585">
                  <c:v>0.225771</c:v>
                </c:pt>
                <c:pt idx="586">
                  <c:v>1.4867790000000001</c:v>
                </c:pt>
                <c:pt idx="587">
                  <c:v>2.678674</c:v>
                </c:pt>
                <c:pt idx="588">
                  <c:v>1.5903240000000001</c:v>
                </c:pt>
                <c:pt idx="589">
                  <c:v>3.338625</c:v>
                </c:pt>
                <c:pt idx="590">
                  <c:v>2.5019170000000002</c:v>
                </c:pt>
                <c:pt idx="591">
                  <c:v>1.55602</c:v>
                </c:pt>
                <c:pt idx="592">
                  <c:v>2.5978789999999998</c:v>
                </c:pt>
                <c:pt idx="593">
                  <c:v>0.83538100000000004</c:v>
                </c:pt>
                <c:pt idx="594">
                  <c:v>0.82225800000000004</c:v>
                </c:pt>
                <c:pt idx="595">
                  <c:v>0.53731399999999996</c:v>
                </c:pt>
                <c:pt idx="596">
                  <c:v>7.6225860000000001</c:v>
                </c:pt>
                <c:pt idx="597">
                  <c:v>3.2087789999999998</c:v>
                </c:pt>
                <c:pt idx="598">
                  <c:v>1.721557</c:v>
                </c:pt>
                <c:pt idx="599">
                  <c:v>1.150698</c:v>
                </c:pt>
                <c:pt idx="600">
                  <c:v>0.54192899999999999</c:v>
                </c:pt>
                <c:pt idx="601">
                  <c:v>0.68062299999999998</c:v>
                </c:pt>
                <c:pt idx="602">
                  <c:v>0.54040699999999997</c:v>
                </c:pt>
                <c:pt idx="603">
                  <c:v>0.81105000000000005</c:v>
                </c:pt>
                <c:pt idx="604">
                  <c:v>0.58551500000000001</c:v>
                </c:pt>
                <c:pt idx="605">
                  <c:v>1.798049</c:v>
                </c:pt>
                <c:pt idx="606">
                  <c:v>1.2841670000000001</c:v>
                </c:pt>
                <c:pt idx="607">
                  <c:v>1.214917</c:v>
                </c:pt>
                <c:pt idx="608">
                  <c:v>1.424277</c:v>
                </c:pt>
                <c:pt idx="609">
                  <c:v>1.4140710000000001</c:v>
                </c:pt>
                <c:pt idx="610">
                  <c:v>0.71790600000000004</c:v>
                </c:pt>
                <c:pt idx="611">
                  <c:v>0.59733000000000003</c:v>
                </c:pt>
                <c:pt idx="612">
                  <c:v>0.832596</c:v>
                </c:pt>
                <c:pt idx="613">
                  <c:v>1.200183</c:v>
                </c:pt>
                <c:pt idx="614">
                  <c:v>1.0463359999999999</c:v>
                </c:pt>
                <c:pt idx="615">
                  <c:v>0.60875400000000002</c:v>
                </c:pt>
                <c:pt idx="616">
                  <c:v>0.40122400000000003</c:v>
                </c:pt>
                <c:pt idx="617">
                  <c:v>0.41528100000000001</c:v>
                </c:pt>
                <c:pt idx="618">
                  <c:v>0.47537600000000002</c:v>
                </c:pt>
                <c:pt idx="619">
                  <c:v>0.31054599999999999</c:v>
                </c:pt>
                <c:pt idx="620">
                  <c:v>0.444822</c:v>
                </c:pt>
                <c:pt idx="621">
                  <c:v>1.0757270000000001</c:v>
                </c:pt>
                <c:pt idx="622">
                  <c:v>0.64135399999999998</c:v>
                </c:pt>
                <c:pt idx="623">
                  <c:v>0.30565799999999999</c:v>
                </c:pt>
                <c:pt idx="624">
                  <c:v>0.334312</c:v>
                </c:pt>
                <c:pt idx="625">
                  <c:v>1.6064020000000001</c:v>
                </c:pt>
                <c:pt idx="626">
                  <c:v>0.45916899999999999</c:v>
                </c:pt>
                <c:pt idx="627">
                  <c:v>0.352053</c:v>
                </c:pt>
                <c:pt idx="628">
                  <c:v>0.26005499999999998</c:v>
                </c:pt>
                <c:pt idx="629">
                  <c:v>0.44964599999999999</c:v>
                </c:pt>
                <c:pt idx="630">
                  <c:v>0.25022699999999998</c:v>
                </c:pt>
                <c:pt idx="631">
                  <c:v>0.25013800000000003</c:v>
                </c:pt>
                <c:pt idx="632">
                  <c:v>0.24117</c:v>
                </c:pt>
                <c:pt idx="633">
                  <c:v>0.38666200000000001</c:v>
                </c:pt>
                <c:pt idx="634">
                  <c:v>0.53262600000000004</c:v>
                </c:pt>
                <c:pt idx="635">
                  <c:v>0.34791100000000003</c:v>
                </c:pt>
                <c:pt idx="636">
                  <c:v>0.34988900000000001</c:v>
                </c:pt>
                <c:pt idx="637">
                  <c:v>0.35254200000000002</c:v>
                </c:pt>
                <c:pt idx="638">
                  <c:v>1.243142</c:v>
                </c:pt>
                <c:pt idx="639">
                  <c:v>1.0888230000000001</c:v>
                </c:pt>
                <c:pt idx="640">
                  <c:v>0.39525500000000002</c:v>
                </c:pt>
                <c:pt idx="641">
                  <c:v>0.42305100000000001</c:v>
                </c:pt>
                <c:pt idx="642">
                  <c:v>1.3020970000000001</c:v>
                </c:pt>
                <c:pt idx="643">
                  <c:v>0.62848199999999999</c:v>
                </c:pt>
                <c:pt idx="644">
                  <c:v>0.45390599999999998</c:v>
                </c:pt>
                <c:pt idx="645">
                  <c:v>0.40847</c:v>
                </c:pt>
                <c:pt idx="646">
                  <c:v>0.20524300000000001</c:v>
                </c:pt>
                <c:pt idx="647">
                  <c:v>0.27662199999999998</c:v>
                </c:pt>
                <c:pt idx="648">
                  <c:v>0.48605900000000002</c:v>
                </c:pt>
                <c:pt idx="649">
                  <c:v>0.33018500000000001</c:v>
                </c:pt>
                <c:pt idx="650">
                  <c:v>0.49512400000000001</c:v>
                </c:pt>
                <c:pt idx="651">
                  <c:v>0.34748099999999998</c:v>
                </c:pt>
                <c:pt idx="652">
                  <c:v>0.32673600000000003</c:v>
                </c:pt>
                <c:pt idx="653">
                  <c:v>0.32851599999999997</c:v>
                </c:pt>
                <c:pt idx="654">
                  <c:v>0.96227499999999999</c:v>
                </c:pt>
                <c:pt idx="655">
                  <c:v>0.57641699999999996</c:v>
                </c:pt>
                <c:pt idx="656">
                  <c:v>0.91193000000000002</c:v>
                </c:pt>
                <c:pt idx="657">
                  <c:v>0.35823500000000003</c:v>
                </c:pt>
                <c:pt idx="658">
                  <c:v>0.26679799999999998</c:v>
                </c:pt>
                <c:pt idx="659">
                  <c:v>0.499056</c:v>
                </c:pt>
                <c:pt idx="660">
                  <c:v>1.322765</c:v>
                </c:pt>
                <c:pt idx="661">
                  <c:v>0.452268</c:v>
                </c:pt>
                <c:pt idx="662">
                  <c:v>0.298875</c:v>
                </c:pt>
                <c:pt idx="663">
                  <c:v>0.22863900000000001</c:v>
                </c:pt>
                <c:pt idx="664">
                  <c:v>0.180393</c:v>
                </c:pt>
                <c:pt idx="665">
                  <c:v>0.21473900000000001</c:v>
                </c:pt>
                <c:pt idx="666">
                  <c:v>0.14860899999999999</c:v>
                </c:pt>
                <c:pt idx="667">
                  <c:v>0.93194600000000005</c:v>
                </c:pt>
                <c:pt idx="668">
                  <c:v>0.27077400000000001</c:v>
                </c:pt>
                <c:pt idx="669">
                  <c:v>0.39393699999999998</c:v>
                </c:pt>
                <c:pt idx="670">
                  <c:v>0.14783299999999999</c:v>
                </c:pt>
                <c:pt idx="671">
                  <c:v>3.9116999999999999E-2</c:v>
                </c:pt>
                <c:pt idx="672">
                  <c:v>0.15476000000000001</c:v>
                </c:pt>
                <c:pt idx="673">
                  <c:v>1.3387869999999999</c:v>
                </c:pt>
                <c:pt idx="674">
                  <c:v>0.38388600000000001</c:v>
                </c:pt>
                <c:pt idx="675">
                  <c:v>0.22811500000000001</c:v>
                </c:pt>
                <c:pt idx="676">
                  <c:v>0.26803500000000002</c:v>
                </c:pt>
                <c:pt idx="677">
                  <c:v>0.19875399999999999</c:v>
                </c:pt>
                <c:pt idx="678">
                  <c:v>0.13583700000000001</c:v>
                </c:pt>
                <c:pt idx="679">
                  <c:v>0.28003</c:v>
                </c:pt>
                <c:pt idx="680">
                  <c:v>0.35773300000000002</c:v>
                </c:pt>
                <c:pt idx="681">
                  <c:v>0.31689299999999998</c:v>
                </c:pt>
                <c:pt idx="682">
                  <c:v>0.13220199999999999</c:v>
                </c:pt>
                <c:pt idx="683">
                  <c:v>0.21793299999999999</c:v>
                </c:pt>
                <c:pt idx="684">
                  <c:v>0.13114500000000001</c:v>
                </c:pt>
                <c:pt idx="685">
                  <c:v>0.37495499999999998</c:v>
                </c:pt>
                <c:pt idx="686">
                  <c:v>0.21137</c:v>
                </c:pt>
                <c:pt idx="687">
                  <c:v>0.38266699999999998</c:v>
                </c:pt>
                <c:pt idx="688">
                  <c:v>0.36104399999999998</c:v>
                </c:pt>
                <c:pt idx="689">
                  <c:v>0.117698</c:v>
                </c:pt>
                <c:pt idx="690">
                  <c:v>0.738734</c:v>
                </c:pt>
                <c:pt idx="691">
                  <c:v>0.26822099999999999</c:v>
                </c:pt>
                <c:pt idx="692">
                  <c:v>0.20034399999999999</c:v>
                </c:pt>
                <c:pt idx="693">
                  <c:v>0.19736200000000001</c:v>
                </c:pt>
                <c:pt idx="694">
                  <c:v>8.1503000000000006E-2</c:v>
                </c:pt>
                <c:pt idx="695">
                  <c:v>0.17482800000000001</c:v>
                </c:pt>
                <c:pt idx="696">
                  <c:v>0.15198400000000001</c:v>
                </c:pt>
                <c:pt idx="697">
                  <c:v>0.104348</c:v>
                </c:pt>
                <c:pt idx="698">
                  <c:v>0.16536000000000001</c:v>
                </c:pt>
                <c:pt idx="699">
                  <c:v>1.199659</c:v>
                </c:pt>
                <c:pt idx="700">
                  <c:v>0.224879</c:v>
                </c:pt>
                <c:pt idx="701">
                  <c:v>0.241901</c:v>
                </c:pt>
                <c:pt idx="702">
                  <c:v>0.18180199999999999</c:v>
                </c:pt>
                <c:pt idx="703">
                  <c:v>7.6669000000000001E-2</c:v>
                </c:pt>
                <c:pt idx="704">
                  <c:v>0.113261</c:v>
                </c:pt>
                <c:pt idx="705">
                  <c:v>0.103423</c:v>
                </c:pt>
                <c:pt idx="706">
                  <c:v>9.5884999999999998E-2</c:v>
                </c:pt>
                <c:pt idx="707">
                  <c:v>0.19935700000000001</c:v>
                </c:pt>
                <c:pt idx="708">
                  <c:v>6.8073999999999996E-2</c:v>
                </c:pt>
                <c:pt idx="709">
                  <c:v>6.0864000000000001E-2</c:v>
                </c:pt>
                <c:pt idx="710">
                  <c:v>0.10435800000000001</c:v>
                </c:pt>
                <c:pt idx="711">
                  <c:v>0.18939500000000001</c:v>
                </c:pt>
                <c:pt idx="712">
                  <c:v>8.5166000000000006E-2</c:v>
                </c:pt>
                <c:pt idx="713">
                  <c:v>0.14726300000000001</c:v>
                </c:pt>
                <c:pt idx="714">
                  <c:v>6.7737000000000006E-2</c:v>
                </c:pt>
                <c:pt idx="715">
                  <c:v>0.21857499999999999</c:v>
                </c:pt>
                <c:pt idx="716">
                  <c:v>0.13118099999999999</c:v>
                </c:pt>
                <c:pt idx="717">
                  <c:v>8.7272000000000002E-2</c:v>
                </c:pt>
                <c:pt idx="718">
                  <c:v>0.112176</c:v>
                </c:pt>
                <c:pt idx="719">
                  <c:v>0.30859300000000001</c:v>
                </c:pt>
                <c:pt idx="720">
                  <c:v>8.8297E-2</c:v>
                </c:pt>
                <c:pt idx="721">
                  <c:v>0.225046</c:v>
                </c:pt>
                <c:pt idx="722">
                  <c:v>0.43201800000000001</c:v>
                </c:pt>
                <c:pt idx="723">
                  <c:v>0.14909800000000001</c:v>
                </c:pt>
                <c:pt idx="724">
                  <c:v>0.16934099999999999</c:v>
                </c:pt>
                <c:pt idx="725">
                  <c:v>0.187246</c:v>
                </c:pt>
                <c:pt idx="726">
                  <c:v>0.210179</c:v>
                </c:pt>
                <c:pt idx="727">
                  <c:v>0.17871799999999999</c:v>
                </c:pt>
                <c:pt idx="728">
                  <c:v>9.0884999999999994E-2</c:v>
                </c:pt>
                <c:pt idx="729">
                  <c:v>0.52533700000000005</c:v>
                </c:pt>
                <c:pt idx="730">
                  <c:v>0.33023599999999997</c:v>
                </c:pt>
                <c:pt idx="731">
                  <c:v>0.127224</c:v>
                </c:pt>
                <c:pt idx="732">
                  <c:v>0.236066</c:v>
                </c:pt>
                <c:pt idx="733">
                  <c:v>0.11194800000000001</c:v>
                </c:pt>
                <c:pt idx="734">
                  <c:v>0.102286</c:v>
                </c:pt>
                <c:pt idx="735">
                  <c:v>0.17197399999999999</c:v>
                </c:pt>
                <c:pt idx="736">
                  <c:v>0.50916499999999998</c:v>
                </c:pt>
                <c:pt idx="737">
                  <c:v>0.16312299999999999</c:v>
                </c:pt>
                <c:pt idx="738">
                  <c:v>0.120119</c:v>
                </c:pt>
                <c:pt idx="739">
                  <c:v>7.8980999999999996E-2</c:v>
                </c:pt>
                <c:pt idx="740">
                  <c:v>0.17754700000000001</c:v>
                </c:pt>
                <c:pt idx="741">
                  <c:v>0.12277</c:v>
                </c:pt>
                <c:pt idx="742">
                  <c:v>0.78305599999999997</c:v>
                </c:pt>
                <c:pt idx="743">
                  <c:v>0.150363</c:v>
                </c:pt>
                <c:pt idx="744">
                  <c:v>0.121421</c:v>
                </c:pt>
                <c:pt idx="745">
                  <c:v>9.6970000000000001E-2</c:v>
                </c:pt>
                <c:pt idx="746">
                  <c:v>8.1228999999999996E-2</c:v>
                </c:pt>
                <c:pt idx="747">
                  <c:v>6.8848000000000006E-2</c:v>
                </c:pt>
                <c:pt idx="748">
                  <c:v>0.17058300000000001</c:v>
                </c:pt>
                <c:pt idx="749">
                  <c:v>0.13930300000000001</c:v>
                </c:pt>
                <c:pt idx="750">
                  <c:v>0.10036100000000001</c:v>
                </c:pt>
                <c:pt idx="751">
                  <c:v>0.34145700000000001</c:v>
                </c:pt>
                <c:pt idx="752">
                  <c:v>0.113261</c:v>
                </c:pt>
                <c:pt idx="753">
                  <c:v>0.14775199999999999</c:v>
                </c:pt>
                <c:pt idx="754">
                  <c:v>6.8399000000000001E-2</c:v>
                </c:pt>
                <c:pt idx="755">
                  <c:v>6.8927000000000002E-2</c:v>
                </c:pt>
                <c:pt idx="756">
                  <c:v>5.4969999999999998E-2</c:v>
                </c:pt>
                <c:pt idx="757">
                  <c:v>0.16165199999999999</c:v>
                </c:pt>
                <c:pt idx="758">
                  <c:v>8.0189999999999997E-2</c:v>
                </c:pt>
                <c:pt idx="759">
                  <c:v>6.9267999999999996E-2</c:v>
                </c:pt>
                <c:pt idx="760">
                  <c:v>8.1634999999999999E-2</c:v>
                </c:pt>
                <c:pt idx="761">
                  <c:v>0.14008599999999999</c:v>
                </c:pt>
                <c:pt idx="762">
                  <c:v>0.43847799999999998</c:v>
                </c:pt>
                <c:pt idx="763">
                  <c:v>0.145315</c:v>
                </c:pt>
                <c:pt idx="764">
                  <c:v>8.7526000000000007E-2</c:v>
                </c:pt>
                <c:pt idx="765">
                  <c:v>0.276119</c:v>
                </c:pt>
                <c:pt idx="766">
                  <c:v>8.0055000000000001E-2</c:v>
                </c:pt>
                <c:pt idx="767">
                  <c:v>0.240592</c:v>
                </c:pt>
                <c:pt idx="768">
                  <c:v>0.29963699999999999</c:v>
                </c:pt>
                <c:pt idx="769">
                  <c:v>0.162494</c:v>
                </c:pt>
                <c:pt idx="770">
                  <c:v>0.16691900000000001</c:v>
                </c:pt>
                <c:pt idx="771">
                  <c:v>0.141513</c:v>
                </c:pt>
                <c:pt idx="772">
                  <c:v>0.14203399999999999</c:v>
                </c:pt>
                <c:pt idx="773">
                  <c:v>8.9539999999999995E-2</c:v>
                </c:pt>
                <c:pt idx="774">
                  <c:v>0.112377</c:v>
                </c:pt>
                <c:pt idx="775">
                  <c:v>7.4402999999999997E-2</c:v>
                </c:pt>
                <c:pt idx="776">
                  <c:v>0.161519</c:v>
                </c:pt>
                <c:pt idx="777">
                  <c:v>0.121253</c:v>
                </c:pt>
                <c:pt idx="778">
                  <c:v>8.7868000000000002E-2</c:v>
                </c:pt>
                <c:pt idx="779">
                  <c:v>8.8678999999999994E-2</c:v>
                </c:pt>
                <c:pt idx="780">
                  <c:v>8.7694999999999995E-2</c:v>
                </c:pt>
                <c:pt idx="781">
                  <c:v>7.0293999999999995E-2</c:v>
                </c:pt>
                <c:pt idx="782">
                  <c:v>0.16694100000000001</c:v>
                </c:pt>
                <c:pt idx="783">
                  <c:v>0.10940900000000001</c:v>
                </c:pt>
                <c:pt idx="784">
                  <c:v>0.26633099999999998</c:v>
                </c:pt>
                <c:pt idx="785">
                  <c:v>0.23955099999999999</c:v>
                </c:pt>
                <c:pt idx="786">
                  <c:v>9.2119999999999994E-2</c:v>
                </c:pt>
                <c:pt idx="787">
                  <c:v>0.16116900000000001</c:v>
                </c:pt>
                <c:pt idx="788">
                  <c:v>0.19123499999999999</c:v>
                </c:pt>
                <c:pt idx="789">
                  <c:v>0.64432900000000004</c:v>
                </c:pt>
                <c:pt idx="790">
                  <c:v>0.51067700000000005</c:v>
                </c:pt>
                <c:pt idx="791">
                  <c:v>0.147539</c:v>
                </c:pt>
                <c:pt idx="792">
                  <c:v>0.155976</c:v>
                </c:pt>
                <c:pt idx="793">
                  <c:v>0.39288499999999998</c:v>
                </c:pt>
                <c:pt idx="794">
                  <c:v>0.13619600000000001</c:v>
                </c:pt>
                <c:pt idx="795">
                  <c:v>0.113131</c:v>
                </c:pt>
                <c:pt idx="796">
                  <c:v>0.100508</c:v>
                </c:pt>
                <c:pt idx="797">
                  <c:v>9.4297000000000006E-2</c:v>
                </c:pt>
                <c:pt idx="798">
                  <c:v>9.0346999999999997E-2</c:v>
                </c:pt>
                <c:pt idx="799">
                  <c:v>8.2936999999999997E-2</c:v>
                </c:pt>
                <c:pt idx="800">
                  <c:v>7.4571999999999999E-2</c:v>
                </c:pt>
                <c:pt idx="801">
                  <c:v>6.3747999999999999E-2</c:v>
                </c:pt>
                <c:pt idx="802">
                  <c:v>0.212785</c:v>
                </c:pt>
                <c:pt idx="803">
                  <c:v>8.6860000000000007E-2</c:v>
                </c:pt>
                <c:pt idx="804">
                  <c:v>7.8848000000000001E-2</c:v>
                </c:pt>
                <c:pt idx="805">
                  <c:v>5.7194000000000002E-2</c:v>
                </c:pt>
                <c:pt idx="806">
                  <c:v>4.9829999999999999E-2</c:v>
                </c:pt>
                <c:pt idx="807">
                  <c:v>8.1023999999999999E-2</c:v>
                </c:pt>
                <c:pt idx="808">
                  <c:v>0.20031499999999999</c:v>
                </c:pt>
                <c:pt idx="809">
                  <c:v>0.35298800000000002</c:v>
                </c:pt>
                <c:pt idx="810">
                  <c:v>0.311166</c:v>
                </c:pt>
                <c:pt idx="811">
                  <c:v>6.3593999999999998E-2</c:v>
                </c:pt>
                <c:pt idx="812">
                  <c:v>3.3833000000000002E-2</c:v>
                </c:pt>
                <c:pt idx="813">
                  <c:v>2.3799000000000001E-2</c:v>
                </c:pt>
                <c:pt idx="814">
                  <c:v>4.0840000000000001E-2</c:v>
                </c:pt>
                <c:pt idx="815">
                  <c:v>2.8469000000000001E-2</c:v>
                </c:pt>
                <c:pt idx="816">
                  <c:v>2.4032999999999999E-2</c:v>
                </c:pt>
                <c:pt idx="817">
                  <c:v>0.119227</c:v>
                </c:pt>
                <c:pt idx="818">
                  <c:v>4.7732999999999998E-2</c:v>
                </c:pt>
                <c:pt idx="819">
                  <c:v>2.1999000000000001E-2</c:v>
                </c:pt>
                <c:pt idx="820">
                  <c:v>4.4489000000000001E-2</c:v>
                </c:pt>
                <c:pt idx="821">
                  <c:v>2.5453E-2</c:v>
                </c:pt>
                <c:pt idx="822">
                  <c:v>5.0429000000000002E-2</c:v>
                </c:pt>
                <c:pt idx="823">
                  <c:v>8.9869000000000004E-2</c:v>
                </c:pt>
                <c:pt idx="824">
                  <c:v>0.12484099999999999</c:v>
                </c:pt>
                <c:pt idx="825">
                  <c:v>6.4388000000000001E-2</c:v>
                </c:pt>
                <c:pt idx="826">
                  <c:v>4.6982999999999997E-2</c:v>
                </c:pt>
                <c:pt idx="827">
                  <c:v>4.4137999999999997E-2</c:v>
                </c:pt>
                <c:pt idx="828">
                  <c:v>5.1303000000000001E-2</c:v>
                </c:pt>
                <c:pt idx="829">
                  <c:v>0.12561900000000001</c:v>
                </c:pt>
                <c:pt idx="830">
                  <c:v>2.7316E-2</c:v>
                </c:pt>
                <c:pt idx="831">
                  <c:v>3.4429000000000001E-2</c:v>
                </c:pt>
                <c:pt idx="832">
                  <c:v>2.8091999999999999E-2</c:v>
                </c:pt>
                <c:pt idx="833">
                  <c:v>0.117518</c:v>
                </c:pt>
                <c:pt idx="834">
                  <c:v>2.7524E-2</c:v>
                </c:pt>
                <c:pt idx="835">
                  <c:v>1.5407000000000001E-2</c:v>
                </c:pt>
                <c:pt idx="836">
                  <c:v>1.9182000000000001E-2</c:v>
                </c:pt>
                <c:pt idx="837">
                  <c:v>1.5931000000000001E-2</c:v>
                </c:pt>
                <c:pt idx="838">
                  <c:v>2.0043999999999999E-2</c:v>
                </c:pt>
                <c:pt idx="839">
                  <c:v>2.2363999999999998E-2</c:v>
                </c:pt>
                <c:pt idx="840">
                  <c:v>2.3747000000000001E-2</c:v>
                </c:pt>
                <c:pt idx="841">
                  <c:v>1.6208E-2</c:v>
                </c:pt>
                <c:pt idx="842">
                  <c:v>1.7212999999999999E-2</c:v>
                </c:pt>
                <c:pt idx="843">
                  <c:v>1.3433E-2</c:v>
                </c:pt>
                <c:pt idx="844">
                  <c:v>8.7582999999999994E-2</c:v>
                </c:pt>
                <c:pt idx="845">
                  <c:v>0.149949</c:v>
                </c:pt>
                <c:pt idx="846">
                  <c:v>0.115741</c:v>
                </c:pt>
                <c:pt idx="847">
                  <c:v>9.4254000000000004E-2</c:v>
                </c:pt>
                <c:pt idx="848">
                  <c:v>6.8708000000000005E-2</c:v>
                </c:pt>
                <c:pt idx="849">
                  <c:v>8.3527000000000004E-2</c:v>
                </c:pt>
                <c:pt idx="850">
                  <c:v>0.27417000000000002</c:v>
                </c:pt>
                <c:pt idx="851">
                  <c:v>3.4412999999999999E-2</c:v>
                </c:pt>
                <c:pt idx="852">
                  <c:v>4.6915999999999999E-2</c:v>
                </c:pt>
                <c:pt idx="853">
                  <c:v>7.3216000000000003E-2</c:v>
                </c:pt>
                <c:pt idx="854">
                  <c:v>0.139234</c:v>
                </c:pt>
                <c:pt idx="855">
                  <c:v>0.104223</c:v>
                </c:pt>
                <c:pt idx="856">
                  <c:v>7.8376000000000001E-2</c:v>
                </c:pt>
                <c:pt idx="857">
                  <c:v>4.7287000000000003E-2</c:v>
                </c:pt>
                <c:pt idx="858">
                  <c:v>9.0435000000000001E-2</c:v>
                </c:pt>
                <c:pt idx="859">
                  <c:v>4.1730999999999997E-2</c:v>
                </c:pt>
                <c:pt idx="860">
                  <c:v>2.4243000000000001E-2</c:v>
                </c:pt>
                <c:pt idx="861">
                  <c:v>4.3548999999999997E-2</c:v>
                </c:pt>
                <c:pt idx="862">
                  <c:v>2.9172E-2</c:v>
                </c:pt>
                <c:pt idx="863">
                  <c:v>5.0016999999999999E-2</c:v>
                </c:pt>
                <c:pt idx="864">
                  <c:v>5.5035000000000001E-2</c:v>
                </c:pt>
                <c:pt idx="865">
                  <c:v>8.5537000000000002E-2</c:v>
                </c:pt>
                <c:pt idx="866">
                  <c:v>6.9922999999999999E-2</c:v>
                </c:pt>
                <c:pt idx="867">
                  <c:v>6.0851000000000002E-2</c:v>
                </c:pt>
                <c:pt idx="868">
                  <c:v>8.1351999999999994E-2</c:v>
                </c:pt>
                <c:pt idx="869">
                  <c:v>6.8583000000000005E-2</c:v>
                </c:pt>
                <c:pt idx="870">
                  <c:v>9.8407999999999995E-2</c:v>
                </c:pt>
                <c:pt idx="871">
                  <c:v>8.6578000000000002E-2</c:v>
                </c:pt>
                <c:pt idx="872">
                  <c:v>6.3700000000000007E-2</c:v>
                </c:pt>
                <c:pt idx="873">
                  <c:v>7.0949999999999999E-2</c:v>
                </c:pt>
                <c:pt idx="874">
                  <c:v>0.10043100000000001</c:v>
                </c:pt>
                <c:pt idx="875">
                  <c:v>3.9923E-2</c:v>
                </c:pt>
                <c:pt idx="876">
                  <c:v>5.1345000000000002E-2</c:v>
                </c:pt>
                <c:pt idx="877">
                  <c:v>9.4828999999999997E-2</c:v>
                </c:pt>
                <c:pt idx="878">
                  <c:v>4.0564000000000003E-2</c:v>
                </c:pt>
                <c:pt idx="879">
                  <c:v>3.9503999999999997E-2</c:v>
                </c:pt>
                <c:pt idx="880">
                  <c:v>6.1932000000000001E-2</c:v>
                </c:pt>
                <c:pt idx="881">
                  <c:v>3.9148000000000002E-2</c:v>
                </c:pt>
                <c:pt idx="882">
                  <c:v>0.109877</c:v>
                </c:pt>
                <c:pt idx="883">
                  <c:v>0.45199800000000001</c:v>
                </c:pt>
                <c:pt idx="884">
                  <c:v>7.5778999999999999E-2</c:v>
                </c:pt>
                <c:pt idx="885">
                  <c:v>4.7966000000000002E-2</c:v>
                </c:pt>
                <c:pt idx="886">
                  <c:v>0.28058699999999998</c:v>
                </c:pt>
                <c:pt idx="887">
                  <c:v>0.103911</c:v>
                </c:pt>
                <c:pt idx="888">
                  <c:v>6.9849999999999995E-2</c:v>
                </c:pt>
                <c:pt idx="889">
                  <c:v>0.30277999999999999</c:v>
                </c:pt>
                <c:pt idx="890">
                  <c:v>5.0771999999999998E-2</c:v>
                </c:pt>
                <c:pt idx="891">
                  <c:v>5.2248999999999997E-2</c:v>
                </c:pt>
                <c:pt idx="892">
                  <c:v>5.0867999999999997E-2</c:v>
                </c:pt>
                <c:pt idx="893">
                  <c:v>2.4646999999999999E-2</c:v>
                </c:pt>
                <c:pt idx="894">
                  <c:v>2.7900000000000001E-2</c:v>
                </c:pt>
                <c:pt idx="895">
                  <c:v>3.1399999999999997E-2</c:v>
                </c:pt>
                <c:pt idx="896">
                  <c:v>2.7992E-2</c:v>
                </c:pt>
                <c:pt idx="897">
                  <c:v>4.1064999999999997E-2</c:v>
                </c:pt>
                <c:pt idx="898">
                  <c:v>4.0864999999999999E-2</c:v>
                </c:pt>
                <c:pt idx="899">
                  <c:v>3.3600999999999999E-2</c:v>
                </c:pt>
                <c:pt idx="900">
                  <c:v>7.5822000000000001E-2</c:v>
                </c:pt>
                <c:pt idx="901">
                  <c:v>6.3924999999999996E-2</c:v>
                </c:pt>
                <c:pt idx="902">
                  <c:v>0.70506000000000002</c:v>
                </c:pt>
                <c:pt idx="903">
                  <c:v>0.24440200000000001</c:v>
                </c:pt>
                <c:pt idx="904">
                  <c:v>5.1879000000000002E-2</c:v>
                </c:pt>
                <c:pt idx="905">
                  <c:v>7.2525000000000006E-2</c:v>
                </c:pt>
                <c:pt idx="906">
                  <c:v>4.6356000000000001E-2</c:v>
                </c:pt>
                <c:pt idx="907">
                  <c:v>8.8982000000000006E-2</c:v>
                </c:pt>
                <c:pt idx="908">
                  <c:v>0.18534900000000001</c:v>
                </c:pt>
                <c:pt idx="909">
                  <c:v>9.9936999999999998E-2</c:v>
                </c:pt>
                <c:pt idx="910">
                  <c:v>0.21606600000000001</c:v>
                </c:pt>
                <c:pt idx="911">
                  <c:v>7.2348999999999997E-2</c:v>
                </c:pt>
                <c:pt idx="912">
                  <c:v>0.10925600000000001</c:v>
                </c:pt>
                <c:pt idx="913">
                  <c:v>7.8087000000000004E-2</c:v>
                </c:pt>
                <c:pt idx="914">
                  <c:v>0.17021600000000001</c:v>
                </c:pt>
                <c:pt idx="915">
                  <c:v>7.5999999999999998E-2</c:v>
                </c:pt>
                <c:pt idx="916">
                  <c:v>6.7152000000000003E-2</c:v>
                </c:pt>
                <c:pt idx="917">
                  <c:v>6.3205999999999998E-2</c:v>
                </c:pt>
                <c:pt idx="918">
                  <c:v>4.8856999999999998E-2</c:v>
                </c:pt>
                <c:pt idx="919">
                  <c:v>5.3844999999999997E-2</c:v>
                </c:pt>
                <c:pt idx="920">
                  <c:v>5.4209E-2</c:v>
                </c:pt>
                <c:pt idx="921">
                  <c:v>9.6917000000000003E-2</c:v>
                </c:pt>
                <c:pt idx="922">
                  <c:v>8.6607000000000003E-2</c:v>
                </c:pt>
                <c:pt idx="923">
                  <c:v>6.7963999999999997E-2</c:v>
                </c:pt>
                <c:pt idx="924">
                  <c:v>5.3869E-2</c:v>
                </c:pt>
                <c:pt idx="925">
                  <c:v>8.8071999999999998E-2</c:v>
                </c:pt>
                <c:pt idx="926">
                  <c:v>0.13092799999999999</c:v>
                </c:pt>
                <c:pt idx="927">
                  <c:v>7.2800000000000004E-2</c:v>
                </c:pt>
                <c:pt idx="928">
                  <c:v>8.2182000000000005E-2</c:v>
                </c:pt>
                <c:pt idx="929">
                  <c:v>0.11475100000000001</c:v>
                </c:pt>
                <c:pt idx="930">
                  <c:v>5.4799E-2</c:v>
                </c:pt>
                <c:pt idx="931">
                  <c:v>8.3306000000000005E-2</c:v>
                </c:pt>
                <c:pt idx="932">
                  <c:v>6.5417000000000003E-2</c:v>
                </c:pt>
                <c:pt idx="933">
                  <c:v>0.125643</c:v>
                </c:pt>
                <c:pt idx="934">
                  <c:v>0.358935</c:v>
                </c:pt>
                <c:pt idx="935">
                  <c:v>0.28793999999999997</c:v>
                </c:pt>
                <c:pt idx="936">
                  <c:v>0.13777600000000001</c:v>
                </c:pt>
                <c:pt idx="937">
                  <c:v>0.119173</c:v>
                </c:pt>
                <c:pt idx="938">
                  <c:v>8.3331000000000002E-2</c:v>
                </c:pt>
                <c:pt idx="939">
                  <c:v>0.157304</c:v>
                </c:pt>
                <c:pt idx="940">
                  <c:v>0.10968799999999999</c:v>
                </c:pt>
                <c:pt idx="941">
                  <c:v>9.3396999999999994E-2</c:v>
                </c:pt>
                <c:pt idx="942">
                  <c:v>6.0130000000000003E-2</c:v>
                </c:pt>
                <c:pt idx="943">
                  <c:v>7.9254000000000005E-2</c:v>
                </c:pt>
                <c:pt idx="944">
                  <c:v>6.1769999999999999E-2</c:v>
                </c:pt>
                <c:pt idx="945">
                  <c:v>0.119703</c:v>
                </c:pt>
                <c:pt idx="946">
                  <c:v>0.42714800000000003</c:v>
                </c:pt>
                <c:pt idx="947">
                  <c:v>0.86446599999999996</c:v>
                </c:pt>
                <c:pt idx="948">
                  <c:v>0.45158100000000001</c:v>
                </c:pt>
                <c:pt idx="949">
                  <c:v>0.132664</c:v>
                </c:pt>
                <c:pt idx="950">
                  <c:v>0.383048</c:v>
                </c:pt>
                <c:pt idx="951">
                  <c:v>0.12917699999999999</c:v>
                </c:pt>
                <c:pt idx="952">
                  <c:v>0.142878</c:v>
                </c:pt>
                <c:pt idx="953">
                  <c:v>0.11962299999999999</c:v>
                </c:pt>
                <c:pt idx="954">
                  <c:v>8.1988000000000005E-2</c:v>
                </c:pt>
                <c:pt idx="955">
                  <c:v>3.8871999999999997E-2</c:v>
                </c:pt>
                <c:pt idx="956">
                  <c:v>5.4636999999999998E-2</c:v>
                </c:pt>
                <c:pt idx="957">
                  <c:v>3.7561999999999998E-2</c:v>
                </c:pt>
                <c:pt idx="958">
                  <c:v>4.7722000000000001E-2</c:v>
                </c:pt>
                <c:pt idx="959">
                  <c:v>3.0584E-2</c:v>
                </c:pt>
                <c:pt idx="960">
                  <c:v>0.39674900000000002</c:v>
                </c:pt>
                <c:pt idx="961">
                  <c:v>0.194935</c:v>
                </c:pt>
                <c:pt idx="962">
                  <c:v>0.183006</c:v>
                </c:pt>
                <c:pt idx="963">
                  <c:v>3.8087999999999997E-2</c:v>
                </c:pt>
                <c:pt idx="964">
                  <c:v>0.116983</c:v>
                </c:pt>
                <c:pt idx="965">
                  <c:v>5.9057999999999999E-2</c:v>
                </c:pt>
                <c:pt idx="966">
                  <c:v>6.3894000000000006E-2</c:v>
                </c:pt>
                <c:pt idx="967">
                  <c:v>4.3354999999999998E-2</c:v>
                </c:pt>
                <c:pt idx="968">
                  <c:v>0.46715600000000002</c:v>
                </c:pt>
                <c:pt idx="969">
                  <c:v>0.100318</c:v>
                </c:pt>
                <c:pt idx="970">
                  <c:v>0.12934999999999999</c:v>
                </c:pt>
                <c:pt idx="971">
                  <c:v>6.8696999999999994E-2</c:v>
                </c:pt>
                <c:pt idx="972">
                  <c:v>5.7215000000000002E-2</c:v>
                </c:pt>
                <c:pt idx="973">
                  <c:v>6.4116000000000006E-2</c:v>
                </c:pt>
                <c:pt idx="974">
                  <c:v>8.1180000000000002E-2</c:v>
                </c:pt>
                <c:pt idx="975">
                  <c:v>5.6431000000000002E-2</c:v>
                </c:pt>
                <c:pt idx="976">
                  <c:v>0.16162799999999999</c:v>
                </c:pt>
                <c:pt idx="977">
                  <c:v>9.6999000000000002E-2</c:v>
                </c:pt>
                <c:pt idx="978">
                  <c:v>6.3132999999999995E-2</c:v>
                </c:pt>
                <c:pt idx="979">
                  <c:v>4.9488999999999998E-2</c:v>
                </c:pt>
                <c:pt idx="980">
                  <c:v>9.9866999999999997E-2</c:v>
                </c:pt>
                <c:pt idx="981">
                  <c:v>7.0613999999999996E-2</c:v>
                </c:pt>
                <c:pt idx="982">
                  <c:v>3.9621999999999997E-2</c:v>
                </c:pt>
                <c:pt idx="983">
                  <c:v>4.5741999999999998E-2</c:v>
                </c:pt>
                <c:pt idx="984">
                  <c:v>4.1047E-2</c:v>
                </c:pt>
                <c:pt idx="985">
                  <c:v>3.4716999999999998E-2</c:v>
                </c:pt>
                <c:pt idx="986">
                  <c:v>5.2589999999999998E-2</c:v>
                </c:pt>
                <c:pt idx="987">
                  <c:v>3.6359000000000002E-2</c:v>
                </c:pt>
                <c:pt idx="988">
                  <c:v>0.12595300000000001</c:v>
                </c:pt>
                <c:pt idx="989">
                  <c:v>8.0921999999999994E-2</c:v>
                </c:pt>
                <c:pt idx="990">
                  <c:v>6.5477999999999995E-2</c:v>
                </c:pt>
                <c:pt idx="991">
                  <c:v>2.4169E-2</c:v>
                </c:pt>
                <c:pt idx="992">
                  <c:v>2.0527E-2</c:v>
                </c:pt>
                <c:pt idx="993">
                  <c:v>4.9223999999999997E-2</c:v>
                </c:pt>
                <c:pt idx="994">
                  <c:v>0.103995</c:v>
                </c:pt>
                <c:pt idx="995">
                  <c:v>9.9141000000000007E-2</c:v>
                </c:pt>
                <c:pt idx="996">
                  <c:v>8.3653000000000005E-2</c:v>
                </c:pt>
                <c:pt idx="997">
                  <c:v>8.2160999999999998E-2</c:v>
                </c:pt>
                <c:pt idx="998">
                  <c:v>6.6618999999999998E-2</c:v>
                </c:pt>
                <c:pt idx="999">
                  <c:v>9.5927999999999999E-2</c:v>
                </c:pt>
                <c:pt idx="1000">
                  <c:v>9.8777000000000004E-2</c:v>
                </c:pt>
                <c:pt idx="1001">
                  <c:v>8.1527000000000002E-2</c:v>
                </c:pt>
                <c:pt idx="1002">
                  <c:v>7.3707999999999996E-2</c:v>
                </c:pt>
                <c:pt idx="1003">
                  <c:v>0.110987</c:v>
                </c:pt>
                <c:pt idx="1004">
                  <c:v>0.160221</c:v>
                </c:pt>
                <c:pt idx="1005">
                  <c:v>7.5018000000000001E-2</c:v>
                </c:pt>
                <c:pt idx="1006">
                  <c:v>8.992E-2</c:v>
                </c:pt>
                <c:pt idx="1007">
                  <c:v>9.3131000000000005E-2</c:v>
                </c:pt>
                <c:pt idx="1008">
                  <c:v>7.4861999999999998E-2</c:v>
                </c:pt>
                <c:pt idx="1009">
                  <c:v>5.6349999999999997E-2</c:v>
                </c:pt>
                <c:pt idx="1010">
                  <c:v>4.8099000000000003E-2</c:v>
                </c:pt>
                <c:pt idx="1011">
                  <c:v>6.2681000000000001E-2</c:v>
                </c:pt>
                <c:pt idx="1012">
                  <c:v>0.24146000000000001</c:v>
                </c:pt>
                <c:pt idx="1013">
                  <c:v>5.4532999999999998E-2</c:v>
                </c:pt>
                <c:pt idx="1014">
                  <c:v>9.1327000000000005E-2</c:v>
                </c:pt>
                <c:pt idx="1015">
                  <c:v>8.6281999999999998E-2</c:v>
                </c:pt>
                <c:pt idx="1016">
                  <c:v>0.16201599999999999</c:v>
                </c:pt>
                <c:pt idx="1017">
                  <c:v>0.33022400000000002</c:v>
                </c:pt>
                <c:pt idx="1018">
                  <c:v>0.303975</c:v>
                </c:pt>
                <c:pt idx="1019">
                  <c:v>0.18440200000000001</c:v>
                </c:pt>
                <c:pt idx="1020">
                  <c:v>0.21357999999999999</c:v>
                </c:pt>
                <c:pt idx="1021">
                  <c:v>7.5364E-2</c:v>
                </c:pt>
                <c:pt idx="1022">
                  <c:v>4.8438000000000002E-2</c:v>
                </c:pt>
                <c:pt idx="1023">
                  <c:v>6.7104999999999998E-2</c:v>
                </c:pt>
                <c:pt idx="1024">
                  <c:v>6.4387E-2</c:v>
                </c:pt>
                <c:pt idx="1025">
                  <c:v>4.6004000000000003E-2</c:v>
                </c:pt>
                <c:pt idx="1026">
                  <c:v>1.9061999999999999E-2</c:v>
                </c:pt>
                <c:pt idx="1027">
                  <c:v>2.6343999999999999E-2</c:v>
                </c:pt>
                <c:pt idx="1028">
                  <c:v>5.4855000000000001E-2</c:v>
                </c:pt>
                <c:pt idx="1029">
                  <c:v>0.101463</c:v>
                </c:pt>
                <c:pt idx="1030">
                  <c:v>4.9796E-2</c:v>
                </c:pt>
                <c:pt idx="1031">
                  <c:v>8.5972000000000007E-2</c:v>
                </c:pt>
                <c:pt idx="1032">
                  <c:v>2.5118000000000001E-2</c:v>
                </c:pt>
                <c:pt idx="1033">
                  <c:v>7.3220999999999994E-2</c:v>
                </c:pt>
                <c:pt idx="1034">
                  <c:v>7.8777E-2</c:v>
                </c:pt>
                <c:pt idx="1035">
                  <c:v>2.2952E-2</c:v>
                </c:pt>
                <c:pt idx="1036">
                  <c:v>0.11786199999999999</c:v>
                </c:pt>
                <c:pt idx="1037">
                  <c:v>0.19168399999999999</c:v>
                </c:pt>
                <c:pt idx="1038">
                  <c:v>9.7606999999999999E-2</c:v>
                </c:pt>
                <c:pt idx="1039">
                  <c:v>4.7218000000000003E-2</c:v>
                </c:pt>
                <c:pt idx="1040">
                  <c:v>6.8006999999999998E-2</c:v>
                </c:pt>
                <c:pt idx="1041">
                  <c:v>6.7410999999999999E-2</c:v>
                </c:pt>
                <c:pt idx="1042">
                  <c:v>0.25768799999999997</c:v>
                </c:pt>
                <c:pt idx="1043">
                  <c:v>0.36878</c:v>
                </c:pt>
                <c:pt idx="1044">
                  <c:v>0.48466300000000001</c:v>
                </c:pt>
                <c:pt idx="1045">
                  <c:v>0.36820999999999998</c:v>
                </c:pt>
                <c:pt idx="1046">
                  <c:v>0.25421199999999999</c:v>
                </c:pt>
                <c:pt idx="1047">
                  <c:v>0.23195399999999999</c:v>
                </c:pt>
                <c:pt idx="1048">
                  <c:v>0.15715699999999999</c:v>
                </c:pt>
                <c:pt idx="1049">
                  <c:v>0.13786999999999999</c:v>
                </c:pt>
                <c:pt idx="1050">
                  <c:v>6.7113999999999993E-2</c:v>
                </c:pt>
                <c:pt idx="1051">
                  <c:v>8.4097000000000005E-2</c:v>
                </c:pt>
                <c:pt idx="1052">
                  <c:v>9.5651E-2</c:v>
                </c:pt>
                <c:pt idx="1053">
                  <c:v>6.3549999999999995E-2</c:v>
                </c:pt>
                <c:pt idx="1054">
                  <c:v>7.1462999999999999E-2</c:v>
                </c:pt>
                <c:pt idx="1055">
                  <c:v>5.4526999999999999E-2</c:v>
                </c:pt>
                <c:pt idx="1056">
                  <c:v>3.6499999999999998E-2</c:v>
                </c:pt>
                <c:pt idx="1057">
                  <c:v>9.5087000000000005E-2</c:v>
                </c:pt>
                <c:pt idx="1058">
                  <c:v>4.9980999999999998E-2</c:v>
                </c:pt>
                <c:pt idx="1059">
                  <c:v>6.5000000000000002E-2</c:v>
                </c:pt>
                <c:pt idx="1060">
                  <c:v>4.1938000000000003E-2</c:v>
                </c:pt>
                <c:pt idx="1061">
                  <c:v>6.2219999999999998E-2</c:v>
                </c:pt>
                <c:pt idx="1062">
                  <c:v>5.1031E-2</c:v>
                </c:pt>
                <c:pt idx="1063">
                  <c:v>0.195191</c:v>
                </c:pt>
                <c:pt idx="1064">
                  <c:v>0.21768299999999999</c:v>
                </c:pt>
                <c:pt idx="1065">
                  <c:v>0.10204299999999999</c:v>
                </c:pt>
                <c:pt idx="1066">
                  <c:v>7.7891000000000002E-2</c:v>
                </c:pt>
                <c:pt idx="1067">
                  <c:v>4.8055E-2</c:v>
                </c:pt>
                <c:pt idx="1068">
                  <c:v>0.11588</c:v>
                </c:pt>
                <c:pt idx="1069">
                  <c:v>0.240287</c:v>
                </c:pt>
                <c:pt idx="1070">
                  <c:v>0.158777</c:v>
                </c:pt>
                <c:pt idx="1071">
                  <c:v>0.23965</c:v>
                </c:pt>
                <c:pt idx="1072">
                  <c:v>0.14613799999999999</c:v>
                </c:pt>
                <c:pt idx="1073">
                  <c:v>0.32880199999999998</c:v>
                </c:pt>
                <c:pt idx="1074">
                  <c:v>0.12513199999999999</c:v>
                </c:pt>
                <c:pt idx="1075">
                  <c:v>0.156199</c:v>
                </c:pt>
                <c:pt idx="1076">
                  <c:v>0.101773</c:v>
                </c:pt>
                <c:pt idx="1077">
                  <c:v>0.14177899999999999</c:v>
                </c:pt>
                <c:pt idx="1078">
                  <c:v>5.9801E-2</c:v>
                </c:pt>
                <c:pt idx="1079">
                  <c:v>0.22919900000000001</c:v>
                </c:pt>
                <c:pt idx="1080">
                  <c:v>0.33937200000000001</c:v>
                </c:pt>
                <c:pt idx="1081">
                  <c:v>0.17913100000000001</c:v>
                </c:pt>
                <c:pt idx="1082">
                  <c:v>0.113299</c:v>
                </c:pt>
                <c:pt idx="1083">
                  <c:v>0.149062</c:v>
                </c:pt>
                <c:pt idx="1084">
                  <c:v>0.12164700000000001</c:v>
                </c:pt>
                <c:pt idx="1085">
                  <c:v>0.10609499999999999</c:v>
                </c:pt>
                <c:pt idx="1086">
                  <c:v>0.12601299999999999</c:v>
                </c:pt>
                <c:pt idx="1087">
                  <c:v>8.2393999999999995E-2</c:v>
                </c:pt>
                <c:pt idx="1088">
                  <c:v>8.6938000000000001E-2</c:v>
                </c:pt>
                <c:pt idx="1089">
                  <c:v>0.130805</c:v>
                </c:pt>
                <c:pt idx="1090">
                  <c:v>0.22142500000000001</c:v>
                </c:pt>
                <c:pt idx="1091">
                  <c:v>8.4697999999999996E-2</c:v>
                </c:pt>
                <c:pt idx="1092">
                  <c:v>9.1517000000000001E-2</c:v>
                </c:pt>
                <c:pt idx="1093">
                  <c:v>0.14718300000000001</c:v>
                </c:pt>
                <c:pt idx="1094">
                  <c:v>8.0152000000000001E-2</c:v>
                </c:pt>
                <c:pt idx="1095">
                  <c:v>6.6445000000000004E-2</c:v>
                </c:pt>
                <c:pt idx="1096">
                  <c:v>0.10888299999999999</c:v>
                </c:pt>
                <c:pt idx="1097">
                  <c:v>0.43237700000000001</c:v>
                </c:pt>
                <c:pt idx="1098">
                  <c:v>1.1996990000000001</c:v>
                </c:pt>
                <c:pt idx="1099">
                  <c:v>0.22406300000000001</c:v>
                </c:pt>
                <c:pt idx="1100">
                  <c:v>1.583434</c:v>
                </c:pt>
                <c:pt idx="1101">
                  <c:v>0.212815</c:v>
                </c:pt>
                <c:pt idx="1102">
                  <c:v>0.12820999999999999</c:v>
                </c:pt>
                <c:pt idx="1103">
                  <c:v>0.14329500000000001</c:v>
                </c:pt>
                <c:pt idx="1104">
                  <c:v>0.77849999999999997</c:v>
                </c:pt>
                <c:pt idx="1105">
                  <c:v>0.10122</c:v>
                </c:pt>
                <c:pt idx="1106">
                  <c:v>0.22259000000000001</c:v>
                </c:pt>
                <c:pt idx="1107">
                  <c:v>0.186922</c:v>
                </c:pt>
                <c:pt idx="1108">
                  <c:v>0.114352</c:v>
                </c:pt>
                <c:pt idx="1109">
                  <c:v>0.36625400000000002</c:v>
                </c:pt>
                <c:pt idx="1110">
                  <c:v>0.49415500000000001</c:v>
                </c:pt>
                <c:pt idx="1111">
                  <c:v>0.46716600000000003</c:v>
                </c:pt>
                <c:pt idx="1112">
                  <c:v>0.20420099999999999</c:v>
                </c:pt>
                <c:pt idx="1113">
                  <c:v>0.20926800000000001</c:v>
                </c:pt>
                <c:pt idx="1114">
                  <c:v>0.163881</c:v>
                </c:pt>
                <c:pt idx="1115">
                  <c:v>0.139741</c:v>
                </c:pt>
                <c:pt idx="1116">
                  <c:v>9.493E-2</c:v>
                </c:pt>
                <c:pt idx="1117">
                  <c:v>8.0403000000000002E-2</c:v>
                </c:pt>
                <c:pt idx="1118">
                  <c:v>5.7028000000000002E-2</c:v>
                </c:pt>
                <c:pt idx="1119">
                  <c:v>0.12745300000000001</c:v>
                </c:pt>
                <c:pt idx="1120">
                  <c:v>0.10415099999999999</c:v>
                </c:pt>
                <c:pt idx="1121">
                  <c:v>9.7602999999999995E-2</c:v>
                </c:pt>
                <c:pt idx="1122">
                  <c:v>0.105019</c:v>
                </c:pt>
                <c:pt idx="1123">
                  <c:v>0.15967000000000001</c:v>
                </c:pt>
                <c:pt idx="1124">
                  <c:v>0.108656</c:v>
                </c:pt>
                <c:pt idx="1125">
                  <c:v>5.3476999999999997E-2</c:v>
                </c:pt>
                <c:pt idx="1126">
                  <c:v>0.110041</c:v>
                </c:pt>
                <c:pt idx="1127">
                  <c:v>0.148892</c:v>
                </c:pt>
                <c:pt idx="1128">
                  <c:v>6.5764000000000003E-2</c:v>
                </c:pt>
                <c:pt idx="1129">
                  <c:v>0.17344200000000001</c:v>
                </c:pt>
                <c:pt idx="1130">
                  <c:v>0.198545</c:v>
                </c:pt>
                <c:pt idx="1131">
                  <c:v>0.21845500000000001</c:v>
                </c:pt>
                <c:pt idx="1132">
                  <c:v>0.155665</c:v>
                </c:pt>
                <c:pt idx="1133">
                  <c:v>0.10304000000000001</c:v>
                </c:pt>
                <c:pt idx="1134">
                  <c:v>0.61573299999999997</c:v>
                </c:pt>
                <c:pt idx="1135">
                  <c:v>0.166135</c:v>
                </c:pt>
                <c:pt idx="1136">
                  <c:v>9.2622999999999997E-2</c:v>
                </c:pt>
                <c:pt idx="1137">
                  <c:v>7.7967999999999996E-2</c:v>
                </c:pt>
                <c:pt idx="1138">
                  <c:v>6.3707E-2</c:v>
                </c:pt>
                <c:pt idx="1139">
                  <c:v>4.9114999999999999E-2</c:v>
                </c:pt>
                <c:pt idx="1140">
                  <c:v>0.108727</c:v>
                </c:pt>
                <c:pt idx="1141">
                  <c:v>0.18027000000000001</c:v>
                </c:pt>
                <c:pt idx="1142">
                  <c:v>0.132106</c:v>
                </c:pt>
                <c:pt idx="1143">
                  <c:v>4.4606E-2</c:v>
                </c:pt>
                <c:pt idx="1144">
                  <c:v>0.28303200000000001</c:v>
                </c:pt>
                <c:pt idx="1145">
                  <c:v>9.8441000000000001E-2</c:v>
                </c:pt>
                <c:pt idx="1146">
                  <c:v>0.32531399999999999</c:v>
                </c:pt>
                <c:pt idx="1147">
                  <c:v>0.25795400000000002</c:v>
                </c:pt>
                <c:pt idx="1148">
                  <c:v>0.14277999999999999</c:v>
                </c:pt>
                <c:pt idx="1149">
                  <c:v>7.7568999999999999E-2</c:v>
                </c:pt>
                <c:pt idx="1150">
                  <c:v>0.15309700000000001</c:v>
                </c:pt>
                <c:pt idx="1151">
                  <c:v>1.2565580000000001</c:v>
                </c:pt>
                <c:pt idx="1152">
                  <c:v>0.28809699999999999</c:v>
                </c:pt>
                <c:pt idx="1153">
                  <c:v>0.18338599999999999</c:v>
                </c:pt>
                <c:pt idx="1154">
                  <c:v>0.38539899999999999</c:v>
                </c:pt>
                <c:pt idx="1155">
                  <c:v>0.20264299999999999</c:v>
                </c:pt>
                <c:pt idx="1156">
                  <c:v>0.13008</c:v>
                </c:pt>
                <c:pt idx="1157">
                  <c:v>0.12264600000000001</c:v>
                </c:pt>
                <c:pt idx="1158">
                  <c:v>0.27107999999999999</c:v>
                </c:pt>
                <c:pt idx="1159">
                  <c:v>0.56289400000000001</c:v>
                </c:pt>
                <c:pt idx="1160">
                  <c:v>0.19739100000000001</c:v>
                </c:pt>
                <c:pt idx="1161">
                  <c:v>0.184249</c:v>
                </c:pt>
                <c:pt idx="1162">
                  <c:v>0.35063699999999998</c:v>
                </c:pt>
                <c:pt idx="1163">
                  <c:v>0.82083200000000001</c:v>
                </c:pt>
                <c:pt idx="1164">
                  <c:v>1.8752930000000001</c:v>
                </c:pt>
                <c:pt idx="1165">
                  <c:v>0.67742899999999995</c:v>
                </c:pt>
                <c:pt idx="1166">
                  <c:v>0.28855399999999998</c:v>
                </c:pt>
                <c:pt idx="1167">
                  <c:v>0.243538</c:v>
                </c:pt>
                <c:pt idx="1168">
                  <c:v>0.356902</c:v>
                </c:pt>
                <c:pt idx="1169">
                  <c:v>0.23677100000000001</c:v>
                </c:pt>
                <c:pt idx="1170">
                  <c:v>0.221558</c:v>
                </c:pt>
                <c:pt idx="1171">
                  <c:v>0.14732700000000001</c:v>
                </c:pt>
                <c:pt idx="1172">
                  <c:v>1.5613140000000001</c:v>
                </c:pt>
                <c:pt idx="1173">
                  <c:v>1.729568</c:v>
                </c:pt>
                <c:pt idx="1174">
                  <c:v>1.16883</c:v>
                </c:pt>
                <c:pt idx="1175">
                  <c:v>0.38941799999999999</c:v>
                </c:pt>
                <c:pt idx="1176">
                  <c:v>0.25369700000000001</c:v>
                </c:pt>
                <c:pt idx="1177">
                  <c:v>0.181668</c:v>
                </c:pt>
                <c:pt idx="1178">
                  <c:v>0.50514700000000001</c:v>
                </c:pt>
                <c:pt idx="1179">
                  <c:v>0.28953899999999999</c:v>
                </c:pt>
                <c:pt idx="1180">
                  <c:v>0.10649</c:v>
                </c:pt>
                <c:pt idx="1181">
                  <c:v>0.29622199999999999</c:v>
                </c:pt>
                <c:pt idx="1182">
                  <c:v>0.22530500000000001</c:v>
                </c:pt>
                <c:pt idx="1183">
                  <c:v>0.41270499999999999</c:v>
                </c:pt>
                <c:pt idx="1184">
                  <c:v>0.18435499999999999</c:v>
                </c:pt>
                <c:pt idx="1185">
                  <c:v>0.167935</c:v>
                </c:pt>
                <c:pt idx="1186">
                  <c:v>0.192497</c:v>
                </c:pt>
                <c:pt idx="1187">
                  <c:v>0.276723</c:v>
                </c:pt>
                <c:pt idx="1188">
                  <c:v>0.25993100000000002</c:v>
                </c:pt>
                <c:pt idx="1189">
                  <c:v>0.17429700000000001</c:v>
                </c:pt>
                <c:pt idx="1190">
                  <c:v>0.168907</c:v>
                </c:pt>
                <c:pt idx="1191">
                  <c:v>0.270903</c:v>
                </c:pt>
                <c:pt idx="1192">
                  <c:v>0.66465799999999997</c:v>
                </c:pt>
                <c:pt idx="1193">
                  <c:v>0.46714600000000001</c:v>
                </c:pt>
                <c:pt idx="1194">
                  <c:v>0.32614500000000002</c:v>
                </c:pt>
                <c:pt idx="1195">
                  <c:v>0.273225</c:v>
                </c:pt>
                <c:pt idx="1196">
                  <c:v>0.514567</c:v>
                </c:pt>
                <c:pt idx="1197">
                  <c:v>0.40923300000000001</c:v>
                </c:pt>
                <c:pt idx="1198">
                  <c:v>0.21854399999999999</c:v>
                </c:pt>
                <c:pt idx="1199">
                  <c:v>0.12463299999999999</c:v>
                </c:pt>
                <c:pt idx="1200">
                  <c:v>0.29549300000000001</c:v>
                </c:pt>
                <c:pt idx="1201">
                  <c:v>0.31532199999999999</c:v>
                </c:pt>
                <c:pt idx="1202">
                  <c:v>0.21082699999999999</c:v>
                </c:pt>
                <c:pt idx="1203">
                  <c:v>0.26339899999999999</c:v>
                </c:pt>
                <c:pt idx="1204">
                  <c:v>0.16939699999999999</c:v>
                </c:pt>
                <c:pt idx="1205">
                  <c:v>0.16071199999999999</c:v>
                </c:pt>
                <c:pt idx="1206">
                  <c:v>0.11401799999999999</c:v>
                </c:pt>
                <c:pt idx="1207">
                  <c:v>0.86668299999999998</c:v>
                </c:pt>
                <c:pt idx="1208">
                  <c:v>0.24298600000000001</c:v>
                </c:pt>
                <c:pt idx="1209">
                  <c:v>0.366031</c:v>
                </c:pt>
                <c:pt idx="1210">
                  <c:v>0.61764200000000002</c:v>
                </c:pt>
                <c:pt idx="1211">
                  <c:v>0.37166900000000003</c:v>
                </c:pt>
                <c:pt idx="1212">
                  <c:v>1.412059</c:v>
                </c:pt>
                <c:pt idx="1213">
                  <c:v>0.93776999999999999</c:v>
                </c:pt>
                <c:pt idx="1214">
                  <c:v>0.332681</c:v>
                </c:pt>
                <c:pt idx="1215">
                  <c:v>0.50204400000000005</c:v>
                </c:pt>
                <c:pt idx="1216">
                  <c:v>0.27835599999999999</c:v>
                </c:pt>
                <c:pt idx="1217">
                  <c:v>0.44517299999999999</c:v>
                </c:pt>
                <c:pt idx="1218">
                  <c:v>0.64274900000000001</c:v>
                </c:pt>
                <c:pt idx="1219">
                  <c:v>0</c:v>
                </c:pt>
                <c:pt idx="1220">
                  <c:v>0.29317500000000002</c:v>
                </c:pt>
                <c:pt idx="1221">
                  <c:v>1.901553</c:v>
                </c:pt>
                <c:pt idx="1222">
                  <c:v>1.081048</c:v>
                </c:pt>
                <c:pt idx="1223">
                  <c:v>0.35101599999999999</c:v>
                </c:pt>
                <c:pt idx="1224">
                  <c:v>0.27167599999999997</c:v>
                </c:pt>
                <c:pt idx="1225">
                  <c:v>0.27801799999999999</c:v>
                </c:pt>
                <c:pt idx="1226">
                  <c:v>0.25545800000000002</c:v>
                </c:pt>
                <c:pt idx="1227">
                  <c:v>0.146282</c:v>
                </c:pt>
                <c:pt idx="1228">
                  <c:v>0.128719</c:v>
                </c:pt>
                <c:pt idx="1229">
                  <c:v>0.15959899999999999</c:v>
                </c:pt>
                <c:pt idx="1230">
                  <c:v>0.19218499999999999</c:v>
                </c:pt>
                <c:pt idx="1231">
                  <c:v>0.41992699999999999</c:v>
                </c:pt>
                <c:pt idx="1232">
                  <c:v>0.207369</c:v>
                </c:pt>
                <c:pt idx="1233">
                  <c:v>0.132164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7-4F1B-A684-6F0B6B7F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44080"/>
        <c:axId val="1736345744"/>
      </c:lineChart>
      <c:dateAx>
        <c:axId val="1736344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5744"/>
        <c:crosses val="autoZero"/>
        <c:auto val="1"/>
        <c:lblOffset val="100"/>
        <c:baseTimeUnit val="days"/>
      </c:dateAx>
      <c:valAx>
        <c:axId val="1736345744"/>
        <c:scaling>
          <c:orientation val="minMax"/>
        </c:scaling>
        <c:delete val="0"/>
        <c:axPos val="l"/>
        <c:numFmt formatCode="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4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8-41F5-AC82-1D32C43AAC7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8-41F5-AC82-1D32C43AAC7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8-41F5-AC82-1D32C43AAC72}"/>
              </c:ext>
            </c:extLst>
          </c:dPt>
          <c:dLbls>
            <c:dLbl>
              <c:idx val="0"/>
              <c:layout>
                <c:manualLayout>
                  <c:x val="-0.21766782029795281"/>
                  <c:y val="-7.2346796466244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08-41F5-AC82-1D32C43AA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price'!$D$1257:$D$1260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</c:v>
                </c:pt>
              </c:strCache>
            </c:strRef>
          </c:cat>
          <c:val>
            <c:numRef>
              <c:f>'Share price'!$E$1257:$E$1260</c:f>
              <c:numCache>
                <c:formatCode>0.00%</c:formatCode>
                <c:ptCount val="4"/>
                <c:pt idx="0">
                  <c:v>0.69389999999999996</c:v>
                </c:pt>
                <c:pt idx="1">
                  <c:v>6.4799999999999996E-2</c:v>
                </c:pt>
                <c:pt idx="2">
                  <c:v>6.7599999999999993E-2</c:v>
                </c:pt>
                <c:pt idx="3">
                  <c:v>0.1736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8-41F5-AC82-1D32C43AA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836656"/>
        <c:axId val="1732817520"/>
      </c:barChart>
      <c:catAx>
        <c:axId val="17328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17520"/>
        <c:crosses val="autoZero"/>
        <c:auto val="1"/>
        <c:lblAlgn val="ctr"/>
        <c:lblOffset val="100"/>
        <c:noMultiLvlLbl val="0"/>
      </c:catAx>
      <c:valAx>
        <c:axId val="17328175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732836656"/>
        <c:crosses val="autoZero"/>
        <c:crossBetween val="between"/>
      </c:valAx>
      <c:spPr>
        <a:noFill/>
        <a:ln w="25400"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price'!$C$3:$C$1236</c:f>
              <c:numCache>
                <c:formatCode>General</c:formatCode>
                <c:ptCount val="1234"/>
                <c:pt idx="0">
                  <c:v>554.69445800000005</c:v>
                </c:pt>
                <c:pt idx="1">
                  <c:v>556.43597399999999</c:v>
                </c:pt>
                <c:pt idx="2">
                  <c:v>551.49371299999996</c:v>
                </c:pt>
                <c:pt idx="3">
                  <c:v>538.78558299999997</c:v>
                </c:pt>
                <c:pt idx="4">
                  <c:v>544.29247999999995</c:v>
                </c:pt>
                <c:pt idx="5">
                  <c:v>581.47607400000004</c:v>
                </c:pt>
                <c:pt idx="6">
                  <c:v>575.02777100000003</c:v>
                </c:pt>
                <c:pt idx="7">
                  <c:v>566.88494900000001</c:v>
                </c:pt>
                <c:pt idx="8">
                  <c:v>547.58715800000004</c:v>
                </c:pt>
                <c:pt idx="9">
                  <c:v>542.17425500000002</c:v>
                </c:pt>
                <c:pt idx="10">
                  <c:v>530.31323199999997</c:v>
                </c:pt>
                <c:pt idx="11">
                  <c:v>534.83184800000004</c:v>
                </c:pt>
                <c:pt idx="12">
                  <c:v>543.16290300000003</c:v>
                </c:pt>
                <c:pt idx="13">
                  <c:v>550.88195800000005</c:v>
                </c:pt>
                <c:pt idx="14">
                  <c:v>566.41436799999997</c:v>
                </c:pt>
                <c:pt idx="15">
                  <c:v>567.21447799999999</c:v>
                </c:pt>
                <c:pt idx="16">
                  <c:v>564.62567100000001</c:v>
                </c:pt>
                <c:pt idx="17">
                  <c:v>573.61560099999997</c:v>
                </c:pt>
                <c:pt idx="18">
                  <c:v>572.48608400000001</c:v>
                </c:pt>
                <c:pt idx="19">
                  <c:v>586.84173599999997</c:v>
                </c:pt>
                <c:pt idx="20">
                  <c:v>588.95983899999999</c:v>
                </c:pt>
                <c:pt idx="21">
                  <c:v>593.05462599999998</c:v>
                </c:pt>
                <c:pt idx="22">
                  <c:v>601.43280000000004</c:v>
                </c:pt>
                <c:pt idx="23">
                  <c:v>590.79540999999995</c:v>
                </c:pt>
                <c:pt idx="24">
                  <c:v>578.46368399999994</c:v>
                </c:pt>
                <c:pt idx="25">
                  <c:v>573.89807099999996</c:v>
                </c:pt>
                <c:pt idx="26">
                  <c:v>564.71984899999995</c:v>
                </c:pt>
                <c:pt idx="27">
                  <c:v>562.884277</c:v>
                </c:pt>
                <c:pt idx="28">
                  <c:v>564.53161599999999</c:v>
                </c:pt>
                <c:pt idx="29">
                  <c:v>583.311646</c:v>
                </c:pt>
                <c:pt idx="30">
                  <c:v>576.86340299999995</c:v>
                </c:pt>
                <c:pt idx="31">
                  <c:v>576.58105499999999</c:v>
                </c:pt>
                <c:pt idx="32">
                  <c:v>576.58105499999999</c:v>
                </c:pt>
                <c:pt idx="33">
                  <c:v>601.15026899999998</c:v>
                </c:pt>
                <c:pt idx="34">
                  <c:v>647.60632299999997</c:v>
                </c:pt>
                <c:pt idx="35">
                  <c:v>637.91039999999998</c:v>
                </c:pt>
                <c:pt idx="36">
                  <c:v>630.56768799999998</c:v>
                </c:pt>
                <c:pt idx="37">
                  <c:v>631.22680700000001</c:v>
                </c:pt>
                <c:pt idx="38">
                  <c:v>648.35943599999996</c:v>
                </c:pt>
                <c:pt idx="39">
                  <c:v>662.38574200000005</c:v>
                </c:pt>
                <c:pt idx="40">
                  <c:v>695.80377199999998</c:v>
                </c:pt>
                <c:pt idx="41">
                  <c:v>686.34307899999999</c:v>
                </c:pt>
                <c:pt idx="42">
                  <c:v>661.161743</c:v>
                </c:pt>
                <c:pt idx="43">
                  <c:v>688.79064900000003</c:v>
                </c:pt>
                <c:pt idx="44">
                  <c:v>691.09704599999998</c:v>
                </c:pt>
                <c:pt idx="45">
                  <c:v>678.81231700000001</c:v>
                </c:pt>
                <c:pt idx="46">
                  <c:v>677.58850099999995</c:v>
                </c:pt>
                <c:pt idx="47">
                  <c:v>669.53991699999995</c:v>
                </c:pt>
                <c:pt idx="48">
                  <c:v>690.48504600000001</c:v>
                </c:pt>
                <c:pt idx="49">
                  <c:v>675.37640399999998</c:v>
                </c:pt>
                <c:pt idx="50">
                  <c:v>670.71667500000001</c:v>
                </c:pt>
                <c:pt idx="51">
                  <c:v>656.03149399999995</c:v>
                </c:pt>
                <c:pt idx="52">
                  <c:v>627.32019000000003</c:v>
                </c:pt>
                <c:pt idx="53">
                  <c:v>634.85101299999997</c:v>
                </c:pt>
                <c:pt idx="54">
                  <c:v>628.82629399999996</c:v>
                </c:pt>
                <c:pt idx="55">
                  <c:v>645.06475799999998</c:v>
                </c:pt>
                <c:pt idx="56">
                  <c:v>645.39410399999997</c:v>
                </c:pt>
                <c:pt idx="57">
                  <c:v>645.29992700000003</c:v>
                </c:pt>
                <c:pt idx="58">
                  <c:v>643.51141399999995</c:v>
                </c:pt>
                <c:pt idx="59">
                  <c:v>646.47668499999997</c:v>
                </c:pt>
                <c:pt idx="60">
                  <c:v>682.24829099999999</c:v>
                </c:pt>
                <c:pt idx="61">
                  <c:v>697.87475600000005</c:v>
                </c:pt>
                <c:pt idx="62">
                  <c:v>698.392517</c:v>
                </c:pt>
                <c:pt idx="63">
                  <c:v>711.52447500000005</c:v>
                </c:pt>
                <c:pt idx="64">
                  <c:v>747.67248500000005</c:v>
                </c:pt>
                <c:pt idx="65">
                  <c:v>731.10467500000004</c:v>
                </c:pt>
                <c:pt idx="66">
                  <c:v>771.39477499999998</c:v>
                </c:pt>
                <c:pt idx="67">
                  <c:v>768.57074</c:v>
                </c:pt>
                <c:pt idx="68">
                  <c:v>752.84991500000001</c:v>
                </c:pt>
                <c:pt idx="69">
                  <c:v>747.81378199999995</c:v>
                </c:pt>
                <c:pt idx="70">
                  <c:v>749.46112100000005</c:v>
                </c:pt>
                <c:pt idx="71">
                  <c:v>746.63708499999996</c:v>
                </c:pt>
                <c:pt idx="72">
                  <c:v>724.70343000000003</c:v>
                </c:pt>
                <c:pt idx="73">
                  <c:v>703.56994599999996</c:v>
                </c:pt>
                <c:pt idx="74">
                  <c:v>688.50824</c:v>
                </c:pt>
                <c:pt idx="75">
                  <c:v>685.77825900000005</c:v>
                </c:pt>
                <c:pt idx="76">
                  <c:v>677.54144299999996</c:v>
                </c:pt>
                <c:pt idx="77">
                  <c:v>667.13958700000001</c:v>
                </c:pt>
                <c:pt idx="78">
                  <c:v>644.82928500000003</c:v>
                </c:pt>
                <c:pt idx="79">
                  <c:v>629.67358400000001</c:v>
                </c:pt>
                <c:pt idx="80">
                  <c:v>642.33477800000003</c:v>
                </c:pt>
                <c:pt idx="81">
                  <c:v>642.09930399999996</c:v>
                </c:pt>
                <c:pt idx="82">
                  <c:v>648.26538100000005</c:v>
                </c:pt>
                <c:pt idx="83">
                  <c:v>651.84240699999998</c:v>
                </c:pt>
                <c:pt idx="84">
                  <c:v>638.14569100000006</c:v>
                </c:pt>
                <c:pt idx="85">
                  <c:v>635.32165499999996</c:v>
                </c:pt>
                <c:pt idx="86">
                  <c:v>638.28698699999995</c:v>
                </c:pt>
                <c:pt idx="87">
                  <c:v>651.512878</c:v>
                </c:pt>
                <c:pt idx="88">
                  <c:v>656.26684599999999</c:v>
                </c:pt>
                <c:pt idx="89">
                  <c:v>655.13720699999999</c:v>
                </c:pt>
                <c:pt idx="90">
                  <c:v>657.72589100000005</c:v>
                </c:pt>
                <c:pt idx="91">
                  <c:v>658.243652</c:v>
                </c:pt>
                <c:pt idx="92">
                  <c:v>650.71276899999998</c:v>
                </c:pt>
                <c:pt idx="93">
                  <c:v>650.00677499999995</c:v>
                </c:pt>
                <c:pt idx="94">
                  <c:v>628.44958499999996</c:v>
                </c:pt>
                <c:pt idx="95">
                  <c:v>634.85101299999997</c:v>
                </c:pt>
                <c:pt idx="96">
                  <c:v>627.27307099999996</c:v>
                </c:pt>
                <c:pt idx="97">
                  <c:v>628.92040999999995</c:v>
                </c:pt>
                <c:pt idx="98">
                  <c:v>627.17895499999997</c:v>
                </c:pt>
                <c:pt idx="99">
                  <c:v>625.57861300000002</c:v>
                </c:pt>
                <c:pt idx="100">
                  <c:v>623.08398399999999</c:v>
                </c:pt>
                <c:pt idx="101">
                  <c:v>608.86944600000004</c:v>
                </c:pt>
                <c:pt idx="102">
                  <c:v>588.11261000000002</c:v>
                </c:pt>
                <c:pt idx="103">
                  <c:v>569.99151600000005</c:v>
                </c:pt>
                <c:pt idx="104">
                  <c:v>542.55096400000002</c:v>
                </c:pt>
                <c:pt idx="105">
                  <c:v>516.71069299999999</c:v>
                </c:pt>
                <c:pt idx="106">
                  <c:v>532.22912599999995</c:v>
                </c:pt>
                <c:pt idx="107">
                  <c:v>510.68359400000003</c:v>
                </c:pt>
                <c:pt idx="108">
                  <c:v>536.31036400000005</c:v>
                </c:pt>
                <c:pt idx="109">
                  <c:v>526.20208700000001</c:v>
                </c:pt>
                <c:pt idx="110">
                  <c:v>506.22265599999997</c:v>
                </c:pt>
                <c:pt idx="111">
                  <c:v>497.965149</c:v>
                </c:pt>
                <c:pt idx="112">
                  <c:v>473.42993200000001</c:v>
                </c:pt>
                <c:pt idx="113">
                  <c:v>485.05688500000002</c:v>
                </c:pt>
                <c:pt idx="114">
                  <c:v>472.86053500000003</c:v>
                </c:pt>
                <c:pt idx="115">
                  <c:v>480.88070699999997</c:v>
                </c:pt>
                <c:pt idx="116">
                  <c:v>473.38256799999999</c:v>
                </c:pt>
                <c:pt idx="117">
                  <c:v>496.63644399999998</c:v>
                </c:pt>
                <c:pt idx="118">
                  <c:v>502.33114599999999</c:v>
                </c:pt>
                <c:pt idx="119">
                  <c:v>504.03964200000001</c:v>
                </c:pt>
                <c:pt idx="120">
                  <c:v>510.63623000000001</c:v>
                </c:pt>
                <c:pt idx="121">
                  <c:v>527.53088400000001</c:v>
                </c:pt>
                <c:pt idx="122">
                  <c:v>544.90008499999999</c:v>
                </c:pt>
                <c:pt idx="123">
                  <c:v>531.61206100000004</c:v>
                </c:pt>
                <c:pt idx="124">
                  <c:v>529.85613999999998</c:v>
                </c:pt>
                <c:pt idx="125">
                  <c:v>530.66290300000003</c:v>
                </c:pt>
                <c:pt idx="126">
                  <c:v>521.45636000000002</c:v>
                </c:pt>
                <c:pt idx="127">
                  <c:v>536.73761000000002</c:v>
                </c:pt>
                <c:pt idx="128">
                  <c:v>565.68627900000001</c:v>
                </c:pt>
                <c:pt idx="129">
                  <c:v>560.79803500000003</c:v>
                </c:pt>
                <c:pt idx="130">
                  <c:v>548.22204599999998</c:v>
                </c:pt>
                <c:pt idx="131">
                  <c:v>546.51361099999997</c:v>
                </c:pt>
                <c:pt idx="132">
                  <c:v>542.19512899999995</c:v>
                </c:pt>
                <c:pt idx="133">
                  <c:v>545.32720900000004</c:v>
                </c:pt>
                <c:pt idx="134">
                  <c:v>546.94067399999994</c:v>
                </c:pt>
                <c:pt idx="135">
                  <c:v>549.40850799999998</c:v>
                </c:pt>
                <c:pt idx="136">
                  <c:v>559.27954099999999</c:v>
                </c:pt>
                <c:pt idx="137">
                  <c:v>551.30676300000005</c:v>
                </c:pt>
                <c:pt idx="138">
                  <c:v>551.68646200000001</c:v>
                </c:pt>
                <c:pt idx="139">
                  <c:v>554.15411400000005</c:v>
                </c:pt>
                <c:pt idx="140">
                  <c:v>565.82861300000002</c:v>
                </c:pt>
                <c:pt idx="141">
                  <c:v>548.93395999999996</c:v>
                </c:pt>
                <c:pt idx="142">
                  <c:v>536.45275900000001</c:v>
                </c:pt>
                <c:pt idx="143">
                  <c:v>531.70709199999999</c:v>
                </c:pt>
                <c:pt idx="144">
                  <c:v>595.34674099999995</c:v>
                </c:pt>
                <c:pt idx="145">
                  <c:v>691.39947500000005</c:v>
                </c:pt>
                <c:pt idx="146">
                  <c:v>663.96929899999998</c:v>
                </c:pt>
                <c:pt idx="147">
                  <c:v>659.03381300000001</c:v>
                </c:pt>
                <c:pt idx="148">
                  <c:v>642.75622599999997</c:v>
                </c:pt>
                <c:pt idx="149">
                  <c:v>624.43780500000003</c:v>
                </c:pt>
                <c:pt idx="150">
                  <c:v>614.70916699999998</c:v>
                </c:pt>
                <c:pt idx="151">
                  <c:v>606.878784</c:v>
                </c:pt>
                <c:pt idx="152">
                  <c:v>598.66876200000002</c:v>
                </c:pt>
                <c:pt idx="153">
                  <c:v>585.99780299999998</c:v>
                </c:pt>
                <c:pt idx="154">
                  <c:v>579.02154499999995</c:v>
                </c:pt>
                <c:pt idx="155">
                  <c:v>558.757385</c:v>
                </c:pt>
                <c:pt idx="156">
                  <c:v>558.18792699999995</c:v>
                </c:pt>
                <c:pt idx="157">
                  <c:v>557.52362100000005</c:v>
                </c:pt>
                <c:pt idx="158">
                  <c:v>602.22796600000004</c:v>
                </c:pt>
                <c:pt idx="159">
                  <c:v>595.58404499999995</c:v>
                </c:pt>
                <c:pt idx="160">
                  <c:v>597.33990500000004</c:v>
                </c:pt>
                <c:pt idx="161">
                  <c:v>607.68554700000004</c:v>
                </c:pt>
                <c:pt idx="162">
                  <c:v>611.19738800000005</c:v>
                </c:pt>
                <c:pt idx="163">
                  <c:v>598.85864300000003</c:v>
                </c:pt>
                <c:pt idx="164">
                  <c:v>585.71301300000005</c:v>
                </c:pt>
                <c:pt idx="165">
                  <c:v>585.76055899999994</c:v>
                </c:pt>
                <c:pt idx="166">
                  <c:v>569.95733600000005</c:v>
                </c:pt>
                <c:pt idx="167">
                  <c:v>593.11627199999998</c:v>
                </c:pt>
                <c:pt idx="168">
                  <c:v>579.82830799999999</c:v>
                </c:pt>
                <c:pt idx="169">
                  <c:v>577.59789999999998</c:v>
                </c:pt>
                <c:pt idx="170">
                  <c:v>589.36718800000006</c:v>
                </c:pt>
                <c:pt idx="171">
                  <c:v>656.85076900000001</c:v>
                </c:pt>
                <c:pt idx="172">
                  <c:v>656.61358600000005</c:v>
                </c:pt>
                <c:pt idx="173">
                  <c:v>638.01055899999994</c:v>
                </c:pt>
                <c:pt idx="174">
                  <c:v>634.45117200000004</c:v>
                </c:pt>
                <c:pt idx="175">
                  <c:v>651.915344</c:v>
                </c:pt>
                <c:pt idx="176">
                  <c:v>641.00024399999995</c:v>
                </c:pt>
                <c:pt idx="177">
                  <c:v>638.39013699999998</c:v>
                </c:pt>
                <c:pt idx="178">
                  <c:v>635.96984899999995</c:v>
                </c:pt>
                <c:pt idx="179">
                  <c:v>663.92193599999996</c:v>
                </c:pt>
                <c:pt idx="180">
                  <c:v>693.10790999999995</c:v>
                </c:pt>
                <c:pt idx="181">
                  <c:v>702.88403300000004</c:v>
                </c:pt>
                <c:pt idx="182">
                  <c:v>699.56207300000005</c:v>
                </c:pt>
                <c:pt idx="183">
                  <c:v>700.08404499999995</c:v>
                </c:pt>
                <c:pt idx="184">
                  <c:v>707.534851</c:v>
                </c:pt>
                <c:pt idx="185">
                  <c:v>711.94836399999997</c:v>
                </c:pt>
                <c:pt idx="186">
                  <c:v>747.16137700000002</c:v>
                </c:pt>
                <c:pt idx="187">
                  <c:v>724.28704800000003</c:v>
                </c:pt>
                <c:pt idx="188">
                  <c:v>741.70391800000004</c:v>
                </c:pt>
                <c:pt idx="189">
                  <c:v>735.05987500000003</c:v>
                </c:pt>
                <c:pt idx="190">
                  <c:v>729.64984100000004</c:v>
                </c:pt>
                <c:pt idx="191">
                  <c:v>719.44653300000004</c:v>
                </c:pt>
                <c:pt idx="192">
                  <c:v>715.98217799999998</c:v>
                </c:pt>
                <c:pt idx="193">
                  <c:v>715.412781</c:v>
                </c:pt>
                <c:pt idx="194">
                  <c:v>703.02648899999997</c:v>
                </c:pt>
                <c:pt idx="195">
                  <c:v>694.57916299999999</c:v>
                </c:pt>
                <c:pt idx="196">
                  <c:v>700.13165300000003</c:v>
                </c:pt>
                <c:pt idx="197">
                  <c:v>702.31463599999995</c:v>
                </c:pt>
                <c:pt idx="198">
                  <c:v>703.54846199999997</c:v>
                </c:pt>
                <c:pt idx="199">
                  <c:v>724.856628</c:v>
                </c:pt>
                <c:pt idx="200">
                  <c:v>727.56170699999996</c:v>
                </c:pt>
                <c:pt idx="201">
                  <c:v>735.01245100000006</c:v>
                </c:pt>
                <c:pt idx="202">
                  <c:v>724.95147699999995</c:v>
                </c:pt>
                <c:pt idx="203">
                  <c:v>719.25665300000003</c:v>
                </c:pt>
                <c:pt idx="204">
                  <c:v>721.20239300000003</c:v>
                </c:pt>
                <c:pt idx="205">
                  <c:v>704.21289100000001</c:v>
                </c:pt>
                <c:pt idx="206">
                  <c:v>694.57916299999999</c:v>
                </c:pt>
                <c:pt idx="207">
                  <c:v>694.67407200000002</c:v>
                </c:pt>
                <c:pt idx="208">
                  <c:v>686.17926</c:v>
                </c:pt>
                <c:pt idx="209">
                  <c:v>715.79229699999996</c:v>
                </c:pt>
                <c:pt idx="210">
                  <c:v>736.19891399999995</c:v>
                </c:pt>
                <c:pt idx="211">
                  <c:v>720.82275400000003</c:v>
                </c:pt>
                <c:pt idx="212">
                  <c:v>777.15411400000005</c:v>
                </c:pt>
                <c:pt idx="213">
                  <c:v>786.78790300000003</c:v>
                </c:pt>
                <c:pt idx="214">
                  <c:v>798.74694799999997</c:v>
                </c:pt>
                <c:pt idx="215">
                  <c:v>772.17114300000003</c:v>
                </c:pt>
                <c:pt idx="216">
                  <c:v>774.02191200000004</c:v>
                </c:pt>
                <c:pt idx="217">
                  <c:v>809.14007600000002</c:v>
                </c:pt>
                <c:pt idx="218">
                  <c:v>806.76721199999997</c:v>
                </c:pt>
                <c:pt idx="219">
                  <c:v>843.40393100000006</c:v>
                </c:pt>
                <c:pt idx="220">
                  <c:v>840.17694100000006</c:v>
                </c:pt>
                <c:pt idx="221">
                  <c:v>835.24133300000005</c:v>
                </c:pt>
                <c:pt idx="222">
                  <c:v>827.93292199999996</c:v>
                </c:pt>
                <c:pt idx="223">
                  <c:v>811.512878</c:v>
                </c:pt>
                <c:pt idx="224">
                  <c:v>833.48547399999995</c:v>
                </c:pt>
                <c:pt idx="225">
                  <c:v>817.01800500000002</c:v>
                </c:pt>
                <c:pt idx="226">
                  <c:v>813.36370799999997</c:v>
                </c:pt>
                <c:pt idx="227">
                  <c:v>828.92956500000003</c:v>
                </c:pt>
                <c:pt idx="228">
                  <c:v>803.25543200000004</c:v>
                </c:pt>
                <c:pt idx="229">
                  <c:v>784.50988800000005</c:v>
                </c:pt>
                <c:pt idx="230">
                  <c:v>771.03216599999996</c:v>
                </c:pt>
                <c:pt idx="231">
                  <c:v>773.97460899999999</c:v>
                </c:pt>
                <c:pt idx="232">
                  <c:v>769.65594499999997</c:v>
                </c:pt>
                <c:pt idx="233">
                  <c:v>755.75109899999995</c:v>
                </c:pt>
                <c:pt idx="234">
                  <c:v>755.70330799999999</c:v>
                </c:pt>
                <c:pt idx="235">
                  <c:v>737.00622599999997</c:v>
                </c:pt>
                <c:pt idx="236">
                  <c:v>754.70172100000002</c:v>
                </c:pt>
                <c:pt idx="237">
                  <c:v>764.09796100000005</c:v>
                </c:pt>
                <c:pt idx="238">
                  <c:v>773.351135</c:v>
                </c:pt>
                <c:pt idx="239">
                  <c:v>771.490906</c:v>
                </c:pt>
                <c:pt idx="240">
                  <c:v>753.31854199999998</c:v>
                </c:pt>
                <c:pt idx="241">
                  <c:v>754.70172100000002</c:v>
                </c:pt>
                <c:pt idx="242">
                  <c:v>740.48821999999996</c:v>
                </c:pt>
                <c:pt idx="243">
                  <c:v>738.24645999999996</c:v>
                </c:pt>
                <c:pt idx="244">
                  <c:v>747.88116500000001</c:v>
                </c:pt>
                <c:pt idx="245">
                  <c:v>739.05725099999995</c:v>
                </c:pt>
                <c:pt idx="246">
                  <c:v>739.77270499999997</c:v>
                </c:pt>
                <c:pt idx="247">
                  <c:v>754.463257</c:v>
                </c:pt>
                <c:pt idx="248">
                  <c:v>789.37707499999999</c:v>
                </c:pt>
                <c:pt idx="249">
                  <c:v>750.50451699999996</c:v>
                </c:pt>
                <c:pt idx="250">
                  <c:v>739.725098</c:v>
                </c:pt>
                <c:pt idx="251">
                  <c:v>747.97650099999998</c:v>
                </c:pt>
                <c:pt idx="252">
                  <c:v>743.87457300000005</c:v>
                </c:pt>
                <c:pt idx="253">
                  <c:v>710.24859600000002</c:v>
                </c:pt>
                <c:pt idx="254">
                  <c:v>698.94451900000001</c:v>
                </c:pt>
                <c:pt idx="255">
                  <c:v>712.10876499999995</c:v>
                </c:pt>
                <c:pt idx="256">
                  <c:v>721.74334699999997</c:v>
                </c:pt>
                <c:pt idx="257">
                  <c:v>731.80749500000002</c:v>
                </c:pt>
                <c:pt idx="258">
                  <c:v>716.16290300000003</c:v>
                </c:pt>
                <c:pt idx="259">
                  <c:v>689.21453899999995</c:v>
                </c:pt>
                <c:pt idx="260">
                  <c:v>690.40686000000005</c:v>
                </c:pt>
                <c:pt idx="261">
                  <c:v>618.09893799999998</c:v>
                </c:pt>
                <c:pt idx="262">
                  <c:v>618.385132</c:v>
                </c:pt>
                <c:pt idx="263">
                  <c:v>571.88104199999998</c:v>
                </c:pt>
                <c:pt idx="264">
                  <c:v>574.07513400000005</c:v>
                </c:pt>
                <c:pt idx="265">
                  <c:v>539.49505599999998</c:v>
                </c:pt>
                <c:pt idx="266">
                  <c:v>529.28802499999995</c:v>
                </c:pt>
                <c:pt idx="267">
                  <c:v>578.32012899999995</c:v>
                </c:pt>
                <c:pt idx="268">
                  <c:v>462.94223</c:v>
                </c:pt>
                <c:pt idx="269">
                  <c:v>435.27822900000001</c:v>
                </c:pt>
                <c:pt idx="270">
                  <c:v>496.47283900000002</c:v>
                </c:pt>
                <c:pt idx="271">
                  <c:v>518.222534</c:v>
                </c:pt>
                <c:pt idx="272">
                  <c:v>495.852844</c:v>
                </c:pt>
                <c:pt idx="273">
                  <c:v>462.84686299999998</c:v>
                </c:pt>
                <c:pt idx="274">
                  <c:v>474.15090900000001</c:v>
                </c:pt>
                <c:pt idx="275">
                  <c:v>453.02133199999997</c:v>
                </c:pt>
                <c:pt idx="276">
                  <c:v>456.98013300000002</c:v>
                </c:pt>
                <c:pt idx="277">
                  <c:v>459.79424999999998</c:v>
                </c:pt>
                <c:pt idx="278">
                  <c:v>466.80566399999998</c:v>
                </c:pt>
                <c:pt idx="279">
                  <c:v>494.32656900000001</c:v>
                </c:pt>
                <c:pt idx="280">
                  <c:v>495.13738999999998</c:v>
                </c:pt>
                <c:pt idx="281">
                  <c:v>500.09780899999998</c:v>
                </c:pt>
                <c:pt idx="282">
                  <c:v>506.536835</c:v>
                </c:pt>
                <c:pt idx="283">
                  <c:v>496.282104</c:v>
                </c:pt>
                <c:pt idx="284">
                  <c:v>513.02355999999997</c:v>
                </c:pt>
                <c:pt idx="285">
                  <c:v>480.494507</c:v>
                </c:pt>
                <c:pt idx="286">
                  <c:v>473.96014400000001</c:v>
                </c:pt>
                <c:pt idx="287">
                  <c:v>477.203461</c:v>
                </c:pt>
                <c:pt idx="288">
                  <c:v>457.60025000000002</c:v>
                </c:pt>
                <c:pt idx="289">
                  <c:v>453.02133199999997</c:v>
                </c:pt>
                <c:pt idx="290">
                  <c:v>450.73193400000002</c:v>
                </c:pt>
                <c:pt idx="291">
                  <c:v>447.96551499999998</c:v>
                </c:pt>
                <c:pt idx="292">
                  <c:v>483.07012900000001</c:v>
                </c:pt>
                <c:pt idx="293">
                  <c:v>477.58505200000002</c:v>
                </c:pt>
                <c:pt idx="294">
                  <c:v>465.13626099999999</c:v>
                </c:pt>
                <c:pt idx="295">
                  <c:v>473.340057</c:v>
                </c:pt>
                <c:pt idx="296">
                  <c:v>474.675568</c:v>
                </c:pt>
                <c:pt idx="297">
                  <c:v>472.38613900000001</c:v>
                </c:pt>
                <c:pt idx="298">
                  <c:v>488.69836400000003</c:v>
                </c:pt>
                <c:pt idx="299">
                  <c:v>479.25442500000003</c:v>
                </c:pt>
                <c:pt idx="300">
                  <c:v>481.63928199999998</c:v>
                </c:pt>
                <c:pt idx="301">
                  <c:v>484.54873700000002</c:v>
                </c:pt>
                <c:pt idx="302">
                  <c:v>496.75903299999999</c:v>
                </c:pt>
                <c:pt idx="303">
                  <c:v>491.46472199999999</c:v>
                </c:pt>
                <c:pt idx="304">
                  <c:v>481.73468000000003</c:v>
                </c:pt>
                <c:pt idx="305">
                  <c:v>475.534088</c:v>
                </c:pt>
                <c:pt idx="306">
                  <c:v>482.974762</c:v>
                </c:pt>
                <c:pt idx="307">
                  <c:v>476.869598</c:v>
                </c:pt>
                <c:pt idx="308">
                  <c:v>482.30703699999998</c:v>
                </c:pt>
                <c:pt idx="309">
                  <c:v>482.35470600000002</c:v>
                </c:pt>
                <c:pt idx="310">
                  <c:v>493.51565599999998</c:v>
                </c:pt>
                <c:pt idx="311">
                  <c:v>495.99594100000002</c:v>
                </c:pt>
                <c:pt idx="312">
                  <c:v>501.76727299999999</c:v>
                </c:pt>
                <c:pt idx="313">
                  <c:v>524.85235599999999</c:v>
                </c:pt>
                <c:pt idx="314">
                  <c:v>533.05609100000004</c:v>
                </c:pt>
                <c:pt idx="315">
                  <c:v>516.93463099999997</c:v>
                </c:pt>
                <c:pt idx="316">
                  <c:v>540.16290300000003</c:v>
                </c:pt>
                <c:pt idx="317">
                  <c:v>552.51629600000001</c:v>
                </c:pt>
                <c:pt idx="318">
                  <c:v>542.50006099999996</c:v>
                </c:pt>
                <c:pt idx="319">
                  <c:v>533.34222399999999</c:v>
                </c:pt>
                <c:pt idx="320">
                  <c:v>523.08746299999996</c:v>
                </c:pt>
                <c:pt idx="321">
                  <c:v>524.32763699999998</c:v>
                </c:pt>
                <c:pt idx="322">
                  <c:v>510.11404399999998</c:v>
                </c:pt>
                <c:pt idx="323">
                  <c:v>511.59258999999997</c:v>
                </c:pt>
                <c:pt idx="324">
                  <c:v>512.97582999999997</c:v>
                </c:pt>
                <c:pt idx="325">
                  <c:v>513.64367700000003</c:v>
                </c:pt>
                <c:pt idx="326">
                  <c:v>520.60730000000001</c:v>
                </c:pt>
                <c:pt idx="327">
                  <c:v>551.61004600000001</c:v>
                </c:pt>
                <c:pt idx="328">
                  <c:v>584.71148700000003</c:v>
                </c:pt>
                <c:pt idx="329">
                  <c:v>558.04894999999999</c:v>
                </c:pt>
                <c:pt idx="330">
                  <c:v>599.54504399999996</c:v>
                </c:pt>
                <c:pt idx="331">
                  <c:v>580.99102800000003</c:v>
                </c:pt>
                <c:pt idx="332">
                  <c:v>554.18566899999996</c:v>
                </c:pt>
                <c:pt idx="333">
                  <c:v>564.535706</c:v>
                </c:pt>
                <c:pt idx="334">
                  <c:v>567.58831799999996</c:v>
                </c:pt>
                <c:pt idx="335">
                  <c:v>572.26257299999997</c:v>
                </c:pt>
                <c:pt idx="336">
                  <c:v>572.78723100000002</c:v>
                </c:pt>
                <c:pt idx="337">
                  <c:v>592.05670199999997</c:v>
                </c:pt>
                <c:pt idx="338">
                  <c:v>640.27789299999995</c:v>
                </c:pt>
                <c:pt idx="339">
                  <c:v>646.95532200000002</c:v>
                </c:pt>
                <c:pt idx="340">
                  <c:v>680.19970699999999</c:v>
                </c:pt>
                <c:pt idx="341">
                  <c:v>659.69030799999996</c:v>
                </c:pt>
                <c:pt idx="342">
                  <c:v>638.75146500000005</c:v>
                </c:pt>
                <c:pt idx="343">
                  <c:v>626.15972899999997</c:v>
                </c:pt>
                <c:pt idx="344">
                  <c:v>643.33044400000006</c:v>
                </c:pt>
                <c:pt idx="345">
                  <c:v>653.44201699999996</c:v>
                </c:pt>
                <c:pt idx="346">
                  <c:v>639.70544400000006</c:v>
                </c:pt>
                <c:pt idx="347">
                  <c:v>633.21875</c:v>
                </c:pt>
                <c:pt idx="348">
                  <c:v>645.14282200000002</c:v>
                </c:pt>
                <c:pt idx="349">
                  <c:v>634.36340299999995</c:v>
                </c:pt>
                <c:pt idx="350">
                  <c:v>677.71948199999997</c:v>
                </c:pt>
                <c:pt idx="351">
                  <c:v>686.87731900000006</c:v>
                </c:pt>
                <c:pt idx="352">
                  <c:v>654.777466</c:v>
                </c:pt>
                <c:pt idx="353">
                  <c:v>661.74127199999998</c:v>
                </c:pt>
                <c:pt idx="354">
                  <c:v>648.72015399999998</c:v>
                </c:pt>
                <c:pt idx="355">
                  <c:v>650.15093999999999</c:v>
                </c:pt>
                <c:pt idx="356">
                  <c:v>650.10333300000002</c:v>
                </c:pt>
                <c:pt idx="357">
                  <c:v>640.08703600000001</c:v>
                </c:pt>
                <c:pt idx="358">
                  <c:v>634.12493900000004</c:v>
                </c:pt>
                <c:pt idx="359">
                  <c:v>643.56890899999996</c:v>
                </c:pt>
                <c:pt idx="360">
                  <c:v>633.07562299999995</c:v>
                </c:pt>
                <c:pt idx="361">
                  <c:v>629.02148399999999</c:v>
                </c:pt>
                <c:pt idx="362">
                  <c:v>634.60192900000004</c:v>
                </c:pt>
                <c:pt idx="363">
                  <c:v>633.74334699999997</c:v>
                </c:pt>
                <c:pt idx="364">
                  <c:v>631.74011199999995</c:v>
                </c:pt>
                <c:pt idx="365">
                  <c:v>632.59869400000002</c:v>
                </c:pt>
                <c:pt idx="366">
                  <c:v>635.12658699999997</c:v>
                </c:pt>
                <c:pt idx="367">
                  <c:v>641.32714799999997</c:v>
                </c:pt>
                <c:pt idx="368">
                  <c:v>680.19970699999999</c:v>
                </c:pt>
                <c:pt idx="369">
                  <c:v>662.26586899999995</c:v>
                </c:pt>
                <c:pt idx="370">
                  <c:v>657.68707300000005</c:v>
                </c:pt>
                <c:pt idx="371">
                  <c:v>649.96020499999997</c:v>
                </c:pt>
                <c:pt idx="372">
                  <c:v>658.35479699999996</c:v>
                </c:pt>
                <c:pt idx="373">
                  <c:v>667.94177200000001</c:v>
                </c:pt>
                <c:pt idx="374">
                  <c:v>674.571594</c:v>
                </c:pt>
                <c:pt idx="375">
                  <c:v>672.80688499999997</c:v>
                </c:pt>
                <c:pt idx="376">
                  <c:v>682.20306400000004</c:v>
                </c:pt>
                <c:pt idx="377">
                  <c:v>652.44042999999999</c:v>
                </c:pt>
                <c:pt idx="378">
                  <c:v>641.42254600000001</c:v>
                </c:pt>
                <c:pt idx="379">
                  <c:v>639.65777600000001</c:v>
                </c:pt>
                <c:pt idx="380">
                  <c:v>651.15258800000004</c:v>
                </c:pt>
                <c:pt idx="381">
                  <c:v>645.71520999999996</c:v>
                </c:pt>
                <c:pt idx="382">
                  <c:v>631.69238299999995</c:v>
                </c:pt>
                <c:pt idx="383">
                  <c:v>625.06262200000003</c:v>
                </c:pt>
                <c:pt idx="384">
                  <c:v>617.57428000000004</c:v>
                </c:pt>
                <c:pt idx="385">
                  <c:v>626.39825399999995</c:v>
                </c:pt>
                <c:pt idx="386">
                  <c:v>620.72229000000004</c:v>
                </c:pt>
                <c:pt idx="387">
                  <c:v>623.39324999999997</c:v>
                </c:pt>
                <c:pt idx="388">
                  <c:v>626.49352999999996</c:v>
                </c:pt>
                <c:pt idx="389">
                  <c:v>622.20086700000002</c:v>
                </c:pt>
                <c:pt idx="390">
                  <c:v>618.57592799999998</c:v>
                </c:pt>
                <c:pt idx="391">
                  <c:v>619.38678000000004</c:v>
                </c:pt>
                <c:pt idx="392">
                  <c:v>594.67999299999997</c:v>
                </c:pt>
                <c:pt idx="393">
                  <c:v>586.42846699999996</c:v>
                </c:pt>
                <c:pt idx="394">
                  <c:v>596.25396699999999</c:v>
                </c:pt>
                <c:pt idx="395">
                  <c:v>592.77221699999996</c:v>
                </c:pt>
                <c:pt idx="396">
                  <c:v>602.02520800000002</c:v>
                </c:pt>
                <c:pt idx="397">
                  <c:v>609.79974400000003</c:v>
                </c:pt>
                <c:pt idx="398">
                  <c:v>602.74060099999997</c:v>
                </c:pt>
                <c:pt idx="399">
                  <c:v>620.24530000000004</c:v>
                </c:pt>
                <c:pt idx="400">
                  <c:v>602.78832999999997</c:v>
                </c:pt>
                <c:pt idx="401">
                  <c:v>598.49572799999999</c:v>
                </c:pt>
                <c:pt idx="402">
                  <c:v>598.11407499999996</c:v>
                </c:pt>
                <c:pt idx="403">
                  <c:v>592.24749799999995</c:v>
                </c:pt>
                <c:pt idx="404">
                  <c:v>587.66851799999995</c:v>
                </c:pt>
                <c:pt idx="405">
                  <c:v>587.76403800000003</c:v>
                </c:pt>
                <c:pt idx="406">
                  <c:v>575.64917000000003</c:v>
                </c:pt>
                <c:pt idx="407">
                  <c:v>570.307007</c:v>
                </c:pt>
                <c:pt idx="408">
                  <c:v>567.34991500000001</c:v>
                </c:pt>
                <c:pt idx="409">
                  <c:v>554.94879200000003</c:v>
                </c:pt>
                <c:pt idx="410">
                  <c:v>565.48968500000001</c:v>
                </c:pt>
                <c:pt idx="411">
                  <c:v>553.80401600000005</c:v>
                </c:pt>
                <c:pt idx="412">
                  <c:v>552.373108</c:v>
                </c:pt>
                <c:pt idx="413">
                  <c:v>546.36334199999999</c:v>
                </c:pt>
                <c:pt idx="414">
                  <c:v>521.08429000000001</c:v>
                </c:pt>
                <c:pt idx="415">
                  <c:v>533.91461200000003</c:v>
                </c:pt>
                <c:pt idx="416">
                  <c:v>546.12487799999997</c:v>
                </c:pt>
                <c:pt idx="417">
                  <c:v>541.06915300000003</c:v>
                </c:pt>
                <c:pt idx="418">
                  <c:v>539.92437700000005</c:v>
                </c:pt>
                <c:pt idx="419">
                  <c:v>530.00354000000004</c:v>
                </c:pt>
                <c:pt idx="420">
                  <c:v>537.39642300000003</c:v>
                </c:pt>
                <c:pt idx="421">
                  <c:v>532.86529499999995</c:v>
                </c:pt>
                <c:pt idx="422">
                  <c:v>530.86206100000004</c:v>
                </c:pt>
                <c:pt idx="423">
                  <c:v>526.28320299999996</c:v>
                </c:pt>
                <c:pt idx="424">
                  <c:v>533.72381600000006</c:v>
                </c:pt>
                <c:pt idx="425">
                  <c:v>535.39318800000001</c:v>
                </c:pt>
                <c:pt idx="426">
                  <c:v>542.88147000000004</c:v>
                </c:pt>
                <c:pt idx="427">
                  <c:v>538.63659700000005</c:v>
                </c:pt>
                <c:pt idx="428">
                  <c:v>532.91308600000002</c:v>
                </c:pt>
                <c:pt idx="429">
                  <c:v>524.85235599999999</c:v>
                </c:pt>
                <c:pt idx="430">
                  <c:v>549.70208700000001</c:v>
                </c:pt>
                <c:pt idx="431">
                  <c:v>555.71191399999998</c:v>
                </c:pt>
                <c:pt idx="432">
                  <c:v>595.20459000000005</c:v>
                </c:pt>
                <c:pt idx="433">
                  <c:v>582.85119599999996</c:v>
                </c:pt>
                <c:pt idx="434">
                  <c:v>578.94018600000004</c:v>
                </c:pt>
                <c:pt idx="435">
                  <c:v>583.08966099999998</c:v>
                </c:pt>
                <c:pt idx="436">
                  <c:v>573.78887899999995</c:v>
                </c:pt>
                <c:pt idx="437">
                  <c:v>586.76232900000002</c:v>
                </c:pt>
                <c:pt idx="438">
                  <c:v>579.65557899999999</c:v>
                </c:pt>
                <c:pt idx="439">
                  <c:v>577.79540999999995</c:v>
                </c:pt>
                <c:pt idx="440">
                  <c:v>581.22961399999997</c:v>
                </c:pt>
                <c:pt idx="441">
                  <c:v>576.22137499999997</c:v>
                </c:pt>
                <c:pt idx="442">
                  <c:v>582.18353300000001</c:v>
                </c:pt>
                <c:pt idx="443">
                  <c:v>587.47772199999997</c:v>
                </c:pt>
                <c:pt idx="444">
                  <c:v>616.57269299999996</c:v>
                </c:pt>
                <c:pt idx="445">
                  <c:v>620.72229000000004</c:v>
                </c:pt>
                <c:pt idx="446">
                  <c:v>619.48211700000002</c:v>
                </c:pt>
                <c:pt idx="447">
                  <c:v>620.19769299999996</c:v>
                </c:pt>
                <c:pt idx="448">
                  <c:v>620.81762700000002</c:v>
                </c:pt>
                <c:pt idx="449">
                  <c:v>623.72711200000003</c:v>
                </c:pt>
                <c:pt idx="450">
                  <c:v>622.15319799999997</c:v>
                </c:pt>
                <c:pt idx="451">
                  <c:v>616.81109600000002</c:v>
                </c:pt>
                <c:pt idx="452">
                  <c:v>606.41326900000001</c:v>
                </c:pt>
                <c:pt idx="453">
                  <c:v>607.89196800000002</c:v>
                </c:pt>
                <c:pt idx="454">
                  <c:v>601.21435499999995</c:v>
                </c:pt>
                <c:pt idx="455">
                  <c:v>581.18188499999997</c:v>
                </c:pt>
                <c:pt idx="456">
                  <c:v>576.93682899999999</c:v>
                </c:pt>
                <c:pt idx="457">
                  <c:v>584.18676800000003</c:v>
                </c:pt>
                <c:pt idx="458">
                  <c:v>583.28051800000003</c:v>
                </c:pt>
                <c:pt idx="459">
                  <c:v>575.31512499999997</c:v>
                </c:pt>
                <c:pt idx="460">
                  <c:v>577.60467500000004</c:v>
                </c:pt>
                <c:pt idx="461">
                  <c:v>573.50280799999996</c:v>
                </c:pt>
                <c:pt idx="462">
                  <c:v>573.45513900000003</c:v>
                </c:pt>
                <c:pt idx="463">
                  <c:v>591.96124299999997</c:v>
                </c:pt>
                <c:pt idx="464">
                  <c:v>589.81488000000002</c:v>
                </c:pt>
                <c:pt idx="465">
                  <c:v>583.28051800000003</c:v>
                </c:pt>
                <c:pt idx="466">
                  <c:v>573.07342500000004</c:v>
                </c:pt>
                <c:pt idx="467">
                  <c:v>614.90319799999997</c:v>
                </c:pt>
                <c:pt idx="468">
                  <c:v>626.39825399999995</c:v>
                </c:pt>
                <c:pt idx="469">
                  <c:v>627.92437700000005</c:v>
                </c:pt>
                <c:pt idx="470">
                  <c:v>622.39166299999999</c:v>
                </c:pt>
                <c:pt idx="471">
                  <c:v>607.74877900000001</c:v>
                </c:pt>
                <c:pt idx="472">
                  <c:v>607.98736599999995</c:v>
                </c:pt>
                <c:pt idx="473">
                  <c:v>601.97760000000005</c:v>
                </c:pt>
                <c:pt idx="474">
                  <c:v>592.43823199999997</c:v>
                </c:pt>
                <c:pt idx="475">
                  <c:v>590.72119099999998</c:v>
                </c:pt>
                <c:pt idx="476">
                  <c:v>596.49243200000001</c:v>
                </c:pt>
                <c:pt idx="477">
                  <c:v>600.49902299999997</c:v>
                </c:pt>
                <c:pt idx="478">
                  <c:v>591.57971199999997</c:v>
                </c:pt>
                <c:pt idx="479">
                  <c:v>588.90869099999998</c:v>
                </c:pt>
                <c:pt idx="480">
                  <c:v>575.50598100000002</c:v>
                </c:pt>
                <c:pt idx="481">
                  <c:v>577.03228799999999</c:v>
                </c:pt>
                <c:pt idx="482">
                  <c:v>588.47937000000002</c:v>
                </c:pt>
                <c:pt idx="483">
                  <c:v>587.95465100000001</c:v>
                </c:pt>
                <c:pt idx="484">
                  <c:v>592.19982900000002</c:v>
                </c:pt>
                <c:pt idx="485">
                  <c:v>604.74395800000002</c:v>
                </c:pt>
                <c:pt idx="486">
                  <c:v>607.03338599999995</c:v>
                </c:pt>
                <c:pt idx="487">
                  <c:v>594.39386000000002</c:v>
                </c:pt>
                <c:pt idx="488">
                  <c:v>594.53802499999995</c:v>
                </c:pt>
                <c:pt idx="489">
                  <c:v>587.42181400000004</c:v>
                </c:pt>
                <c:pt idx="490">
                  <c:v>577.94958499999996</c:v>
                </c:pt>
                <c:pt idx="491">
                  <c:v>577.22839399999998</c:v>
                </c:pt>
                <c:pt idx="492">
                  <c:v>576.74749799999995</c:v>
                </c:pt>
                <c:pt idx="493">
                  <c:v>578.14196800000002</c:v>
                </c:pt>
                <c:pt idx="494">
                  <c:v>582.99829099999999</c:v>
                </c:pt>
                <c:pt idx="495">
                  <c:v>586.41204800000003</c:v>
                </c:pt>
                <c:pt idx="496">
                  <c:v>587.32562299999995</c:v>
                </c:pt>
                <c:pt idx="497">
                  <c:v>593.38403300000004</c:v>
                </c:pt>
                <c:pt idx="498">
                  <c:v>587.51800500000002</c:v>
                </c:pt>
                <c:pt idx="499">
                  <c:v>589.53747599999997</c:v>
                </c:pt>
                <c:pt idx="500">
                  <c:v>587.37377900000001</c:v>
                </c:pt>
                <c:pt idx="501">
                  <c:v>591.41265899999996</c:v>
                </c:pt>
                <c:pt idx="502">
                  <c:v>580.35375999999997</c:v>
                </c:pt>
                <c:pt idx="503">
                  <c:v>584.39263900000003</c:v>
                </c:pt>
                <c:pt idx="504">
                  <c:v>586.79681400000004</c:v>
                </c:pt>
                <c:pt idx="505">
                  <c:v>606.70288100000005</c:v>
                </c:pt>
                <c:pt idx="506">
                  <c:v>596.46124299999997</c:v>
                </c:pt>
                <c:pt idx="507">
                  <c:v>631.99414100000001</c:v>
                </c:pt>
                <c:pt idx="508">
                  <c:v>649.832764</c:v>
                </c:pt>
                <c:pt idx="509">
                  <c:v>637.04284700000005</c:v>
                </c:pt>
                <c:pt idx="510">
                  <c:v>632.18658400000004</c:v>
                </c:pt>
                <c:pt idx="511">
                  <c:v>625.59918200000004</c:v>
                </c:pt>
                <c:pt idx="512">
                  <c:v>637.13897699999995</c:v>
                </c:pt>
                <c:pt idx="513">
                  <c:v>637.23510699999997</c:v>
                </c:pt>
                <c:pt idx="514">
                  <c:v>638.72570800000005</c:v>
                </c:pt>
                <c:pt idx="515">
                  <c:v>643.72625700000003</c:v>
                </c:pt>
                <c:pt idx="516">
                  <c:v>648.10180700000001</c:v>
                </c:pt>
                <c:pt idx="517">
                  <c:v>643.53405799999996</c:v>
                </c:pt>
                <c:pt idx="518">
                  <c:v>644.15887499999997</c:v>
                </c:pt>
                <c:pt idx="519">
                  <c:v>625.31066899999996</c:v>
                </c:pt>
                <c:pt idx="520">
                  <c:v>615.93463099999997</c:v>
                </c:pt>
                <c:pt idx="521">
                  <c:v>607.61633300000005</c:v>
                </c:pt>
                <c:pt idx="522">
                  <c:v>609.97241199999996</c:v>
                </c:pt>
                <c:pt idx="523">
                  <c:v>600.83679199999995</c:v>
                </c:pt>
                <c:pt idx="524">
                  <c:v>616.07891800000004</c:v>
                </c:pt>
                <c:pt idx="525">
                  <c:v>612.56897000000004</c:v>
                </c:pt>
                <c:pt idx="526">
                  <c:v>608.722351</c:v>
                </c:pt>
                <c:pt idx="527">
                  <c:v>613.67486599999995</c:v>
                </c:pt>
                <c:pt idx="528">
                  <c:v>620.79101600000001</c:v>
                </c:pt>
                <c:pt idx="529">
                  <c:v>633.62896699999999</c:v>
                </c:pt>
                <c:pt idx="530">
                  <c:v>592.03772000000004</c:v>
                </c:pt>
                <c:pt idx="531">
                  <c:v>589.97021500000005</c:v>
                </c:pt>
                <c:pt idx="532">
                  <c:v>582.90210000000002</c:v>
                </c:pt>
                <c:pt idx="533">
                  <c:v>581.31536900000003</c:v>
                </c:pt>
                <c:pt idx="534">
                  <c:v>561.40924099999995</c:v>
                </c:pt>
                <c:pt idx="535">
                  <c:v>560.35150099999998</c:v>
                </c:pt>
                <c:pt idx="536">
                  <c:v>560.35150099999998</c:v>
                </c:pt>
                <c:pt idx="537">
                  <c:v>568.66967799999998</c:v>
                </c:pt>
                <c:pt idx="538">
                  <c:v>577.80535899999995</c:v>
                </c:pt>
                <c:pt idx="539">
                  <c:v>579.53631600000006</c:v>
                </c:pt>
                <c:pt idx="540">
                  <c:v>585.16198699999995</c:v>
                </c:pt>
                <c:pt idx="541">
                  <c:v>605.16412400000002</c:v>
                </c:pt>
                <c:pt idx="542">
                  <c:v>613.24206500000003</c:v>
                </c:pt>
                <c:pt idx="543">
                  <c:v>622.28143299999999</c:v>
                </c:pt>
                <c:pt idx="544">
                  <c:v>618.19451900000001</c:v>
                </c:pt>
                <c:pt idx="545">
                  <c:v>634.39825399999995</c:v>
                </c:pt>
                <c:pt idx="546">
                  <c:v>681.08630400000004</c:v>
                </c:pt>
                <c:pt idx="547">
                  <c:v>688.92364499999996</c:v>
                </c:pt>
                <c:pt idx="548">
                  <c:v>693.01068099999998</c:v>
                </c:pt>
                <c:pt idx="549">
                  <c:v>702.96374500000002</c:v>
                </c:pt>
                <c:pt idx="550">
                  <c:v>677.91284199999996</c:v>
                </c:pt>
                <c:pt idx="551">
                  <c:v>682.52874799999995</c:v>
                </c:pt>
                <c:pt idx="552">
                  <c:v>700.70379600000001</c:v>
                </c:pt>
                <c:pt idx="553">
                  <c:v>710.75305200000003</c:v>
                </c:pt>
                <c:pt idx="554">
                  <c:v>718.20574999999997</c:v>
                </c:pt>
                <c:pt idx="555">
                  <c:v>718.78277600000001</c:v>
                </c:pt>
                <c:pt idx="556">
                  <c:v>781.43395999999996</c:v>
                </c:pt>
                <c:pt idx="557">
                  <c:v>808.21594200000004</c:v>
                </c:pt>
                <c:pt idx="558">
                  <c:v>777.25091599999996</c:v>
                </c:pt>
                <c:pt idx="559">
                  <c:v>776.91430700000001</c:v>
                </c:pt>
                <c:pt idx="560">
                  <c:v>800.426514</c:v>
                </c:pt>
                <c:pt idx="561">
                  <c:v>780.47241199999996</c:v>
                </c:pt>
                <c:pt idx="562">
                  <c:v>779.99157700000001</c:v>
                </c:pt>
                <c:pt idx="563">
                  <c:v>755.75811799999997</c:v>
                </c:pt>
                <c:pt idx="564">
                  <c:v>766.86511199999995</c:v>
                </c:pt>
                <c:pt idx="565">
                  <c:v>763.54748500000005</c:v>
                </c:pt>
                <c:pt idx="566">
                  <c:v>756.09466599999996</c:v>
                </c:pt>
                <c:pt idx="567">
                  <c:v>754.07525599999997</c:v>
                </c:pt>
                <c:pt idx="568">
                  <c:v>739.65051300000005</c:v>
                </c:pt>
                <c:pt idx="569">
                  <c:v>738.40033000000005</c:v>
                </c:pt>
                <c:pt idx="570">
                  <c:v>740.56408699999997</c:v>
                </c:pt>
                <c:pt idx="571">
                  <c:v>775.80841099999998</c:v>
                </c:pt>
                <c:pt idx="572">
                  <c:v>768.980774</c:v>
                </c:pt>
                <c:pt idx="573">
                  <c:v>779.847351</c:v>
                </c:pt>
                <c:pt idx="574">
                  <c:v>782.92468299999996</c:v>
                </c:pt>
                <c:pt idx="575">
                  <c:v>775.85650599999997</c:v>
                </c:pt>
                <c:pt idx="576">
                  <c:v>768.83648700000003</c:v>
                </c:pt>
                <c:pt idx="577">
                  <c:v>780.28002900000001</c:v>
                </c:pt>
                <c:pt idx="578">
                  <c:v>760.80670199999997</c:v>
                </c:pt>
                <c:pt idx="579">
                  <c:v>756.62359600000002</c:v>
                </c:pt>
                <c:pt idx="580">
                  <c:v>756.57550000000003</c:v>
                </c:pt>
                <c:pt idx="581">
                  <c:v>745.80499299999997</c:v>
                </c:pt>
                <c:pt idx="582">
                  <c:v>755.08496100000002</c:v>
                </c:pt>
                <c:pt idx="583">
                  <c:v>750.61328100000003</c:v>
                </c:pt>
                <c:pt idx="584">
                  <c:v>753.83483899999999</c:v>
                </c:pt>
                <c:pt idx="585">
                  <c:v>759.98925799999995</c:v>
                </c:pt>
                <c:pt idx="586">
                  <c:v>780.03973399999995</c:v>
                </c:pt>
                <c:pt idx="587">
                  <c:v>831.29547100000002</c:v>
                </c:pt>
                <c:pt idx="588">
                  <c:v>842.83520499999997</c:v>
                </c:pt>
                <c:pt idx="589">
                  <c:v>917.699341</c:v>
                </c:pt>
                <c:pt idx="590">
                  <c:v>909.14074700000003</c:v>
                </c:pt>
                <c:pt idx="591">
                  <c:v>948.37597700000003</c:v>
                </c:pt>
                <c:pt idx="592">
                  <c:v>976.744507</c:v>
                </c:pt>
                <c:pt idx="593">
                  <c:v>979.00439500000005</c:v>
                </c:pt>
                <c:pt idx="594">
                  <c:v>973.71539299999995</c:v>
                </c:pt>
                <c:pt idx="595">
                  <c:v>982.706726</c:v>
                </c:pt>
                <c:pt idx="596">
                  <c:v>1081.9487300000001</c:v>
                </c:pt>
                <c:pt idx="597">
                  <c:v>1056.5610349999999</c:v>
                </c:pt>
                <c:pt idx="598">
                  <c:v>1014.00824</c:v>
                </c:pt>
                <c:pt idx="599">
                  <c:v>1038.337769</c:v>
                </c:pt>
                <c:pt idx="600">
                  <c:v>1016.124023</c:v>
                </c:pt>
                <c:pt idx="601">
                  <c:v>1028.9136960000001</c:v>
                </c:pt>
                <c:pt idx="602">
                  <c:v>997.756531</c:v>
                </c:pt>
                <c:pt idx="603">
                  <c:v>997.90063499999997</c:v>
                </c:pt>
                <c:pt idx="604">
                  <c:v>1018.3838500000001</c:v>
                </c:pt>
                <c:pt idx="605">
                  <c:v>906.92883300000005</c:v>
                </c:pt>
                <c:pt idx="606">
                  <c:v>904.46368399999994</c:v>
                </c:pt>
                <c:pt idx="607">
                  <c:v>866.13122599999997</c:v>
                </c:pt>
                <c:pt idx="608">
                  <c:v>840.51171899999997</c:v>
                </c:pt>
                <c:pt idx="609">
                  <c:v>851.33947799999999</c:v>
                </c:pt>
                <c:pt idx="610">
                  <c:v>842.59020999999996</c:v>
                </c:pt>
                <c:pt idx="611">
                  <c:v>813.20043899999996</c:v>
                </c:pt>
                <c:pt idx="612">
                  <c:v>788.01593000000003</c:v>
                </c:pt>
                <c:pt idx="613">
                  <c:v>772.49926800000003</c:v>
                </c:pt>
                <c:pt idx="614">
                  <c:v>819.87109399999997</c:v>
                </c:pt>
                <c:pt idx="615">
                  <c:v>796.47515899999996</c:v>
                </c:pt>
                <c:pt idx="616">
                  <c:v>772.40252699999996</c:v>
                </c:pt>
                <c:pt idx="617">
                  <c:v>768.24548300000004</c:v>
                </c:pt>
                <c:pt idx="618">
                  <c:v>786.08239700000001</c:v>
                </c:pt>
                <c:pt idx="619">
                  <c:v>758.09436000000005</c:v>
                </c:pt>
                <c:pt idx="620">
                  <c:v>719.71350099999995</c:v>
                </c:pt>
                <c:pt idx="621">
                  <c:v>774.28784199999996</c:v>
                </c:pt>
                <c:pt idx="622">
                  <c:v>779.26666299999999</c:v>
                </c:pt>
                <c:pt idx="623">
                  <c:v>776.80145300000004</c:v>
                </c:pt>
                <c:pt idx="624">
                  <c:v>761.09136999999998</c:v>
                </c:pt>
                <c:pt idx="625">
                  <c:v>802.51757799999996</c:v>
                </c:pt>
                <c:pt idx="626">
                  <c:v>787.43591300000003</c:v>
                </c:pt>
                <c:pt idx="627">
                  <c:v>784.82562299999995</c:v>
                </c:pt>
                <c:pt idx="628">
                  <c:v>788.16094999999996</c:v>
                </c:pt>
                <c:pt idx="629">
                  <c:v>783.18206799999996</c:v>
                </c:pt>
                <c:pt idx="630">
                  <c:v>792.31811500000003</c:v>
                </c:pt>
                <c:pt idx="631">
                  <c:v>778.63830600000006</c:v>
                </c:pt>
                <c:pt idx="632">
                  <c:v>776.22137499999997</c:v>
                </c:pt>
                <c:pt idx="633">
                  <c:v>759.254456</c:v>
                </c:pt>
                <c:pt idx="634">
                  <c:v>742.384277</c:v>
                </c:pt>
                <c:pt idx="635">
                  <c:v>760.36627199999998</c:v>
                </c:pt>
                <c:pt idx="636">
                  <c:v>751.27856399999996</c:v>
                </c:pt>
                <c:pt idx="637">
                  <c:v>759.06121800000005</c:v>
                </c:pt>
                <c:pt idx="638">
                  <c:v>791.10968000000003</c:v>
                </c:pt>
                <c:pt idx="639">
                  <c:v>786.61413600000003</c:v>
                </c:pt>
                <c:pt idx="640">
                  <c:v>794.49328600000001</c:v>
                </c:pt>
                <c:pt idx="641">
                  <c:v>811.94354199999998</c:v>
                </c:pt>
                <c:pt idx="642">
                  <c:v>844.33044400000006</c:v>
                </c:pt>
                <c:pt idx="643">
                  <c:v>842.97699</c:v>
                </c:pt>
                <c:pt idx="644">
                  <c:v>814.02209500000004</c:v>
                </c:pt>
                <c:pt idx="645">
                  <c:v>813.442139</c:v>
                </c:pt>
                <c:pt idx="646">
                  <c:v>817.55078100000003</c:v>
                </c:pt>
                <c:pt idx="647">
                  <c:v>830.21557600000006</c:v>
                </c:pt>
                <c:pt idx="648">
                  <c:v>843.26702899999998</c:v>
                </c:pt>
                <c:pt idx="649">
                  <c:v>842.30023200000005</c:v>
                </c:pt>
                <c:pt idx="650">
                  <c:v>846.50567599999999</c:v>
                </c:pt>
                <c:pt idx="651">
                  <c:v>842.92864999999995</c:v>
                </c:pt>
                <c:pt idx="652">
                  <c:v>842.30023200000005</c:v>
                </c:pt>
                <c:pt idx="653">
                  <c:v>836.83795199999997</c:v>
                </c:pt>
                <c:pt idx="654">
                  <c:v>878.69928000000004</c:v>
                </c:pt>
                <c:pt idx="655">
                  <c:v>880.53594999999996</c:v>
                </c:pt>
                <c:pt idx="656">
                  <c:v>892.52410899999995</c:v>
                </c:pt>
                <c:pt idx="657">
                  <c:v>876.42724599999997</c:v>
                </c:pt>
                <c:pt idx="658">
                  <c:v>877.49078399999996</c:v>
                </c:pt>
                <c:pt idx="659">
                  <c:v>871.44836399999997</c:v>
                </c:pt>
                <c:pt idx="660">
                  <c:v>866.56616199999996</c:v>
                </c:pt>
                <c:pt idx="661">
                  <c:v>894.21588099999997</c:v>
                </c:pt>
                <c:pt idx="662">
                  <c:v>881.26104699999996</c:v>
                </c:pt>
                <c:pt idx="663">
                  <c:v>861.24890100000005</c:v>
                </c:pt>
                <c:pt idx="664">
                  <c:v>862.45739700000001</c:v>
                </c:pt>
                <c:pt idx="665">
                  <c:v>875.41223100000002</c:v>
                </c:pt>
                <c:pt idx="666">
                  <c:v>860.33062700000005</c:v>
                </c:pt>
                <c:pt idx="667">
                  <c:v>885.418274</c:v>
                </c:pt>
                <c:pt idx="668">
                  <c:v>884.934753</c:v>
                </c:pt>
                <c:pt idx="669">
                  <c:v>893.92596400000002</c:v>
                </c:pt>
                <c:pt idx="670">
                  <c:v>888.02856399999996</c:v>
                </c:pt>
                <c:pt idx="671">
                  <c:v>892.66894500000001</c:v>
                </c:pt>
                <c:pt idx="672">
                  <c:v>894.36090100000001</c:v>
                </c:pt>
                <c:pt idx="673">
                  <c:v>957.15270999999996</c:v>
                </c:pt>
                <c:pt idx="674">
                  <c:v>933.27343800000006</c:v>
                </c:pt>
                <c:pt idx="675">
                  <c:v>914.32482900000002</c:v>
                </c:pt>
                <c:pt idx="676">
                  <c:v>938.01068099999998</c:v>
                </c:pt>
                <c:pt idx="677">
                  <c:v>936.02874799999995</c:v>
                </c:pt>
                <c:pt idx="678">
                  <c:v>913.69628899999998</c:v>
                </c:pt>
                <c:pt idx="679">
                  <c:v>889.52703899999995</c:v>
                </c:pt>
                <c:pt idx="680">
                  <c:v>893.10406499999999</c:v>
                </c:pt>
                <c:pt idx="681">
                  <c:v>886.67511000000002</c:v>
                </c:pt>
                <c:pt idx="682">
                  <c:v>892.185608</c:v>
                </c:pt>
                <c:pt idx="683">
                  <c:v>889.575378</c:v>
                </c:pt>
                <c:pt idx="684">
                  <c:v>889.96203600000001</c:v>
                </c:pt>
                <c:pt idx="685">
                  <c:v>892.28234899999995</c:v>
                </c:pt>
                <c:pt idx="686">
                  <c:v>885.36987299999998</c:v>
                </c:pt>
                <c:pt idx="687">
                  <c:v>914.56640600000003</c:v>
                </c:pt>
                <c:pt idx="688">
                  <c:v>942.07116699999995</c:v>
                </c:pt>
                <c:pt idx="689">
                  <c:v>931.14648399999999</c:v>
                </c:pt>
                <c:pt idx="690">
                  <c:v>937.86560099999997</c:v>
                </c:pt>
                <c:pt idx="691">
                  <c:v>893.58746299999996</c:v>
                </c:pt>
                <c:pt idx="692">
                  <c:v>922.59057600000006</c:v>
                </c:pt>
                <c:pt idx="693">
                  <c:v>931.29156499999999</c:v>
                </c:pt>
                <c:pt idx="694">
                  <c:v>922.10723900000005</c:v>
                </c:pt>
                <c:pt idx="695">
                  <c:v>902.53008999999997</c:v>
                </c:pt>
                <c:pt idx="696">
                  <c:v>907.605591</c:v>
                </c:pt>
                <c:pt idx="697">
                  <c:v>908.95910600000002</c:v>
                </c:pt>
                <c:pt idx="698">
                  <c:v>921.52716099999998</c:v>
                </c:pt>
                <c:pt idx="699">
                  <c:v>947.24334699999997</c:v>
                </c:pt>
                <c:pt idx="700">
                  <c:v>923.02569600000004</c:v>
                </c:pt>
                <c:pt idx="701">
                  <c:v>885.75665300000003</c:v>
                </c:pt>
                <c:pt idx="702">
                  <c:v>890.880493</c:v>
                </c:pt>
                <c:pt idx="703">
                  <c:v>887.64184599999999</c:v>
                </c:pt>
                <c:pt idx="704">
                  <c:v>887.88354500000003</c:v>
                </c:pt>
                <c:pt idx="705">
                  <c:v>887.06176800000003</c:v>
                </c:pt>
                <c:pt idx="706">
                  <c:v>884.74151600000005</c:v>
                </c:pt>
                <c:pt idx="707">
                  <c:v>897.79296899999997</c:v>
                </c:pt>
                <c:pt idx="708">
                  <c:v>898.61468500000001</c:v>
                </c:pt>
                <c:pt idx="709">
                  <c:v>885.22491500000001</c:v>
                </c:pt>
                <c:pt idx="710">
                  <c:v>885.22491500000001</c:v>
                </c:pt>
                <c:pt idx="711">
                  <c:v>885.65997300000004</c:v>
                </c:pt>
                <c:pt idx="712">
                  <c:v>885.70831299999998</c:v>
                </c:pt>
                <c:pt idx="713">
                  <c:v>895.18261700000005</c:v>
                </c:pt>
                <c:pt idx="714">
                  <c:v>887.35174600000005</c:v>
                </c:pt>
                <c:pt idx="715">
                  <c:v>909.24920699999996</c:v>
                </c:pt>
                <c:pt idx="716">
                  <c:v>903.690247</c:v>
                </c:pt>
                <c:pt idx="717">
                  <c:v>892.52410899999995</c:v>
                </c:pt>
                <c:pt idx="718">
                  <c:v>897.50299099999995</c:v>
                </c:pt>
                <c:pt idx="719">
                  <c:v>926.84436000000005</c:v>
                </c:pt>
                <c:pt idx="720">
                  <c:v>921.28552200000001</c:v>
                </c:pt>
                <c:pt idx="721">
                  <c:v>938.88079800000003</c:v>
                </c:pt>
                <c:pt idx="722">
                  <c:v>922.73565699999995</c:v>
                </c:pt>
                <c:pt idx="723">
                  <c:v>932.74176</c:v>
                </c:pt>
                <c:pt idx="724">
                  <c:v>934.82025099999998</c:v>
                </c:pt>
                <c:pt idx="725">
                  <c:v>895.03765899999996</c:v>
                </c:pt>
                <c:pt idx="726">
                  <c:v>859.99212599999998</c:v>
                </c:pt>
                <c:pt idx="727">
                  <c:v>867.67797900000005</c:v>
                </c:pt>
                <c:pt idx="728">
                  <c:v>867.77453600000001</c:v>
                </c:pt>
                <c:pt idx="729">
                  <c:v>831.569031</c:v>
                </c:pt>
                <c:pt idx="730">
                  <c:v>853.07983400000001</c:v>
                </c:pt>
                <c:pt idx="731">
                  <c:v>843.60534700000005</c:v>
                </c:pt>
                <c:pt idx="732">
                  <c:v>890.05883800000004</c:v>
                </c:pt>
                <c:pt idx="733">
                  <c:v>894.97839399999998</c:v>
                </c:pt>
                <c:pt idx="734">
                  <c:v>892.20196499999997</c:v>
                </c:pt>
                <c:pt idx="735">
                  <c:v>901.06701699999996</c:v>
                </c:pt>
                <c:pt idx="736">
                  <c:v>887.13622999999995</c:v>
                </c:pt>
                <c:pt idx="737">
                  <c:v>916.11810300000002</c:v>
                </c:pt>
                <c:pt idx="738">
                  <c:v>912.41619900000001</c:v>
                </c:pt>
                <c:pt idx="739">
                  <c:v>882.31402600000001</c:v>
                </c:pt>
                <c:pt idx="740">
                  <c:v>877.93029799999999</c:v>
                </c:pt>
                <c:pt idx="741">
                  <c:v>873.05932600000006</c:v>
                </c:pt>
                <c:pt idx="742">
                  <c:v>911.63690199999996</c:v>
                </c:pt>
                <c:pt idx="743">
                  <c:v>901.65148899999997</c:v>
                </c:pt>
                <c:pt idx="744">
                  <c:v>909.39624000000003</c:v>
                </c:pt>
                <c:pt idx="745">
                  <c:v>865.46075399999995</c:v>
                </c:pt>
                <c:pt idx="746">
                  <c:v>852.11450200000002</c:v>
                </c:pt>
                <c:pt idx="747">
                  <c:v>866.19134499999996</c:v>
                </c:pt>
                <c:pt idx="748">
                  <c:v>807.98419200000001</c:v>
                </c:pt>
                <c:pt idx="749">
                  <c:v>849.19201699999996</c:v>
                </c:pt>
                <c:pt idx="750">
                  <c:v>855.47540300000003</c:v>
                </c:pt>
                <c:pt idx="751">
                  <c:v>835.01763900000003</c:v>
                </c:pt>
                <c:pt idx="752">
                  <c:v>852.89386000000002</c:v>
                </c:pt>
                <c:pt idx="753">
                  <c:v>828.19842500000004</c:v>
                </c:pt>
                <c:pt idx="754">
                  <c:v>828.92901600000005</c:v>
                </c:pt>
                <c:pt idx="755">
                  <c:v>818.79754600000001</c:v>
                </c:pt>
                <c:pt idx="756">
                  <c:v>832.09509300000002</c:v>
                </c:pt>
                <c:pt idx="757">
                  <c:v>805.30523700000003</c:v>
                </c:pt>
                <c:pt idx="758">
                  <c:v>804.96423300000004</c:v>
                </c:pt>
                <c:pt idx="759">
                  <c:v>799.36267099999998</c:v>
                </c:pt>
                <c:pt idx="760">
                  <c:v>788.54931599999998</c:v>
                </c:pt>
                <c:pt idx="761">
                  <c:v>810.27349900000002</c:v>
                </c:pt>
                <c:pt idx="762">
                  <c:v>869.21130400000004</c:v>
                </c:pt>
                <c:pt idx="763">
                  <c:v>847.77948000000004</c:v>
                </c:pt>
                <c:pt idx="764">
                  <c:v>838.37854000000004</c:v>
                </c:pt>
                <c:pt idx="765">
                  <c:v>857.910889</c:v>
                </c:pt>
                <c:pt idx="766">
                  <c:v>867.65270999999996</c:v>
                </c:pt>
                <c:pt idx="767">
                  <c:v>890.886841</c:v>
                </c:pt>
                <c:pt idx="768">
                  <c:v>910.857483</c:v>
                </c:pt>
                <c:pt idx="769">
                  <c:v>886.94134499999996</c:v>
                </c:pt>
                <c:pt idx="770">
                  <c:v>858.00830099999996</c:v>
                </c:pt>
                <c:pt idx="771">
                  <c:v>847.487122</c:v>
                </c:pt>
                <c:pt idx="772">
                  <c:v>872.81579599999998</c:v>
                </c:pt>
                <c:pt idx="773">
                  <c:v>877.54058799999996</c:v>
                </c:pt>
                <c:pt idx="774">
                  <c:v>886.55169699999999</c:v>
                </c:pt>
                <c:pt idx="775">
                  <c:v>883.43432600000006</c:v>
                </c:pt>
                <c:pt idx="776">
                  <c:v>879.099243</c:v>
                </c:pt>
                <c:pt idx="777">
                  <c:v>890.886841</c:v>
                </c:pt>
                <c:pt idx="778">
                  <c:v>890.98419200000001</c:v>
                </c:pt>
                <c:pt idx="779">
                  <c:v>865.99658199999999</c:v>
                </c:pt>
                <c:pt idx="780">
                  <c:v>870.52642800000001</c:v>
                </c:pt>
                <c:pt idx="781">
                  <c:v>853.42962599999998</c:v>
                </c:pt>
                <c:pt idx="782">
                  <c:v>876.42028800000003</c:v>
                </c:pt>
                <c:pt idx="783">
                  <c:v>867.06817599999999</c:v>
                </c:pt>
                <c:pt idx="784">
                  <c:v>873.83868399999994</c:v>
                </c:pt>
                <c:pt idx="785">
                  <c:v>893.27362100000005</c:v>
                </c:pt>
                <c:pt idx="786">
                  <c:v>877.73541299999999</c:v>
                </c:pt>
                <c:pt idx="787">
                  <c:v>893.61456299999998</c:v>
                </c:pt>
                <c:pt idx="788">
                  <c:v>883.53179899999998</c:v>
                </c:pt>
                <c:pt idx="789">
                  <c:v>897.46252400000003</c:v>
                </c:pt>
                <c:pt idx="790">
                  <c:v>880.51171899999997</c:v>
                </c:pt>
                <c:pt idx="791">
                  <c:v>877.34576400000003</c:v>
                </c:pt>
                <c:pt idx="792">
                  <c:v>877.78417999999999</c:v>
                </c:pt>
                <c:pt idx="793">
                  <c:v>891.76361099999997</c:v>
                </c:pt>
                <c:pt idx="794">
                  <c:v>842.37274200000002</c:v>
                </c:pt>
                <c:pt idx="795">
                  <c:v>846.95135500000004</c:v>
                </c:pt>
                <c:pt idx="796">
                  <c:v>857.42382799999996</c:v>
                </c:pt>
                <c:pt idx="797">
                  <c:v>831.41320800000005</c:v>
                </c:pt>
                <c:pt idx="798">
                  <c:v>783.386169</c:v>
                </c:pt>
                <c:pt idx="799">
                  <c:v>798.68072500000005</c:v>
                </c:pt>
                <c:pt idx="800">
                  <c:v>804.52581799999996</c:v>
                </c:pt>
                <c:pt idx="801">
                  <c:v>829.02648899999997</c:v>
                </c:pt>
                <c:pt idx="802">
                  <c:v>823.71716300000003</c:v>
                </c:pt>
                <c:pt idx="803">
                  <c:v>806.86395300000004</c:v>
                </c:pt>
                <c:pt idx="804">
                  <c:v>810.32220500000005</c:v>
                </c:pt>
                <c:pt idx="805">
                  <c:v>799.41137700000002</c:v>
                </c:pt>
                <c:pt idx="806">
                  <c:v>801.79815699999995</c:v>
                </c:pt>
                <c:pt idx="807">
                  <c:v>789.18249500000002</c:v>
                </c:pt>
                <c:pt idx="808">
                  <c:v>769.01702899999998</c:v>
                </c:pt>
                <c:pt idx="809">
                  <c:v>759.90844700000002</c:v>
                </c:pt>
                <c:pt idx="810">
                  <c:v>766.67901600000005</c:v>
                </c:pt>
                <c:pt idx="811">
                  <c:v>772.42675799999995</c:v>
                </c:pt>
                <c:pt idx="812">
                  <c:v>782.50933799999996</c:v>
                </c:pt>
                <c:pt idx="813">
                  <c:v>773.887878</c:v>
                </c:pt>
                <c:pt idx="814">
                  <c:v>767.70190400000001</c:v>
                </c:pt>
                <c:pt idx="815">
                  <c:v>757.86273200000005</c:v>
                </c:pt>
                <c:pt idx="816">
                  <c:v>759.51873799999998</c:v>
                </c:pt>
                <c:pt idx="817">
                  <c:v>794.10217299999999</c:v>
                </c:pt>
                <c:pt idx="818">
                  <c:v>782.46075399999995</c:v>
                </c:pt>
                <c:pt idx="819">
                  <c:v>767.50701900000001</c:v>
                </c:pt>
                <c:pt idx="820">
                  <c:v>743.98071300000004</c:v>
                </c:pt>
                <c:pt idx="821">
                  <c:v>747.77990699999998</c:v>
                </c:pt>
                <c:pt idx="822">
                  <c:v>766.24060099999997</c:v>
                </c:pt>
                <c:pt idx="823">
                  <c:v>728.83215299999995</c:v>
                </c:pt>
                <c:pt idx="824">
                  <c:v>760.73651099999995</c:v>
                </c:pt>
                <c:pt idx="825">
                  <c:v>734.238831</c:v>
                </c:pt>
                <c:pt idx="826">
                  <c:v>727.80920400000002</c:v>
                </c:pt>
                <c:pt idx="827">
                  <c:v>713.14782700000001</c:v>
                </c:pt>
                <c:pt idx="828">
                  <c:v>705.84149200000002</c:v>
                </c:pt>
                <c:pt idx="829">
                  <c:v>710.32275400000003</c:v>
                </c:pt>
                <c:pt idx="830">
                  <c:v>719.82104500000003</c:v>
                </c:pt>
                <c:pt idx="831">
                  <c:v>707.93597399999999</c:v>
                </c:pt>
                <c:pt idx="832">
                  <c:v>717.19067399999994</c:v>
                </c:pt>
                <c:pt idx="833">
                  <c:v>746.70825200000002</c:v>
                </c:pt>
                <c:pt idx="834">
                  <c:v>740.35125700000003</c:v>
                </c:pt>
                <c:pt idx="835">
                  <c:v>742.698486</c:v>
                </c:pt>
                <c:pt idx="836">
                  <c:v>739.42218000000003</c:v>
                </c:pt>
                <c:pt idx="837">
                  <c:v>744.21441700000003</c:v>
                </c:pt>
                <c:pt idx="838">
                  <c:v>751.84283400000004</c:v>
                </c:pt>
                <c:pt idx="839">
                  <c:v>762.99212599999998</c:v>
                </c:pt>
                <c:pt idx="840">
                  <c:v>758.39550799999995</c:v>
                </c:pt>
                <c:pt idx="841">
                  <c:v>758.98230000000001</c:v>
                </c:pt>
                <c:pt idx="842">
                  <c:v>762.55200200000002</c:v>
                </c:pt>
                <c:pt idx="843">
                  <c:v>764.16564900000003</c:v>
                </c:pt>
                <c:pt idx="844">
                  <c:v>748.66430700000001</c:v>
                </c:pt>
                <c:pt idx="845">
                  <c:v>780.05828899999995</c:v>
                </c:pt>
                <c:pt idx="846">
                  <c:v>770.81616199999996</c:v>
                </c:pt>
                <c:pt idx="847">
                  <c:v>782.45446800000002</c:v>
                </c:pt>
                <c:pt idx="848">
                  <c:v>782.55230700000004</c:v>
                </c:pt>
                <c:pt idx="849">
                  <c:v>787.93133499999999</c:v>
                </c:pt>
                <c:pt idx="850">
                  <c:v>794.04388400000005</c:v>
                </c:pt>
                <c:pt idx="851">
                  <c:v>771.94085700000005</c:v>
                </c:pt>
                <c:pt idx="852">
                  <c:v>763.97015399999998</c:v>
                </c:pt>
                <c:pt idx="853">
                  <c:v>758.83563200000003</c:v>
                </c:pt>
                <c:pt idx="854">
                  <c:v>743.96984899999995</c:v>
                </c:pt>
                <c:pt idx="855">
                  <c:v>750.81591800000001</c:v>
                </c:pt>
                <c:pt idx="856">
                  <c:v>758.05316200000004</c:v>
                </c:pt>
                <c:pt idx="857">
                  <c:v>747.58850099999995</c:v>
                </c:pt>
                <c:pt idx="858">
                  <c:v>743.96984899999995</c:v>
                </c:pt>
                <c:pt idx="859">
                  <c:v>743.676514</c:v>
                </c:pt>
                <c:pt idx="860">
                  <c:v>750.47363299999995</c:v>
                </c:pt>
                <c:pt idx="861">
                  <c:v>748.17529300000001</c:v>
                </c:pt>
                <c:pt idx="862">
                  <c:v>748.81103499999995</c:v>
                </c:pt>
                <c:pt idx="863">
                  <c:v>753.21203600000001</c:v>
                </c:pt>
                <c:pt idx="864">
                  <c:v>747.53961200000003</c:v>
                </c:pt>
                <c:pt idx="865">
                  <c:v>760.30261199999995</c:v>
                </c:pt>
                <c:pt idx="866">
                  <c:v>758.05316200000004</c:v>
                </c:pt>
                <c:pt idx="867">
                  <c:v>753.16314699999998</c:v>
                </c:pt>
                <c:pt idx="868">
                  <c:v>752.91857900000002</c:v>
                </c:pt>
                <c:pt idx="869">
                  <c:v>753.30987500000003</c:v>
                </c:pt>
                <c:pt idx="870">
                  <c:v>753.35870399999999</c:v>
                </c:pt>
                <c:pt idx="871">
                  <c:v>753.06530799999996</c:v>
                </c:pt>
                <c:pt idx="872">
                  <c:v>753.94561799999997</c:v>
                </c:pt>
                <c:pt idx="873">
                  <c:v>752.96758999999997</c:v>
                </c:pt>
                <c:pt idx="874">
                  <c:v>752.96758999999997</c:v>
                </c:pt>
                <c:pt idx="875">
                  <c:v>753.11425799999995</c:v>
                </c:pt>
                <c:pt idx="876">
                  <c:v>753.26092500000004</c:v>
                </c:pt>
                <c:pt idx="877">
                  <c:v>760.44928000000004</c:v>
                </c:pt>
                <c:pt idx="878">
                  <c:v>755.31469700000002</c:v>
                </c:pt>
                <c:pt idx="879">
                  <c:v>753.40765399999998</c:v>
                </c:pt>
                <c:pt idx="880">
                  <c:v>753.11425799999995</c:v>
                </c:pt>
                <c:pt idx="881">
                  <c:v>753.55438200000003</c:v>
                </c:pt>
                <c:pt idx="882">
                  <c:v>754.58123799999998</c:v>
                </c:pt>
                <c:pt idx="883">
                  <c:v>793.163635</c:v>
                </c:pt>
                <c:pt idx="884">
                  <c:v>781.81872599999997</c:v>
                </c:pt>
                <c:pt idx="885">
                  <c:v>774.38592500000004</c:v>
                </c:pt>
                <c:pt idx="886">
                  <c:v>740.15563999999995</c:v>
                </c:pt>
                <c:pt idx="887">
                  <c:v>733.60296600000004</c:v>
                </c:pt>
                <c:pt idx="888">
                  <c:v>743.432007</c:v>
                </c:pt>
                <c:pt idx="889">
                  <c:v>740.84027100000003</c:v>
                </c:pt>
                <c:pt idx="890">
                  <c:v>732.91845699999999</c:v>
                </c:pt>
                <c:pt idx="891">
                  <c:v>734.87445100000002</c:v>
                </c:pt>
                <c:pt idx="892">
                  <c:v>725.58337400000005</c:v>
                </c:pt>
                <c:pt idx="893">
                  <c:v>723.57843000000003</c:v>
                </c:pt>
                <c:pt idx="894">
                  <c:v>716.83013900000003</c:v>
                </c:pt>
                <c:pt idx="895">
                  <c:v>707.58801300000005</c:v>
                </c:pt>
                <c:pt idx="896">
                  <c:v>710.03308100000004</c:v>
                </c:pt>
                <c:pt idx="897">
                  <c:v>717.51483199999996</c:v>
                </c:pt>
                <c:pt idx="898">
                  <c:v>711.98907499999996</c:v>
                </c:pt>
                <c:pt idx="899">
                  <c:v>714.62969999999996</c:v>
                </c:pt>
                <c:pt idx="900">
                  <c:v>697.71020499999997</c:v>
                </c:pt>
                <c:pt idx="901">
                  <c:v>687.196594</c:v>
                </c:pt>
                <c:pt idx="902">
                  <c:v>682.45324700000003</c:v>
                </c:pt>
                <c:pt idx="903">
                  <c:v>688.81024200000002</c:v>
                </c:pt>
                <c:pt idx="904">
                  <c:v>687.245544</c:v>
                </c:pt>
                <c:pt idx="905">
                  <c:v>690.66851799999995</c:v>
                </c:pt>
                <c:pt idx="906">
                  <c:v>694.629456</c:v>
                </c:pt>
                <c:pt idx="907">
                  <c:v>686.56085199999995</c:v>
                </c:pt>
                <c:pt idx="908">
                  <c:v>697.51458700000001</c:v>
                </c:pt>
                <c:pt idx="909">
                  <c:v>686.75647000000004</c:v>
                </c:pt>
                <c:pt idx="910">
                  <c:v>679.95941200000004</c:v>
                </c:pt>
                <c:pt idx="911">
                  <c:v>706.65893600000004</c:v>
                </c:pt>
                <c:pt idx="912">
                  <c:v>685.19171100000005</c:v>
                </c:pt>
                <c:pt idx="913">
                  <c:v>685.53393600000004</c:v>
                </c:pt>
                <c:pt idx="914">
                  <c:v>669.15240500000004</c:v>
                </c:pt>
                <c:pt idx="915">
                  <c:v>669.98364300000003</c:v>
                </c:pt>
                <c:pt idx="916">
                  <c:v>674.72699</c:v>
                </c:pt>
                <c:pt idx="917">
                  <c:v>672.67315699999995</c:v>
                </c:pt>
                <c:pt idx="918">
                  <c:v>667.00073199999997</c:v>
                </c:pt>
                <c:pt idx="919">
                  <c:v>667.73425299999997</c:v>
                </c:pt>
                <c:pt idx="920">
                  <c:v>667.48974599999997</c:v>
                </c:pt>
                <c:pt idx="921">
                  <c:v>677.70996100000002</c:v>
                </c:pt>
                <c:pt idx="922">
                  <c:v>673.308899</c:v>
                </c:pt>
                <c:pt idx="923">
                  <c:v>677.02526899999998</c:v>
                </c:pt>
                <c:pt idx="924">
                  <c:v>674.53137200000003</c:v>
                </c:pt>
                <c:pt idx="925">
                  <c:v>672.91766399999995</c:v>
                </c:pt>
                <c:pt idx="926">
                  <c:v>673.84680200000003</c:v>
                </c:pt>
                <c:pt idx="927">
                  <c:v>668.66332999999997</c:v>
                </c:pt>
                <c:pt idx="928">
                  <c:v>662.746399</c:v>
                </c:pt>
                <c:pt idx="929">
                  <c:v>652.67297399999995</c:v>
                </c:pt>
                <c:pt idx="930">
                  <c:v>651.694885</c:v>
                </c:pt>
                <c:pt idx="931">
                  <c:v>646.413635</c:v>
                </c:pt>
                <c:pt idx="932">
                  <c:v>644.995544</c:v>
                </c:pt>
                <c:pt idx="933">
                  <c:v>640.105591</c:v>
                </c:pt>
                <c:pt idx="934">
                  <c:v>645.82684300000005</c:v>
                </c:pt>
                <c:pt idx="935">
                  <c:v>649.00537099999997</c:v>
                </c:pt>
                <c:pt idx="936">
                  <c:v>648.12524399999995</c:v>
                </c:pt>
                <c:pt idx="937">
                  <c:v>651.05920400000002</c:v>
                </c:pt>
                <c:pt idx="938">
                  <c:v>651.54821800000002</c:v>
                </c:pt>
                <c:pt idx="939">
                  <c:v>653.94433600000002</c:v>
                </c:pt>
                <c:pt idx="940">
                  <c:v>653.21087599999998</c:v>
                </c:pt>
                <c:pt idx="941">
                  <c:v>646.70715299999995</c:v>
                </c:pt>
                <c:pt idx="942">
                  <c:v>648.71197500000005</c:v>
                </c:pt>
                <c:pt idx="943">
                  <c:v>649.15210000000002</c:v>
                </c:pt>
                <c:pt idx="944">
                  <c:v>650.472351</c:v>
                </c:pt>
                <c:pt idx="945">
                  <c:v>642.06158400000004</c:v>
                </c:pt>
                <c:pt idx="946">
                  <c:v>661.42608600000005</c:v>
                </c:pt>
                <c:pt idx="947">
                  <c:v>692.82019000000003</c:v>
                </c:pt>
                <c:pt idx="948">
                  <c:v>692.23333700000001</c:v>
                </c:pt>
                <c:pt idx="949">
                  <c:v>685.778503</c:v>
                </c:pt>
                <c:pt idx="950">
                  <c:v>702.11120600000004</c:v>
                </c:pt>
                <c:pt idx="951">
                  <c:v>690.13061500000003</c:v>
                </c:pt>
                <c:pt idx="952">
                  <c:v>688.12567100000001</c:v>
                </c:pt>
                <c:pt idx="953">
                  <c:v>661.18158000000005</c:v>
                </c:pt>
                <c:pt idx="954">
                  <c:v>671.05950900000005</c:v>
                </c:pt>
                <c:pt idx="955">
                  <c:v>681.18182400000001</c:v>
                </c:pt>
                <c:pt idx="956">
                  <c:v>678.00335700000005</c:v>
                </c:pt>
                <c:pt idx="957">
                  <c:v>675.94946300000004</c:v>
                </c:pt>
                <c:pt idx="958">
                  <c:v>671.25506600000006</c:v>
                </c:pt>
                <c:pt idx="959">
                  <c:v>679.47033699999997</c:v>
                </c:pt>
                <c:pt idx="960">
                  <c:v>695.41180399999996</c:v>
                </c:pt>
                <c:pt idx="961">
                  <c:v>701.42657499999996</c:v>
                </c:pt>
                <c:pt idx="962">
                  <c:v>690.61962900000003</c:v>
                </c:pt>
                <c:pt idx="963">
                  <c:v>686.95208700000001</c:v>
                </c:pt>
                <c:pt idx="964">
                  <c:v>697.95471199999997</c:v>
                </c:pt>
                <c:pt idx="965">
                  <c:v>694.14044200000001</c:v>
                </c:pt>
                <c:pt idx="966">
                  <c:v>695.99859600000002</c:v>
                </c:pt>
                <c:pt idx="967">
                  <c:v>698.29693599999996</c:v>
                </c:pt>
                <c:pt idx="968">
                  <c:v>726.41461200000003</c:v>
                </c:pt>
                <c:pt idx="969">
                  <c:v>720.25317399999994</c:v>
                </c:pt>
                <c:pt idx="970">
                  <c:v>728.46850600000005</c:v>
                </c:pt>
                <c:pt idx="971">
                  <c:v>721.37792999999999</c:v>
                </c:pt>
                <c:pt idx="972">
                  <c:v>722.50256300000001</c:v>
                </c:pt>
                <c:pt idx="973">
                  <c:v>707.29461700000002</c:v>
                </c:pt>
                <c:pt idx="974">
                  <c:v>709.69079599999998</c:v>
                </c:pt>
                <c:pt idx="975">
                  <c:v>709.39733899999999</c:v>
                </c:pt>
                <c:pt idx="976">
                  <c:v>677.22094700000002</c:v>
                </c:pt>
                <c:pt idx="977">
                  <c:v>666.12048300000004</c:v>
                </c:pt>
                <c:pt idx="978">
                  <c:v>656.63385000000005</c:v>
                </c:pt>
                <c:pt idx="979">
                  <c:v>666.41400099999998</c:v>
                </c:pt>
                <c:pt idx="980">
                  <c:v>654.18890399999998</c:v>
                </c:pt>
                <c:pt idx="981">
                  <c:v>677.70996100000002</c:v>
                </c:pt>
                <c:pt idx="982">
                  <c:v>689.071777</c:v>
                </c:pt>
                <c:pt idx="983">
                  <c:v>680.62451199999998</c:v>
                </c:pt>
                <c:pt idx="984">
                  <c:v>679.24127199999998</c:v>
                </c:pt>
                <c:pt idx="985">
                  <c:v>688.62719700000002</c:v>
                </c:pt>
                <c:pt idx="986">
                  <c:v>669.60845900000004</c:v>
                </c:pt>
                <c:pt idx="987">
                  <c:v>675.38812299999995</c:v>
                </c:pt>
                <c:pt idx="988">
                  <c:v>654.14642300000003</c:v>
                </c:pt>
                <c:pt idx="989">
                  <c:v>642.78454599999998</c:v>
                </c:pt>
                <c:pt idx="990">
                  <c:v>647.67511000000002</c:v>
                </c:pt>
                <c:pt idx="991">
                  <c:v>650.88604699999996</c:v>
                </c:pt>
                <c:pt idx="992">
                  <c:v>649.65106200000002</c:v>
                </c:pt>
                <c:pt idx="993">
                  <c:v>650.98486300000002</c:v>
                </c:pt>
                <c:pt idx="994">
                  <c:v>649.70043899999996</c:v>
                </c:pt>
                <c:pt idx="995">
                  <c:v>631.42266800000004</c:v>
                </c:pt>
                <c:pt idx="996">
                  <c:v>616.25707999999997</c:v>
                </c:pt>
                <c:pt idx="997">
                  <c:v>612.84851100000003</c:v>
                </c:pt>
                <c:pt idx="998">
                  <c:v>601.98071300000004</c:v>
                </c:pt>
                <c:pt idx="999">
                  <c:v>592.89117399999998</c:v>
                </c:pt>
                <c:pt idx="1000">
                  <c:v>595.163635</c:v>
                </c:pt>
                <c:pt idx="1001">
                  <c:v>592.94061299999998</c:v>
                </c:pt>
                <c:pt idx="1002">
                  <c:v>594.02734399999997</c:v>
                </c:pt>
                <c:pt idx="1003">
                  <c:v>600.597534</c:v>
                </c:pt>
                <c:pt idx="1004">
                  <c:v>596.20098900000005</c:v>
                </c:pt>
                <c:pt idx="1005">
                  <c:v>597.23834199999999</c:v>
                </c:pt>
                <c:pt idx="1006">
                  <c:v>591.11285399999997</c:v>
                </c:pt>
                <c:pt idx="1007">
                  <c:v>576.73761000000002</c:v>
                </c:pt>
                <c:pt idx="1008">
                  <c:v>570.16747999999995</c:v>
                </c:pt>
                <c:pt idx="1009">
                  <c:v>573.03265399999998</c:v>
                </c:pt>
                <c:pt idx="1010">
                  <c:v>572.29168700000002</c:v>
                </c:pt>
                <c:pt idx="1011">
                  <c:v>568.68548599999997</c:v>
                </c:pt>
                <c:pt idx="1012">
                  <c:v>566.36370799999997</c:v>
                </c:pt>
                <c:pt idx="1013">
                  <c:v>565.57336399999997</c:v>
                </c:pt>
                <c:pt idx="1014">
                  <c:v>561.52258300000005</c:v>
                </c:pt>
                <c:pt idx="1015">
                  <c:v>552.68017599999996</c:v>
                </c:pt>
                <c:pt idx="1016">
                  <c:v>551.88970900000004</c:v>
                </c:pt>
                <c:pt idx="1017">
                  <c:v>546.90039100000001</c:v>
                </c:pt>
                <c:pt idx="1018">
                  <c:v>556.53326400000003</c:v>
                </c:pt>
                <c:pt idx="1019">
                  <c:v>573.18084699999997</c:v>
                </c:pt>
                <c:pt idx="1020">
                  <c:v>602.96862799999997</c:v>
                </c:pt>
                <c:pt idx="1021">
                  <c:v>620.40667699999995</c:v>
                </c:pt>
                <c:pt idx="1022">
                  <c:v>611.56414800000005</c:v>
                </c:pt>
                <c:pt idx="1023">
                  <c:v>625.74176</c:v>
                </c:pt>
                <c:pt idx="1024">
                  <c:v>631.225098</c:v>
                </c:pt>
                <c:pt idx="1025">
                  <c:v>634.33727999999996</c:v>
                </c:pt>
                <c:pt idx="1026">
                  <c:v>631.62030000000004</c:v>
                </c:pt>
                <c:pt idx="1027">
                  <c:v>626.68029799999999</c:v>
                </c:pt>
                <c:pt idx="1028">
                  <c:v>614.824524</c:v>
                </c:pt>
                <c:pt idx="1029">
                  <c:v>605.88324</c:v>
                </c:pt>
                <c:pt idx="1030">
                  <c:v>604.99401899999998</c:v>
                </c:pt>
                <c:pt idx="1031">
                  <c:v>593.13818400000002</c:v>
                </c:pt>
                <c:pt idx="1032">
                  <c:v>601.38793899999996</c:v>
                </c:pt>
                <c:pt idx="1033">
                  <c:v>596.25036599999999</c:v>
                </c:pt>
                <c:pt idx="1034">
                  <c:v>600.05407700000001</c:v>
                </c:pt>
                <c:pt idx="1035">
                  <c:v>599.85656700000004</c:v>
                </c:pt>
                <c:pt idx="1036">
                  <c:v>619.31982400000004</c:v>
                </c:pt>
                <c:pt idx="1037">
                  <c:v>611.119507</c:v>
                </c:pt>
                <c:pt idx="1038">
                  <c:v>601.04205300000001</c:v>
                </c:pt>
                <c:pt idx="1039">
                  <c:v>600.69628899999998</c:v>
                </c:pt>
                <c:pt idx="1040">
                  <c:v>602.07952899999998</c:v>
                </c:pt>
                <c:pt idx="1041">
                  <c:v>594.17559800000004</c:v>
                </c:pt>
                <c:pt idx="1042">
                  <c:v>577.52795400000002</c:v>
                </c:pt>
                <c:pt idx="1043">
                  <c:v>592.54540999999995</c:v>
                </c:pt>
                <c:pt idx="1044">
                  <c:v>625.93933100000004</c:v>
                </c:pt>
                <c:pt idx="1045">
                  <c:v>652.31866500000001</c:v>
                </c:pt>
                <c:pt idx="1046">
                  <c:v>643.62432899999999</c:v>
                </c:pt>
                <c:pt idx="1047">
                  <c:v>620.75244099999998</c:v>
                </c:pt>
                <c:pt idx="1048">
                  <c:v>615.31854199999998</c:v>
                </c:pt>
                <c:pt idx="1049">
                  <c:v>626.33459500000004</c:v>
                </c:pt>
                <c:pt idx="1050">
                  <c:v>624.16101100000003</c:v>
                </c:pt>
                <c:pt idx="1051">
                  <c:v>614.47875999999997</c:v>
                </c:pt>
                <c:pt idx="1052">
                  <c:v>629.05157499999996</c:v>
                </c:pt>
                <c:pt idx="1053">
                  <c:v>624.25976600000001</c:v>
                </c:pt>
                <c:pt idx="1054">
                  <c:v>629.05157499999996</c:v>
                </c:pt>
                <c:pt idx="1055">
                  <c:v>627.86596699999996</c:v>
                </c:pt>
                <c:pt idx="1056">
                  <c:v>624.30920400000002</c:v>
                </c:pt>
                <c:pt idx="1057">
                  <c:v>634.58422900000005</c:v>
                </c:pt>
                <c:pt idx="1058">
                  <c:v>625.84057600000006</c:v>
                </c:pt>
                <c:pt idx="1059">
                  <c:v>629.89129600000001</c:v>
                </c:pt>
                <c:pt idx="1060">
                  <c:v>631.57092299999999</c:v>
                </c:pt>
                <c:pt idx="1061">
                  <c:v>630.87933299999997</c:v>
                </c:pt>
                <c:pt idx="1062">
                  <c:v>633.49749799999995</c:v>
                </c:pt>
                <c:pt idx="1063">
                  <c:v>654.88738999999998</c:v>
                </c:pt>
                <c:pt idx="1064">
                  <c:v>668.66980000000001</c:v>
                </c:pt>
                <c:pt idx="1065">
                  <c:v>667.53363000000002</c:v>
                </c:pt>
                <c:pt idx="1066">
                  <c:v>660.71655299999998</c:v>
                </c:pt>
                <c:pt idx="1067">
                  <c:v>654.64038100000005</c:v>
                </c:pt>
                <c:pt idx="1068">
                  <c:v>658.44421399999999</c:v>
                </c:pt>
                <c:pt idx="1069">
                  <c:v>685.07049600000005</c:v>
                </c:pt>
                <c:pt idx="1070">
                  <c:v>675.19055200000003</c:v>
                </c:pt>
                <c:pt idx="1071">
                  <c:v>698.11181599999998</c:v>
                </c:pt>
                <c:pt idx="1072">
                  <c:v>709.96765100000005</c:v>
                </c:pt>
                <c:pt idx="1073">
                  <c:v>682.89685099999997</c:v>
                </c:pt>
                <c:pt idx="1074">
                  <c:v>687.78741500000001</c:v>
                </c:pt>
                <c:pt idx="1075">
                  <c:v>673.80737299999998</c:v>
                </c:pt>
                <c:pt idx="1076">
                  <c:v>665.50824</c:v>
                </c:pt>
                <c:pt idx="1077">
                  <c:v>676.57372999999995</c:v>
                </c:pt>
                <c:pt idx="1078">
                  <c:v>674.94360400000005</c:v>
                </c:pt>
                <c:pt idx="1079">
                  <c:v>696.67932099999996</c:v>
                </c:pt>
                <c:pt idx="1080">
                  <c:v>719.25482199999999</c:v>
                </c:pt>
                <c:pt idx="1081">
                  <c:v>729.92504899999994</c:v>
                </c:pt>
                <c:pt idx="1082">
                  <c:v>712.41595500000005</c:v>
                </c:pt>
                <c:pt idx="1083">
                  <c:v>732.80187999999998</c:v>
                </c:pt>
                <c:pt idx="1084">
                  <c:v>734.83551</c:v>
                </c:pt>
                <c:pt idx="1085">
                  <c:v>715.78881799999999</c:v>
                </c:pt>
                <c:pt idx="1086">
                  <c:v>729.03222700000003</c:v>
                </c:pt>
                <c:pt idx="1087">
                  <c:v>736.12512200000003</c:v>
                </c:pt>
                <c:pt idx="1088">
                  <c:v>735.72833300000002</c:v>
                </c:pt>
                <c:pt idx="1089">
                  <c:v>749.26934800000004</c:v>
                </c:pt>
                <c:pt idx="1090">
                  <c:v>737.01794400000006</c:v>
                </c:pt>
                <c:pt idx="1091">
                  <c:v>741.43243399999994</c:v>
                </c:pt>
                <c:pt idx="1092">
                  <c:v>722.73290999999995</c:v>
                </c:pt>
                <c:pt idx="1093">
                  <c:v>738.95239300000003</c:v>
                </c:pt>
                <c:pt idx="1094">
                  <c:v>740.63879399999996</c:v>
                </c:pt>
                <c:pt idx="1095">
                  <c:v>738.60516399999995</c:v>
                </c:pt>
                <c:pt idx="1096">
                  <c:v>736.81951900000001</c:v>
                </c:pt>
                <c:pt idx="1097">
                  <c:v>776.15295400000002</c:v>
                </c:pt>
                <c:pt idx="1098">
                  <c:v>829.32501200000002</c:v>
                </c:pt>
                <c:pt idx="1099">
                  <c:v>811.46868900000004</c:v>
                </c:pt>
                <c:pt idx="1100">
                  <c:v>816.18078600000001</c:v>
                </c:pt>
                <c:pt idx="1101">
                  <c:v>831.75543200000004</c:v>
                </c:pt>
                <c:pt idx="1102">
                  <c:v>822.92645300000004</c:v>
                </c:pt>
                <c:pt idx="1103">
                  <c:v>798.02691700000003</c:v>
                </c:pt>
                <c:pt idx="1104">
                  <c:v>831.80505400000004</c:v>
                </c:pt>
                <c:pt idx="1105">
                  <c:v>824.21606399999996</c:v>
                </c:pt>
                <c:pt idx="1106">
                  <c:v>855.91101100000003</c:v>
                </c:pt>
                <c:pt idx="1107">
                  <c:v>846.63568099999998</c:v>
                </c:pt>
                <c:pt idx="1108">
                  <c:v>847.08209199999999</c:v>
                </c:pt>
                <c:pt idx="1109">
                  <c:v>870.29522699999995</c:v>
                </c:pt>
                <c:pt idx="1110">
                  <c:v>907.79339600000003</c:v>
                </c:pt>
                <c:pt idx="1111">
                  <c:v>936.16510000000005</c:v>
                </c:pt>
                <c:pt idx="1112">
                  <c:v>941.32354699999996</c:v>
                </c:pt>
                <c:pt idx="1113">
                  <c:v>897.57562299999995</c:v>
                </c:pt>
                <c:pt idx="1114">
                  <c:v>889.63952600000005</c:v>
                </c:pt>
                <c:pt idx="1115">
                  <c:v>906.70220900000004</c:v>
                </c:pt>
                <c:pt idx="1116">
                  <c:v>901.24609399999997</c:v>
                </c:pt>
                <c:pt idx="1117">
                  <c:v>890.82995600000004</c:v>
                </c:pt>
                <c:pt idx="1118">
                  <c:v>885.32428000000004</c:v>
                </c:pt>
                <c:pt idx="1119">
                  <c:v>875.75128199999995</c:v>
                </c:pt>
                <c:pt idx="1120">
                  <c:v>858.49029499999995</c:v>
                </c:pt>
                <c:pt idx="1121">
                  <c:v>872.52728300000001</c:v>
                </c:pt>
                <c:pt idx="1122">
                  <c:v>892.81396500000005</c:v>
                </c:pt>
                <c:pt idx="1123">
                  <c:v>912.604736</c:v>
                </c:pt>
                <c:pt idx="1124">
                  <c:v>901.44451900000001</c:v>
                </c:pt>
                <c:pt idx="1125">
                  <c:v>898.86523399999999</c:v>
                </c:pt>
                <c:pt idx="1126">
                  <c:v>887.15948500000002</c:v>
                </c:pt>
                <c:pt idx="1127">
                  <c:v>895.79003899999998</c:v>
                </c:pt>
                <c:pt idx="1128">
                  <c:v>892.21881099999996</c:v>
                </c:pt>
                <c:pt idx="1129">
                  <c:v>874.36254899999994</c:v>
                </c:pt>
                <c:pt idx="1130">
                  <c:v>902.43652299999997</c:v>
                </c:pt>
                <c:pt idx="1131">
                  <c:v>874.95770300000004</c:v>
                </c:pt>
                <c:pt idx="1132">
                  <c:v>866.92242399999998</c:v>
                </c:pt>
                <c:pt idx="1133">
                  <c:v>869.45202600000005</c:v>
                </c:pt>
                <c:pt idx="1134">
                  <c:v>845.94122300000004</c:v>
                </c:pt>
                <c:pt idx="1135">
                  <c:v>872.42810099999997</c:v>
                </c:pt>
                <c:pt idx="1136">
                  <c:v>862.80554199999995</c:v>
                </c:pt>
                <c:pt idx="1137">
                  <c:v>845.84210199999995</c:v>
                </c:pt>
                <c:pt idx="1138">
                  <c:v>847.77642800000001</c:v>
                </c:pt>
                <c:pt idx="1139">
                  <c:v>846.04040499999996</c:v>
                </c:pt>
                <c:pt idx="1140">
                  <c:v>851.893372</c:v>
                </c:pt>
                <c:pt idx="1141">
                  <c:v>874.46167000000003</c:v>
                </c:pt>
                <c:pt idx="1142">
                  <c:v>868.95605499999999</c:v>
                </c:pt>
                <c:pt idx="1143">
                  <c:v>871.83282499999996</c:v>
                </c:pt>
                <c:pt idx="1144">
                  <c:v>909.92627000000005</c:v>
                </c:pt>
                <c:pt idx="1145">
                  <c:v>888.49871800000005</c:v>
                </c:pt>
                <c:pt idx="1146">
                  <c:v>927.83215299999995</c:v>
                </c:pt>
                <c:pt idx="1147">
                  <c:v>917.26721199999997</c:v>
                </c:pt>
                <c:pt idx="1148">
                  <c:v>891.27636700000005</c:v>
                </c:pt>
                <c:pt idx="1149">
                  <c:v>901.89093000000003</c:v>
                </c:pt>
                <c:pt idx="1150">
                  <c:v>922.52484100000004</c:v>
                </c:pt>
                <c:pt idx="1151">
                  <c:v>995.73559599999999</c:v>
                </c:pt>
                <c:pt idx="1152">
                  <c:v>976.09368900000004</c:v>
                </c:pt>
                <c:pt idx="1153">
                  <c:v>978.17694100000006</c:v>
                </c:pt>
                <c:pt idx="1154">
                  <c:v>1011.210999</c:v>
                </c:pt>
                <c:pt idx="1155">
                  <c:v>993.00756799999999</c:v>
                </c:pt>
                <c:pt idx="1156">
                  <c:v>992.21392800000001</c:v>
                </c:pt>
                <c:pt idx="1157">
                  <c:v>973.11767599999996</c:v>
                </c:pt>
                <c:pt idx="1158">
                  <c:v>914.29113800000005</c:v>
                </c:pt>
                <c:pt idx="1159">
                  <c:v>942.26593000000003</c:v>
                </c:pt>
                <c:pt idx="1160">
                  <c:v>919.39996299999996</c:v>
                </c:pt>
                <c:pt idx="1161">
                  <c:v>962.10626200000002</c:v>
                </c:pt>
                <c:pt idx="1162">
                  <c:v>1006.846191</c:v>
                </c:pt>
                <c:pt idx="1163">
                  <c:v>1029.761841</c:v>
                </c:pt>
                <c:pt idx="1164">
                  <c:v>1005.705322</c:v>
                </c:pt>
                <c:pt idx="1165">
                  <c:v>973.96081500000003</c:v>
                </c:pt>
                <c:pt idx="1166">
                  <c:v>1001.985291</c:v>
                </c:pt>
                <c:pt idx="1167">
                  <c:v>991.22192399999994</c:v>
                </c:pt>
                <c:pt idx="1168">
                  <c:v>1023.859192</c:v>
                </c:pt>
                <c:pt idx="1169">
                  <c:v>1003.671753</c:v>
                </c:pt>
                <c:pt idx="1170">
                  <c:v>1023.710388</c:v>
                </c:pt>
                <c:pt idx="1171">
                  <c:v>1018.5023190000001</c:v>
                </c:pt>
                <c:pt idx="1172">
                  <c:v>1121.572754</c:v>
                </c:pt>
                <c:pt idx="1173">
                  <c:v>1214.0782469999999</c:v>
                </c:pt>
                <c:pt idx="1174">
                  <c:v>1226.081543</c:v>
                </c:pt>
                <c:pt idx="1175">
                  <c:v>1207.2829589999999</c:v>
                </c:pt>
                <c:pt idx="1176">
                  <c:v>1185.309692</c:v>
                </c:pt>
                <c:pt idx="1177">
                  <c:v>1190.170654</c:v>
                </c:pt>
                <c:pt idx="1178">
                  <c:v>1115.819092</c:v>
                </c:pt>
                <c:pt idx="1179">
                  <c:v>1118.2495120000001</c:v>
                </c:pt>
                <c:pt idx="1180">
                  <c:v>1120.481567</c:v>
                </c:pt>
                <c:pt idx="1181">
                  <c:v>1139.9250489999999</c:v>
                </c:pt>
                <c:pt idx="1182">
                  <c:v>1146.026001</c:v>
                </c:pt>
                <c:pt idx="1183">
                  <c:v>1191.509888</c:v>
                </c:pt>
                <c:pt idx="1184">
                  <c:v>1180.4488530000001</c:v>
                </c:pt>
                <c:pt idx="1185">
                  <c:v>1178.7624510000001</c:v>
                </c:pt>
                <c:pt idx="1186">
                  <c:v>1198.652466</c:v>
                </c:pt>
                <c:pt idx="1187">
                  <c:v>1205.100586</c:v>
                </c:pt>
                <c:pt idx="1188">
                  <c:v>1206.588501</c:v>
                </c:pt>
                <c:pt idx="1189">
                  <c:v>1186.946655</c:v>
                </c:pt>
                <c:pt idx="1190">
                  <c:v>1186.5002440000001</c:v>
                </c:pt>
                <c:pt idx="1191">
                  <c:v>1207.431763</c:v>
                </c:pt>
                <c:pt idx="1192">
                  <c:v>1214.9710689999999</c:v>
                </c:pt>
                <c:pt idx="1193">
                  <c:v>1261.298096</c:v>
                </c:pt>
                <c:pt idx="1194">
                  <c:v>1203.1660159999999</c:v>
                </c:pt>
                <c:pt idx="1195">
                  <c:v>1230.6944579999999</c:v>
                </c:pt>
                <c:pt idx="1196">
                  <c:v>1272.259888</c:v>
                </c:pt>
                <c:pt idx="1197">
                  <c:v>1222.212769</c:v>
                </c:pt>
                <c:pt idx="1198">
                  <c:v>1258.5205080000001</c:v>
                </c:pt>
                <c:pt idx="1199">
                  <c:v>1256.338013</c:v>
                </c:pt>
                <c:pt idx="1200">
                  <c:v>1244.830688</c:v>
                </c:pt>
                <c:pt idx="1201">
                  <c:v>1201.1820070000001</c:v>
                </c:pt>
                <c:pt idx="1202">
                  <c:v>1206.588501</c:v>
                </c:pt>
                <c:pt idx="1203">
                  <c:v>1230.942505</c:v>
                </c:pt>
                <c:pt idx="1204">
                  <c:v>1249.9892580000001</c:v>
                </c:pt>
                <c:pt idx="1205">
                  <c:v>1229.900879</c:v>
                </c:pt>
                <c:pt idx="1206">
                  <c:v>1232.4305420000001</c:v>
                </c:pt>
                <c:pt idx="1207">
                  <c:v>1277.368774</c:v>
                </c:pt>
                <c:pt idx="1208">
                  <c:v>1291.5545649999999</c:v>
                </c:pt>
                <c:pt idx="1209">
                  <c:v>1318.2398679999999</c:v>
                </c:pt>
                <c:pt idx="1210">
                  <c:v>1367.9398189999999</c:v>
                </c:pt>
                <c:pt idx="1211">
                  <c:v>1395.1209719999999</c:v>
                </c:pt>
                <c:pt idx="1212">
                  <c:v>1512.42688</c:v>
                </c:pt>
                <c:pt idx="1213">
                  <c:v>1544.7666019999999</c:v>
                </c:pt>
                <c:pt idx="1214">
                  <c:v>1529.3408199999999</c:v>
                </c:pt>
                <c:pt idx="1215">
                  <c:v>1473.29187</c:v>
                </c:pt>
                <c:pt idx="1216">
                  <c:v>1493.380249</c:v>
                </c:pt>
                <c:pt idx="1217">
                  <c:v>1511.385376</c:v>
                </c:pt>
                <c:pt idx="1218">
                  <c:v>1577.5527340000001</c:v>
                </c:pt>
                <c:pt idx="1219">
                  <c:v>1577.5527340000001</c:v>
                </c:pt>
                <c:pt idx="1220">
                  <c:v>1538.1201169999999</c:v>
                </c:pt>
                <c:pt idx="1221">
                  <c:v>1698.6777340000001</c:v>
                </c:pt>
                <c:pt idx="1222">
                  <c:v>1718.220581</c:v>
                </c:pt>
                <c:pt idx="1223">
                  <c:v>1742.673706</c:v>
                </c:pt>
                <c:pt idx="1224">
                  <c:v>1730.819092</c:v>
                </c:pt>
                <c:pt idx="1225">
                  <c:v>1774.1206050000001</c:v>
                </c:pt>
                <c:pt idx="1226">
                  <c:v>1794.0600589999999</c:v>
                </c:pt>
                <c:pt idx="1227">
                  <c:v>1755.7186280000001</c:v>
                </c:pt>
                <c:pt idx="1228">
                  <c:v>1739.400024</c:v>
                </c:pt>
                <c:pt idx="1229">
                  <c:v>1770.650024</c:v>
                </c:pt>
                <c:pt idx="1230">
                  <c:v>1788</c:v>
                </c:pt>
                <c:pt idx="1231">
                  <c:v>1904.400024</c:v>
                </c:pt>
                <c:pt idx="1232">
                  <c:v>1866.0500489999999</c:v>
                </c:pt>
                <c:pt idx="1233">
                  <c:v>1815.75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3-4A67-9C7C-8BAFA613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1568"/>
        <c:axId val="1736347824"/>
      </c:lineChart>
      <c:dateAx>
        <c:axId val="1736351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7824"/>
        <c:crosses val="autoZero"/>
        <c:auto val="1"/>
        <c:lblOffset val="100"/>
        <c:baseTimeUnit val="days"/>
      </c:dateAx>
      <c:valAx>
        <c:axId val="17363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1568"/>
        <c:crosses val="autoZero"/>
        <c:crossBetween val="between"/>
      </c:valAx>
      <c:spPr>
        <a:noFill/>
        <a:ln>
          <a:solidFill>
            <a:schemeClr val="accent4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price'!$D$3:$D$1236</c:f>
              <c:numCache>
                <c:formatCode>General</c:formatCode>
                <c:ptCount val="1234"/>
                <c:pt idx="0">
                  <c:v>6.5856999999999999E-2</c:v>
                </c:pt>
                <c:pt idx="1">
                  <c:v>0.29876399999999997</c:v>
                </c:pt>
                <c:pt idx="2">
                  <c:v>2.8412E-2</c:v>
                </c:pt>
                <c:pt idx="3">
                  <c:v>3.7811999999999998E-2</c:v>
                </c:pt>
                <c:pt idx="4">
                  <c:v>3.8620000000000002E-2</c:v>
                </c:pt>
                <c:pt idx="5">
                  <c:v>0.33016000000000001</c:v>
                </c:pt>
                <c:pt idx="6">
                  <c:v>4.2976E-2</c:v>
                </c:pt>
                <c:pt idx="7">
                  <c:v>0.55981400000000003</c:v>
                </c:pt>
                <c:pt idx="8">
                  <c:v>0.133245</c:v>
                </c:pt>
                <c:pt idx="9">
                  <c:v>0.119145</c:v>
                </c:pt>
                <c:pt idx="10">
                  <c:v>9.4916E-2</c:v>
                </c:pt>
                <c:pt idx="11">
                  <c:v>0.12042700000000001</c:v>
                </c:pt>
                <c:pt idx="12">
                  <c:v>0.22340599999999999</c:v>
                </c:pt>
                <c:pt idx="13">
                  <c:v>0.40336300000000003</c:v>
                </c:pt>
                <c:pt idx="14">
                  <c:v>0.135071</c:v>
                </c:pt>
                <c:pt idx="15">
                  <c:v>7.0606000000000002E-2</c:v>
                </c:pt>
                <c:pt idx="16">
                  <c:v>0.58433900000000005</c:v>
                </c:pt>
                <c:pt idx="17">
                  <c:v>0.16211800000000001</c:v>
                </c:pt>
                <c:pt idx="18">
                  <c:v>3.8350000000000002E-2</c:v>
                </c:pt>
                <c:pt idx="19">
                  <c:v>0.28335900000000003</c:v>
                </c:pt>
                <c:pt idx="20">
                  <c:v>0.18023800000000001</c:v>
                </c:pt>
                <c:pt idx="21">
                  <c:v>0.27575100000000002</c:v>
                </c:pt>
                <c:pt idx="22">
                  <c:v>0.113458</c:v>
                </c:pt>
                <c:pt idx="23">
                  <c:v>8.6877999999999997E-2</c:v>
                </c:pt>
                <c:pt idx="24">
                  <c:v>0.108309</c:v>
                </c:pt>
                <c:pt idx="25">
                  <c:v>9.3543000000000001E-2</c:v>
                </c:pt>
                <c:pt idx="26">
                  <c:v>0.11364</c:v>
                </c:pt>
                <c:pt idx="27">
                  <c:v>9.7364999999999993E-2</c:v>
                </c:pt>
                <c:pt idx="28">
                  <c:v>0.12800300000000001</c:v>
                </c:pt>
                <c:pt idx="29">
                  <c:v>0.144952</c:v>
                </c:pt>
                <c:pt idx="30">
                  <c:v>4.6662000000000002E-2</c:v>
                </c:pt>
                <c:pt idx="31">
                  <c:v>0.101449</c:v>
                </c:pt>
                <c:pt idx="32">
                  <c:v>4.6295999999999997E-2</c:v>
                </c:pt>
                <c:pt idx="33">
                  <c:v>0.16109000000000001</c:v>
                </c:pt>
                <c:pt idx="34">
                  <c:v>0.55745999999999996</c:v>
                </c:pt>
                <c:pt idx="35">
                  <c:v>0.15187800000000001</c:v>
                </c:pt>
                <c:pt idx="36">
                  <c:v>4.5196E-2</c:v>
                </c:pt>
                <c:pt idx="37">
                  <c:v>4.3131999999999997E-2</c:v>
                </c:pt>
                <c:pt idx="38">
                  <c:v>0.114039</c:v>
                </c:pt>
                <c:pt idx="39">
                  <c:v>0.21704200000000001</c:v>
                </c:pt>
                <c:pt idx="40">
                  <c:v>0.251276</c:v>
                </c:pt>
                <c:pt idx="41">
                  <c:v>0.160301</c:v>
                </c:pt>
                <c:pt idx="42">
                  <c:v>4.4552000000000001E-2</c:v>
                </c:pt>
                <c:pt idx="43">
                  <c:v>9.9837999999999996E-2</c:v>
                </c:pt>
                <c:pt idx="44">
                  <c:v>0.110265</c:v>
                </c:pt>
                <c:pt idx="45">
                  <c:v>7.0925000000000002E-2</c:v>
                </c:pt>
                <c:pt idx="46">
                  <c:v>3.6177000000000001E-2</c:v>
                </c:pt>
                <c:pt idx="47">
                  <c:v>7.1079000000000003E-2</c:v>
                </c:pt>
                <c:pt idx="48">
                  <c:v>0.119839</c:v>
                </c:pt>
                <c:pt idx="49">
                  <c:v>4.0321000000000003E-2</c:v>
                </c:pt>
                <c:pt idx="50">
                  <c:v>3.3362000000000003E-2</c:v>
                </c:pt>
                <c:pt idx="51">
                  <c:v>3.3422E-2</c:v>
                </c:pt>
                <c:pt idx="52">
                  <c:v>7.2834999999999997E-2</c:v>
                </c:pt>
                <c:pt idx="53">
                  <c:v>3.4595000000000001E-2</c:v>
                </c:pt>
                <c:pt idx="54">
                  <c:v>2.2133E-2</c:v>
                </c:pt>
                <c:pt idx="55">
                  <c:v>0.228598</c:v>
                </c:pt>
                <c:pt idx="56">
                  <c:v>0.16581099999999999</c:v>
                </c:pt>
                <c:pt idx="57">
                  <c:v>3.7962999999999997E-2</c:v>
                </c:pt>
                <c:pt idx="58">
                  <c:v>3.2806000000000002E-2</c:v>
                </c:pt>
                <c:pt idx="59">
                  <c:v>2.9491E-2</c:v>
                </c:pt>
                <c:pt idx="60">
                  <c:v>0.16903899999999999</c:v>
                </c:pt>
                <c:pt idx="61">
                  <c:v>0.10188700000000001</c:v>
                </c:pt>
                <c:pt idx="62">
                  <c:v>5.5487000000000002E-2</c:v>
                </c:pt>
                <c:pt idx="63">
                  <c:v>0.179478</c:v>
                </c:pt>
                <c:pt idx="64">
                  <c:v>0.101059</c:v>
                </c:pt>
                <c:pt idx="65">
                  <c:v>6.1886999999999998E-2</c:v>
                </c:pt>
                <c:pt idx="66">
                  <c:v>0.10963100000000001</c:v>
                </c:pt>
                <c:pt idx="67">
                  <c:v>7.5938000000000005E-2</c:v>
                </c:pt>
                <c:pt idx="68">
                  <c:v>6.4835000000000004E-2</c:v>
                </c:pt>
                <c:pt idx="69">
                  <c:v>5.629E-2</c:v>
                </c:pt>
                <c:pt idx="70">
                  <c:v>2.7081999999999998E-2</c:v>
                </c:pt>
                <c:pt idx="71">
                  <c:v>2.2872E-2</c:v>
                </c:pt>
                <c:pt idx="72">
                  <c:v>6.6429000000000002E-2</c:v>
                </c:pt>
                <c:pt idx="73">
                  <c:v>2.9000999999999999E-2</c:v>
                </c:pt>
                <c:pt idx="74">
                  <c:v>3.6148E-2</c:v>
                </c:pt>
                <c:pt idx="75">
                  <c:v>5.8146000000000003E-2</c:v>
                </c:pt>
                <c:pt idx="76">
                  <c:v>2.589E-2</c:v>
                </c:pt>
                <c:pt idx="77">
                  <c:v>6.4536999999999997E-2</c:v>
                </c:pt>
                <c:pt idx="78">
                  <c:v>4.19E-2</c:v>
                </c:pt>
                <c:pt idx="79">
                  <c:v>6.1534999999999999E-2</c:v>
                </c:pt>
                <c:pt idx="80">
                  <c:v>4.6434999999999997E-2</c:v>
                </c:pt>
                <c:pt idx="81">
                  <c:v>3.2966000000000002E-2</c:v>
                </c:pt>
                <c:pt idx="82">
                  <c:v>1.3103999999999999E-2</c:v>
                </c:pt>
                <c:pt idx="83">
                  <c:v>1.7350999999999998E-2</c:v>
                </c:pt>
                <c:pt idx="84">
                  <c:v>5.1761000000000001E-2</c:v>
                </c:pt>
                <c:pt idx="85">
                  <c:v>1.1344E-2</c:v>
                </c:pt>
                <c:pt idx="86">
                  <c:v>1.0536999999999999E-2</c:v>
                </c:pt>
                <c:pt idx="87">
                  <c:v>2.3494000000000001E-2</c:v>
                </c:pt>
                <c:pt idx="88">
                  <c:v>5.1295E-2</c:v>
                </c:pt>
                <c:pt idx="89">
                  <c:v>1.1402000000000001E-2</c:v>
                </c:pt>
                <c:pt idx="90">
                  <c:v>1.6882999999999999E-2</c:v>
                </c:pt>
                <c:pt idx="91">
                  <c:v>2.9031000000000001E-2</c:v>
                </c:pt>
                <c:pt idx="92">
                  <c:v>1.4714E-2</c:v>
                </c:pt>
                <c:pt idx="93">
                  <c:v>1.9429999999999999E-2</c:v>
                </c:pt>
                <c:pt idx="94">
                  <c:v>3.3935E-2</c:v>
                </c:pt>
                <c:pt idx="95">
                  <c:v>1.5788E-2</c:v>
                </c:pt>
                <c:pt idx="96">
                  <c:v>2.1277999999999998E-2</c:v>
                </c:pt>
                <c:pt idx="97">
                  <c:v>9.9579999999999998E-3</c:v>
                </c:pt>
                <c:pt idx="98">
                  <c:v>1.1821999999999999E-2</c:v>
                </c:pt>
                <c:pt idx="99">
                  <c:v>1.1025999999999999E-2</c:v>
                </c:pt>
                <c:pt idx="100">
                  <c:v>5.6860000000000001E-3</c:v>
                </c:pt>
                <c:pt idx="101">
                  <c:v>1.8755000000000001E-2</c:v>
                </c:pt>
                <c:pt idx="102">
                  <c:v>2.6896E-2</c:v>
                </c:pt>
                <c:pt idx="103">
                  <c:v>2.6641999999999999E-2</c:v>
                </c:pt>
                <c:pt idx="104">
                  <c:v>5.1443999999999997E-2</c:v>
                </c:pt>
                <c:pt idx="105">
                  <c:v>8.7046999999999999E-2</c:v>
                </c:pt>
                <c:pt idx="106">
                  <c:v>3.9705999999999998E-2</c:v>
                </c:pt>
                <c:pt idx="107">
                  <c:v>0.13223599999999999</c:v>
                </c:pt>
                <c:pt idx="108">
                  <c:v>0.117379</c:v>
                </c:pt>
                <c:pt idx="109">
                  <c:v>1.7499000000000001E-2</c:v>
                </c:pt>
                <c:pt idx="110">
                  <c:v>2.9031999999999999E-2</c:v>
                </c:pt>
                <c:pt idx="111">
                  <c:v>8.6404999999999996E-2</c:v>
                </c:pt>
                <c:pt idx="112">
                  <c:v>0.178255</c:v>
                </c:pt>
                <c:pt idx="113">
                  <c:v>8.9749999999999996E-2</c:v>
                </c:pt>
                <c:pt idx="114">
                  <c:v>3.1412000000000002E-2</c:v>
                </c:pt>
                <c:pt idx="115">
                  <c:v>3.2037000000000003E-2</c:v>
                </c:pt>
                <c:pt idx="116">
                  <c:v>1.9195E-2</c:v>
                </c:pt>
                <c:pt idx="117">
                  <c:v>0.38260100000000002</c:v>
                </c:pt>
                <c:pt idx="118">
                  <c:v>8.3640000000000006E-2</c:v>
                </c:pt>
                <c:pt idx="119">
                  <c:v>4.4110999999999997E-2</c:v>
                </c:pt>
                <c:pt idx="120">
                  <c:v>0.20843700000000001</c:v>
                </c:pt>
                <c:pt idx="121">
                  <c:v>7.8173000000000006E-2</c:v>
                </c:pt>
                <c:pt idx="122">
                  <c:v>5.8692000000000001E-2</c:v>
                </c:pt>
                <c:pt idx="123">
                  <c:v>3.0019000000000001E-2</c:v>
                </c:pt>
                <c:pt idx="124">
                  <c:v>1.7815999999999999E-2</c:v>
                </c:pt>
                <c:pt idx="125">
                  <c:v>3.8351000000000003E-2</c:v>
                </c:pt>
                <c:pt idx="126">
                  <c:v>5.2306999999999999E-2</c:v>
                </c:pt>
                <c:pt idx="127">
                  <c:v>2.6106000000000001E-2</c:v>
                </c:pt>
                <c:pt idx="128">
                  <c:v>8.7487999999999996E-2</c:v>
                </c:pt>
                <c:pt idx="129">
                  <c:v>2.5076999999999999E-2</c:v>
                </c:pt>
                <c:pt idx="130">
                  <c:v>2.4465000000000001E-2</c:v>
                </c:pt>
                <c:pt idx="131">
                  <c:v>1.7794999999999998E-2</c:v>
                </c:pt>
                <c:pt idx="132">
                  <c:v>8.0740000000000006E-2</c:v>
                </c:pt>
                <c:pt idx="133">
                  <c:v>1.0274E-2</c:v>
                </c:pt>
                <c:pt idx="134">
                  <c:v>1.3542999999999999E-2</c:v>
                </c:pt>
                <c:pt idx="135">
                  <c:v>3.6207999999999997E-2</c:v>
                </c:pt>
                <c:pt idx="136">
                  <c:v>3.1515000000000001E-2</c:v>
                </c:pt>
                <c:pt idx="137">
                  <c:v>2.7230000000000001E-2</c:v>
                </c:pt>
                <c:pt idx="138">
                  <c:v>1.8671E-2</c:v>
                </c:pt>
                <c:pt idx="139">
                  <c:v>3.6757999999999999E-2</c:v>
                </c:pt>
                <c:pt idx="140">
                  <c:v>6.2447999999999997E-2</c:v>
                </c:pt>
                <c:pt idx="141">
                  <c:v>4.1910999999999997E-2</c:v>
                </c:pt>
                <c:pt idx="142">
                  <c:v>3.0343999999999999E-2</c:v>
                </c:pt>
                <c:pt idx="143">
                  <c:v>6.5448999999999993E-2</c:v>
                </c:pt>
                <c:pt idx="144">
                  <c:v>0.26217200000000002</c:v>
                </c:pt>
                <c:pt idx="145">
                  <c:v>0.22454199999999999</c:v>
                </c:pt>
                <c:pt idx="146">
                  <c:v>9.6305000000000002E-2</c:v>
                </c:pt>
                <c:pt idx="147">
                  <c:v>4.7899999999999998E-2</c:v>
                </c:pt>
                <c:pt idx="148">
                  <c:v>6.0250999999999999E-2</c:v>
                </c:pt>
                <c:pt idx="149">
                  <c:v>4.8388E-2</c:v>
                </c:pt>
                <c:pt idx="150">
                  <c:v>2.8365000000000001E-2</c:v>
                </c:pt>
                <c:pt idx="151">
                  <c:v>3.0269000000000001E-2</c:v>
                </c:pt>
                <c:pt idx="152">
                  <c:v>1.9747000000000001E-2</c:v>
                </c:pt>
                <c:pt idx="153">
                  <c:v>5.1492000000000003E-2</c:v>
                </c:pt>
                <c:pt idx="154">
                  <c:v>3.1802999999999998E-2</c:v>
                </c:pt>
                <c:pt idx="155">
                  <c:v>4.3725E-2</c:v>
                </c:pt>
                <c:pt idx="156">
                  <c:v>2.9960000000000001E-2</c:v>
                </c:pt>
                <c:pt idx="157">
                  <c:v>2.2047000000000001E-2</c:v>
                </c:pt>
                <c:pt idx="158">
                  <c:v>7.5478000000000003E-2</c:v>
                </c:pt>
                <c:pt idx="159">
                  <c:v>1.9948E-2</c:v>
                </c:pt>
                <c:pt idx="160">
                  <c:v>1.5639E-2</c:v>
                </c:pt>
                <c:pt idx="161">
                  <c:v>5.3430999999999999E-2</c:v>
                </c:pt>
                <c:pt idx="162">
                  <c:v>5.9515999999999999E-2</c:v>
                </c:pt>
                <c:pt idx="163">
                  <c:v>4.6546999999999998E-2</c:v>
                </c:pt>
                <c:pt idx="164">
                  <c:v>3.1817999999999999E-2</c:v>
                </c:pt>
                <c:pt idx="165">
                  <c:v>0.24265900000000001</c:v>
                </c:pt>
                <c:pt idx="166">
                  <c:v>6.7632999999999999E-2</c:v>
                </c:pt>
                <c:pt idx="167">
                  <c:v>6.6030000000000005E-2</c:v>
                </c:pt>
                <c:pt idx="168">
                  <c:v>0.34488600000000003</c:v>
                </c:pt>
                <c:pt idx="169">
                  <c:v>0.14816699999999999</c:v>
                </c:pt>
                <c:pt idx="170">
                  <c:v>1.601575</c:v>
                </c:pt>
                <c:pt idx="171">
                  <c:v>1.435718</c:v>
                </c:pt>
                <c:pt idx="172">
                  <c:v>0.27351700000000001</c:v>
                </c:pt>
                <c:pt idx="173">
                  <c:v>7.3511999999999994E-2</c:v>
                </c:pt>
                <c:pt idx="174">
                  <c:v>0.12364700000000001</c:v>
                </c:pt>
                <c:pt idx="175">
                  <c:v>0.195266</c:v>
                </c:pt>
                <c:pt idx="176">
                  <c:v>9.9023E-2</c:v>
                </c:pt>
                <c:pt idx="177">
                  <c:v>7.442E-2</c:v>
                </c:pt>
                <c:pt idx="178">
                  <c:v>8.7017999999999998E-2</c:v>
                </c:pt>
                <c:pt idx="179">
                  <c:v>0.448745</c:v>
                </c:pt>
                <c:pt idx="180">
                  <c:v>0.916269</c:v>
                </c:pt>
                <c:pt idx="181">
                  <c:v>0.34176499999999999</c:v>
                </c:pt>
                <c:pt idx="182">
                  <c:v>0.18575</c:v>
                </c:pt>
                <c:pt idx="183">
                  <c:v>6.7087999999999995E-2</c:v>
                </c:pt>
                <c:pt idx="184">
                  <c:v>0.35944900000000002</c:v>
                </c:pt>
                <c:pt idx="185">
                  <c:v>6.0770999999999999E-2</c:v>
                </c:pt>
                <c:pt idx="186">
                  <c:v>0.41540300000000002</c:v>
                </c:pt>
                <c:pt idx="187">
                  <c:v>0.179364</c:v>
                </c:pt>
                <c:pt idx="188">
                  <c:v>8.0918000000000004E-2</c:v>
                </c:pt>
                <c:pt idx="189">
                  <c:v>0.32488400000000001</c:v>
                </c:pt>
                <c:pt idx="190">
                  <c:v>8.2373000000000002E-2</c:v>
                </c:pt>
                <c:pt idx="191">
                  <c:v>7.0199999999999999E-2</c:v>
                </c:pt>
                <c:pt idx="192">
                  <c:v>5.7067E-2</c:v>
                </c:pt>
                <c:pt idx="193">
                  <c:v>0.71032499999999998</c:v>
                </c:pt>
                <c:pt idx="194">
                  <c:v>6.0560999999999997E-2</c:v>
                </c:pt>
                <c:pt idx="195">
                  <c:v>8.2277000000000003E-2</c:v>
                </c:pt>
                <c:pt idx="196">
                  <c:v>7.7049000000000006E-2</c:v>
                </c:pt>
                <c:pt idx="197">
                  <c:v>6.0807E-2</c:v>
                </c:pt>
                <c:pt idx="198">
                  <c:v>5.3165999999999998E-2</c:v>
                </c:pt>
                <c:pt idx="199">
                  <c:v>0.228606</c:v>
                </c:pt>
                <c:pt idx="200">
                  <c:v>1.1557310000000001</c:v>
                </c:pt>
                <c:pt idx="201">
                  <c:v>8.5313E-2</c:v>
                </c:pt>
                <c:pt idx="202">
                  <c:v>0.45053100000000001</c:v>
                </c:pt>
                <c:pt idx="203">
                  <c:v>3.5069000000000003E-2</c:v>
                </c:pt>
                <c:pt idx="204">
                  <c:v>3.1343000000000003E-2</c:v>
                </c:pt>
                <c:pt idx="205">
                  <c:v>4.8039999999999999E-2</c:v>
                </c:pt>
                <c:pt idx="206">
                  <c:v>0.172986</c:v>
                </c:pt>
                <c:pt idx="207">
                  <c:v>2.9745000000000001E-2</c:v>
                </c:pt>
                <c:pt idx="208">
                  <c:v>2.4728E-2</c:v>
                </c:pt>
                <c:pt idx="209">
                  <c:v>8.5218000000000002E-2</c:v>
                </c:pt>
                <c:pt idx="210">
                  <c:v>8.0062999999999995E-2</c:v>
                </c:pt>
                <c:pt idx="211">
                  <c:v>3.5867999999999997E-2</c:v>
                </c:pt>
                <c:pt idx="212">
                  <c:v>0.38492399999999999</c:v>
                </c:pt>
                <c:pt idx="213">
                  <c:v>0.864116</c:v>
                </c:pt>
                <c:pt idx="214">
                  <c:v>0.41282400000000002</c:v>
                </c:pt>
                <c:pt idx="215">
                  <c:v>0.18676200000000001</c:v>
                </c:pt>
                <c:pt idx="216">
                  <c:v>0.141873</c:v>
                </c:pt>
                <c:pt idx="217">
                  <c:v>0.39804400000000001</c:v>
                </c:pt>
                <c:pt idx="218">
                  <c:v>0.216252</c:v>
                </c:pt>
                <c:pt idx="219">
                  <c:v>0.28059000000000001</c:v>
                </c:pt>
                <c:pt idx="220">
                  <c:v>0.21249899999999999</c:v>
                </c:pt>
                <c:pt idx="221">
                  <c:v>7.8909000000000007E-2</c:v>
                </c:pt>
                <c:pt idx="222">
                  <c:v>6.8951999999999999E-2</c:v>
                </c:pt>
                <c:pt idx="223">
                  <c:v>6.7500000000000004E-2</c:v>
                </c:pt>
                <c:pt idx="224">
                  <c:v>0.112385</c:v>
                </c:pt>
                <c:pt idx="225">
                  <c:v>4.4971999999999998E-2</c:v>
                </c:pt>
                <c:pt idx="226">
                  <c:v>4.6967000000000002E-2</c:v>
                </c:pt>
                <c:pt idx="227">
                  <c:v>0.37095099999999998</c:v>
                </c:pt>
                <c:pt idx="228">
                  <c:v>0.225688</c:v>
                </c:pt>
                <c:pt idx="229">
                  <c:v>0.106056</c:v>
                </c:pt>
                <c:pt idx="230">
                  <c:v>0.11372699999999999</c:v>
                </c:pt>
                <c:pt idx="231">
                  <c:v>7.8409000000000006E-2</c:v>
                </c:pt>
                <c:pt idx="232">
                  <c:v>0.11046400000000001</c:v>
                </c:pt>
                <c:pt idx="233">
                  <c:v>9.4710000000000003E-2</c:v>
                </c:pt>
                <c:pt idx="234">
                  <c:v>0.210341</c:v>
                </c:pt>
                <c:pt idx="235">
                  <c:v>0.142514</c:v>
                </c:pt>
                <c:pt idx="236">
                  <c:v>8.9621000000000006E-2</c:v>
                </c:pt>
                <c:pt idx="237">
                  <c:v>0.148337</c:v>
                </c:pt>
                <c:pt idx="238">
                  <c:v>8.6485999999999993E-2</c:v>
                </c:pt>
                <c:pt idx="239">
                  <c:v>6.0130000000000003E-2</c:v>
                </c:pt>
                <c:pt idx="240">
                  <c:v>3.7877000000000001E-2</c:v>
                </c:pt>
                <c:pt idx="241">
                  <c:v>5.3579000000000002E-2</c:v>
                </c:pt>
                <c:pt idx="242">
                  <c:v>4.7293000000000002E-2</c:v>
                </c:pt>
                <c:pt idx="243">
                  <c:v>5.6225999999999998E-2</c:v>
                </c:pt>
                <c:pt idx="244">
                  <c:v>3.4176999999999999E-2</c:v>
                </c:pt>
                <c:pt idx="245">
                  <c:v>7.1965000000000001E-2</c:v>
                </c:pt>
                <c:pt idx="246">
                  <c:v>4.6086000000000002E-2</c:v>
                </c:pt>
                <c:pt idx="247">
                  <c:v>0.14038</c:v>
                </c:pt>
                <c:pt idx="248">
                  <c:v>0.35436499999999999</c:v>
                </c:pt>
                <c:pt idx="249">
                  <c:v>0.25946399999999997</c:v>
                </c:pt>
                <c:pt idx="250">
                  <c:v>0.14124400000000001</c:v>
                </c:pt>
                <c:pt idx="251">
                  <c:v>0.14105000000000001</c:v>
                </c:pt>
                <c:pt idx="252">
                  <c:v>8.7373999999999993E-2</c:v>
                </c:pt>
                <c:pt idx="253">
                  <c:v>0.17186000000000001</c:v>
                </c:pt>
                <c:pt idx="254">
                  <c:v>7.9559000000000005E-2</c:v>
                </c:pt>
                <c:pt idx="255">
                  <c:v>7.1179999999999993E-2</c:v>
                </c:pt>
                <c:pt idx="256">
                  <c:v>9.8205000000000001E-2</c:v>
                </c:pt>
                <c:pt idx="257">
                  <c:v>4.1703999999999998E-2</c:v>
                </c:pt>
                <c:pt idx="258">
                  <c:v>0.105866</c:v>
                </c:pt>
                <c:pt idx="259">
                  <c:v>8.3061999999999997E-2</c:v>
                </c:pt>
                <c:pt idx="260">
                  <c:v>0.14047799999999999</c:v>
                </c:pt>
                <c:pt idx="261">
                  <c:v>0.22630500000000001</c:v>
                </c:pt>
                <c:pt idx="262">
                  <c:v>0.16090399999999999</c:v>
                </c:pt>
                <c:pt idx="263">
                  <c:v>0.25753700000000002</c:v>
                </c:pt>
                <c:pt idx="264">
                  <c:v>0.34647</c:v>
                </c:pt>
                <c:pt idx="265">
                  <c:v>0.106132</c:v>
                </c:pt>
                <c:pt idx="266">
                  <c:v>0.111638</c:v>
                </c:pt>
                <c:pt idx="267">
                  <c:v>0.20433999999999999</c:v>
                </c:pt>
                <c:pt idx="268">
                  <c:v>9.7137000000000001E-2</c:v>
                </c:pt>
                <c:pt idx="269">
                  <c:v>6.6660999999999998E-2</c:v>
                </c:pt>
                <c:pt idx="270">
                  <c:v>0.10950500000000001</c:v>
                </c:pt>
                <c:pt idx="271">
                  <c:v>0.14999199999999999</c:v>
                </c:pt>
                <c:pt idx="272">
                  <c:v>0.18868699999999999</c:v>
                </c:pt>
                <c:pt idx="273">
                  <c:v>6.9390999999999994E-2</c:v>
                </c:pt>
                <c:pt idx="274">
                  <c:v>0.13422300000000001</c:v>
                </c:pt>
                <c:pt idx="275">
                  <c:v>0.10412200000000001</c:v>
                </c:pt>
                <c:pt idx="276">
                  <c:v>7.2228000000000001E-2</c:v>
                </c:pt>
                <c:pt idx="277">
                  <c:v>7.2069999999999995E-2</c:v>
                </c:pt>
                <c:pt idx="278">
                  <c:v>0.101025</c:v>
                </c:pt>
                <c:pt idx="279">
                  <c:v>0.105642</c:v>
                </c:pt>
                <c:pt idx="280">
                  <c:v>8.6286000000000002E-2</c:v>
                </c:pt>
                <c:pt idx="281">
                  <c:v>0.118078</c:v>
                </c:pt>
                <c:pt idx="282">
                  <c:v>4.9732999999999999E-2</c:v>
                </c:pt>
                <c:pt idx="283">
                  <c:v>0.160467</c:v>
                </c:pt>
                <c:pt idx="284">
                  <c:v>0.29767399999999999</c:v>
                </c:pt>
                <c:pt idx="285">
                  <c:v>9.6240000000000006E-2</c:v>
                </c:pt>
                <c:pt idx="286">
                  <c:v>6.7156999999999994E-2</c:v>
                </c:pt>
                <c:pt idx="287">
                  <c:v>0.152116</c:v>
                </c:pt>
                <c:pt idx="288">
                  <c:v>0.49818499999999999</c:v>
                </c:pt>
                <c:pt idx="289">
                  <c:v>0.25344100000000003</c:v>
                </c:pt>
                <c:pt idx="290">
                  <c:v>0.120474</c:v>
                </c:pt>
                <c:pt idx="291">
                  <c:v>0.108601</c:v>
                </c:pt>
                <c:pt idx="292">
                  <c:v>0.448772</c:v>
                </c:pt>
                <c:pt idx="293">
                  <c:v>0.120888</c:v>
                </c:pt>
                <c:pt idx="294">
                  <c:v>5.3365999999999997E-2</c:v>
                </c:pt>
                <c:pt idx="295">
                  <c:v>9.4825000000000007E-2</c:v>
                </c:pt>
                <c:pt idx="296">
                  <c:v>0.108652</c:v>
                </c:pt>
                <c:pt idx="297">
                  <c:v>5.4937E-2</c:v>
                </c:pt>
                <c:pt idx="298">
                  <c:v>0.156833</c:v>
                </c:pt>
                <c:pt idx="299">
                  <c:v>0.195905</c:v>
                </c:pt>
                <c:pt idx="300">
                  <c:v>0.16877200000000001</c:v>
                </c:pt>
                <c:pt idx="301">
                  <c:v>5.9034999999999997E-2</c:v>
                </c:pt>
                <c:pt idx="302">
                  <c:v>0.102474</c:v>
                </c:pt>
                <c:pt idx="303">
                  <c:v>0.108108</c:v>
                </c:pt>
                <c:pt idx="304">
                  <c:v>0.13567000000000001</c:v>
                </c:pt>
                <c:pt idx="305">
                  <c:v>3.6736999999999999E-2</c:v>
                </c:pt>
                <c:pt idx="306">
                  <c:v>6.2482999999999997E-2</c:v>
                </c:pt>
                <c:pt idx="307">
                  <c:v>5.5619000000000002E-2</c:v>
                </c:pt>
                <c:pt idx="308">
                  <c:v>3.6541999999999998E-2</c:v>
                </c:pt>
                <c:pt idx="309">
                  <c:v>0.30779899999999999</c:v>
                </c:pt>
                <c:pt idx="310">
                  <c:v>6.7719000000000001E-2</c:v>
                </c:pt>
                <c:pt idx="311">
                  <c:v>6.1058000000000001E-2</c:v>
                </c:pt>
                <c:pt idx="312">
                  <c:v>9.1998999999999997E-2</c:v>
                </c:pt>
                <c:pt idx="313">
                  <c:v>0.229793</c:v>
                </c:pt>
                <c:pt idx="314">
                  <c:v>0.14138899999999999</c:v>
                </c:pt>
                <c:pt idx="315">
                  <c:v>6.1210000000000001E-2</c:v>
                </c:pt>
                <c:pt idx="316">
                  <c:v>8.1872E-2</c:v>
                </c:pt>
                <c:pt idx="317">
                  <c:v>0.344717</c:v>
                </c:pt>
                <c:pt idx="318">
                  <c:v>7.5736999999999999E-2</c:v>
                </c:pt>
                <c:pt idx="319">
                  <c:v>5.8923999999999997E-2</c:v>
                </c:pt>
                <c:pt idx="320">
                  <c:v>4.3687999999999998E-2</c:v>
                </c:pt>
                <c:pt idx="321">
                  <c:v>6.7197000000000007E-2</c:v>
                </c:pt>
                <c:pt idx="322">
                  <c:v>7.1259000000000003E-2</c:v>
                </c:pt>
                <c:pt idx="323">
                  <c:v>4.9729000000000002E-2</c:v>
                </c:pt>
                <c:pt idx="324">
                  <c:v>5.6181000000000002E-2</c:v>
                </c:pt>
                <c:pt idx="325">
                  <c:v>4.8446999999999997E-2</c:v>
                </c:pt>
                <c:pt idx="326">
                  <c:v>0.130222</c:v>
                </c:pt>
                <c:pt idx="327">
                  <c:v>0.14158200000000001</c:v>
                </c:pt>
                <c:pt idx="328">
                  <c:v>0.19345799999999999</c:v>
                </c:pt>
                <c:pt idx="329">
                  <c:v>0.176007</c:v>
                </c:pt>
                <c:pt idx="330">
                  <c:v>0.265463</c:v>
                </c:pt>
                <c:pt idx="331">
                  <c:v>0.11791</c:v>
                </c:pt>
                <c:pt idx="332">
                  <c:v>0.135489</c:v>
                </c:pt>
                <c:pt idx="333">
                  <c:v>0.104544</c:v>
                </c:pt>
                <c:pt idx="334">
                  <c:v>3.5864E-2</c:v>
                </c:pt>
                <c:pt idx="335">
                  <c:v>6.3840999999999995E-2</c:v>
                </c:pt>
                <c:pt idx="336">
                  <c:v>5.2877E-2</c:v>
                </c:pt>
                <c:pt idx="337">
                  <c:v>9.1363E-2</c:v>
                </c:pt>
                <c:pt idx="338">
                  <c:v>0.38641399999999998</c:v>
                </c:pt>
                <c:pt idx="339">
                  <c:v>0.25901000000000002</c:v>
                </c:pt>
                <c:pt idx="340">
                  <c:v>0.36503999999999998</c:v>
                </c:pt>
                <c:pt idx="341">
                  <c:v>0.21271499999999999</c:v>
                </c:pt>
                <c:pt idx="342">
                  <c:v>0.124635</c:v>
                </c:pt>
                <c:pt idx="343">
                  <c:v>0.123254</c:v>
                </c:pt>
                <c:pt idx="344">
                  <c:v>0.12637999999999999</c:v>
                </c:pt>
                <c:pt idx="345">
                  <c:v>0.137103</c:v>
                </c:pt>
                <c:pt idx="346">
                  <c:v>0.169789</c:v>
                </c:pt>
                <c:pt idx="347">
                  <c:v>0.12621599999999999</c:v>
                </c:pt>
                <c:pt idx="348">
                  <c:v>0.133164</c:v>
                </c:pt>
                <c:pt idx="349">
                  <c:v>4.1085000000000003E-2</c:v>
                </c:pt>
                <c:pt idx="350">
                  <c:v>0.30514000000000002</c:v>
                </c:pt>
                <c:pt idx="351">
                  <c:v>0.31885000000000002</c:v>
                </c:pt>
                <c:pt idx="352">
                  <c:v>0.17974200000000001</c:v>
                </c:pt>
                <c:pt idx="353">
                  <c:v>0.10273400000000001</c:v>
                </c:pt>
                <c:pt idx="354">
                  <c:v>6.3538999999999998E-2</c:v>
                </c:pt>
                <c:pt idx="355">
                  <c:v>4.7345999999999999E-2</c:v>
                </c:pt>
                <c:pt idx="356">
                  <c:v>5.3473E-2</c:v>
                </c:pt>
                <c:pt idx="357">
                  <c:v>7.9752000000000003E-2</c:v>
                </c:pt>
                <c:pt idx="358">
                  <c:v>4.8991E-2</c:v>
                </c:pt>
                <c:pt idx="359">
                  <c:v>0.11354</c:v>
                </c:pt>
                <c:pt idx="360">
                  <c:v>5.1383999999999999E-2</c:v>
                </c:pt>
                <c:pt idx="361">
                  <c:v>3.8025999999999997E-2</c:v>
                </c:pt>
                <c:pt idx="362">
                  <c:v>5.3449000000000003E-2</c:v>
                </c:pt>
                <c:pt idx="363">
                  <c:v>3.567E-2</c:v>
                </c:pt>
                <c:pt idx="364">
                  <c:v>3.5958999999999998E-2</c:v>
                </c:pt>
                <c:pt idx="365">
                  <c:v>3.7361999999999999E-2</c:v>
                </c:pt>
                <c:pt idx="366">
                  <c:v>7.9739000000000004E-2</c:v>
                </c:pt>
                <c:pt idx="367">
                  <c:v>9.5954999999999999E-2</c:v>
                </c:pt>
                <c:pt idx="368">
                  <c:v>0.50012900000000005</c:v>
                </c:pt>
                <c:pt idx="369">
                  <c:v>0.323407</c:v>
                </c:pt>
                <c:pt idx="370">
                  <c:v>6.1386999999999997E-2</c:v>
                </c:pt>
                <c:pt idx="371">
                  <c:v>8.0526E-2</c:v>
                </c:pt>
                <c:pt idx="372">
                  <c:v>9.6452999999999997E-2</c:v>
                </c:pt>
                <c:pt idx="373">
                  <c:v>0.10271</c:v>
                </c:pt>
                <c:pt idx="374">
                  <c:v>7.1564000000000003E-2</c:v>
                </c:pt>
                <c:pt idx="375">
                  <c:v>9.4118999999999994E-2</c:v>
                </c:pt>
                <c:pt idx="376">
                  <c:v>0.108608</c:v>
                </c:pt>
                <c:pt idx="377">
                  <c:v>0.265683</c:v>
                </c:pt>
                <c:pt idx="378">
                  <c:v>8.9732000000000006E-2</c:v>
                </c:pt>
                <c:pt idx="379">
                  <c:v>0.15670799999999999</c:v>
                </c:pt>
                <c:pt idx="380">
                  <c:v>4.3489E-2</c:v>
                </c:pt>
                <c:pt idx="381">
                  <c:v>3.5277999999999997E-2</c:v>
                </c:pt>
                <c:pt idx="382">
                  <c:v>2.7869000000000001E-2</c:v>
                </c:pt>
                <c:pt idx="383">
                  <c:v>3.2358999999999999E-2</c:v>
                </c:pt>
                <c:pt idx="384">
                  <c:v>0.31708599999999998</c:v>
                </c:pt>
                <c:pt idx="385">
                  <c:v>2.7591999999999998E-2</c:v>
                </c:pt>
                <c:pt idx="386">
                  <c:v>0.239842</c:v>
                </c:pt>
                <c:pt idx="387">
                  <c:v>3.6875999999999999E-2</c:v>
                </c:pt>
                <c:pt idx="388">
                  <c:v>2.6107000000000002E-2</c:v>
                </c:pt>
                <c:pt idx="389">
                  <c:v>0.158605</c:v>
                </c:pt>
                <c:pt idx="390">
                  <c:v>0.565388</c:v>
                </c:pt>
                <c:pt idx="391">
                  <c:v>7.2045999999999999E-2</c:v>
                </c:pt>
                <c:pt idx="392">
                  <c:v>0.22548299999999999</c:v>
                </c:pt>
                <c:pt idx="393">
                  <c:v>0.382637</c:v>
                </c:pt>
                <c:pt idx="394">
                  <c:v>0.109626</c:v>
                </c:pt>
                <c:pt idx="395">
                  <c:v>0.12726299999999999</c:v>
                </c:pt>
                <c:pt idx="396">
                  <c:v>3.5820999999999999E-2</c:v>
                </c:pt>
                <c:pt idx="397">
                  <c:v>4.1928E-2</c:v>
                </c:pt>
                <c:pt idx="398">
                  <c:v>0.191275</c:v>
                </c:pt>
                <c:pt idx="399">
                  <c:v>0.188217</c:v>
                </c:pt>
                <c:pt idx="400">
                  <c:v>0.105352</c:v>
                </c:pt>
                <c:pt idx="401">
                  <c:v>2.7845999999999999E-2</c:v>
                </c:pt>
                <c:pt idx="402">
                  <c:v>3.7346999999999998E-2</c:v>
                </c:pt>
                <c:pt idx="403">
                  <c:v>1.5353E-2</c:v>
                </c:pt>
                <c:pt idx="404">
                  <c:v>1.9959999999999999E-2</c:v>
                </c:pt>
                <c:pt idx="405">
                  <c:v>2.7439000000000002E-2</c:v>
                </c:pt>
                <c:pt idx="406">
                  <c:v>2.9411E-2</c:v>
                </c:pt>
                <c:pt idx="407">
                  <c:v>5.5992E-2</c:v>
                </c:pt>
                <c:pt idx="408">
                  <c:v>2.5634000000000001E-2</c:v>
                </c:pt>
                <c:pt idx="409">
                  <c:v>3.7679999999999998E-2</c:v>
                </c:pt>
                <c:pt idx="410">
                  <c:v>1.0052999999999999E-2</c:v>
                </c:pt>
                <c:pt idx="411">
                  <c:v>1.9290999999999999E-2</c:v>
                </c:pt>
                <c:pt idx="412">
                  <c:v>4.9938999999999997E-2</c:v>
                </c:pt>
                <c:pt idx="413">
                  <c:v>2.5569000000000001E-2</c:v>
                </c:pt>
                <c:pt idx="414">
                  <c:v>0.13458999999999999</c:v>
                </c:pt>
                <c:pt idx="415">
                  <c:v>6.6560999999999995E-2</c:v>
                </c:pt>
                <c:pt idx="416">
                  <c:v>9.3037999999999996E-2</c:v>
                </c:pt>
                <c:pt idx="417">
                  <c:v>7.4399999999999994E-2</c:v>
                </c:pt>
                <c:pt idx="418">
                  <c:v>3.3264000000000002E-2</c:v>
                </c:pt>
                <c:pt idx="419">
                  <c:v>2.9176000000000001E-2</c:v>
                </c:pt>
                <c:pt idx="420">
                  <c:v>0.181699</c:v>
                </c:pt>
                <c:pt idx="421">
                  <c:v>0.314747</c:v>
                </c:pt>
                <c:pt idx="422">
                  <c:v>4.2068000000000001E-2</c:v>
                </c:pt>
                <c:pt idx="423">
                  <c:v>2.4107E-2</c:v>
                </c:pt>
                <c:pt idx="424">
                  <c:v>0.165601</c:v>
                </c:pt>
                <c:pt idx="425">
                  <c:v>4.7585000000000002E-2</c:v>
                </c:pt>
                <c:pt idx="426">
                  <c:v>0.10836800000000001</c:v>
                </c:pt>
                <c:pt idx="427">
                  <c:v>0.100604</c:v>
                </c:pt>
                <c:pt idx="428">
                  <c:v>5.4564000000000001E-2</c:v>
                </c:pt>
                <c:pt idx="429">
                  <c:v>8.6628999999999998E-2</c:v>
                </c:pt>
                <c:pt idx="430">
                  <c:v>0.25995800000000002</c:v>
                </c:pt>
                <c:pt idx="431">
                  <c:v>3.8823999999999997E-2</c:v>
                </c:pt>
                <c:pt idx="432">
                  <c:v>0.29436899999999999</c:v>
                </c:pt>
                <c:pt idx="433">
                  <c:v>0.157164</c:v>
                </c:pt>
                <c:pt idx="434">
                  <c:v>0.134377</c:v>
                </c:pt>
                <c:pt idx="435">
                  <c:v>5.3066000000000002E-2</c:v>
                </c:pt>
                <c:pt idx="436">
                  <c:v>6.5209000000000003E-2</c:v>
                </c:pt>
                <c:pt idx="437">
                  <c:v>4.9223000000000003E-2</c:v>
                </c:pt>
                <c:pt idx="438">
                  <c:v>6.5721000000000002E-2</c:v>
                </c:pt>
                <c:pt idx="439">
                  <c:v>3.6318999999999997E-2</c:v>
                </c:pt>
                <c:pt idx="440">
                  <c:v>7.5509999999999994E-2</c:v>
                </c:pt>
                <c:pt idx="441">
                  <c:v>7.2054000000000007E-2</c:v>
                </c:pt>
                <c:pt idx="442">
                  <c:v>0.139318</c:v>
                </c:pt>
                <c:pt idx="443">
                  <c:v>8.6807999999999996E-2</c:v>
                </c:pt>
                <c:pt idx="444">
                  <c:v>0.35378500000000002</c:v>
                </c:pt>
                <c:pt idx="445">
                  <c:v>0.32287399999999999</c:v>
                </c:pt>
                <c:pt idx="446">
                  <c:v>0.162662</c:v>
                </c:pt>
                <c:pt idx="447">
                  <c:v>0.127661</c:v>
                </c:pt>
                <c:pt idx="448">
                  <c:v>0.104585</c:v>
                </c:pt>
                <c:pt idx="449">
                  <c:v>0.156385</c:v>
                </c:pt>
                <c:pt idx="450">
                  <c:v>7.8002000000000002E-2</c:v>
                </c:pt>
                <c:pt idx="451">
                  <c:v>6.8108000000000002E-2</c:v>
                </c:pt>
                <c:pt idx="452">
                  <c:v>0.162384</c:v>
                </c:pt>
                <c:pt idx="453">
                  <c:v>7.6787999999999995E-2</c:v>
                </c:pt>
                <c:pt idx="454">
                  <c:v>0.1394</c:v>
                </c:pt>
                <c:pt idx="455">
                  <c:v>0.11960999999999999</c:v>
                </c:pt>
                <c:pt idx="456">
                  <c:v>8.2920999999999995E-2</c:v>
                </c:pt>
                <c:pt idx="457">
                  <c:v>5.9686000000000003E-2</c:v>
                </c:pt>
                <c:pt idx="458">
                  <c:v>7.1162000000000003E-2</c:v>
                </c:pt>
                <c:pt idx="459">
                  <c:v>0.118959</c:v>
                </c:pt>
                <c:pt idx="460">
                  <c:v>4.8724999999999997E-2</c:v>
                </c:pt>
                <c:pt idx="461">
                  <c:v>7.6105000000000006E-2</c:v>
                </c:pt>
                <c:pt idx="462">
                  <c:v>5.3053000000000003E-2</c:v>
                </c:pt>
                <c:pt idx="463">
                  <c:v>0.109401</c:v>
                </c:pt>
                <c:pt idx="464">
                  <c:v>0.15140999999999999</c:v>
                </c:pt>
                <c:pt idx="465">
                  <c:v>8.1192E-2</c:v>
                </c:pt>
                <c:pt idx="466">
                  <c:v>0.15236</c:v>
                </c:pt>
                <c:pt idx="467">
                  <c:v>1.171195</c:v>
                </c:pt>
                <c:pt idx="468">
                  <c:v>0.68053200000000003</c:v>
                </c:pt>
                <c:pt idx="469">
                  <c:v>0.25013000000000002</c:v>
                </c:pt>
                <c:pt idx="470">
                  <c:v>0.129471</c:v>
                </c:pt>
                <c:pt idx="471">
                  <c:v>0.154893</c:v>
                </c:pt>
                <c:pt idx="472">
                  <c:v>9.7906999999999994E-2</c:v>
                </c:pt>
                <c:pt idx="473">
                  <c:v>0.14652299999999999</c:v>
                </c:pt>
                <c:pt idx="474">
                  <c:v>0.211922</c:v>
                </c:pt>
                <c:pt idx="475">
                  <c:v>8.3986000000000005E-2</c:v>
                </c:pt>
                <c:pt idx="476">
                  <c:v>0.26852300000000001</c:v>
                </c:pt>
                <c:pt idx="477">
                  <c:v>9.0977000000000002E-2</c:v>
                </c:pt>
                <c:pt idx="478">
                  <c:v>0.101311</c:v>
                </c:pt>
                <c:pt idx="479">
                  <c:v>6.0623999999999997E-2</c:v>
                </c:pt>
                <c:pt idx="480">
                  <c:v>7.3718000000000006E-2</c:v>
                </c:pt>
                <c:pt idx="481">
                  <c:v>6.1577E-2</c:v>
                </c:pt>
                <c:pt idx="482">
                  <c:v>0.227135</c:v>
                </c:pt>
                <c:pt idx="483">
                  <c:v>0.126863</c:v>
                </c:pt>
                <c:pt idx="484">
                  <c:v>0.12695999999999999</c:v>
                </c:pt>
                <c:pt idx="485">
                  <c:v>0.23869199999999999</c:v>
                </c:pt>
                <c:pt idx="486">
                  <c:v>8.3530999999999994E-2</c:v>
                </c:pt>
                <c:pt idx="487">
                  <c:v>0.103481</c:v>
                </c:pt>
                <c:pt idx="488">
                  <c:v>7.5898999999999994E-2</c:v>
                </c:pt>
                <c:pt idx="489">
                  <c:v>8.3414000000000002E-2</c:v>
                </c:pt>
                <c:pt idx="490">
                  <c:v>0.162858</c:v>
                </c:pt>
                <c:pt idx="491">
                  <c:v>0.29224499999999998</c:v>
                </c:pt>
                <c:pt idx="492">
                  <c:v>0.172786</c:v>
                </c:pt>
                <c:pt idx="493">
                  <c:v>0.102185</c:v>
                </c:pt>
                <c:pt idx="494">
                  <c:v>0.114547</c:v>
                </c:pt>
                <c:pt idx="495">
                  <c:v>0.121394</c:v>
                </c:pt>
                <c:pt idx="496">
                  <c:v>0.18653</c:v>
                </c:pt>
                <c:pt idx="497">
                  <c:v>9.3867999999999993E-2</c:v>
                </c:pt>
                <c:pt idx="498">
                  <c:v>0.108403</c:v>
                </c:pt>
                <c:pt idx="499">
                  <c:v>9.6795999999999993E-2</c:v>
                </c:pt>
                <c:pt idx="500">
                  <c:v>0.25270300000000001</c:v>
                </c:pt>
                <c:pt idx="501">
                  <c:v>0.69057000000000002</c:v>
                </c:pt>
                <c:pt idx="502">
                  <c:v>0.152665</c:v>
                </c:pt>
                <c:pt idx="503">
                  <c:v>0.14335899999999999</c:v>
                </c:pt>
                <c:pt idx="504">
                  <c:v>0.12006</c:v>
                </c:pt>
                <c:pt idx="505">
                  <c:v>0.68076800000000004</c:v>
                </c:pt>
                <c:pt idx="506">
                  <c:v>0.306064</c:v>
                </c:pt>
                <c:pt idx="507">
                  <c:v>0.76263300000000001</c:v>
                </c:pt>
                <c:pt idx="508">
                  <c:v>0.74709999999999999</c:v>
                </c:pt>
                <c:pt idx="509">
                  <c:v>0.31319799999999998</c:v>
                </c:pt>
                <c:pt idx="510">
                  <c:v>0.11292199999999999</c:v>
                </c:pt>
                <c:pt idx="511">
                  <c:v>0.16806199999999999</c:v>
                </c:pt>
                <c:pt idx="512">
                  <c:v>0.13794200000000001</c:v>
                </c:pt>
                <c:pt idx="513">
                  <c:v>0.14181299999999999</c:v>
                </c:pt>
                <c:pt idx="514">
                  <c:v>0.386069</c:v>
                </c:pt>
                <c:pt idx="515">
                  <c:v>0.206926</c:v>
                </c:pt>
                <c:pt idx="516">
                  <c:v>0.213646</c:v>
                </c:pt>
                <c:pt idx="517">
                  <c:v>0.14469799999999999</c:v>
                </c:pt>
                <c:pt idx="518">
                  <c:v>8.6699999999999999E-2</c:v>
                </c:pt>
                <c:pt idx="519">
                  <c:v>0.14710400000000001</c:v>
                </c:pt>
                <c:pt idx="520">
                  <c:v>0.119976</c:v>
                </c:pt>
                <c:pt idx="521">
                  <c:v>9.9021999999999999E-2</c:v>
                </c:pt>
                <c:pt idx="522">
                  <c:v>5.3046999999999997E-2</c:v>
                </c:pt>
                <c:pt idx="523">
                  <c:v>8.3139000000000005E-2</c:v>
                </c:pt>
                <c:pt idx="524">
                  <c:v>8.8439000000000004E-2</c:v>
                </c:pt>
                <c:pt idx="525">
                  <c:v>9.2301999999999995E-2</c:v>
                </c:pt>
                <c:pt idx="526">
                  <c:v>5.5725999999999998E-2</c:v>
                </c:pt>
                <c:pt idx="527">
                  <c:v>0.19251299999999999</c:v>
                </c:pt>
                <c:pt idx="528">
                  <c:v>5.8741000000000002E-2</c:v>
                </c:pt>
                <c:pt idx="529">
                  <c:v>0.16929900000000001</c:v>
                </c:pt>
                <c:pt idx="530">
                  <c:v>0.102724</c:v>
                </c:pt>
                <c:pt idx="531">
                  <c:v>0.122116</c:v>
                </c:pt>
                <c:pt idx="532">
                  <c:v>8.9282E-2</c:v>
                </c:pt>
                <c:pt idx="533">
                  <c:v>0.100129</c:v>
                </c:pt>
                <c:pt idx="534">
                  <c:v>0.15215400000000001</c:v>
                </c:pt>
                <c:pt idx="535">
                  <c:v>0.15971299999999999</c:v>
                </c:pt>
                <c:pt idx="536">
                  <c:v>0.120196</c:v>
                </c:pt>
                <c:pt idx="537">
                  <c:v>0.12631899999999999</c:v>
                </c:pt>
                <c:pt idx="538">
                  <c:v>0.112111</c:v>
                </c:pt>
                <c:pt idx="539">
                  <c:v>0.13182199999999999</c:v>
                </c:pt>
                <c:pt idx="540">
                  <c:v>0.14793999999999999</c:v>
                </c:pt>
                <c:pt idx="541">
                  <c:v>0.34634999999999999</c:v>
                </c:pt>
                <c:pt idx="542">
                  <c:v>0.91392300000000004</c:v>
                </c:pt>
                <c:pt idx="543">
                  <c:v>0.32342799999999999</c:v>
                </c:pt>
                <c:pt idx="544">
                  <c:v>0.32313700000000001</c:v>
                </c:pt>
                <c:pt idx="545">
                  <c:v>0.16248899999999999</c:v>
                </c:pt>
                <c:pt idx="546">
                  <c:v>2.2788810000000002</c:v>
                </c:pt>
                <c:pt idx="547">
                  <c:v>0.61034299999999997</c:v>
                </c:pt>
                <c:pt idx="548">
                  <c:v>0.42813899999999999</c:v>
                </c:pt>
                <c:pt idx="549">
                  <c:v>0.47758299999999998</c:v>
                </c:pt>
                <c:pt idx="550">
                  <c:v>0.27329399999999998</c:v>
                </c:pt>
                <c:pt idx="551">
                  <c:v>0.25060100000000002</c:v>
                </c:pt>
                <c:pt idx="552">
                  <c:v>0.30724499999999999</c:v>
                </c:pt>
                <c:pt idx="553">
                  <c:v>0.90451999999999999</c:v>
                </c:pt>
                <c:pt idx="554">
                  <c:v>0.25184499999999999</c:v>
                </c:pt>
                <c:pt idx="555">
                  <c:v>0.49976399999999999</c:v>
                </c:pt>
                <c:pt idx="556">
                  <c:v>3.3883260000000002</c:v>
                </c:pt>
                <c:pt idx="557">
                  <c:v>1.2811269999999999</c:v>
                </c:pt>
                <c:pt idx="558">
                  <c:v>0.577928</c:v>
                </c:pt>
                <c:pt idx="559">
                  <c:v>0.37889200000000001</c:v>
                </c:pt>
                <c:pt idx="560">
                  <c:v>0.542543</c:v>
                </c:pt>
                <c:pt idx="561">
                  <c:v>0.31640600000000002</c:v>
                </c:pt>
                <c:pt idx="562">
                  <c:v>0.28420200000000001</c:v>
                </c:pt>
                <c:pt idx="563">
                  <c:v>0.40782499999999999</c:v>
                </c:pt>
                <c:pt idx="564">
                  <c:v>0.22218399999999999</c:v>
                </c:pt>
                <c:pt idx="565">
                  <c:v>0.203071</c:v>
                </c:pt>
                <c:pt idx="566">
                  <c:v>0.26729799999999998</c:v>
                </c:pt>
                <c:pt idx="567">
                  <c:v>0.35788900000000001</c:v>
                </c:pt>
                <c:pt idx="568">
                  <c:v>0.29303000000000001</c:v>
                </c:pt>
                <c:pt idx="569">
                  <c:v>0.34759400000000001</c:v>
                </c:pt>
                <c:pt idx="570">
                  <c:v>0.12627099999999999</c:v>
                </c:pt>
                <c:pt idx="571">
                  <c:v>2.0553050000000002</c:v>
                </c:pt>
                <c:pt idx="572">
                  <c:v>0.37703399999999998</c:v>
                </c:pt>
                <c:pt idx="573">
                  <c:v>0.64575300000000002</c:v>
                </c:pt>
                <c:pt idx="574">
                  <c:v>0.317521</c:v>
                </c:pt>
                <c:pt idx="575">
                  <c:v>0.404997</c:v>
                </c:pt>
                <c:pt idx="576">
                  <c:v>0.428346</c:v>
                </c:pt>
                <c:pt idx="577">
                  <c:v>0.178454</c:v>
                </c:pt>
                <c:pt idx="578">
                  <c:v>0.25353199999999998</c:v>
                </c:pt>
                <c:pt idx="579">
                  <c:v>0.13437399999999999</c:v>
                </c:pt>
                <c:pt idx="580">
                  <c:v>9.9644999999999997E-2</c:v>
                </c:pt>
                <c:pt idx="581">
                  <c:v>0.13456399999999999</c:v>
                </c:pt>
                <c:pt idx="582">
                  <c:v>9.4487000000000002E-2</c:v>
                </c:pt>
                <c:pt idx="583">
                  <c:v>0.39293499999999998</c:v>
                </c:pt>
                <c:pt idx="584">
                  <c:v>0.207591</c:v>
                </c:pt>
                <c:pt idx="585">
                  <c:v>0.225771</c:v>
                </c:pt>
                <c:pt idx="586">
                  <c:v>1.4867790000000001</c:v>
                </c:pt>
                <c:pt idx="587">
                  <c:v>2.678674</c:v>
                </c:pt>
                <c:pt idx="588">
                  <c:v>1.5903240000000001</c:v>
                </c:pt>
                <c:pt idx="589">
                  <c:v>3.338625</c:v>
                </c:pt>
                <c:pt idx="590">
                  <c:v>2.5019170000000002</c:v>
                </c:pt>
                <c:pt idx="591">
                  <c:v>1.55602</c:v>
                </c:pt>
                <c:pt idx="592">
                  <c:v>2.5978789999999998</c:v>
                </c:pt>
                <c:pt idx="593">
                  <c:v>0.83538100000000004</c:v>
                </c:pt>
                <c:pt idx="594">
                  <c:v>0.82225800000000004</c:v>
                </c:pt>
                <c:pt idx="595">
                  <c:v>0.53731399999999996</c:v>
                </c:pt>
                <c:pt idx="596">
                  <c:v>7.6225860000000001</c:v>
                </c:pt>
                <c:pt idx="597">
                  <c:v>3.2087789999999998</c:v>
                </c:pt>
                <c:pt idx="598">
                  <c:v>1.721557</c:v>
                </c:pt>
                <c:pt idx="599">
                  <c:v>1.150698</c:v>
                </c:pt>
                <c:pt idx="600">
                  <c:v>0.54192899999999999</c:v>
                </c:pt>
                <c:pt idx="601">
                  <c:v>0.68062299999999998</c:v>
                </c:pt>
                <c:pt idx="602">
                  <c:v>0.54040699999999997</c:v>
                </c:pt>
                <c:pt idx="603">
                  <c:v>0.81105000000000005</c:v>
                </c:pt>
                <c:pt idx="604">
                  <c:v>0.58551500000000001</c:v>
                </c:pt>
                <c:pt idx="605">
                  <c:v>1.798049</c:v>
                </c:pt>
                <c:pt idx="606">
                  <c:v>1.2841670000000001</c:v>
                </c:pt>
                <c:pt idx="607">
                  <c:v>1.214917</c:v>
                </c:pt>
                <c:pt idx="608">
                  <c:v>1.424277</c:v>
                </c:pt>
                <c:pt idx="609">
                  <c:v>1.4140710000000001</c:v>
                </c:pt>
                <c:pt idx="610">
                  <c:v>0.71790600000000004</c:v>
                </c:pt>
                <c:pt idx="611">
                  <c:v>0.59733000000000003</c:v>
                </c:pt>
                <c:pt idx="612">
                  <c:v>0.832596</c:v>
                </c:pt>
                <c:pt idx="613">
                  <c:v>1.200183</c:v>
                </c:pt>
                <c:pt idx="614">
                  <c:v>1.0463359999999999</c:v>
                </c:pt>
                <c:pt idx="615">
                  <c:v>0.60875400000000002</c:v>
                </c:pt>
                <c:pt idx="616">
                  <c:v>0.40122400000000003</c:v>
                </c:pt>
                <c:pt idx="617">
                  <c:v>0.41528100000000001</c:v>
                </c:pt>
                <c:pt idx="618">
                  <c:v>0.47537600000000002</c:v>
                </c:pt>
                <c:pt idx="619">
                  <c:v>0.31054599999999999</c:v>
                </c:pt>
                <c:pt idx="620">
                  <c:v>0.444822</c:v>
                </c:pt>
                <c:pt idx="621">
                  <c:v>1.0757270000000001</c:v>
                </c:pt>
                <c:pt idx="622">
                  <c:v>0.64135399999999998</c:v>
                </c:pt>
                <c:pt idx="623">
                  <c:v>0.30565799999999999</c:v>
                </c:pt>
                <c:pt idx="624">
                  <c:v>0.334312</c:v>
                </c:pt>
                <c:pt idx="625">
                  <c:v>1.6064020000000001</c:v>
                </c:pt>
                <c:pt idx="626">
                  <c:v>0.45916899999999999</c:v>
                </c:pt>
                <c:pt idx="627">
                  <c:v>0.352053</c:v>
                </c:pt>
                <c:pt idx="628">
                  <c:v>0.26005499999999998</c:v>
                </c:pt>
                <c:pt idx="629">
                  <c:v>0.44964599999999999</c:v>
                </c:pt>
                <c:pt idx="630">
                  <c:v>0.25022699999999998</c:v>
                </c:pt>
                <c:pt idx="631">
                  <c:v>0.25013800000000003</c:v>
                </c:pt>
                <c:pt idx="632">
                  <c:v>0.24117</c:v>
                </c:pt>
                <c:pt idx="633">
                  <c:v>0.38666200000000001</c:v>
                </c:pt>
                <c:pt idx="634">
                  <c:v>0.53262600000000004</c:v>
                </c:pt>
                <c:pt idx="635">
                  <c:v>0.34791100000000003</c:v>
                </c:pt>
                <c:pt idx="636">
                  <c:v>0.34988900000000001</c:v>
                </c:pt>
                <c:pt idx="637">
                  <c:v>0.35254200000000002</c:v>
                </c:pt>
                <c:pt idx="638">
                  <c:v>1.243142</c:v>
                </c:pt>
                <c:pt idx="639">
                  <c:v>1.0888230000000001</c:v>
                </c:pt>
                <c:pt idx="640">
                  <c:v>0.39525500000000002</c:v>
                </c:pt>
                <c:pt idx="641">
                  <c:v>0.42305100000000001</c:v>
                </c:pt>
                <c:pt idx="642">
                  <c:v>1.3020970000000001</c:v>
                </c:pt>
                <c:pt idx="643">
                  <c:v>0.62848199999999999</c:v>
                </c:pt>
                <c:pt idx="644">
                  <c:v>0.45390599999999998</c:v>
                </c:pt>
                <c:pt idx="645">
                  <c:v>0.40847</c:v>
                </c:pt>
                <c:pt idx="646">
                  <c:v>0.20524300000000001</c:v>
                </c:pt>
                <c:pt idx="647">
                  <c:v>0.27662199999999998</c:v>
                </c:pt>
                <c:pt idx="648">
                  <c:v>0.48605900000000002</c:v>
                </c:pt>
                <c:pt idx="649">
                  <c:v>0.33018500000000001</c:v>
                </c:pt>
                <c:pt idx="650">
                  <c:v>0.49512400000000001</c:v>
                </c:pt>
                <c:pt idx="651">
                  <c:v>0.34748099999999998</c:v>
                </c:pt>
                <c:pt idx="652">
                  <c:v>0.32673600000000003</c:v>
                </c:pt>
                <c:pt idx="653">
                  <c:v>0.32851599999999997</c:v>
                </c:pt>
                <c:pt idx="654">
                  <c:v>0.96227499999999999</c:v>
                </c:pt>
                <c:pt idx="655">
                  <c:v>0.57641699999999996</c:v>
                </c:pt>
                <c:pt idx="656">
                  <c:v>0.91193000000000002</c:v>
                </c:pt>
                <c:pt idx="657">
                  <c:v>0.35823500000000003</c:v>
                </c:pt>
                <c:pt idx="658">
                  <c:v>0.26679799999999998</c:v>
                </c:pt>
                <c:pt idx="659">
                  <c:v>0.499056</c:v>
                </c:pt>
                <c:pt idx="660">
                  <c:v>1.322765</c:v>
                </c:pt>
                <c:pt idx="661">
                  <c:v>0.452268</c:v>
                </c:pt>
                <c:pt idx="662">
                  <c:v>0.298875</c:v>
                </c:pt>
                <c:pt idx="663">
                  <c:v>0.22863900000000001</c:v>
                </c:pt>
                <c:pt idx="664">
                  <c:v>0.180393</c:v>
                </c:pt>
                <c:pt idx="665">
                  <c:v>0.21473900000000001</c:v>
                </c:pt>
                <c:pt idx="666">
                  <c:v>0.14860899999999999</c:v>
                </c:pt>
                <c:pt idx="667">
                  <c:v>0.93194600000000005</c:v>
                </c:pt>
                <c:pt idx="668">
                  <c:v>0.27077400000000001</c:v>
                </c:pt>
                <c:pt idx="669">
                  <c:v>0.39393699999999998</c:v>
                </c:pt>
                <c:pt idx="670">
                  <c:v>0.14783299999999999</c:v>
                </c:pt>
                <c:pt idx="671">
                  <c:v>3.9116999999999999E-2</c:v>
                </c:pt>
                <c:pt idx="672">
                  <c:v>0.15476000000000001</c:v>
                </c:pt>
                <c:pt idx="673">
                  <c:v>1.3387869999999999</c:v>
                </c:pt>
                <c:pt idx="674">
                  <c:v>0.38388600000000001</c:v>
                </c:pt>
                <c:pt idx="675">
                  <c:v>0.22811500000000001</c:v>
                </c:pt>
                <c:pt idx="676">
                  <c:v>0.26803500000000002</c:v>
                </c:pt>
                <c:pt idx="677">
                  <c:v>0.19875399999999999</c:v>
                </c:pt>
                <c:pt idx="678">
                  <c:v>0.13583700000000001</c:v>
                </c:pt>
                <c:pt idx="679">
                  <c:v>0.28003</c:v>
                </c:pt>
                <c:pt idx="680">
                  <c:v>0.35773300000000002</c:v>
                </c:pt>
                <c:pt idx="681">
                  <c:v>0.31689299999999998</c:v>
                </c:pt>
                <c:pt idx="682">
                  <c:v>0.13220199999999999</c:v>
                </c:pt>
                <c:pt idx="683">
                  <c:v>0.21793299999999999</c:v>
                </c:pt>
                <c:pt idx="684">
                  <c:v>0.13114500000000001</c:v>
                </c:pt>
                <c:pt idx="685">
                  <c:v>0.37495499999999998</c:v>
                </c:pt>
                <c:pt idx="686">
                  <c:v>0.21137</c:v>
                </c:pt>
                <c:pt idx="687">
                  <c:v>0.38266699999999998</c:v>
                </c:pt>
                <c:pt idx="688">
                  <c:v>0.36104399999999998</c:v>
                </c:pt>
                <c:pt idx="689">
                  <c:v>0.117698</c:v>
                </c:pt>
                <c:pt idx="690">
                  <c:v>0.738734</c:v>
                </c:pt>
                <c:pt idx="691">
                  <c:v>0.26822099999999999</c:v>
                </c:pt>
                <c:pt idx="692">
                  <c:v>0.20034399999999999</c:v>
                </c:pt>
                <c:pt idx="693">
                  <c:v>0.19736200000000001</c:v>
                </c:pt>
                <c:pt idx="694">
                  <c:v>8.1503000000000006E-2</c:v>
                </c:pt>
                <c:pt idx="695">
                  <c:v>0.17482800000000001</c:v>
                </c:pt>
                <c:pt idx="696">
                  <c:v>0.15198400000000001</c:v>
                </c:pt>
                <c:pt idx="697">
                  <c:v>0.104348</c:v>
                </c:pt>
                <c:pt idx="698">
                  <c:v>0.16536000000000001</c:v>
                </c:pt>
                <c:pt idx="699">
                  <c:v>1.199659</c:v>
                </c:pt>
                <c:pt idx="700">
                  <c:v>0.224879</c:v>
                </c:pt>
                <c:pt idx="701">
                  <c:v>0.241901</c:v>
                </c:pt>
                <c:pt idx="702">
                  <c:v>0.18180199999999999</c:v>
                </c:pt>
                <c:pt idx="703">
                  <c:v>7.6669000000000001E-2</c:v>
                </c:pt>
                <c:pt idx="704">
                  <c:v>0.113261</c:v>
                </c:pt>
                <c:pt idx="705">
                  <c:v>0.103423</c:v>
                </c:pt>
                <c:pt idx="706">
                  <c:v>9.5884999999999998E-2</c:v>
                </c:pt>
                <c:pt idx="707">
                  <c:v>0.19935700000000001</c:v>
                </c:pt>
                <c:pt idx="708">
                  <c:v>6.8073999999999996E-2</c:v>
                </c:pt>
                <c:pt idx="709">
                  <c:v>6.0864000000000001E-2</c:v>
                </c:pt>
                <c:pt idx="710">
                  <c:v>0.10435800000000001</c:v>
                </c:pt>
                <c:pt idx="711">
                  <c:v>0.18939500000000001</c:v>
                </c:pt>
                <c:pt idx="712">
                  <c:v>8.5166000000000006E-2</c:v>
                </c:pt>
                <c:pt idx="713">
                  <c:v>0.14726300000000001</c:v>
                </c:pt>
                <c:pt idx="714">
                  <c:v>6.7737000000000006E-2</c:v>
                </c:pt>
                <c:pt idx="715">
                  <c:v>0.21857499999999999</c:v>
                </c:pt>
                <c:pt idx="716">
                  <c:v>0.13118099999999999</c:v>
                </c:pt>
                <c:pt idx="717">
                  <c:v>8.7272000000000002E-2</c:v>
                </c:pt>
                <c:pt idx="718">
                  <c:v>0.112176</c:v>
                </c:pt>
                <c:pt idx="719">
                  <c:v>0.30859300000000001</c:v>
                </c:pt>
                <c:pt idx="720">
                  <c:v>8.8297E-2</c:v>
                </c:pt>
                <c:pt idx="721">
                  <c:v>0.225046</c:v>
                </c:pt>
                <c:pt idx="722">
                  <c:v>0.43201800000000001</c:v>
                </c:pt>
                <c:pt idx="723">
                  <c:v>0.14909800000000001</c:v>
                </c:pt>
                <c:pt idx="724">
                  <c:v>0.16934099999999999</c:v>
                </c:pt>
                <c:pt idx="725">
                  <c:v>0.187246</c:v>
                </c:pt>
                <c:pt idx="726">
                  <c:v>0.210179</c:v>
                </c:pt>
                <c:pt idx="727">
                  <c:v>0.17871799999999999</c:v>
                </c:pt>
                <c:pt idx="728">
                  <c:v>9.0884999999999994E-2</c:v>
                </c:pt>
                <c:pt idx="729">
                  <c:v>0.52533700000000005</c:v>
                </c:pt>
                <c:pt idx="730">
                  <c:v>0.33023599999999997</c:v>
                </c:pt>
                <c:pt idx="731">
                  <c:v>0.127224</c:v>
                </c:pt>
                <c:pt idx="732">
                  <c:v>0.236066</c:v>
                </c:pt>
                <c:pt idx="733">
                  <c:v>0.11194800000000001</c:v>
                </c:pt>
                <c:pt idx="734">
                  <c:v>0.102286</c:v>
                </c:pt>
                <c:pt idx="735">
                  <c:v>0.17197399999999999</c:v>
                </c:pt>
                <c:pt idx="736">
                  <c:v>0.50916499999999998</c:v>
                </c:pt>
                <c:pt idx="737">
                  <c:v>0.16312299999999999</c:v>
                </c:pt>
                <c:pt idx="738">
                  <c:v>0.120119</c:v>
                </c:pt>
                <c:pt idx="739">
                  <c:v>7.8980999999999996E-2</c:v>
                </c:pt>
                <c:pt idx="740">
                  <c:v>0.17754700000000001</c:v>
                </c:pt>
                <c:pt idx="741">
                  <c:v>0.12277</c:v>
                </c:pt>
                <c:pt idx="742">
                  <c:v>0.78305599999999997</c:v>
                </c:pt>
                <c:pt idx="743">
                  <c:v>0.150363</c:v>
                </c:pt>
                <c:pt idx="744">
                  <c:v>0.121421</c:v>
                </c:pt>
                <c:pt idx="745">
                  <c:v>9.6970000000000001E-2</c:v>
                </c:pt>
                <c:pt idx="746">
                  <c:v>8.1228999999999996E-2</c:v>
                </c:pt>
                <c:pt idx="747">
                  <c:v>6.8848000000000006E-2</c:v>
                </c:pt>
                <c:pt idx="748">
                  <c:v>0.17058300000000001</c:v>
                </c:pt>
                <c:pt idx="749">
                  <c:v>0.13930300000000001</c:v>
                </c:pt>
                <c:pt idx="750">
                  <c:v>0.10036100000000001</c:v>
                </c:pt>
                <c:pt idx="751">
                  <c:v>0.34145700000000001</c:v>
                </c:pt>
                <c:pt idx="752">
                  <c:v>0.113261</c:v>
                </c:pt>
                <c:pt idx="753">
                  <c:v>0.14775199999999999</c:v>
                </c:pt>
                <c:pt idx="754">
                  <c:v>6.8399000000000001E-2</c:v>
                </c:pt>
                <c:pt idx="755">
                  <c:v>6.8927000000000002E-2</c:v>
                </c:pt>
                <c:pt idx="756">
                  <c:v>5.4969999999999998E-2</c:v>
                </c:pt>
                <c:pt idx="757">
                  <c:v>0.16165199999999999</c:v>
                </c:pt>
                <c:pt idx="758">
                  <c:v>8.0189999999999997E-2</c:v>
                </c:pt>
                <c:pt idx="759">
                  <c:v>6.9267999999999996E-2</c:v>
                </c:pt>
                <c:pt idx="760">
                  <c:v>8.1634999999999999E-2</c:v>
                </c:pt>
                <c:pt idx="761">
                  <c:v>0.14008599999999999</c:v>
                </c:pt>
                <c:pt idx="762">
                  <c:v>0.43847799999999998</c:v>
                </c:pt>
                <c:pt idx="763">
                  <c:v>0.145315</c:v>
                </c:pt>
                <c:pt idx="764">
                  <c:v>8.7526000000000007E-2</c:v>
                </c:pt>
                <c:pt idx="765">
                  <c:v>0.276119</c:v>
                </c:pt>
                <c:pt idx="766">
                  <c:v>8.0055000000000001E-2</c:v>
                </c:pt>
                <c:pt idx="767">
                  <c:v>0.240592</c:v>
                </c:pt>
                <c:pt idx="768">
                  <c:v>0.29963699999999999</c:v>
                </c:pt>
                <c:pt idx="769">
                  <c:v>0.162494</c:v>
                </c:pt>
                <c:pt idx="770">
                  <c:v>0.16691900000000001</c:v>
                </c:pt>
                <c:pt idx="771">
                  <c:v>0.141513</c:v>
                </c:pt>
                <c:pt idx="772">
                  <c:v>0.14203399999999999</c:v>
                </c:pt>
                <c:pt idx="773">
                  <c:v>8.9539999999999995E-2</c:v>
                </c:pt>
                <c:pt idx="774">
                  <c:v>0.112377</c:v>
                </c:pt>
                <c:pt idx="775">
                  <c:v>7.4402999999999997E-2</c:v>
                </c:pt>
                <c:pt idx="776">
                  <c:v>0.161519</c:v>
                </c:pt>
                <c:pt idx="777">
                  <c:v>0.121253</c:v>
                </c:pt>
                <c:pt idx="778">
                  <c:v>8.7868000000000002E-2</c:v>
                </c:pt>
                <c:pt idx="779">
                  <c:v>8.8678999999999994E-2</c:v>
                </c:pt>
                <c:pt idx="780">
                  <c:v>8.7694999999999995E-2</c:v>
                </c:pt>
                <c:pt idx="781">
                  <c:v>7.0293999999999995E-2</c:v>
                </c:pt>
                <c:pt idx="782">
                  <c:v>0.16694100000000001</c:v>
                </c:pt>
                <c:pt idx="783">
                  <c:v>0.10940900000000001</c:v>
                </c:pt>
                <c:pt idx="784">
                  <c:v>0.26633099999999998</c:v>
                </c:pt>
                <c:pt idx="785">
                  <c:v>0.23955099999999999</c:v>
                </c:pt>
                <c:pt idx="786">
                  <c:v>9.2119999999999994E-2</c:v>
                </c:pt>
                <c:pt idx="787">
                  <c:v>0.16116900000000001</c:v>
                </c:pt>
                <c:pt idx="788">
                  <c:v>0.19123499999999999</c:v>
                </c:pt>
                <c:pt idx="789">
                  <c:v>0.64432900000000004</c:v>
                </c:pt>
                <c:pt idx="790">
                  <c:v>0.51067700000000005</c:v>
                </c:pt>
                <c:pt idx="791">
                  <c:v>0.147539</c:v>
                </c:pt>
                <c:pt idx="792">
                  <c:v>0.155976</c:v>
                </c:pt>
                <c:pt idx="793">
                  <c:v>0.39288499999999998</c:v>
                </c:pt>
                <c:pt idx="794">
                  <c:v>0.13619600000000001</c:v>
                </c:pt>
                <c:pt idx="795">
                  <c:v>0.113131</c:v>
                </c:pt>
                <c:pt idx="796">
                  <c:v>0.100508</c:v>
                </c:pt>
                <c:pt idx="797">
                  <c:v>9.4297000000000006E-2</c:v>
                </c:pt>
                <c:pt idx="798">
                  <c:v>9.0346999999999997E-2</c:v>
                </c:pt>
                <c:pt idx="799">
                  <c:v>8.2936999999999997E-2</c:v>
                </c:pt>
                <c:pt idx="800">
                  <c:v>7.4571999999999999E-2</c:v>
                </c:pt>
                <c:pt idx="801">
                  <c:v>6.3747999999999999E-2</c:v>
                </c:pt>
                <c:pt idx="802">
                  <c:v>0.212785</c:v>
                </c:pt>
                <c:pt idx="803">
                  <c:v>8.6860000000000007E-2</c:v>
                </c:pt>
                <c:pt idx="804">
                  <c:v>7.8848000000000001E-2</c:v>
                </c:pt>
                <c:pt idx="805">
                  <c:v>5.7194000000000002E-2</c:v>
                </c:pt>
                <c:pt idx="806">
                  <c:v>4.9829999999999999E-2</c:v>
                </c:pt>
                <c:pt idx="807">
                  <c:v>8.1023999999999999E-2</c:v>
                </c:pt>
                <c:pt idx="808">
                  <c:v>0.20031499999999999</c:v>
                </c:pt>
                <c:pt idx="809">
                  <c:v>0.35298800000000002</c:v>
                </c:pt>
                <c:pt idx="810">
                  <c:v>0.311166</c:v>
                </c:pt>
                <c:pt idx="811">
                  <c:v>6.3593999999999998E-2</c:v>
                </c:pt>
                <c:pt idx="812">
                  <c:v>3.3833000000000002E-2</c:v>
                </c:pt>
                <c:pt idx="813">
                  <c:v>2.3799000000000001E-2</c:v>
                </c:pt>
                <c:pt idx="814">
                  <c:v>4.0840000000000001E-2</c:v>
                </c:pt>
                <c:pt idx="815">
                  <c:v>2.8469000000000001E-2</c:v>
                </c:pt>
                <c:pt idx="816">
                  <c:v>2.4032999999999999E-2</c:v>
                </c:pt>
                <c:pt idx="817">
                  <c:v>0.119227</c:v>
                </c:pt>
                <c:pt idx="818">
                  <c:v>4.7732999999999998E-2</c:v>
                </c:pt>
                <c:pt idx="819">
                  <c:v>2.1999000000000001E-2</c:v>
                </c:pt>
                <c:pt idx="820">
                  <c:v>4.4489000000000001E-2</c:v>
                </c:pt>
                <c:pt idx="821">
                  <c:v>2.5453E-2</c:v>
                </c:pt>
                <c:pt idx="822">
                  <c:v>5.0429000000000002E-2</c:v>
                </c:pt>
                <c:pt idx="823">
                  <c:v>8.9869000000000004E-2</c:v>
                </c:pt>
                <c:pt idx="824">
                  <c:v>0.12484099999999999</c:v>
                </c:pt>
                <c:pt idx="825">
                  <c:v>6.4388000000000001E-2</c:v>
                </c:pt>
                <c:pt idx="826">
                  <c:v>4.6982999999999997E-2</c:v>
                </c:pt>
                <c:pt idx="827">
                  <c:v>4.4137999999999997E-2</c:v>
                </c:pt>
                <c:pt idx="828">
                  <c:v>5.1303000000000001E-2</c:v>
                </c:pt>
                <c:pt idx="829">
                  <c:v>0.12561900000000001</c:v>
                </c:pt>
                <c:pt idx="830">
                  <c:v>2.7316E-2</c:v>
                </c:pt>
                <c:pt idx="831">
                  <c:v>3.4429000000000001E-2</c:v>
                </c:pt>
                <c:pt idx="832">
                  <c:v>2.8091999999999999E-2</c:v>
                </c:pt>
                <c:pt idx="833">
                  <c:v>0.117518</c:v>
                </c:pt>
                <c:pt idx="834">
                  <c:v>2.7524E-2</c:v>
                </c:pt>
                <c:pt idx="835">
                  <c:v>1.5407000000000001E-2</c:v>
                </c:pt>
                <c:pt idx="836">
                  <c:v>1.9182000000000001E-2</c:v>
                </c:pt>
                <c:pt idx="837">
                  <c:v>1.5931000000000001E-2</c:v>
                </c:pt>
                <c:pt idx="838">
                  <c:v>2.0043999999999999E-2</c:v>
                </c:pt>
                <c:pt idx="839">
                  <c:v>2.2363999999999998E-2</c:v>
                </c:pt>
                <c:pt idx="840">
                  <c:v>2.3747000000000001E-2</c:v>
                </c:pt>
                <c:pt idx="841">
                  <c:v>1.6208E-2</c:v>
                </c:pt>
                <c:pt idx="842">
                  <c:v>1.7212999999999999E-2</c:v>
                </c:pt>
                <c:pt idx="843">
                  <c:v>1.3433E-2</c:v>
                </c:pt>
                <c:pt idx="844">
                  <c:v>8.7582999999999994E-2</c:v>
                </c:pt>
                <c:pt idx="845">
                  <c:v>0.149949</c:v>
                </c:pt>
                <c:pt idx="846">
                  <c:v>0.115741</c:v>
                </c:pt>
                <c:pt idx="847">
                  <c:v>9.4254000000000004E-2</c:v>
                </c:pt>
                <c:pt idx="848">
                  <c:v>6.8708000000000005E-2</c:v>
                </c:pt>
                <c:pt idx="849">
                  <c:v>8.3527000000000004E-2</c:v>
                </c:pt>
                <c:pt idx="850">
                  <c:v>0.27417000000000002</c:v>
                </c:pt>
                <c:pt idx="851">
                  <c:v>3.4412999999999999E-2</c:v>
                </c:pt>
                <c:pt idx="852">
                  <c:v>4.6915999999999999E-2</c:v>
                </c:pt>
                <c:pt idx="853">
                  <c:v>7.3216000000000003E-2</c:v>
                </c:pt>
                <c:pt idx="854">
                  <c:v>0.139234</c:v>
                </c:pt>
                <c:pt idx="855">
                  <c:v>0.104223</c:v>
                </c:pt>
                <c:pt idx="856">
                  <c:v>7.8376000000000001E-2</c:v>
                </c:pt>
                <c:pt idx="857">
                  <c:v>4.7287000000000003E-2</c:v>
                </c:pt>
                <c:pt idx="858">
                  <c:v>9.0435000000000001E-2</c:v>
                </c:pt>
                <c:pt idx="859">
                  <c:v>4.1730999999999997E-2</c:v>
                </c:pt>
                <c:pt idx="860">
                  <c:v>2.4243000000000001E-2</c:v>
                </c:pt>
                <c:pt idx="861">
                  <c:v>4.3548999999999997E-2</c:v>
                </c:pt>
                <c:pt idx="862">
                  <c:v>2.9172E-2</c:v>
                </c:pt>
                <c:pt idx="863">
                  <c:v>5.0016999999999999E-2</c:v>
                </c:pt>
                <c:pt idx="864">
                  <c:v>5.5035000000000001E-2</c:v>
                </c:pt>
                <c:pt idx="865">
                  <c:v>8.5537000000000002E-2</c:v>
                </c:pt>
                <c:pt idx="866">
                  <c:v>6.9922999999999999E-2</c:v>
                </c:pt>
                <c:pt idx="867">
                  <c:v>6.0851000000000002E-2</c:v>
                </c:pt>
                <c:pt idx="868">
                  <c:v>8.1351999999999994E-2</c:v>
                </c:pt>
                <c:pt idx="869">
                  <c:v>6.8583000000000005E-2</c:v>
                </c:pt>
                <c:pt idx="870">
                  <c:v>9.8407999999999995E-2</c:v>
                </c:pt>
                <c:pt idx="871">
                  <c:v>8.6578000000000002E-2</c:v>
                </c:pt>
                <c:pt idx="872">
                  <c:v>6.3700000000000007E-2</c:v>
                </c:pt>
                <c:pt idx="873">
                  <c:v>7.0949999999999999E-2</c:v>
                </c:pt>
                <c:pt idx="874">
                  <c:v>0.10043100000000001</c:v>
                </c:pt>
                <c:pt idx="875">
                  <c:v>3.9923E-2</c:v>
                </c:pt>
                <c:pt idx="876">
                  <c:v>5.1345000000000002E-2</c:v>
                </c:pt>
                <c:pt idx="877">
                  <c:v>9.4828999999999997E-2</c:v>
                </c:pt>
                <c:pt idx="878">
                  <c:v>4.0564000000000003E-2</c:v>
                </c:pt>
                <c:pt idx="879">
                  <c:v>3.9503999999999997E-2</c:v>
                </c:pt>
                <c:pt idx="880">
                  <c:v>6.1932000000000001E-2</c:v>
                </c:pt>
                <c:pt idx="881">
                  <c:v>3.9148000000000002E-2</c:v>
                </c:pt>
                <c:pt idx="882">
                  <c:v>0.109877</c:v>
                </c:pt>
                <c:pt idx="883">
                  <c:v>0.45199800000000001</c:v>
                </c:pt>
                <c:pt idx="884">
                  <c:v>7.5778999999999999E-2</c:v>
                </c:pt>
                <c:pt idx="885">
                  <c:v>4.7966000000000002E-2</c:v>
                </c:pt>
                <c:pt idx="886">
                  <c:v>0.28058699999999998</c:v>
                </c:pt>
                <c:pt idx="887">
                  <c:v>0.103911</c:v>
                </c:pt>
                <c:pt idx="888">
                  <c:v>6.9849999999999995E-2</c:v>
                </c:pt>
                <c:pt idx="889">
                  <c:v>0.30277999999999999</c:v>
                </c:pt>
                <c:pt idx="890">
                  <c:v>5.0771999999999998E-2</c:v>
                </c:pt>
                <c:pt idx="891">
                  <c:v>5.2248999999999997E-2</c:v>
                </c:pt>
                <c:pt idx="892">
                  <c:v>5.0867999999999997E-2</c:v>
                </c:pt>
                <c:pt idx="893">
                  <c:v>2.4646999999999999E-2</c:v>
                </c:pt>
                <c:pt idx="894">
                  <c:v>2.7900000000000001E-2</c:v>
                </c:pt>
                <c:pt idx="895">
                  <c:v>3.1399999999999997E-2</c:v>
                </c:pt>
                <c:pt idx="896">
                  <c:v>2.7992E-2</c:v>
                </c:pt>
                <c:pt idx="897">
                  <c:v>4.1064999999999997E-2</c:v>
                </c:pt>
                <c:pt idx="898">
                  <c:v>4.0864999999999999E-2</c:v>
                </c:pt>
                <c:pt idx="899">
                  <c:v>3.3600999999999999E-2</c:v>
                </c:pt>
                <c:pt idx="900">
                  <c:v>7.5822000000000001E-2</c:v>
                </c:pt>
                <c:pt idx="901">
                  <c:v>6.3924999999999996E-2</c:v>
                </c:pt>
                <c:pt idx="902">
                  <c:v>0.70506000000000002</c:v>
                </c:pt>
                <c:pt idx="903">
                  <c:v>0.24440200000000001</c:v>
                </c:pt>
                <c:pt idx="904">
                  <c:v>5.1879000000000002E-2</c:v>
                </c:pt>
                <c:pt idx="905">
                  <c:v>7.2525000000000006E-2</c:v>
                </c:pt>
                <c:pt idx="906">
                  <c:v>4.6356000000000001E-2</c:v>
                </c:pt>
                <c:pt idx="907">
                  <c:v>8.8982000000000006E-2</c:v>
                </c:pt>
                <c:pt idx="908">
                  <c:v>0.18534900000000001</c:v>
                </c:pt>
                <c:pt idx="909">
                  <c:v>9.9936999999999998E-2</c:v>
                </c:pt>
                <c:pt idx="910">
                  <c:v>0.21606600000000001</c:v>
                </c:pt>
                <c:pt idx="911">
                  <c:v>7.2348999999999997E-2</c:v>
                </c:pt>
                <c:pt idx="912">
                  <c:v>0.10925600000000001</c:v>
                </c:pt>
                <c:pt idx="913">
                  <c:v>7.8087000000000004E-2</c:v>
                </c:pt>
                <c:pt idx="914">
                  <c:v>0.17021600000000001</c:v>
                </c:pt>
                <c:pt idx="915">
                  <c:v>7.5999999999999998E-2</c:v>
                </c:pt>
                <c:pt idx="916">
                  <c:v>6.7152000000000003E-2</c:v>
                </c:pt>
                <c:pt idx="917">
                  <c:v>6.3205999999999998E-2</c:v>
                </c:pt>
                <c:pt idx="918">
                  <c:v>4.8856999999999998E-2</c:v>
                </c:pt>
                <c:pt idx="919">
                  <c:v>5.3844999999999997E-2</c:v>
                </c:pt>
                <c:pt idx="920">
                  <c:v>5.4209E-2</c:v>
                </c:pt>
                <c:pt idx="921">
                  <c:v>9.6917000000000003E-2</c:v>
                </c:pt>
                <c:pt idx="922">
                  <c:v>8.6607000000000003E-2</c:v>
                </c:pt>
                <c:pt idx="923">
                  <c:v>6.7963999999999997E-2</c:v>
                </c:pt>
                <c:pt idx="924">
                  <c:v>5.3869E-2</c:v>
                </c:pt>
                <c:pt idx="925">
                  <c:v>8.8071999999999998E-2</c:v>
                </c:pt>
                <c:pt idx="926">
                  <c:v>0.13092799999999999</c:v>
                </c:pt>
                <c:pt idx="927">
                  <c:v>7.2800000000000004E-2</c:v>
                </c:pt>
                <c:pt idx="928">
                  <c:v>8.2182000000000005E-2</c:v>
                </c:pt>
                <c:pt idx="929">
                  <c:v>0.11475100000000001</c:v>
                </c:pt>
                <c:pt idx="930">
                  <c:v>5.4799E-2</c:v>
                </c:pt>
                <c:pt idx="931">
                  <c:v>8.3306000000000005E-2</c:v>
                </c:pt>
                <c:pt idx="932">
                  <c:v>6.5417000000000003E-2</c:v>
                </c:pt>
                <c:pt idx="933">
                  <c:v>0.125643</c:v>
                </c:pt>
                <c:pt idx="934">
                  <c:v>0.358935</c:v>
                </c:pt>
                <c:pt idx="935">
                  <c:v>0.28793999999999997</c:v>
                </c:pt>
                <c:pt idx="936">
                  <c:v>0.13777600000000001</c:v>
                </c:pt>
                <c:pt idx="937">
                  <c:v>0.119173</c:v>
                </c:pt>
                <c:pt idx="938">
                  <c:v>8.3331000000000002E-2</c:v>
                </c:pt>
                <c:pt idx="939">
                  <c:v>0.157304</c:v>
                </c:pt>
                <c:pt idx="940">
                  <c:v>0.10968799999999999</c:v>
                </c:pt>
                <c:pt idx="941">
                  <c:v>9.3396999999999994E-2</c:v>
                </c:pt>
                <c:pt idx="942">
                  <c:v>6.0130000000000003E-2</c:v>
                </c:pt>
                <c:pt idx="943">
                  <c:v>7.9254000000000005E-2</c:v>
                </c:pt>
                <c:pt idx="944">
                  <c:v>6.1769999999999999E-2</c:v>
                </c:pt>
                <c:pt idx="945">
                  <c:v>0.119703</c:v>
                </c:pt>
                <c:pt idx="946">
                  <c:v>0.42714800000000003</c:v>
                </c:pt>
                <c:pt idx="947">
                  <c:v>0.86446599999999996</c:v>
                </c:pt>
                <c:pt idx="948">
                  <c:v>0.45158100000000001</c:v>
                </c:pt>
                <c:pt idx="949">
                  <c:v>0.132664</c:v>
                </c:pt>
                <c:pt idx="950">
                  <c:v>0.383048</c:v>
                </c:pt>
                <c:pt idx="951">
                  <c:v>0.12917699999999999</c:v>
                </c:pt>
                <c:pt idx="952">
                  <c:v>0.142878</c:v>
                </c:pt>
                <c:pt idx="953">
                  <c:v>0.11962299999999999</c:v>
                </c:pt>
                <c:pt idx="954">
                  <c:v>8.1988000000000005E-2</c:v>
                </c:pt>
                <c:pt idx="955">
                  <c:v>3.8871999999999997E-2</c:v>
                </c:pt>
                <c:pt idx="956">
                  <c:v>5.4636999999999998E-2</c:v>
                </c:pt>
                <c:pt idx="957">
                  <c:v>3.7561999999999998E-2</c:v>
                </c:pt>
                <c:pt idx="958">
                  <c:v>4.7722000000000001E-2</c:v>
                </c:pt>
                <c:pt idx="959">
                  <c:v>3.0584E-2</c:v>
                </c:pt>
                <c:pt idx="960">
                  <c:v>0.39674900000000002</c:v>
                </c:pt>
                <c:pt idx="961">
                  <c:v>0.194935</c:v>
                </c:pt>
                <c:pt idx="962">
                  <c:v>0.183006</c:v>
                </c:pt>
                <c:pt idx="963">
                  <c:v>3.8087999999999997E-2</c:v>
                </c:pt>
                <c:pt idx="964">
                  <c:v>0.116983</c:v>
                </c:pt>
                <c:pt idx="965">
                  <c:v>5.9057999999999999E-2</c:v>
                </c:pt>
                <c:pt idx="966">
                  <c:v>6.3894000000000006E-2</c:v>
                </c:pt>
                <c:pt idx="967">
                  <c:v>4.3354999999999998E-2</c:v>
                </c:pt>
                <c:pt idx="968">
                  <c:v>0.46715600000000002</c:v>
                </c:pt>
                <c:pt idx="969">
                  <c:v>0.100318</c:v>
                </c:pt>
                <c:pt idx="970">
                  <c:v>0.12934999999999999</c:v>
                </c:pt>
                <c:pt idx="971">
                  <c:v>6.8696999999999994E-2</c:v>
                </c:pt>
                <c:pt idx="972">
                  <c:v>5.7215000000000002E-2</c:v>
                </c:pt>
                <c:pt idx="973">
                  <c:v>6.4116000000000006E-2</c:v>
                </c:pt>
                <c:pt idx="974">
                  <c:v>8.1180000000000002E-2</c:v>
                </c:pt>
                <c:pt idx="975">
                  <c:v>5.6431000000000002E-2</c:v>
                </c:pt>
                <c:pt idx="976">
                  <c:v>0.16162799999999999</c:v>
                </c:pt>
                <c:pt idx="977">
                  <c:v>9.6999000000000002E-2</c:v>
                </c:pt>
                <c:pt idx="978">
                  <c:v>6.3132999999999995E-2</c:v>
                </c:pt>
                <c:pt idx="979">
                  <c:v>4.9488999999999998E-2</c:v>
                </c:pt>
                <c:pt idx="980">
                  <c:v>9.9866999999999997E-2</c:v>
                </c:pt>
                <c:pt idx="981">
                  <c:v>7.0613999999999996E-2</c:v>
                </c:pt>
                <c:pt idx="982">
                  <c:v>3.9621999999999997E-2</c:v>
                </c:pt>
                <c:pt idx="983">
                  <c:v>4.5741999999999998E-2</c:v>
                </c:pt>
                <c:pt idx="984">
                  <c:v>4.1047E-2</c:v>
                </c:pt>
                <c:pt idx="985">
                  <c:v>3.4716999999999998E-2</c:v>
                </c:pt>
                <c:pt idx="986">
                  <c:v>5.2589999999999998E-2</c:v>
                </c:pt>
                <c:pt idx="987">
                  <c:v>3.6359000000000002E-2</c:v>
                </c:pt>
                <c:pt idx="988">
                  <c:v>0.12595300000000001</c:v>
                </c:pt>
                <c:pt idx="989">
                  <c:v>8.0921999999999994E-2</c:v>
                </c:pt>
                <c:pt idx="990">
                  <c:v>6.5477999999999995E-2</c:v>
                </c:pt>
                <c:pt idx="991">
                  <c:v>2.4169E-2</c:v>
                </c:pt>
                <c:pt idx="992">
                  <c:v>2.0527E-2</c:v>
                </c:pt>
                <c:pt idx="993">
                  <c:v>4.9223999999999997E-2</c:v>
                </c:pt>
                <c:pt idx="994">
                  <c:v>0.103995</c:v>
                </c:pt>
                <c:pt idx="995">
                  <c:v>9.9141000000000007E-2</c:v>
                </c:pt>
                <c:pt idx="996">
                  <c:v>8.3653000000000005E-2</c:v>
                </c:pt>
                <c:pt idx="997">
                  <c:v>8.2160999999999998E-2</c:v>
                </c:pt>
                <c:pt idx="998">
                  <c:v>6.6618999999999998E-2</c:v>
                </c:pt>
                <c:pt idx="999">
                  <c:v>9.5927999999999999E-2</c:v>
                </c:pt>
                <c:pt idx="1000">
                  <c:v>9.8777000000000004E-2</c:v>
                </c:pt>
                <c:pt idx="1001">
                  <c:v>8.1527000000000002E-2</c:v>
                </c:pt>
                <c:pt idx="1002">
                  <c:v>7.3707999999999996E-2</c:v>
                </c:pt>
                <c:pt idx="1003">
                  <c:v>0.110987</c:v>
                </c:pt>
                <c:pt idx="1004">
                  <c:v>0.160221</c:v>
                </c:pt>
                <c:pt idx="1005">
                  <c:v>7.5018000000000001E-2</c:v>
                </c:pt>
                <c:pt idx="1006">
                  <c:v>8.992E-2</c:v>
                </c:pt>
                <c:pt idx="1007">
                  <c:v>9.3131000000000005E-2</c:v>
                </c:pt>
                <c:pt idx="1008">
                  <c:v>7.4861999999999998E-2</c:v>
                </c:pt>
                <c:pt idx="1009">
                  <c:v>5.6349999999999997E-2</c:v>
                </c:pt>
                <c:pt idx="1010">
                  <c:v>4.8099000000000003E-2</c:v>
                </c:pt>
                <c:pt idx="1011">
                  <c:v>6.2681000000000001E-2</c:v>
                </c:pt>
                <c:pt idx="1012">
                  <c:v>0.24146000000000001</c:v>
                </c:pt>
                <c:pt idx="1013">
                  <c:v>5.4532999999999998E-2</c:v>
                </c:pt>
                <c:pt idx="1014">
                  <c:v>9.1327000000000005E-2</c:v>
                </c:pt>
                <c:pt idx="1015">
                  <c:v>8.6281999999999998E-2</c:v>
                </c:pt>
                <c:pt idx="1016">
                  <c:v>0.16201599999999999</c:v>
                </c:pt>
                <c:pt idx="1017">
                  <c:v>0.33022400000000002</c:v>
                </c:pt>
                <c:pt idx="1018">
                  <c:v>0.303975</c:v>
                </c:pt>
                <c:pt idx="1019">
                  <c:v>0.18440200000000001</c:v>
                </c:pt>
                <c:pt idx="1020">
                  <c:v>0.21357999999999999</c:v>
                </c:pt>
                <c:pt idx="1021">
                  <c:v>7.5364E-2</c:v>
                </c:pt>
                <c:pt idx="1022">
                  <c:v>4.8438000000000002E-2</c:v>
                </c:pt>
                <c:pt idx="1023">
                  <c:v>6.7104999999999998E-2</c:v>
                </c:pt>
                <c:pt idx="1024">
                  <c:v>6.4387E-2</c:v>
                </c:pt>
                <c:pt idx="1025">
                  <c:v>4.6004000000000003E-2</c:v>
                </c:pt>
                <c:pt idx="1026">
                  <c:v>1.9061999999999999E-2</c:v>
                </c:pt>
                <c:pt idx="1027">
                  <c:v>2.6343999999999999E-2</c:v>
                </c:pt>
                <c:pt idx="1028">
                  <c:v>5.4855000000000001E-2</c:v>
                </c:pt>
                <c:pt idx="1029">
                  <c:v>0.101463</c:v>
                </c:pt>
                <c:pt idx="1030">
                  <c:v>4.9796E-2</c:v>
                </c:pt>
                <c:pt idx="1031">
                  <c:v>8.5972000000000007E-2</c:v>
                </c:pt>
                <c:pt idx="1032">
                  <c:v>2.5118000000000001E-2</c:v>
                </c:pt>
                <c:pt idx="1033">
                  <c:v>7.3220999999999994E-2</c:v>
                </c:pt>
                <c:pt idx="1034">
                  <c:v>7.8777E-2</c:v>
                </c:pt>
                <c:pt idx="1035">
                  <c:v>2.2952E-2</c:v>
                </c:pt>
                <c:pt idx="1036">
                  <c:v>0.11786199999999999</c:v>
                </c:pt>
                <c:pt idx="1037">
                  <c:v>0.19168399999999999</c:v>
                </c:pt>
                <c:pt idx="1038">
                  <c:v>9.7606999999999999E-2</c:v>
                </c:pt>
                <c:pt idx="1039">
                  <c:v>4.7218000000000003E-2</c:v>
                </c:pt>
                <c:pt idx="1040">
                  <c:v>6.8006999999999998E-2</c:v>
                </c:pt>
                <c:pt idx="1041">
                  <c:v>6.7410999999999999E-2</c:v>
                </c:pt>
                <c:pt idx="1042">
                  <c:v>0.25768799999999997</c:v>
                </c:pt>
                <c:pt idx="1043">
                  <c:v>0.36878</c:v>
                </c:pt>
                <c:pt idx="1044">
                  <c:v>0.48466300000000001</c:v>
                </c:pt>
                <c:pt idx="1045">
                  <c:v>0.36820999999999998</c:v>
                </c:pt>
                <c:pt idx="1046">
                  <c:v>0.25421199999999999</c:v>
                </c:pt>
                <c:pt idx="1047">
                  <c:v>0.23195399999999999</c:v>
                </c:pt>
                <c:pt idx="1048">
                  <c:v>0.15715699999999999</c:v>
                </c:pt>
                <c:pt idx="1049">
                  <c:v>0.13786999999999999</c:v>
                </c:pt>
                <c:pt idx="1050">
                  <c:v>6.7113999999999993E-2</c:v>
                </c:pt>
                <c:pt idx="1051">
                  <c:v>8.4097000000000005E-2</c:v>
                </c:pt>
                <c:pt idx="1052">
                  <c:v>9.5651E-2</c:v>
                </c:pt>
                <c:pt idx="1053">
                  <c:v>6.3549999999999995E-2</c:v>
                </c:pt>
                <c:pt idx="1054">
                  <c:v>7.1462999999999999E-2</c:v>
                </c:pt>
                <c:pt idx="1055">
                  <c:v>5.4526999999999999E-2</c:v>
                </c:pt>
                <c:pt idx="1056">
                  <c:v>3.6499999999999998E-2</c:v>
                </c:pt>
                <c:pt idx="1057">
                  <c:v>9.5087000000000005E-2</c:v>
                </c:pt>
                <c:pt idx="1058">
                  <c:v>4.9980999999999998E-2</c:v>
                </c:pt>
                <c:pt idx="1059">
                  <c:v>6.5000000000000002E-2</c:v>
                </c:pt>
                <c:pt idx="1060">
                  <c:v>4.1938000000000003E-2</c:v>
                </c:pt>
                <c:pt idx="1061">
                  <c:v>6.2219999999999998E-2</c:v>
                </c:pt>
                <c:pt idx="1062">
                  <c:v>5.1031E-2</c:v>
                </c:pt>
                <c:pt idx="1063">
                  <c:v>0.195191</c:v>
                </c:pt>
                <c:pt idx="1064">
                  <c:v>0.21768299999999999</c:v>
                </c:pt>
                <c:pt idx="1065">
                  <c:v>0.10204299999999999</c:v>
                </c:pt>
                <c:pt idx="1066">
                  <c:v>7.7891000000000002E-2</c:v>
                </c:pt>
                <c:pt idx="1067">
                  <c:v>4.8055E-2</c:v>
                </c:pt>
                <c:pt idx="1068">
                  <c:v>0.11588</c:v>
                </c:pt>
                <c:pt idx="1069">
                  <c:v>0.240287</c:v>
                </c:pt>
                <c:pt idx="1070">
                  <c:v>0.158777</c:v>
                </c:pt>
                <c:pt idx="1071">
                  <c:v>0.23965</c:v>
                </c:pt>
                <c:pt idx="1072">
                  <c:v>0.14613799999999999</c:v>
                </c:pt>
                <c:pt idx="1073">
                  <c:v>0.32880199999999998</c:v>
                </c:pt>
                <c:pt idx="1074">
                  <c:v>0.12513199999999999</c:v>
                </c:pt>
                <c:pt idx="1075">
                  <c:v>0.156199</c:v>
                </c:pt>
                <c:pt idx="1076">
                  <c:v>0.101773</c:v>
                </c:pt>
                <c:pt idx="1077">
                  <c:v>0.14177899999999999</c:v>
                </c:pt>
                <c:pt idx="1078">
                  <c:v>5.9801E-2</c:v>
                </c:pt>
                <c:pt idx="1079">
                  <c:v>0.22919900000000001</c:v>
                </c:pt>
                <c:pt idx="1080">
                  <c:v>0.33937200000000001</c:v>
                </c:pt>
                <c:pt idx="1081">
                  <c:v>0.17913100000000001</c:v>
                </c:pt>
                <c:pt idx="1082">
                  <c:v>0.113299</c:v>
                </c:pt>
                <c:pt idx="1083">
                  <c:v>0.149062</c:v>
                </c:pt>
                <c:pt idx="1084">
                  <c:v>0.12164700000000001</c:v>
                </c:pt>
                <c:pt idx="1085">
                  <c:v>0.10609499999999999</c:v>
                </c:pt>
                <c:pt idx="1086">
                  <c:v>0.12601299999999999</c:v>
                </c:pt>
                <c:pt idx="1087">
                  <c:v>8.2393999999999995E-2</c:v>
                </c:pt>
                <c:pt idx="1088">
                  <c:v>8.6938000000000001E-2</c:v>
                </c:pt>
                <c:pt idx="1089">
                  <c:v>0.130805</c:v>
                </c:pt>
                <c:pt idx="1090">
                  <c:v>0.22142500000000001</c:v>
                </c:pt>
                <c:pt idx="1091">
                  <c:v>8.4697999999999996E-2</c:v>
                </c:pt>
                <c:pt idx="1092">
                  <c:v>9.1517000000000001E-2</c:v>
                </c:pt>
                <c:pt idx="1093">
                  <c:v>0.14718300000000001</c:v>
                </c:pt>
                <c:pt idx="1094">
                  <c:v>8.0152000000000001E-2</c:v>
                </c:pt>
                <c:pt idx="1095">
                  <c:v>6.6445000000000004E-2</c:v>
                </c:pt>
                <c:pt idx="1096">
                  <c:v>0.10888299999999999</c:v>
                </c:pt>
                <c:pt idx="1097">
                  <c:v>0.43237700000000001</c:v>
                </c:pt>
                <c:pt idx="1098">
                  <c:v>1.1996990000000001</c:v>
                </c:pt>
                <c:pt idx="1099">
                  <c:v>0.22406300000000001</c:v>
                </c:pt>
                <c:pt idx="1100">
                  <c:v>1.583434</c:v>
                </c:pt>
                <c:pt idx="1101">
                  <c:v>0.212815</c:v>
                </c:pt>
                <c:pt idx="1102">
                  <c:v>0.12820999999999999</c:v>
                </c:pt>
                <c:pt idx="1103">
                  <c:v>0.14329500000000001</c:v>
                </c:pt>
                <c:pt idx="1104">
                  <c:v>0.77849999999999997</c:v>
                </c:pt>
                <c:pt idx="1105">
                  <c:v>0.10122</c:v>
                </c:pt>
                <c:pt idx="1106">
                  <c:v>0.22259000000000001</c:v>
                </c:pt>
                <c:pt idx="1107">
                  <c:v>0.186922</c:v>
                </c:pt>
                <c:pt idx="1108">
                  <c:v>0.114352</c:v>
                </c:pt>
                <c:pt idx="1109">
                  <c:v>0.36625400000000002</c:v>
                </c:pt>
                <c:pt idx="1110">
                  <c:v>0.49415500000000001</c:v>
                </c:pt>
                <c:pt idx="1111">
                  <c:v>0.46716600000000003</c:v>
                </c:pt>
                <c:pt idx="1112">
                  <c:v>0.20420099999999999</c:v>
                </c:pt>
                <c:pt idx="1113">
                  <c:v>0.20926800000000001</c:v>
                </c:pt>
                <c:pt idx="1114">
                  <c:v>0.163881</c:v>
                </c:pt>
                <c:pt idx="1115">
                  <c:v>0.139741</c:v>
                </c:pt>
                <c:pt idx="1116">
                  <c:v>9.493E-2</c:v>
                </c:pt>
                <c:pt idx="1117">
                  <c:v>8.0403000000000002E-2</c:v>
                </c:pt>
                <c:pt idx="1118">
                  <c:v>5.7028000000000002E-2</c:v>
                </c:pt>
                <c:pt idx="1119">
                  <c:v>0.12745300000000001</c:v>
                </c:pt>
                <c:pt idx="1120">
                  <c:v>0.10415099999999999</c:v>
                </c:pt>
                <c:pt idx="1121">
                  <c:v>9.7602999999999995E-2</c:v>
                </c:pt>
                <c:pt idx="1122">
                  <c:v>0.105019</c:v>
                </c:pt>
                <c:pt idx="1123">
                  <c:v>0.15967000000000001</c:v>
                </c:pt>
                <c:pt idx="1124">
                  <c:v>0.108656</c:v>
                </c:pt>
                <c:pt idx="1125">
                  <c:v>5.3476999999999997E-2</c:v>
                </c:pt>
                <c:pt idx="1126">
                  <c:v>0.110041</c:v>
                </c:pt>
                <c:pt idx="1127">
                  <c:v>0.148892</c:v>
                </c:pt>
                <c:pt idx="1128">
                  <c:v>6.5764000000000003E-2</c:v>
                </c:pt>
                <c:pt idx="1129">
                  <c:v>0.17344200000000001</c:v>
                </c:pt>
                <c:pt idx="1130">
                  <c:v>0.198545</c:v>
                </c:pt>
                <c:pt idx="1131">
                  <c:v>0.21845500000000001</c:v>
                </c:pt>
                <c:pt idx="1132">
                  <c:v>0.155665</c:v>
                </c:pt>
                <c:pt idx="1133">
                  <c:v>0.10304000000000001</c:v>
                </c:pt>
                <c:pt idx="1134">
                  <c:v>0.61573299999999997</c:v>
                </c:pt>
                <c:pt idx="1135">
                  <c:v>0.166135</c:v>
                </c:pt>
                <c:pt idx="1136">
                  <c:v>9.2622999999999997E-2</c:v>
                </c:pt>
                <c:pt idx="1137">
                  <c:v>7.7967999999999996E-2</c:v>
                </c:pt>
                <c:pt idx="1138">
                  <c:v>6.3707E-2</c:v>
                </c:pt>
                <c:pt idx="1139">
                  <c:v>4.9114999999999999E-2</c:v>
                </c:pt>
                <c:pt idx="1140">
                  <c:v>0.108727</c:v>
                </c:pt>
                <c:pt idx="1141">
                  <c:v>0.18027000000000001</c:v>
                </c:pt>
                <c:pt idx="1142">
                  <c:v>0.132106</c:v>
                </c:pt>
                <c:pt idx="1143">
                  <c:v>4.4606E-2</c:v>
                </c:pt>
                <c:pt idx="1144">
                  <c:v>0.28303200000000001</c:v>
                </c:pt>
                <c:pt idx="1145">
                  <c:v>9.8441000000000001E-2</c:v>
                </c:pt>
                <c:pt idx="1146">
                  <c:v>0.32531399999999999</c:v>
                </c:pt>
                <c:pt idx="1147">
                  <c:v>0.25795400000000002</c:v>
                </c:pt>
                <c:pt idx="1148">
                  <c:v>0.14277999999999999</c:v>
                </c:pt>
                <c:pt idx="1149">
                  <c:v>7.7568999999999999E-2</c:v>
                </c:pt>
                <c:pt idx="1150">
                  <c:v>0.15309700000000001</c:v>
                </c:pt>
                <c:pt idx="1151">
                  <c:v>1.2565580000000001</c:v>
                </c:pt>
                <c:pt idx="1152">
                  <c:v>0.28809699999999999</c:v>
                </c:pt>
                <c:pt idx="1153">
                  <c:v>0.18338599999999999</c:v>
                </c:pt>
                <c:pt idx="1154">
                  <c:v>0.38539899999999999</c:v>
                </c:pt>
                <c:pt idx="1155">
                  <c:v>0.20264299999999999</c:v>
                </c:pt>
                <c:pt idx="1156">
                  <c:v>0.13008</c:v>
                </c:pt>
                <c:pt idx="1157">
                  <c:v>0.12264600000000001</c:v>
                </c:pt>
                <c:pt idx="1158">
                  <c:v>0.27107999999999999</c:v>
                </c:pt>
                <c:pt idx="1159">
                  <c:v>0.56289400000000001</c:v>
                </c:pt>
                <c:pt idx="1160">
                  <c:v>0.19739100000000001</c:v>
                </c:pt>
                <c:pt idx="1161">
                  <c:v>0.184249</c:v>
                </c:pt>
                <c:pt idx="1162">
                  <c:v>0.35063699999999998</c:v>
                </c:pt>
                <c:pt idx="1163">
                  <c:v>0.82083200000000001</c:v>
                </c:pt>
                <c:pt idx="1164">
                  <c:v>1.8752930000000001</c:v>
                </c:pt>
                <c:pt idx="1165">
                  <c:v>0.67742899999999995</c:v>
                </c:pt>
                <c:pt idx="1166">
                  <c:v>0.28855399999999998</c:v>
                </c:pt>
                <c:pt idx="1167">
                  <c:v>0.243538</c:v>
                </c:pt>
                <c:pt idx="1168">
                  <c:v>0.356902</c:v>
                </c:pt>
                <c:pt idx="1169">
                  <c:v>0.23677100000000001</c:v>
                </c:pt>
                <c:pt idx="1170">
                  <c:v>0.221558</c:v>
                </c:pt>
                <c:pt idx="1171">
                  <c:v>0.14732700000000001</c:v>
                </c:pt>
                <c:pt idx="1172">
                  <c:v>1.5613140000000001</c:v>
                </c:pt>
                <c:pt idx="1173">
                  <c:v>1.729568</c:v>
                </c:pt>
                <c:pt idx="1174">
                  <c:v>1.16883</c:v>
                </c:pt>
                <c:pt idx="1175">
                  <c:v>0.38941799999999999</c:v>
                </c:pt>
                <c:pt idx="1176">
                  <c:v>0.25369700000000001</c:v>
                </c:pt>
                <c:pt idx="1177">
                  <c:v>0.181668</c:v>
                </c:pt>
                <c:pt idx="1178">
                  <c:v>0.50514700000000001</c:v>
                </c:pt>
                <c:pt idx="1179">
                  <c:v>0.28953899999999999</c:v>
                </c:pt>
                <c:pt idx="1180">
                  <c:v>0.10649</c:v>
                </c:pt>
                <c:pt idx="1181">
                  <c:v>0.29622199999999999</c:v>
                </c:pt>
                <c:pt idx="1182">
                  <c:v>0.22530500000000001</c:v>
                </c:pt>
                <c:pt idx="1183">
                  <c:v>0.41270499999999999</c:v>
                </c:pt>
                <c:pt idx="1184">
                  <c:v>0.18435499999999999</c:v>
                </c:pt>
                <c:pt idx="1185">
                  <c:v>0.167935</c:v>
                </c:pt>
                <c:pt idx="1186">
                  <c:v>0.192497</c:v>
                </c:pt>
                <c:pt idx="1187">
                  <c:v>0.276723</c:v>
                </c:pt>
                <c:pt idx="1188">
                  <c:v>0.25993100000000002</c:v>
                </c:pt>
                <c:pt idx="1189">
                  <c:v>0.17429700000000001</c:v>
                </c:pt>
                <c:pt idx="1190">
                  <c:v>0.168907</c:v>
                </c:pt>
                <c:pt idx="1191">
                  <c:v>0.270903</c:v>
                </c:pt>
                <c:pt idx="1192">
                  <c:v>0.66465799999999997</c:v>
                </c:pt>
                <c:pt idx="1193">
                  <c:v>0.46714600000000001</c:v>
                </c:pt>
                <c:pt idx="1194">
                  <c:v>0.32614500000000002</c:v>
                </c:pt>
                <c:pt idx="1195">
                  <c:v>0.273225</c:v>
                </c:pt>
                <c:pt idx="1196">
                  <c:v>0.514567</c:v>
                </c:pt>
                <c:pt idx="1197">
                  <c:v>0.40923300000000001</c:v>
                </c:pt>
                <c:pt idx="1198">
                  <c:v>0.21854399999999999</c:v>
                </c:pt>
                <c:pt idx="1199">
                  <c:v>0.12463299999999999</c:v>
                </c:pt>
                <c:pt idx="1200">
                  <c:v>0.29549300000000001</c:v>
                </c:pt>
                <c:pt idx="1201">
                  <c:v>0.31532199999999999</c:v>
                </c:pt>
                <c:pt idx="1202">
                  <c:v>0.21082699999999999</c:v>
                </c:pt>
                <c:pt idx="1203">
                  <c:v>0.26339899999999999</c:v>
                </c:pt>
                <c:pt idx="1204">
                  <c:v>0.16939699999999999</c:v>
                </c:pt>
                <c:pt idx="1205">
                  <c:v>0.16071199999999999</c:v>
                </c:pt>
                <c:pt idx="1206">
                  <c:v>0.11401799999999999</c:v>
                </c:pt>
                <c:pt idx="1207">
                  <c:v>0.86668299999999998</c:v>
                </c:pt>
                <c:pt idx="1208">
                  <c:v>0.24298600000000001</c:v>
                </c:pt>
                <c:pt idx="1209">
                  <c:v>0.366031</c:v>
                </c:pt>
                <c:pt idx="1210">
                  <c:v>0.61764200000000002</c:v>
                </c:pt>
                <c:pt idx="1211">
                  <c:v>0.37166900000000003</c:v>
                </c:pt>
                <c:pt idx="1212">
                  <c:v>1.412059</c:v>
                </c:pt>
                <c:pt idx="1213">
                  <c:v>0.93776999999999999</c:v>
                </c:pt>
                <c:pt idx="1214">
                  <c:v>0.332681</c:v>
                </c:pt>
                <c:pt idx="1215">
                  <c:v>0.50204400000000005</c:v>
                </c:pt>
                <c:pt idx="1216">
                  <c:v>0.27835599999999999</c:v>
                </c:pt>
                <c:pt idx="1217">
                  <c:v>0.44517299999999999</c:v>
                </c:pt>
                <c:pt idx="1218">
                  <c:v>0.64274900000000001</c:v>
                </c:pt>
                <c:pt idx="1219">
                  <c:v>0</c:v>
                </c:pt>
                <c:pt idx="1220">
                  <c:v>0.29317500000000002</c:v>
                </c:pt>
                <c:pt idx="1221">
                  <c:v>1.901553</c:v>
                </c:pt>
                <c:pt idx="1222">
                  <c:v>1.081048</c:v>
                </c:pt>
                <c:pt idx="1223">
                  <c:v>0.35101599999999999</c:v>
                </c:pt>
                <c:pt idx="1224">
                  <c:v>0.27167599999999997</c:v>
                </c:pt>
                <c:pt idx="1225">
                  <c:v>0.27801799999999999</c:v>
                </c:pt>
                <c:pt idx="1226">
                  <c:v>0.25545800000000002</c:v>
                </c:pt>
                <c:pt idx="1227">
                  <c:v>0.146282</c:v>
                </c:pt>
                <c:pt idx="1228">
                  <c:v>0.128719</c:v>
                </c:pt>
                <c:pt idx="1229">
                  <c:v>0.15959899999999999</c:v>
                </c:pt>
                <c:pt idx="1230">
                  <c:v>0.19218499999999999</c:v>
                </c:pt>
                <c:pt idx="1231">
                  <c:v>0.41992699999999999</c:v>
                </c:pt>
                <c:pt idx="1232">
                  <c:v>0.207369</c:v>
                </c:pt>
                <c:pt idx="1233">
                  <c:v>0.132164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A-446F-AC61-F5903FE4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44080"/>
        <c:axId val="1736345744"/>
      </c:lineChart>
      <c:dateAx>
        <c:axId val="1736344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5744"/>
        <c:crosses val="autoZero"/>
        <c:auto val="1"/>
        <c:lblOffset val="100"/>
        <c:baseTimeUnit val="days"/>
      </c:dateAx>
      <c:valAx>
        <c:axId val="1736345744"/>
        <c:scaling>
          <c:orientation val="minMax"/>
        </c:scaling>
        <c:delete val="0"/>
        <c:axPos val="l"/>
        <c:numFmt formatCode="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4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9-4110-8E9F-3335B535E18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C9-4110-8E9F-3335B535E18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9-4110-8E9F-3335B535E1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price'!$D$1257:$D$1260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</c:v>
                </c:pt>
              </c:strCache>
            </c:strRef>
          </c:cat>
          <c:val>
            <c:numRef>
              <c:f>'Share price'!$E$1257:$E$1260</c:f>
              <c:numCache>
                <c:formatCode>0.00%</c:formatCode>
                <c:ptCount val="4"/>
                <c:pt idx="0">
                  <c:v>0.69389999999999996</c:v>
                </c:pt>
                <c:pt idx="1">
                  <c:v>6.4799999999999996E-2</c:v>
                </c:pt>
                <c:pt idx="2">
                  <c:v>6.7599999999999993E-2</c:v>
                </c:pt>
                <c:pt idx="3">
                  <c:v>0.1736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110-8E9F-3335B535E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836656"/>
        <c:axId val="1732817520"/>
      </c:barChart>
      <c:catAx>
        <c:axId val="17328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17520"/>
        <c:crosses val="autoZero"/>
        <c:auto val="1"/>
        <c:lblAlgn val="ctr"/>
        <c:lblOffset val="100"/>
        <c:noMultiLvlLbl val="0"/>
      </c:catAx>
      <c:valAx>
        <c:axId val="17328175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7328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28575</xdr:rowOff>
    </xdr:from>
    <xdr:to>
      <xdr:col>1</xdr:col>
      <xdr:colOff>1885950</xdr:colOff>
      <xdr:row>3</xdr:row>
      <xdr:rowOff>734148</xdr:rowOff>
    </xdr:to>
    <xdr:pic>
      <xdr:nvPicPr>
        <xdr:cNvPr id="2" name="Picture 1" descr="mutual fund - StartupTalk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57200"/>
          <a:ext cx="1847850" cy="70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69273</xdr:colOff>
      <xdr:row>19</xdr:row>
      <xdr:rowOff>28575</xdr:rowOff>
    </xdr:from>
    <xdr:to>
      <xdr:col>11</xdr:col>
      <xdr:colOff>129885</xdr:colOff>
      <xdr:row>26</xdr:row>
      <xdr:rowOff>173181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86590</xdr:colOff>
      <xdr:row>7</xdr:row>
      <xdr:rowOff>43296</xdr:rowOff>
    </xdr:from>
    <xdr:to>
      <xdr:col>11</xdr:col>
      <xdr:colOff>147205</xdr:colOff>
      <xdr:row>16</xdr:row>
      <xdr:rowOff>173182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69272</xdr:colOff>
      <xdr:row>29</xdr:row>
      <xdr:rowOff>43296</xdr:rowOff>
    </xdr:from>
    <xdr:to>
      <xdr:col>11</xdr:col>
      <xdr:colOff>121227</xdr:colOff>
      <xdr:row>39</xdr:row>
      <xdr:rowOff>138546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1190</xdr:row>
      <xdr:rowOff>85725</xdr:rowOff>
    </xdr:from>
    <xdr:to>
      <xdr:col>15</xdr:col>
      <xdr:colOff>209549</xdr:colOff>
      <xdr:row>1208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1212</xdr:row>
      <xdr:rowOff>38100</xdr:rowOff>
    </xdr:from>
    <xdr:to>
      <xdr:col>13</xdr:col>
      <xdr:colOff>561975</xdr:colOff>
      <xdr:row>1226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876300</xdr:colOff>
      <xdr:row>1243</xdr:row>
      <xdr:rowOff>171450</xdr:rowOff>
    </xdr:from>
    <xdr:to>
      <xdr:col>10</xdr:col>
      <xdr:colOff>533400</xdr:colOff>
      <xdr:row>1257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hindubusinessline.com/stocks/motilal-oswal-financial-services-lt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"/>
  <sheetViews>
    <sheetView workbookViewId="0">
      <selection activeCell="E3" sqref="E3:Q15"/>
    </sheetView>
  </sheetViews>
  <sheetFormatPr defaultRowHeight="15"/>
  <sheetData>
    <row r="3" spans="2:17">
      <c r="B3" s="68" t="s">
        <v>94</v>
      </c>
      <c r="C3" s="68"/>
      <c r="D3" s="68"/>
      <c r="E3" s="67" t="s">
        <v>93</v>
      </c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</row>
    <row r="4" spans="2:17">
      <c r="B4" s="68"/>
      <c r="C4" s="68"/>
      <c r="D4" s="68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</row>
    <row r="5" spans="2:17">
      <c r="B5" s="68"/>
      <c r="C5" s="68"/>
      <c r="D5" s="68"/>
      <c r="E5" s="67"/>
      <c r="F5" s="67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</row>
    <row r="6" spans="2:17">
      <c r="B6" s="68"/>
      <c r="C6" s="68"/>
      <c r="D6" s="68"/>
      <c r="E6" s="67"/>
      <c r="F6" s="67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</row>
    <row r="7" spans="2:17">
      <c r="B7" s="68"/>
      <c r="C7" s="68"/>
      <c r="D7" s="68"/>
      <c r="E7" s="67"/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</row>
    <row r="8" spans="2:17">
      <c r="B8" s="68"/>
      <c r="C8" s="68"/>
      <c r="D8" s="68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</row>
    <row r="9" spans="2:17">
      <c r="B9" s="68"/>
      <c r="C9" s="68"/>
      <c r="D9" s="68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  <c r="Q9" s="67"/>
    </row>
    <row r="10" spans="2:17">
      <c r="B10" s="68"/>
      <c r="C10" s="68"/>
      <c r="D10" s="68"/>
      <c r="E10" s="67"/>
      <c r="F10" s="67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</row>
    <row r="11" spans="2:17">
      <c r="B11" s="68"/>
      <c r="C11" s="68"/>
      <c r="D11" s="68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</row>
    <row r="12" spans="2:17">
      <c r="B12" s="68"/>
      <c r="C12" s="68"/>
      <c r="D12" s="68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</row>
    <row r="13" spans="2:17">
      <c r="B13" s="68"/>
      <c r="C13" s="68"/>
      <c r="D13" s="68"/>
      <c r="E13" s="67"/>
      <c r="F13" s="67"/>
      <c r="G13" s="67"/>
      <c r="H13" s="67"/>
      <c r="I13" s="67"/>
      <c r="J13" s="67"/>
      <c r="K13" s="67"/>
      <c r="L13" s="67"/>
      <c r="M13" s="67"/>
      <c r="N13" s="67"/>
      <c r="O13" s="67"/>
      <c r="P13" s="67"/>
      <c r="Q13" s="67"/>
    </row>
    <row r="14" spans="2:17">
      <c r="B14" s="68"/>
      <c r="C14" s="68"/>
      <c r="D14" s="68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</row>
    <row r="15" spans="2:17">
      <c r="B15" s="68"/>
      <c r="C15" s="68"/>
      <c r="D15" s="68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</row>
  </sheetData>
  <mergeCells count="2">
    <mergeCell ref="E3:Q15"/>
    <mergeCell ref="B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72"/>
  <sheetViews>
    <sheetView showGridLines="0" tabSelected="1" view="pageBreakPreview" zoomScale="110" zoomScaleNormal="100" zoomScaleSheetLayoutView="110" workbookViewId="0">
      <pane ySplit="4" topLeftCell="A29" activePane="bottomLeft" state="frozen"/>
      <selection pane="bottomLeft" activeCell="D62" sqref="D62"/>
    </sheetView>
  </sheetViews>
  <sheetFormatPr defaultRowHeight="15"/>
  <cols>
    <col min="1" max="1" width="2.28515625" customWidth="1"/>
    <col min="2" max="2" width="29.140625" customWidth="1"/>
    <col min="3" max="3" width="14.140625" customWidth="1"/>
    <col min="4" max="4" width="12.140625" customWidth="1"/>
    <col min="5" max="5" width="14.42578125" customWidth="1"/>
    <col min="6" max="6" width="11.85546875" bestFit="1" customWidth="1"/>
    <col min="7" max="7" width="12.85546875" bestFit="1" customWidth="1"/>
    <col min="8" max="8" width="1.7109375" customWidth="1"/>
    <col min="10" max="10" width="14.28515625" customWidth="1"/>
    <col min="11" max="11" width="13.42578125" customWidth="1"/>
    <col min="12" max="12" width="2.28515625" customWidth="1"/>
    <col min="13" max="21" width="9.140625" style="47"/>
  </cols>
  <sheetData>
    <row r="2" spans="2:21" ht="15.75">
      <c r="B2" s="33" t="str">
        <f>+'Data Sheet'!B1 &amp; " - ONE PAGER PROFILE"</f>
        <v>MOTILAL OSWAL FINANCIAL SERVICES LTD - ONE PAGER PROFILE</v>
      </c>
      <c r="C2" s="32"/>
      <c r="D2" s="32"/>
      <c r="E2" s="32"/>
      <c r="F2" s="32"/>
      <c r="G2" s="32"/>
      <c r="H2" s="32"/>
      <c r="I2" s="32"/>
      <c r="J2" s="32"/>
      <c r="K2" s="32"/>
    </row>
    <row r="3" spans="2:21" ht="3" customHeight="1"/>
    <row r="4" spans="2:21" ht="63" customHeight="1">
      <c r="B4" s="100"/>
      <c r="C4" s="101" t="str">
        <f>+IFERROR(Input!E3,0)</f>
        <v>Motilal Oswal Financial Services Limited is an Indian financial services company offering a range of financial products and services. The company was founded by Motilal Oswal and Raamdeo Agrawal in 1987. The company is listed on BSE and NSE stock exchanges</v>
      </c>
      <c r="D4" s="101"/>
      <c r="E4" s="101"/>
      <c r="F4" s="101"/>
      <c r="G4" s="101"/>
      <c r="H4" s="101"/>
      <c r="I4" s="101"/>
      <c r="J4" s="101"/>
      <c r="K4" s="101"/>
    </row>
    <row r="5" spans="2:21" s="37" customFormat="1" ht="12.75">
      <c r="B5" s="38" t="s">
        <v>95</v>
      </c>
      <c r="M5" s="48"/>
      <c r="N5" s="48"/>
      <c r="O5" s="48"/>
      <c r="P5" s="48"/>
      <c r="Q5" s="48"/>
      <c r="R5" s="48"/>
      <c r="S5" s="48"/>
      <c r="T5" s="48"/>
      <c r="U5" s="48"/>
    </row>
    <row r="6" spans="2:21" s="35" customFormat="1" ht="15.75">
      <c r="B6" s="51" t="s">
        <v>132</v>
      </c>
      <c r="C6" s="34">
        <f>+IFERROR('Data Sheet'!G16,0)</f>
        <v>43555</v>
      </c>
      <c r="D6" s="34">
        <f>+IFERROR('Data Sheet'!H16,0)</f>
        <v>43921</v>
      </c>
      <c r="E6" s="34">
        <f>+IFERROR('Data Sheet'!I16,0)</f>
        <v>44286</v>
      </c>
      <c r="F6" s="34">
        <f>+IFERROR('Data Sheet'!J16,0)</f>
        <v>44651</v>
      </c>
      <c r="G6" s="34">
        <f>+IFERROR('Data Sheet'!K16,0)</f>
        <v>45016</v>
      </c>
      <c r="H6" s="36"/>
      <c r="I6" s="33" t="s">
        <v>117</v>
      </c>
      <c r="J6" s="32"/>
      <c r="K6" s="32"/>
      <c r="M6" s="49"/>
      <c r="N6" s="49"/>
      <c r="O6" s="49"/>
      <c r="P6" s="49"/>
      <c r="Q6" s="49"/>
      <c r="R6" s="49"/>
      <c r="S6" s="49"/>
      <c r="T6" s="49"/>
      <c r="U6" s="49"/>
    </row>
    <row r="7" spans="2:21" ht="3" customHeight="1"/>
    <row r="8" spans="2:21">
      <c r="B8" s="83" t="s">
        <v>96</v>
      </c>
      <c r="C8" s="84">
        <f>+IFERROR('Profit &amp; Loss'!G4,0)</f>
        <v>2449.92</v>
      </c>
      <c r="D8" s="84">
        <f>+IFERROR('Profit &amp; Loss'!H4,0)</f>
        <v>2357.88</v>
      </c>
      <c r="E8" s="84">
        <f>+IFERROR('Profit &amp; Loss'!I4,0)</f>
        <v>3625.93</v>
      </c>
      <c r="F8" s="84">
        <f>+IFERROR('Profit &amp; Loss'!J4,0)</f>
        <v>4298.05</v>
      </c>
      <c r="G8" s="84">
        <f>+IFERROR('Profit &amp; Loss'!K4,0)</f>
        <v>4177.76</v>
      </c>
    </row>
    <row r="9" spans="2:21">
      <c r="B9" s="85" t="s">
        <v>97</v>
      </c>
      <c r="C9" s="86">
        <f>+IFERROR('Profit &amp; Loss'!G29,0)</f>
        <v>-0.10955389010445826</v>
      </c>
      <c r="D9" s="86">
        <f>+IFERROR('Profit &amp; Loss'!H29,0)</f>
        <v>-3.7568573667711602E-2</v>
      </c>
      <c r="E9" s="86">
        <f>+IFERROR('Profit &amp; Loss'!I29,0)</f>
        <v>0.5377924237026479</v>
      </c>
      <c r="F9" s="86">
        <f>+IFERROR('Profit &amp; Loss'!J29,0)</f>
        <v>0.18536485811915848</v>
      </c>
      <c r="G9" s="86">
        <f>+IFERROR('Profit &amp; Loss'!K29,0)</f>
        <v>-2.798711043380131E-2</v>
      </c>
    </row>
    <row r="10" spans="2:21">
      <c r="B10" s="83" t="s">
        <v>98</v>
      </c>
      <c r="C10" s="86">
        <f>+IFERROR('Profit &amp; Loss'!G32,0)</f>
        <v>0.80249150992685481</v>
      </c>
      <c r="D10" s="86">
        <f>+IFERROR('Profit &amp; Loss'!H32,0)</f>
        <v>0.69864454509983553</v>
      </c>
      <c r="E10" s="86">
        <f>+IFERROR('Profit &amp; Loss'!I32,0)</f>
        <v>0.81770194129506102</v>
      </c>
      <c r="F10" s="86">
        <f>+IFERROR('Profit &amp; Loss'!J32,0)</f>
        <v>0.78447900792219727</v>
      </c>
      <c r="G10" s="86">
        <f>+IFERROR('Profit &amp; Loss'!K32,0)</f>
        <v>0.78296742752096815</v>
      </c>
    </row>
    <row r="11" spans="2:21">
      <c r="B11" s="83" t="s">
        <v>99</v>
      </c>
      <c r="C11" s="86">
        <f>+IFERROR('Profit &amp; Loss'!G34,0)</f>
        <v>0.37016718913270641</v>
      </c>
      <c r="D11" s="86">
        <f>+IFERROR('Profit &amp; Loss'!H34,0)</f>
        <v>0.34430929479023537</v>
      </c>
      <c r="E11" s="86">
        <f>+IFERROR('Profit &amp; Loss'!I34,0)</f>
        <v>0.55603114235520268</v>
      </c>
      <c r="F11" s="86">
        <f>+IFERROR('Profit &amp; Loss'!J34,0)</f>
        <v>0.49335861611661114</v>
      </c>
      <c r="G11" s="86">
        <f>+IFERROR('Profit &amp; Loss'!K34,0)</f>
        <v>0.44930776301175757</v>
      </c>
    </row>
    <row r="12" spans="2:21">
      <c r="B12" s="83" t="s">
        <v>100</v>
      </c>
      <c r="C12" s="86">
        <f>+IFERROR('Profit &amp; Loss'!G35,0)</f>
        <v>0.36039135971786834</v>
      </c>
      <c r="D12" s="86">
        <f>+IFERROR('Profit &amp; Loss'!H35,0)</f>
        <v>0.32746789488862882</v>
      </c>
      <c r="E12" s="86">
        <f>+IFERROR('Profit &amp; Loss'!I35,0)</f>
        <v>0.54292553910307151</v>
      </c>
      <c r="F12" s="86">
        <f>+IFERROR('Profit &amp; Loss'!J35,0)</f>
        <v>0.4821302683775201</v>
      </c>
      <c r="G12" s="86">
        <f>+IFERROR('Profit &amp; Loss'!K35,0)</f>
        <v>0.43533376737773355</v>
      </c>
    </row>
    <row r="13" spans="2:21">
      <c r="B13" s="83" t="s">
        <v>101</v>
      </c>
      <c r="C13" s="86">
        <f>+IFERROR('Profit &amp; Loss'!G37,0)</f>
        <v>0.11999167319749217</v>
      </c>
      <c r="D13" s="86">
        <f>+IFERROR('Profit &amp; Loss'!H37,0)</f>
        <v>7.7769012842044544E-2</v>
      </c>
      <c r="E13" s="86">
        <f>+IFERROR('Profit &amp; Loss'!I37,0)</f>
        <v>0.3476184041059811</v>
      </c>
      <c r="F13" s="86">
        <f>+IFERROR('Profit &amp; Loss'!J37,0)</f>
        <v>0.3047381952280685</v>
      </c>
      <c r="G13" s="86">
        <f>+IFERROR('Profit &amp; Loss'!K37,0)</f>
        <v>0.22301185324192868</v>
      </c>
    </row>
    <row r="14" spans="2:21">
      <c r="B14" s="83" t="s">
        <v>102</v>
      </c>
      <c r="C14" s="84">
        <f>+IFERROR('Profit &amp; Loss'!G13,0)</f>
        <v>20.176389842141386</v>
      </c>
      <c r="D14" s="84">
        <f>+IFERROR('Profit &amp; Loss'!H13,0)</f>
        <v>12.381498987170831</v>
      </c>
      <c r="E14" s="84">
        <f>+IFERROR('Profit &amp; Loss'!I13,0)</f>
        <v>85.97817189631651</v>
      </c>
      <c r="F14" s="84">
        <f>+IFERROR('Profit &amp; Loss'!J13,0)</f>
        <v>87.845741113346747</v>
      </c>
      <c r="G14" s="84">
        <f>+IFERROR('Profit &amp; Loss'!K13,0)</f>
        <v>62.994590939824214</v>
      </c>
    </row>
    <row r="15" spans="2:21">
      <c r="B15" s="85" t="s">
        <v>103</v>
      </c>
      <c r="C15" s="86">
        <f>+IFERROR('Profit &amp; Loss'!G39,0)</f>
        <v>-0.52953748054015637</v>
      </c>
      <c r="D15" s="86">
        <f>+IFERROR('Profit &amp; Loss'!H39,0)</f>
        <v>-0.38633724447025541</v>
      </c>
      <c r="E15" s="86">
        <f>+IFERROR('Profit &amp; Loss'!I39,0)</f>
        <v>5.9440842328867722</v>
      </c>
      <c r="F15" s="86">
        <f>+IFERROR('Profit &amp; Loss'!J39,0)</f>
        <v>2.172143435757623E-2</v>
      </c>
      <c r="G15" s="86">
        <f>+IFERROR('Profit &amp; Loss'!K39,0)</f>
        <v>-0.28289533287057445</v>
      </c>
    </row>
    <row r="16" spans="2:21">
      <c r="B16" s="83" t="s">
        <v>104</v>
      </c>
      <c r="C16" s="84">
        <f>+IFERROR('Profit &amp; Loss'!G41,0)</f>
        <v>8.4996568291008927</v>
      </c>
      <c r="D16" s="84">
        <f>+IFERROR('Profit &amp; Loss'!H41,0)</f>
        <v>4</v>
      </c>
      <c r="E16" s="84">
        <f>+IFERROR('Profit &amp; Loss'!I41,0)</f>
        <v>10.129604365620736</v>
      </c>
      <c r="F16" s="84">
        <f>+IFERROR('Profit &amp; Loss'!J41,0)</f>
        <v>10</v>
      </c>
      <c r="G16" s="84">
        <f>+IFERROR('Profit &amp; Loss'!K41,0)</f>
        <v>10</v>
      </c>
    </row>
    <row r="17" spans="2:27">
      <c r="B17" s="85" t="s">
        <v>105</v>
      </c>
      <c r="C17" s="86">
        <f>+IFERROR('Profit &amp; Loss'!G42,0)</f>
        <v>-8.0909759575531481E-5</v>
      </c>
      <c r="D17" s="86">
        <f>+IFERROR('Profit &amp; Loss'!H42,0)</f>
        <v>-0.52939276485788112</v>
      </c>
      <c r="E17" s="86">
        <f>+IFERROR('Profit &amp; Loss'!I42,0)</f>
        <v>1.532401091405184</v>
      </c>
      <c r="F17" s="86">
        <f>+IFERROR('Profit &amp; Loss'!J42,0)</f>
        <v>-1.2794612794612692E-2</v>
      </c>
      <c r="G17" s="86">
        <f>+IFERROR('Profit &amp; Loss'!K42,0)</f>
        <v>0</v>
      </c>
    </row>
    <row r="19" spans="2:27" ht="15.75">
      <c r="B19" s="51" t="s">
        <v>131</v>
      </c>
      <c r="C19" s="44">
        <f t="shared" ref="C19:G19" si="0">+C6</f>
        <v>43555</v>
      </c>
      <c r="D19" s="44">
        <f t="shared" si="0"/>
        <v>43921</v>
      </c>
      <c r="E19" s="44">
        <f t="shared" si="0"/>
        <v>44286</v>
      </c>
      <c r="F19" s="44">
        <f t="shared" si="0"/>
        <v>44651</v>
      </c>
      <c r="G19" s="44">
        <f t="shared" si="0"/>
        <v>45016</v>
      </c>
      <c r="H19" s="36"/>
      <c r="I19" s="33" t="s">
        <v>134</v>
      </c>
      <c r="J19" s="32"/>
      <c r="K19" s="32"/>
    </row>
    <row r="20" spans="2:27" ht="3.75" customHeight="1"/>
    <row r="21" spans="2:27">
      <c r="B21" s="83" t="s">
        <v>126</v>
      </c>
      <c r="C21" s="87">
        <f>+IFERROR('Profit &amp; Loss'!G14,0)</f>
        <v>29.841810388815187</v>
      </c>
      <c r="D21" s="87">
        <f>+IFERROR('Profit &amp; Loss'!H14,0)</f>
        <v>40.144573812510224</v>
      </c>
      <c r="E21" s="87">
        <f>+IFERROR('Profit &amp; Loss'!I14,0)</f>
        <v>7.2669607438672204</v>
      </c>
      <c r="F21" s="87">
        <f>+IFERROR('Profit &amp; Loss'!J14,0)</f>
        <v>9.903155110018476</v>
      </c>
      <c r="G21" s="87">
        <f>+IFERROR('Profit &amp; Loss'!K14,0)</f>
        <v>9.6881333920080692</v>
      </c>
    </row>
    <row r="22" spans="2:27">
      <c r="B22" s="83" t="s">
        <v>127</v>
      </c>
      <c r="C22" s="87">
        <f>+IFERROR('Profit &amp; Loss'!G49,0)</f>
        <v>14.600936176781932</v>
      </c>
      <c r="D22" s="87">
        <f>+IFERROR('Profit &amp; Loss'!H49,0)</f>
        <v>13.069435479897514</v>
      </c>
      <c r="E22" s="87">
        <f>+IFERROR('Profit &amp; Loss'!I49,0)</f>
        <v>5.6321159845843276</v>
      </c>
      <c r="F22" s="87">
        <f>+IFERROR('Profit &amp; Loss'!J49,0)</f>
        <v>6.5118249169999238</v>
      </c>
      <c r="G22" s="87">
        <f>+IFERROR('Profit &amp; Loss'!K49,0)</f>
        <v>5.5761797453518724</v>
      </c>
    </row>
    <row r="23" spans="2:27">
      <c r="B23" s="83" t="s">
        <v>123</v>
      </c>
      <c r="C23" s="87">
        <f>+IFERROR('Profit &amp; Loss'!G50,0)</f>
        <v>5.4047875032654131</v>
      </c>
      <c r="D23" s="87">
        <f>+IFERROR('Profit &amp; Loss'!H50,0)</f>
        <v>4.499928113389994</v>
      </c>
      <c r="E23" s="87">
        <f>+IFERROR('Profit &amp; Loss'!I50,0)</f>
        <v>3.1316318847854205</v>
      </c>
      <c r="F23" s="87">
        <f>+IFERROR('Profit &amp; Loss'!J50,0)</f>
        <v>3.2126649294447485</v>
      </c>
      <c r="G23" s="87">
        <f>+IFERROR('Profit &amp; Loss'!K50,0)</f>
        <v>2.5054208475355217</v>
      </c>
    </row>
    <row r="24" spans="2:27">
      <c r="B24" s="83" t="s">
        <v>128</v>
      </c>
      <c r="C24" s="87">
        <f>+IFERROR('Profit &amp; Loss'!G51,0)</f>
        <v>2.8730209206665269</v>
      </c>
      <c r="D24" s="87">
        <f>+IFERROR('Profit &amp; Loss'!H51,0)</f>
        <v>2.3851571460972689</v>
      </c>
      <c r="E24" s="87">
        <f>+IFERROR('Profit &amp; Loss'!I51,0)</f>
        <v>2.0530611330024966</v>
      </c>
      <c r="F24" s="87">
        <f>+IFERROR('Profit &amp; Loss'!J51,0)</f>
        <v>2.2858845122894702</v>
      </c>
      <c r="G24" s="87">
        <f>+IFERROR('Profit &amp; Loss'!K51,0)</f>
        <v>1.4436964991746957</v>
      </c>
    </row>
    <row r="25" spans="2:27">
      <c r="B25" s="83" t="s">
        <v>129</v>
      </c>
      <c r="C25" s="86">
        <f>+IFERROR('Balance Sheet'!G23,0)</f>
        <v>9.627502095996647E-2</v>
      </c>
      <c r="D25" s="86">
        <f>+IFERROR('Balance Sheet'!H23,0)</f>
        <v>5.9414185270388498E-2</v>
      </c>
      <c r="E25" s="86">
        <f>+IFERROR('Balance Sheet'!I23,0)</f>
        <v>0.28251991518395492</v>
      </c>
      <c r="F25" s="86">
        <f>+IFERROR('Balance Sheet'!J23,0)</f>
        <v>0.23082386238472288</v>
      </c>
      <c r="G25" s="86">
        <f>+IFERROR('Balance Sheet'!K23,0)</f>
        <v>0.14901699230995613</v>
      </c>
    </row>
    <row r="26" spans="2:27">
      <c r="B26" s="83" t="s">
        <v>130</v>
      </c>
      <c r="C26" s="86">
        <f>+IFERROR('Balance Sheet'!G24,0)</f>
        <v>0.10898261576548184</v>
      </c>
      <c r="D26" s="86">
        <f>+IFERROR('Balance Sheet'!H24,0)</f>
        <v>9.7919926854570724E-2</v>
      </c>
      <c r="E26" s="86">
        <f>+IFERROR('Balance Sheet'!I24,0)</f>
        <v>0.21140657512841438</v>
      </c>
      <c r="F26" s="86">
        <f>+IFERROR('Balance Sheet'!J24,0)</f>
        <v>0.19021207311397684</v>
      </c>
      <c r="G26" s="86">
        <f>+IFERROR('Balance Sheet'!K24,0)</f>
        <v>0.12963981729903881</v>
      </c>
    </row>
    <row r="28" spans="2:27" ht="15.75">
      <c r="B28" s="51" t="s">
        <v>133</v>
      </c>
      <c r="C28" s="69" t="str">
        <f>+IFERROR('Share price'!H1242,0)</f>
        <v>N. Shares (in Crs.)</v>
      </c>
      <c r="D28" s="69"/>
      <c r="E28" s="65" t="str">
        <f>+IFERROR('Share price'!I1242,0)</f>
        <v>% Holdings</v>
      </c>
      <c r="F28" s="69" t="str">
        <f>+IFERROR('Share price'!J1242,0)</f>
        <v>Market Price (in Crs.)</v>
      </c>
      <c r="G28" s="69"/>
      <c r="I28" s="33" t="s">
        <v>171</v>
      </c>
      <c r="J28" s="92"/>
      <c r="K28" s="92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2:27" ht="3" customHeight="1">
      <c r="C29" s="45"/>
      <c r="D29" s="45"/>
      <c r="E29" s="45"/>
      <c r="F29" s="45"/>
      <c r="G29" s="45"/>
    </row>
    <row r="30" spans="2:27">
      <c r="B30" s="83" t="str">
        <f>+IFERROR('Share price'!G1243,0)</f>
        <v>Motilal Oswal Family Trust</v>
      </c>
      <c r="C30" s="88">
        <f>+'Share price'!H1243</f>
        <v>4.0753526999999998</v>
      </c>
      <c r="D30" s="88"/>
      <c r="E30" s="89">
        <f>+IFERROR('Share price'!I1243,0)</f>
        <v>0.27440000000000003</v>
      </c>
      <c r="F30" s="88">
        <f>+IFERROR('Share price'!J1243,0)</f>
        <v>7254.1278059999995</v>
      </c>
      <c r="G30" s="88"/>
    </row>
    <row r="31" spans="2:27">
      <c r="B31" s="83" t="str">
        <f>+IFERROR('Share price'!G1244,0)</f>
        <v>Raamdeo Ramgopal Agrawal</v>
      </c>
      <c r="C31" s="88">
        <f>+'Share price'!H1244</f>
        <v>4.0082015000000002</v>
      </c>
      <c r="D31" s="88"/>
      <c r="E31" s="89">
        <f>+IFERROR('Share price'!I1244,0)</f>
        <v>0.26989999999999997</v>
      </c>
      <c r="F31" s="88">
        <f>+IFERROR('Share price'!J1244,0)</f>
        <v>7134.5986700000003</v>
      </c>
      <c r="G31" s="88"/>
    </row>
    <row r="32" spans="2:27">
      <c r="B32" s="83" t="str">
        <f>+IFERROR('Share price'!G1245,0)</f>
        <v>Motilal Gopilal Oswal</v>
      </c>
      <c r="C32" s="88">
        <f>+'Share price'!H1245</f>
        <v>0.78970929999999995</v>
      </c>
      <c r="D32" s="88"/>
      <c r="E32" s="89">
        <f>+IFERROR('Share price'!I1245,0)</f>
        <v>5.3200000000000004E-2</v>
      </c>
      <c r="F32" s="88">
        <f>+IFERROR('Share price'!J1245,0)</f>
        <v>1405.682554</v>
      </c>
      <c r="G32" s="88"/>
    </row>
    <row r="33" spans="2:21">
      <c r="B33" s="83" t="str">
        <f>+IFERROR('Share price'!G1246,0)</f>
        <v>Parag Parikh Flexi Cap Fund</v>
      </c>
      <c r="C33" s="88">
        <f>+'Share price'!H1246</f>
        <v>0.78488579999999997</v>
      </c>
      <c r="D33" s="88"/>
      <c r="E33" s="89">
        <f>+IFERROR('Share price'!I1246,0)</f>
        <v>5.28E-2</v>
      </c>
      <c r="F33" s="88">
        <f>+IFERROR('Share price'!J1246,0)</f>
        <v>1397.096724</v>
      </c>
      <c r="G33" s="88"/>
    </row>
    <row r="34" spans="2:21">
      <c r="B34" s="83" t="str">
        <f>+IFERROR('Share price'!G1247,0)</f>
        <v>Navin Agarwal</v>
      </c>
      <c r="C34" s="88">
        <f>+'Share price'!H1247</f>
        <v>0.76350720000000005</v>
      </c>
      <c r="D34" s="88"/>
      <c r="E34" s="89">
        <f>+IFERROR('Share price'!I1247,0)</f>
        <v>5.1399999999999994E-2</v>
      </c>
      <c r="F34" s="88">
        <f>+IFERROR('Share price'!J1247,0)</f>
        <v>1359.0428160000001</v>
      </c>
      <c r="G34" s="88"/>
    </row>
    <row r="35" spans="2:21">
      <c r="B35" s="83" t="str">
        <f>+IFERROR('Share price'!G1248,0)</f>
        <v>Suneeta Raamdeo Agrawal</v>
      </c>
      <c r="C35" s="88">
        <f>+'Share price'!H1248</f>
        <v>0.63718770000000002</v>
      </c>
      <c r="D35" s="88"/>
      <c r="E35" s="89">
        <f>+IFERROR('Share price'!I1248,0)</f>
        <v>4.2900000000000001E-2</v>
      </c>
      <c r="F35" s="88">
        <f>+IFERROR('Share price'!J1248,0)</f>
        <v>1134.1941060000001</v>
      </c>
      <c r="G35" s="88"/>
    </row>
    <row r="36" spans="2:21">
      <c r="B36" s="83" t="str">
        <f>+IFERROR('Share price'!G1249,0)</f>
        <v>Raamdeo Agarwal HUF</v>
      </c>
      <c r="C36" s="88">
        <f>+'Share price'!H1249</f>
        <v>0.44932640000000001</v>
      </c>
      <c r="D36" s="88"/>
      <c r="E36" s="89">
        <f>+IFERROR('Share price'!I1249,0)</f>
        <v>3.0299999999999997E-2</v>
      </c>
      <c r="F36" s="88">
        <f>+IFERROR('Share price'!J1249,0)</f>
        <v>799.80099200000006</v>
      </c>
      <c r="G36" s="88"/>
    </row>
    <row r="37" spans="2:21">
      <c r="B37" s="83" t="str">
        <f>+IFERROR('Share price'!G1250,0)</f>
        <v>Pratik Motilal Oswal</v>
      </c>
      <c r="C37" s="88">
        <f>+'Share price'!H1250</f>
        <v>0.2219207</v>
      </c>
      <c r="D37" s="88"/>
      <c r="E37" s="89">
        <f>+IFERROR('Share price'!I1250,0)</f>
        <v>1.49E-2</v>
      </c>
      <c r="F37" s="88">
        <f>+IFERROR('Share price'!J1250,0)</f>
        <v>395.018846</v>
      </c>
      <c r="G37" s="88"/>
    </row>
    <row r="38" spans="2:21">
      <c r="B38" s="83" t="str">
        <f>+IFERROR('Share price'!G1251,0)</f>
        <v>Rajat Rajgarhia</v>
      </c>
      <c r="C38" s="88">
        <f>+'Share price'!H1251</f>
        <v>0.174814</v>
      </c>
      <c r="D38" s="88"/>
      <c r="E38" s="89">
        <f>+IFERROR('Share price'!I1251,0)</f>
        <v>1.18E-2</v>
      </c>
      <c r="F38" s="88">
        <f>+IFERROR('Share price'!J1251,0)</f>
        <v>311.16892000000001</v>
      </c>
      <c r="G38" s="88"/>
    </row>
    <row r="39" spans="2:21">
      <c r="B39" s="83" t="str">
        <f>+IFERROR('Share price'!G1252,0)</f>
        <v>Vaibhav Raamdeo Agrawal</v>
      </c>
      <c r="C39" s="88">
        <f>+'Share price'!H1252</f>
        <v>2.5447899999999999E-2</v>
      </c>
      <c r="D39" s="88"/>
      <c r="E39" s="89">
        <f>+IFERROR('Share price'!I1252,0)</f>
        <v>1.7000000000000001E-3</v>
      </c>
      <c r="F39" s="88">
        <f>+IFERROR('Share price'!J1252,0)</f>
        <v>45.297261999999996</v>
      </c>
      <c r="G39" s="88"/>
    </row>
    <row r="41" spans="2:21" s="45" customFormat="1" ht="15.75">
      <c r="B41" s="75" t="s">
        <v>159</v>
      </c>
      <c r="C41" s="75" t="s">
        <v>160</v>
      </c>
      <c r="D41" s="66" t="s">
        <v>161</v>
      </c>
      <c r="E41" s="66" t="s">
        <v>162</v>
      </c>
      <c r="F41" s="66" t="s">
        <v>163</v>
      </c>
      <c r="G41" s="66" t="s">
        <v>26</v>
      </c>
      <c r="I41" s="33" t="s">
        <v>170</v>
      </c>
      <c r="J41" s="33"/>
      <c r="K41" s="33"/>
      <c r="M41" s="74"/>
      <c r="N41" s="74"/>
      <c r="O41" s="74"/>
      <c r="P41" s="74"/>
      <c r="Q41" s="74"/>
      <c r="R41" s="74"/>
      <c r="S41" s="74"/>
      <c r="T41" s="74"/>
      <c r="U41" s="74"/>
    </row>
    <row r="42" spans="2:21" s="76" customFormat="1" ht="12">
      <c r="M42" s="77"/>
      <c r="N42" s="77"/>
      <c r="O42" s="77"/>
      <c r="P42" s="77"/>
      <c r="Q42" s="77"/>
      <c r="R42" s="77"/>
      <c r="S42" s="77"/>
      <c r="T42" s="77"/>
      <c r="U42" s="77"/>
    </row>
    <row r="43" spans="2:21">
      <c r="B43" s="76"/>
      <c r="C43" s="76"/>
      <c r="D43" s="76"/>
      <c r="E43" s="76"/>
      <c r="F43" s="76"/>
      <c r="G43" s="78" t="s">
        <v>169</v>
      </c>
      <c r="I43" s="83" t="s">
        <v>153</v>
      </c>
      <c r="J43" s="83"/>
      <c r="K43" s="90">
        <f>+IFERROR('Data Sheet'!B8,0)</f>
        <v>1763.15</v>
      </c>
    </row>
    <row r="44" spans="2:21">
      <c r="B44" s="83" t="s">
        <v>164</v>
      </c>
      <c r="C44" s="83" t="s">
        <v>167</v>
      </c>
      <c r="D44" s="84">
        <v>24120000</v>
      </c>
      <c r="E44" s="84"/>
      <c r="F44" s="84">
        <v>10000</v>
      </c>
      <c r="G44" s="84">
        <f>+SUM(D44:F44)</f>
        <v>24130000</v>
      </c>
      <c r="I44" s="11" t="s">
        <v>154</v>
      </c>
      <c r="K44" s="73">
        <f>+IFERROR('Data Sheet'!B6,0)</f>
        <v>14.853081133199103</v>
      </c>
    </row>
    <row r="45" spans="2:21" ht="15.75" thickBot="1">
      <c r="B45" s="83" t="s">
        <v>165</v>
      </c>
      <c r="C45" s="83" t="s">
        <v>168</v>
      </c>
      <c r="D45" s="84">
        <v>13342596</v>
      </c>
      <c r="E45" s="84">
        <v>90000000</v>
      </c>
      <c r="F45" s="84">
        <v>239100</v>
      </c>
      <c r="G45" s="84">
        <f t="shared" ref="G45:G46" si="1">+SUM(D45:F45)</f>
        <v>103581696</v>
      </c>
      <c r="I45" s="72" t="s">
        <v>79</v>
      </c>
      <c r="J45" s="80"/>
      <c r="K45" s="82">
        <f>+K43*K44</f>
        <v>26188.21</v>
      </c>
    </row>
    <row r="46" spans="2:21">
      <c r="B46" s="83" t="s">
        <v>166</v>
      </c>
      <c r="C46" s="83" t="s">
        <v>168</v>
      </c>
      <c r="D46" s="84">
        <v>17556000</v>
      </c>
      <c r="E46" s="84">
        <v>27300000</v>
      </c>
      <c r="F46" s="84">
        <v>239500</v>
      </c>
      <c r="G46" s="84">
        <f t="shared" si="1"/>
        <v>45095500</v>
      </c>
      <c r="I46" s="79" t="s">
        <v>155</v>
      </c>
      <c r="K46" s="73">
        <f>-IFERROR('Data Sheet'!K69,0)</f>
        <v>-8836.91</v>
      </c>
    </row>
    <row r="47" spans="2:21">
      <c r="I47" s="91" t="s">
        <v>156</v>
      </c>
      <c r="J47" s="83"/>
      <c r="K47" s="90">
        <f>+IFERROR('Data Sheet'!K59,0)</f>
        <v>10277.620000000001</v>
      </c>
    </row>
    <row r="48" spans="2:21">
      <c r="I48" s="79" t="s">
        <v>157</v>
      </c>
      <c r="K48">
        <v>3094</v>
      </c>
    </row>
    <row r="49" spans="2:11" ht="15.75" thickBot="1">
      <c r="I49" s="72" t="s">
        <v>158</v>
      </c>
      <c r="J49" s="80"/>
      <c r="K49" s="81">
        <f>+SUM(K45:K48)</f>
        <v>30722.92</v>
      </c>
    </row>
    <row r="50" spans="2:11">
      <c r="I50" s="11"/>
    </row>
    <row r="51" spans="2:11" ht="15.75">
      <c r="B51" s="75" t="s">
        <v>172</v>
      </c>
      <c r="C51" s="75"/>
      <c r="D51" s="66"/>
      <c r="E51" s="66"/>
      <c r="F51" s="66"/>
      <c r="G51" s="66"/>
      <c r="H51" s="75"/>
      <c r="I51" s="75"/>
      <c r="J51" s="66"/>
      <c r="K51" s="66" t="s">
        <v>176</v>
      </c>
    </row>
    <row r="52" spans="2:11">
      <c r="I52" s="11"/>
      <c r="K52" s="96" t="s">
        <v>182</v>
      </c>
    </row>
    <row r="53" spans="2:11" ht="3" customHeight="1">
      <c r="I53" s="11"/>
      <c r="K53" s="96"/>
    </row>
    <row r="54" spans="2:11" ht="15" customHeight="1">
      <c r="B54" s="94" t="s">
        <v>173</v>
      </c>
      <c r="C54" s="94"/>
      <c r="D54" s="94"/>
      <c r="E54" s="94"/>
      <c r="F54" s="94"/>
      <c r="G54" s="94"/>
      <c r="H54" s="94"/>
      <c r="I54" s="94"/>
      <c r="J54" s="94"/>
      <c r="K54" s="94"/>
    </row>
    <row r="55" spans="2:11">
      <c r="B55" s="94"/>
      <c r="C55" s="94"/>
      <c r="D55" s="94"/>
      <c r="E55" s="94"/>
      <c r="F55" s="94"/>
      <c r="G55" s="94"/>
      <c r="H55" s="94"/>
      <c r="I55" s="94"/>
      <c r="J55" s="94"/>
      <c r="K55" s="94"/>
    </row>
    <row r="56" spans="2:11">
      <c r="B56" s="94"/>
      <c r="C56" s="94"/>
      <c r="D56" s="94"/>
      <c r="E56" s="94"/>
      <c r="F56" s="94"/>
      <c r="G56" s="94"/>
      <c r="H56" s="94"/>
      <c r="I56" s="94"/>
      <c r="J56" s="94"/>
      <c r="K56" s="94"/>
    </row>
    <row r="57" spans="2:11">
      <c r="B57" s="93" t="s">
        <v>174</v>
      </c>
    </row>
    <row r="58" spans="2:11">
      <c r="B58" s="95" t="s">
        <v>175</v>
      </c>
      <c r="C58" s="95"/>
      <c r="D58" s="95"/>
      <c r="E58" s="95"/>
      <c r="F58" s="95"/>
      <c r="G58" s="95"/>
      <c r="H58" s="95"/>
      <c r="I58" s="95"/>
      <c r="J58" s="95"/>
      <c r="K58" s="95"/>
    </row>
    <row r="59" spans="2:11">
      <c r="B59" s="95"/>
      <c r="C59" s="95"/>
      <c r="D59" s="95"/>
      <c r="E59" s="95"/>
      <c r="F59" s="95"/>
      <c r="G59" s="95"/>
      <c r="H59" s="95"/>
      <c r="I59" s="95"/>
      <c r="J59" s="95"/>
      <c r="K59" s="95"/>
    </row>
    <row r="65" spans="2:21" ht="15.75">
      <c r="B65" s="75" t="s">
        <v>177</v>
      </c>
      <c r="C65" s="75"/>
      <c r="D65" s="66"/>
      <c r="E65" s="66"/>
      <c r="F65" s="66"/>
      <c r="G65" s="66"/>
      <c r="H65" s="75"/>
      <c r="I65" s="75"/>
      <c r="J65" s="66"/>
      <c r="K65" s="66"/>
    </row>
    <row r="66" spans="2:21" ht="5.25" customHeight="1"/>
    <row r="67" spans="2:21" s="102" customFormat="1">
      <c r="B67" s="102" t="s">
        <v>183</v>
      </c>
      <c r="M67" s="103"/>
      <c r="N67" s="103"/>
      <c r="O67" s="103"/>
      <c r="P67" s="103"/>
      <c r="Q67" s="103"/>
      <c r="R67" s="103"/>
      <c r="S67" s="103"/>
      <c r="T67" s="103"/>
      <c r="U67" s="103"/>
    </row>
    <row r="69" spans="2:21" ht="15.75">
      <c r="B69" s="75" t="s">
        <v>178</v>
      </c>
      <c r="C69" s="75"/>
      <c r="D69" s="97" t="s">
        <v>180</v>
      </c>
      <c r="E69" s="66"/>
      <c r="F69" s="66"/>
      <c r="G69" s="66"/>
      <c r="H69" s="75"/>
      <c r="I69" s="75"/>
      <c r="J69" s="66"/>
      <c r="K69" s="66"/>
    </row>
    <row r="70" spans="2:21" ht="3" customHeight="1">
      <c r="D70" s="98"/>
    </row>
    <row r="71" spans="2:21">
      <c r="B71" s="93" t="s">
        <v>179</v>
      </c>
      <c r="C71" s="93"/>
      <c r="D71" s="99" t="s">
        <v>181</v>
      </c>
    </row>
    <row r="72" spans="2:21" ht="5.25" customHeight="1"/>
  </sheetData>
  <mergeCells count="25">
    <mergeCell ref="B54:K56"/>
    <mergeCell ref="B58:K59"/>
    <mergeCell ref="F39:G39"/>
    <mergeCell ref="C39:D3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33:D33"/>
    <mergeCell ref="C34:D34"/>
    <mergeCell ref="C35:D35"/>
    <mergeCell ref="C36:D36"/>
    <mergeCell ref="C37:D37"/>
    <mergeCell ref="C38:D38"/>
    <mergeCell ref="C4:K4"/>
    <mergeCell ref="C28:D28"/>
    <mergeCell ref="F28:G28"/>
    <mergeCell ref="C30:D30"/>
    <mergeCell ref="C31:D31"/>
    <mergeCell ref="C32:D32"/>
  </mergeCells>
  <hyperlinks>
    <hyperlink ref="K52" r:id="rId1"/>
  </hyperlinks>
  <pageMargins left="0.25" right="0.25" top="0.75" bottom="0.75" header="0.3" footer="0.3"/>
  <pageSetup paperSize="9" scale="71" fitToHeight="0" orientation="portrait" r:id="rId2"/>
  <colBreaks count="1" manualBreakCount="1">
    <brk id="12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60"/>
  <sheetViews>
    <sheetView showGridLines="0" topLeftCell="A1237" zoomScaleNormal="100" workbookViewId="0">
      <selection activeCell="M1252" sqref="M1252"/>
    </sheetView>
  </sheetViews>
  <sheetFormatPr defaultRowHeight="15"/>
  <cols>
    <col min="2" max="2" width="10.42578125" style="45" bestFit="1" customWidth="1"/>
    <col min="3" max="3" width="15.28515625" style="45" customWidth="1"/>
    <col min="4" max="4" width="12.140625" style="45" customWidth="1"/>
    <col min="5" max="5" width="9.140625" style="45"/>
    <col min="7" max="7" width="26.5703125" bestFit="1" customWidth="1"/>
    <col min="8" max="8" width="16.7109375" bestFit="1" customWidth="1"/>
    <col min="9" max="9" width="10.7109375" customWidth="1"/>
    <col min="10" max="10" width="19.7109375" bestFit="1" customWidth="1"/>
  </cols>
  <sheetData>
    <row r="2" spans="2:5">
      <c r="B2" s="45" t="s">
        <v>114</v>
      </c>
      <c r="C2" s="45" t="s">
        <v>115</v>
      </c>
      <c r="D2" s="45" t="s">
        <v>116</v>
      </c>
    </row>
    <row r="3" spans="2:5">
      <c r="B3" s="46">
        <v>43510</v>
      </c>
      <c r="C3" s="45">
        <v>554.69445800000005</v>
      </c>
      <c r="D3">
        <v>6.5856999999999999E-2</v>
      </c>
      <c r="E3">
        <v>1000000</v>
      </c>
    </row>
    <row r="4" spans="2:5">
      <c r="B4" s="46">
        <v>43511</v>
      </c>
      <c r="C4" s="45">
        <v>556.43597399999999</v>
      </c>
      <c r="D4">
        <v>0.29876399999999997</v>
      </c>
    </row>
    <row r="5" spans="2:5">
      <c r="B5" s="46">
        <v>43514</v>
      </c>
      <c r="C5" s="45">
        <v>551.49371299999996</v>
      </c>
      <c r="D5">
        <v>2.8412E-2</v>
      </c>
    </row>
    <row r="6" spans="2:5">
      <c r="B6" s="46">
        <v>43515</v>
      </c>
      <c r="C6" s="45">
        <v>538.78558299999997</v>
      </c>
      <c r="D6">
        <v>3.7811999999999998E-2</v>
      </c>
    </row>
    <row r="7" spans="2:5">
      <c r="B7" s="46">
        <v>43516</v>
      </c>
      <c r="C7" s="45">
        <v>544.29247999999995</v>
      </c>
      <c r="D7">
        <v>3.8620000000000002E-2</v>
      </c>
    </row>
    <row r="8" spans="2:5">
      <c r="B8" s="46">
        <v>43517</v>
      </c>
      <c r="C8" s="45">
        <v>581.47607400000004</v>
      </c>
      <c r="D8">
        <v>0.33016000000000001</v>
      </c>
    </row>
    <row r="9" spans="2:5">
      <c r="B9" s="46">
        <v>43518</v>
      </c>
      <c r="C9" s="45">
        <v>575.02777100000003</v>
      </c>
      <c r="D9">
        <v>4.2976E-2</v>
      </c>
    </row>
    <row r="10" spans="2:5">
      <c r="B10" s="46">
        <v>43521</v>
      </c>
      <c r="C10" s="45">
        <v>566.88494900000001</v>
      </c>
      <c r="D10">
        <v>0.55981400000000003</v>
      </c>
    </row>
    <row r="11" spans="2:5">
      <c r="B11" s="46">
        <v>43522</v>
      </c>
      <c r="C11" s="45">
        <v>547.58715800000004</v>
      </c>
      <c r="D11">
        <v>0.133245</v>
      </c>
    </row>
    <row r="12" spans="2:5">
      <c r="B12" s="46">
        <v>43523</v>
      </c>
      <c r="C12" s="45">
        <v>542.17425500000002</v>
      </c>
      <c r="D12">
        <v>0.119145</v>
      </c>
    </row>
    <row r="13" spans="2:5">
      <c r="B13" s="46">
        <v>43524</v>
      </c>
      <c r="C13" s="45">
        <v>530.31323199999997</v>
      </c>
      <c r="D13">
        <v>9.4916E-2</v>
      </c>
    </row>
    <row r="14" spans="2:5">
      <c r="B14" s="46">
        <v>43525</v>
      </c>
      <c r="C14" s="45">
        <v>534.83184800000004</v>
      </c>
      <c r="D14">
        <v>0.12042700000000001</v>
      </c>
    </row>
    <row r="15" spans="2:5">
      <c r="B15" s="46">
        <v>43529</v>
      </c>
      <c r="C15" s="45">
        <v>543.16290300000003</v>
      </c>
      <c r="D15">
        <v>0.22340599999999999</v>
      </c>
    </row>
    <row r="16" spans="2:5">
      <c r="B16" s="46">
        <v>43530</v>
      </c>
      <c r="C16" s="45">
        <v>550.88195800000005</v>
      </c>
      <c r="D16">
        <v>0.40336300000000003</v>
      </c>
    </row>
    <row r="17" spans="2:4">
      <c r="B17" s="46">
        <v>43531</v>
      </c>
      <c r="C17" s="45">
        <v>566.41436799999997</v>
      </c>
      <c r="D17">
        <v>0.135071</v>
      </c>
    </row>
    <row r="18" spans="2:4">
      <c r="B18" s="46">
        <v>43532</v>
      </c>
      <c r="C18" s="45">
        <v>567.21447799999999</v>
      </c>
      <c r="D18">
        <v>7.0606000000000002E-2</v>
      </c>
    </row>
    <row r="19" spans="2:4">
      <c r="B19" s="46">
        <v>43535</v>
      </c>
      <c r="C19" s="45">
        <v>564.62567100000001</v>
      </c>
      <c r="D19">
        <v>0.58433900000000005</v>
      </c>
    </row>
    <row r="20" spans="2:4">
      <c r="B20" s="46">
        <v>43536</v>
      </c>
      <c r="C20" s="45">
        <v>573.61560099999997</v>
      </c>
      <c r="D20">
        <v>0.16211800000000001</v>
      </c>
    </row>
    <row r="21" spans="2:4">
      <c r="B21" s="46">
        <v>43537</v>
      </c>
      <c r="C21" s="45">
        <v>572.48608400000001</v>
      </c>
      <c r="D21">
        <v>3.8350000000000002E-2</v>
      </c>
    </row>
    <row r="22" spans="2:4">
      <c r="B22" s="46">
        <v>43538</v>
      </c>
      <c r="C22" s="45">
        <v>586.84173599999997</v>
      </c>
      <c r="D22">
        <v>0.28335900000000003</v>
      </c>
    </row>
    <row r="23" spans="2:4">
      <c r="B23" s="46">
        <v>43539</v>
      </c>
      <c r="C23" s="45">
        <v>588.95983899999999</v>
      </c>
      <c r="D23">
        <v>0.18023800000000001</v>
      </c>
    </row>
    <row r="24" spans="2:4">
      <c r="B24" s="46">
        <v>43542</v>
      </c>
      <c r="C24" s="45">
        <v>593.05462599999998</v>
      </c>
      <c r="D24">
        <v>0.27575100000000002</v>
      </c>
    </row>
    <row r="25" spans="2:4">
      <c r="B25" s="46">
        <v>43543</v>
      </c>
      <c r="C25" s="45">
        <v>601.43280000000004</v>
      </c>
      <c r="D25">
        <v>0.113458</v>
      </c>
    </row>
    <row r="26" spans="2:4">
      <c r="B26" s="46">
        <v>43544</v>
      </c>
      <c r="C26" s="45">
        <v>590.79540999999995</v>
      </c>
      <c r="D26">
        <v>8.6877999999999997E-2</v>
      </c>
    </row>
    <row r="27" spans="2:4">
      <c r="B27" s="46">
        <v>43546</v>
      </c>
      <c r="C27" s="45">
        <v>578.46368399999994</v>
      </c>
      <c r="D27">
        <v>0.108309</v>
      </c>
    </row>
    <row r="28" spans="2:4">
      <c r="B28" s="46">
        <v>43549</v>
      </c>
      <c r="C28" s="45">
        <v>573.89807099999996</v>
      </c>
      <c r="D28">
        <v>9.3543000000000001E-2</v>
      </c>
    </row>
    <row r="29" spans="2:4">
      <c r="B29" s="46">
        <v>43550</v>
      </c>
      <c r="C29" s="45">
        <v>564.71984899999995</v>
      </c>
      <c r="D29">
        <v>0.11364</v>
      </c>
    </row>
    <row r="30" spans="2:4">
      <c r="B30" s="46">
        <v>43551</v>
      </c>
      <c r="C30" s="45">
        <v>562.884277</v>
      </c>
      <c r="D30">
        <v>9.7364999999999993E-2</v>
      </c>
    </row>
    <row r="31" spans="2:4">
      <c r="B31" s="46">
        <v>43552</v>
      </c>
      <c r="C31" s="45">
        <v>564.53161599999999</v>
      </c>
      <c r="D31">
        <v>0.12800300000000001</v>
      </c>
    </row>
    <row r="32" spans="2:4">
      <c r="B32" s="46">
        <v>43556</v>
      </c>
      <c r="C32" s="45">
        <v>583.311646</v>
      </c>
      <c r="D32">
        <v>0.144952</v>
      </c>
    </row>
    <row r="33" spans="2:4">
      <c r="B33" s="46">
        <v>43557</v>
      </c>
      <c r="C33" s="45">
        <v>576.86340299999995</v>
      </c>
      <c r="D33">
        <v>4.6662000000000002E-2</v>
      </c>
    </row>
    <row r="34" spans="2:4">
      <c r="B34" s="46">
        <v>43558</v>
      </c>
      <c r="C34" s="45">
        <v>576.58105499999999</v>
      </c>
      <c r="D34">
        <v>0.101449</v>
      </c>
    </row>
    <row r="35" spans="2:4">
      <c r="B35" s="46">
        <v>43559</v>
      </c>
      <c r="C35" s="45">
        <v>576.58105499999999</v>
      </c>
      <c r="D35">
        <v>4.6295999999999997E-2</v>
      </c>
    </row>
    <row r="36" spans="2:4">
      <c r="B36" s="46">
        <v>43560</v>
      </c>
      <c r="C36" s="45">
        <v>601.15026899999998</v>
      </c>
      <c r="D36">
        <v>0.16109000000000001</v>
      </c>
    </row>
    <row r="37" spans="2:4">
      <c r="B37" s="46">
        <v>43563</v>
      </c>
      <c r="C37" s="45">
        <v>647.60632299999997</v>
      </c>
      <c r="D37">
        <v>0.55745999999999996</v>
      </c>
    </row>
    <row r="38" spans="2:4">
      <c r="B38" s="46">
        <v>43564</v>
      </c>
      <c r="C38" s="45">
        <v>637.91039999999998</v>
      </c>
      <c r="D38">
        <v>0.15187800000000001</v>
      </c>
    </row>
    <row r="39" spans="2:4">
      <c r="B39" s="46">
        <v>43565</v>
      </c>
      <c r="C39" s="45">
        <v>630.56768799999998</v>
      </c>
      <c r="D39">
        <v>4.5196E-2</v>
      </c>
    </row>
    <row r="40" spans="2:4">
      <c r="B40" s="46">
        <v>43566</v>
      </c>
      <c r="C40" s="45">
        <v>631.22680700000001</v>
      </c>
      <c r="D40">
        <v>4.3131999999999997E-2</v>
      </c>
    </row>
    <row r="41" spans="2:4">
      <c r="B41" s="46">
        <v>43567</v>
      </c>
      <c r="C41" s="45">
        <v>648.35943599999996</v>
      </c>
      <c r="D41">
        <v>0.114039</v>
      </c>
    </row>
    <row r="42" spans="2:4">
      <c r="B42" s="46">
        <v>43570</v>
      </c>
      <c r="C42" s="45">
        <v>662.38574200000005</v>
      </c>
      <c r="D42">
        <v>0.21704200000000001</v>
      </c>
    </row>
    <row r="43" spans="2:4">
      <c r="B43" s="46">
        <v>43571</v>
      </c>
      <c r="C43" s="45">
        <v>695.80377199999998</v>
      </c>
      <c r="D43">
        <v>0.251276</v>
      </c>
    </row>
    <row r="44" spans="2:4">
      <c r="B44" s="46">
        <v>43573</v>
      </c>
      <c r="C44" s="45">
        <v>686.34307899999999</v>
      </c>
      <c r="D44">
        <v>0.160301</v>
      </c>
    </row>
    <row r="45" spans="2:4">
      <c r="B45" s="46">
        <v>43577</v>
      </c>
      <c r="C45" s="45">
        <v>661.161743</v>
      </c>
      <c r="D45">
        <v>4.4552000000000001E-2</v>
      </c>
    </row>
    <row r="46" spans="2:4">
      <c r="B46" s="46">
        <v>43578</v>
      </c>
      <c r="C46" s="45">
        <v>688.79064900000003</v>
      </c>
      <c r="D46">
        <v>9.9837999999999996E-2</v>
      </c>
    </row>
    <row r="47" spans="2:4">
      <c r="B47" s="46">
        <v>43579</v>
      </c>
      <c r="C47" s="45">
        <v>691.09704599999998</v>
      </c>
      <c r="D47">
        <v>0.110265</v>
      </c>
    </row>
    <row r="48" spans="2:4">
      <c r="B48" s="46">
        <v>43580</v>
      </c>
      <c r="C48" s="45">
        <v>678.81231700000001</v>
      </c>
      <c r="D48">
        <v>7.0925000000000002E-2</v>
      </c>
    </row>
    <row r="49" spans="2:4">
      <c r="B49" s="46">
        <v>43581</v>
      </c>
      <c r="C49" s="45">
        <v>677.58850099999995</v>
      </c>
      <c r="D49">
        <v>3.6177000000000001E-2</v>
      </c>
    </row>
    <row r="50" spans="2:4">
      <c r="B50" s="46">
        <v>43585</v>
      </c>
      <c r="C50" s="45">
        <v>669.53991699999995</v>
      </c>
      <c r="D50">
        <v>7.1079000000000003E-2</v>
      </c>
    </row>
    <row r="51" spans="2:4">
      <c r="B51" s="46">
        <v>43587</v>
      </c>
      <c r="C51" s="45">
        <v>690.48504600000001</v>
      </c>
      <c r="D51">
        <v>0.119839</v>
      </c>
    </row>
    <row r="52" spans="2:4">
      <c r="B52" s="46">
        <v>43588</v>
      </c>
      <c r="C52" s="45">
        <v>675.37640399999998</v>
      </c>
      <c r="D52">
        <v>4.0321000000000003E-2</v>
      </c>
    </row>
    <row r="53" spans="2:4">
      <c r="B53" s="46">
        <v>43591</v>
      </c>
      <c r="C53" s="45">
        <v>670.71667500000001</v>
      </c>
      <c r="D53">
        <v>3.3362000000000003E-2</v>
      </c>
    </row>
    <row r="54" spans="2:4">
      <c r="B54" s="46">
        <v>43592</v>
      </c>
      <c r="C54" s="45">
        <v>656.03149399999995</v>
      </c>
      <c r="D54">
        <v>3.3422E-2</v>
      </c>
    </row>
    <row r="55" spans="2:4">
      <c r="B55" s="46">
        <v>43593</v>
      </c>
      <c r="C55" s="45">
        <v>627.32019000000003</v>
      </c>
      <c r="D55">
        <v>7.2834999999999997E-2</v>
      </c>
    </row>
    <row r="56" spans="2:4">
      <c r="B56" s="46">
        <v>43594</v>
      </c>
      <c r="C56" s="45">
        <v>634.85101299999997</v>
      </c>
      <c r="D56">
        <v>3.4595000000000001E-2</v>
      </c>
    </row>
    <row r="57" spans="2:4">
      <c r="B57" s="46">
        <v>43595</v>
      </c>
      <c r="C57" s="45">
        <v>628.82629399999996</v>
      </c>
      <c r="D57">
        <v>2.2133E-2</v>
      </c>
    </row>
    <row r="58" spans="2:4">
      <c r="B58" s="46">
        <v>43598</v>
      </c>
      <c r="C58" s="45">
        <v>645.06475799999998</v>
      </c>
      <c r="D58">
        <v>0.228598</v>
      </c>
    </row>
    <row r="59" spans="2:4">
      <c r="B59" s="46">
        <v>43599</v>
      </c>
      <c r="C59" s="45">
        <v>645.39410399999997</v>
      </c>
      <c r="D59">
        <v>0.16581099999999999</v>
      </c>
    </row>
    <row r="60" spans="2:4">
      <c r="B60" s="46">
        <v>43600</v>
      </c>
      <c r="C60" s="45">
        <v>645.29992700000003</v>
      </c>
      <c r="D60">
        <v>3.7962999999999997E-2</v>
      </c>
    </row>
    <row r="61" spans="2:4">
      <c r="B61" s="46">
        <v>43601</v>
      </c>
      <c r="C61" s="45">
        <v>643.51141399999995</v>
      </c>
      <c r="D61">
        <v>3.2806000000000002E-2</v>
      </c>
    </row>
    <row r="62" spans="2:4">
      <c r="B62" s="46">
        <v>43602</v>
      </c>
      <c r="C62" s="45">
        <v>646.47668499999997</v>
      </c>
      <c r="D62">
        <v>2.9491E-2</v>
      </c>
    </row>
    <row r="63" spans="2:4">
      <c r="B63" s="46">
        <v>43605</v>
      </c>
      <c r="C63" s="45">
        <v>682.24829099999999</v>
      </c>
      <c r="D63">
        <v>0.16903899999999999</v>
      </c>
    </row>
    <row r="64" spans="2:4">
      <c r="B64" s="46">
        <v>43606</v>
      </c>
      <c r="C64" s="45">
        <v>697.87475600000005</v>
      </c>
      <c r="D64">
        <v>0.10188700000000001</v>
      </c>
    </row>
    <row r="65" spans="2:4">
      <c r="B65" s="46">
        <v>43607</v>
      </c>
      <c r="C65" s="45">
        <v>698.392517</v>
      </c>
      <c r="D65">
        <v>5.5487000000000002E-2</v>
      </c>
    </row>
    <row r="66" spans="2:4">
      <c r="B66" s="46">
        <v>43608</v>
      </c>
      <c r="C66" s="45">
        <v>711.52447500000005</v>
      </c>
      <c r="D66">
        <v>0.179478</v>
      </c>
    </row>
    <row r="67" spans="2:4">
      <c r="B67" s="46">
        <v>43609</v>
      </c>
      <c r="C67" s="45">
        <v>747.67248500000005</v>
      </c>
      <c r="D67">
        <v>0.101059</v>
      </c>
    </row>
    <row r="68" spans="2:4">
      <c r="B68" s="46">
        <v>43612</v>
      </c>
      <c r="C68" s="45">
        <v>731.10467500000004</v>
      </c>
      <c r="D68">
        <v>6.1886999999999998E-2</v>
      </c>
    </row>
    <row r="69" spans="2:4">
      <c r="B69" s="46">
        <v>43613</v>
      </c>
      <c r="C69" s="45">
        <v>771.39477499999998</v>
      </c>
      <c r="D69">
        <v>0.10963100000000001</v>
      </c>
    </row>
    <row r="70" spans="2:4">
      <c r="B70" s="46">
        <v>43614</v>
      </c>
      <c r="C70" s="45">
        <v>768.57074</v>
      </c>
      <c r="D70">
        <v>7.5938000000000005E-2</v>
      </c>
    </row>
    <row r="71" spans="2:4">
      <c r="B71" s="46">
        <v>43615</v>
      </c>
      <c r="C71" s="45">
        <v>752.84991500000001</v>
      </c>
      <c r="D71">
        <v>6.4835000000000004E-2</v>
      </c>
    </row>
    <row r="72" spans="2:4">
      <c r="B72" s="46">
        <v>43616</v>
      </c>
      <c r="C72" s="45">
        <v>747.81378199999995</v>
      </c>
      <c r="D72">
        <v>5.629E-2</v>
      </c>
    </row>
    <row r="73" spans="2:4">
      <c r="B73" s="46">
        <v>43619</v>
      </c>
      <c r="C73" s="45">
        <v>749.46112100000005</v>
      </c>
      <c r="D73">
        <v>2.7081999999999998E-2</v>
      </c>
    </row>
    <row r="74" spans="2:4">
      <c r="B74" s="46">
        <v>43620</v>
      </c>
      <c r="C74" s="45">
        <v>746.63708499999996</v>
      </c>
      <c r="D74">
        <v>2.2872E-2</v>
      </c>
    </row>
    <row r="75" spans="2:4">
      <c r="B75" s="46">
        <v>43622</v>
      </c>
      <c r="C75" s="45">
        <v>724.70343000000003</v>
      </c>
      <c r="D75">
        <v>6.6429000000000002E-2</v>
      </c>
    </row>
    <row r="76" spans="2:4">
      <c r="B76" s="46">
        <v>43623</v>
      </c>
      <c r="C76" s="45">
        <v>703.56994599999996</v>
      </c>
      <c r="D76">
        <v>2.9000999999999999E-2</v>
      </c>
    </row>
    <row r="77" spans="2:4">
      <c r="B77" s="46">
        <v>43626</v>
      </c>
      <c r="C77" s="45">
        <v>688.50824</v>
      </c>
      <c r="D77">
        <v>3.6148E-2</v>
      </c>
    </row>
    <row r="78" spans="2:4">
      <c r="B78" s="46">
        <v>43627</v>
      </c>
      <c r="C78" s="45">
        <v>685.77825900000005</v>
      </c>
      <c r="D78">
        <v>5.8146000000000003E-2</v>
      </c>
    </row>
    <row r="79" spans="2:4">
      <c r="B79" s="46">
        <v>43628</v>
      </c>
      <c r="C79" s="45">
        <v>677.54144299999996</v>
      </c>
      <c r="D79">
        <v>2.589E-2</v>
      </c>
    </row>
    <row r="80" spans="2:4">
      <c r="B80" s="46">
        <v>43629</v>
      </c>
      <c r="C80" s="45">
        <v>667.13958700000001</v>
      </c>
      <c r="D80">
        <v>6.4536999999999997E-2</v>
      </c>
    </row>
    <row r="81" spans="2:4">
      <c r="B81" s="46">
        <v>43630</v>
      </c>
      <c r="C81" s="45">
        <v>644.82928500000003</v>
      </c>
      <c r="D81">
        <v>4.19E-2</v>
      </c>
    </row>
    <row r="82" spans="2:4">
      <c r="B82" s="46">
        <v>43633</v>
      </c>
      <c r="C82" s="45">
        <v>629.67358400000001</v>
      </c>
      <c r="D82">
        <v>6.1534999999999999E-2</v>
      </c>
    </row>
    <row r="83" spans="2:4">
      <c r="B83" s="46">
        <v>43634</v>
      </c>
      <c r="C83" s="45">
        <v>642.33477800000003</v>
      </c>
      <c r="D83">
        <v>4.6434999999999997E-2</v>
      </c>
    </row>
    <row r="84" spans="2:4">
      <c r="B84" s="46">
        <v>43635</v>
      </c>
      <c r="C84" s="45">
        <v>642.09930399999996</v>
      </c>
      <c r="D84">
        <v>3.2966000000000002E-2</v>
      </c>
    </row>
    <row r="85" spans="2:4">
      <c r="B85" s="46">
        <v>43636</v>
      </c>
      <c r="C85" s="45">
        <v>648.26538100000005</v>
      </c>
      <c r="D85">
        <v>1.3103999999999999E-2</v>
      </c>
    </row>
    <row r="86" spans="2:4">
      <c r="B86" s="46">
        <v>43637</v>
      </c>
      <c r="C86" s="45">
        <v>651.84240699999998</v>
      </c>
      <c r="D86">
        <v>1.7350999999999998E-2</v>
      </c>
    </row>
    <row r="87" spans="2:4">
      <c r="B87" s="46">
        <v>43640</v>
      </c>
      <c r="C87" s="45">
        <v>638.14569100000006</v>
      </c>
      <c r="D87">
        <v>5.1761000000000001E-2</v>
      </c>
    </row>
    <row r="88" spans="2:4">
      <c r="B88" s="46">
        <v>43641</v>
      </c>
      <c r="C88" s="45">
        <v>635.32165499999996</v>
      </c>
      <c r="D88">
        <v>1.1344E-2</v>
      </c>
    </row>
    <row r="89" spans="2:4">
      <c r="B89" s="46">
        <v>43642</v>
      </c>
      <c r="C89" s="45">
        <v>638.28698699999995</v>
      </c>
      <c r="D89">
        <v>1.0536999999999999E-2</v>
      </c>
    </row>
    <row r="90" spans="2:4">
      <c r="B90" s="46">
        <v>43643</v>
      </c>
      <c r="C90" s="45">
        <v>651.512878</v>
      </c>
      <c r="D90">
        <v>2.3494000000000001E-2</v>
      </c>
    </row>
    <row r="91" spans="2:4">
      <c r="B91" s="46">
        <v>43644</v>
      </c>
      <c r="C91" s="45">
        <v>656.26684599999999</v>
      </c>
      <c r="D91">
        <v>5.1295E-2</v>
      </c>
    </row>
    <row r="92" spans="2:4">
      <c r="B92" s="46">
        <v>43647</v>
      </c>
      <c r="C92" s="45">
        <v>655.13720699999999</v>
      </c>
      <c r="D92">
        <v>1.1402000000000001E-2</v>
      </c>
    </row>
    <row r="93" spans="2:4">
      <c r="B93" s="46">
        <v>43648</v>
      </c>
      <c r="C93" s="45">
        <v>657.72589100000005</v>
      </c>
      <c r="D93">
        <v>1.6882999999999999E-2</v>
      </c>
    </row>
    <row r="94" spans="2:4">
      <c r="B94" s="46">
        <v>43649</v>
      </c>
      <c r="C94" s="45">
        <v>658.243652</v>
      </c>
      <c r="D94">
        <v>2.9031000000000001E-2</v>
      </c>
    </row>
    <row r="95" spans="2:4">
      <c r="B95" s="46">
        <v>43650</v>
      </c>
      <c r="C95" s="45">
        <v>650.71276899999998</v>
      </c>
      <c r="D95">
        <v>1.4714E-2</v>
      </c>
    </row>
    <row r="96" spans="2:4">
      <c r="B96" s="46">
        <v>43651</v>
      </c>
      <c r="C96" s="45">
        <v>650.00677499999995</v>
      </c>
      <c r="D96">
        <v>1.9429999999999999E-2</v>
      </c>
    </row>
    <row r="97" spans="2:4">
      <c r="B97" s="46">
        <v>43654</v>
      </c>
      <c r="C97" s="45">
        <v>628.44958499999996</v>
      </c>
      <c r="D97">
        <v>3.3935E-2</v>
      </c>
    </row>
    <row r="98" spans="2:4">
      <c r="B98" s="46">
        <v>43655</v>
      </c>
      <c r="C98" s="45">
        <v>634.85101299999997</v>
      </c>
      <c r="D98">
        <v>1.5788E-2</v>
      </c>
    </row>
    <row r="99" spans="2:4">
      <c r="B99" s="46">
        <v>43656</v>
      </c>
      <c r="C99" s="45">
        <v>627.27307099999996</v>
      </c>
      <c r="D99">
        <v>2.1277999999999998E-2</v>
      </c>
    </row>
    <row r="100" spans="2:4">
      <c r="B100" s="46">
        <v>43657</v>
      </c>
      <c r="C100" s="45">
        <v>628.92040999999995</v>
      </c>
      <c r="D100">
        <v>9.9579999999999998E-3</v>
      </c>
    </row>
    <row r="101" spans="2:4">
      <c r="B101" s="46">
        <v>43658</v>
      </c>
      <c r="C101" s="45">
        <v>627.17895499999997</v>
      </c>
      <c r="D101">
        <v>1.1821999999999999E-2</v>
      </c>
    </row>
    <row r="102" spans="2:4">
      <c r="B102" s="46">
        <v>43661</v>
      </c>
      <c r="C102" s="45">
        <v>625.57861300000002</v>
      </c>
      <c r="D102">
        <v>1.1025999999999999E-2</v>
      </c>
    </row>
    <row r="103" spans="2:4">
      <c r="B103" s="46">
        <v>43662</v>
      </c>
      <c r="C103" s="45">
        <v>623.08398399999999</v>
      </c>
      <c r="D103">
        <v>5.6860000000000001E-3</v>
      </c>
    </row>
    <row r="104" spans="2:4">
      <c r="B104" s="46">
        <v>43663</v>
      </c>
      <c r="C104" s="45">
        <v>608.86944600000004</v>
      </c>
      <c r="D104">
        <v>1.8755000000000001E-2</v>
      </c>
    </row>
    <row r="105" spans="2:4">
      <c r="B105" s="46">
        <v>43664</v>
      </c>
      <c r="C105" s="45">
        <v>588.11261000000002</v>
      </c>
      <c r="D105">
        <v>2.6896E-2</v>
      </c>
    </row>
    <row r="106" spans="2:4">
      <c r="B106" s="46">
        <v>43665</v>
      </c>
      <c r="C106" s="45">
        <v>569.99151600000005</v>
      </c>
      <c r="D106">
        <v>2.6641999999999999E-2</v>
      </c>
    </row>
    <row r="107" spans="2:4">
      <c r="B107" s="46">
        <v>43668</v>
      </c>
      <c r="C107" s="45">
        <v>542.55096400000002</v>
      </c>
      <c r="D107">
        <v>5.1443999999999997E-2</v>
      </c>
    </row>
    <row r="108" spans="2:4">
      <c r="B108" s="46">
        <v>43669</v>
      </c>
      <c r="C108" s="45">
        <v>516.71069299999999</v>
      </c>
      <c r="D108">
        <v>8.7046999999999999E-2</v>
      </c>
    </row>
    <row r="109" spans="2:4">
      <c r="B109" s="46">
        <v>43670</v>
      </c>
      <c r="C109" s="45">
        <v>532.22912599999995</v>
      </c>
      <c r="D109">
        <v>3.9705999999999998E-2</v>
      </c>
    </row>
    <row r="110" spans="2:4">
      <c r="B110" s="46">
        <v>43671</v>
      </c>
      <c r="C110" s="45">
        <v>510.68359400000003</v>
      </c>
      <c r="D110">
        <v>0.13223599999999999</v>
      </c>
    </row>
    <row r="111" spans="2:4">
      <c r="B111" s="46">
        <v>43672</v>
      </c>
      <c r="C111" s="45">
        <v>536.31036400000005</v>
      </c>
      <c r="D111">
        <v>0.117379</v>
      </c>
    </row>
    <row r="112" spans="2:4">
      <c r="B112" s="46">
        <v>43675</v>
      </c>
      <c r="C112" s="45">
        <v>526.20208700000001</v>
      </c>
      <c r="D112">
        <v>1.7499000000000001E-2</v>
      </c>
    </row>
    <row r="113" spans="2:4">
      <c r="B113" s="46">
        <v>43676</v>
      </c>
      <c r="C113" s="45">
        <v>506.22265599999997</v>
      </c>
      <c r="D113">
        <v>2.9031999999999999E-2</v>
      </c>
    </row>
    <row r="114" spans="2:4">
      <c r="B114" s="46">
        <v>43677</v>
      </c>
      <c r="C114" s="45">
        <v>497.965149</v>
      </c>
      <c r="D114">
        <v>8.6404999999999996E-2</v>
      </c>
    </row>
    <row r="115" spans="2:4">
      <c r="B115" s="46">
        <v>43678</v>
      </c>
      <c r="C115" s="45">
        <v>473.42993200000001</v>
      </c>
      <c r="D115">
        <v>0.178255</v>
      </c>
    </row>
    <row r="116" spans="2:4">
      <c r="B116" s="46">
        <v>43679</v>
      </c>
      <c r="C116" s="45">
        <v>485.05688500000002</v>
      </c>
      <c r="D116">
        <v>8.9749999999999996E-2</v>
      </c>
    </row>
    <row r="117" spans="2:4">
      <c r="B117" s="46">
        <v>43682</v>
      </c>
      <c r="C117" s="45">
        <v>472.86053500000003</v>
      </c>
      <c r="D117">
        <v>3.1412000000000002E-2</v>
      </c>
    </row>
    <row r="118" spans="2:4">
      <c r="B118" s="46">
        <v>43683</v>
      </c>
      <c r="C118" s="45">
        <v>480.88070699999997</v>
      </c>
      <c r="D118">
        <v>3.2037000000000003E-2</v>
      </c>
    </row>
    <row r="119" spans="2:4">
      <c r="B119" s="46">
        <v>43684</v>
      </c>
      <c r="C119" s="45">
        <v>473.38256799999999</v>
      </c>
      <c r="D119">
        <v>1.9195E-2</v>
      </c>
    </row>
    <row r="120" spans="2:4">
      <c r="B120" s="46">
        <v>43685</v>
      </c>
      <c r="C120" s="45">
        <v>496.63644399999998</v>
      </c>
      <c r="D120">
        <v>0.38260100000000002</v>
      </c>
    </row>
    <row r="121" spans="2:4">
      <c r="B121" s="46">
        <v>43686</v>
      </c>
      <c r="C121" s="45">
        <v>502.33114599999999</v>
      </c>
      <c r="D121">
        <v>8.3640000000000006E-2</v>
      </c>
    </row>
    <row r="122" spans="2:4">
      <c r="B122" s="46">
        <v>43690</v>
      </c>
      <c r="C122" s="45">
        <v>504.03964200000001</v>
      </c>
      <c r="D122">
        <v>4.4110999999999997E-2</v>
      </c>
    </row>
    <row r="123" spans="2:4">
      <c r="B123" s="46">
        <v>43691</v>
      </c>
      <c r="C123" s="45">
        <v>510.63623000000001</v>
      </c>
      <c r="D123">
        <v>0.20843700000000001</v>
      </c>
    </row>
    <row r="124" spans="2:4">
      <c r="B124" s="46">
        <v>43693</v>
      </c>
      <c r="C124" s="45">
        <v>527.53088400000001</v>
      </c>
      <c r="D124">
        <v>7.8173000000000006E-2</v>
      </c>
    </row>
    <row r="125" spans="2:4">
      <c r="B125" s="46">
        <v>43696</v>
      </c>
      <c r="C125" s="45">
        <v>544.90008499999999</v>
      </c>
      <c r="D125">
        <v>5.8692000000000001E-2</v>
      </c>
    </row>
    <row r="126" spans="2:4">
      <c r="B126" s="46">
        <v>43697</v>
      </c>
      <c r="C126" s="45">
        <v>531.61206100000004</v>
      </c>
      <c r="D126">
        <v>3.0019000000000001E-2</v>
      </c>
    </row>
    <row r="127" spans="2:4">
      <c r="B127" s="46">
        <v>43698</v>
      </c>
      <c r="C127" s="45">
        <v>529.85613999999998</v>
      </c>
      <c r="D127">
        <v>1.7815999999999999E-2</v>
      </c>
    </row>
    <row r="128" spans="2:4">
      <c r="B128" s="46">
        <v>43699</v>
      </c>
      <c r="C128" s="45">
        <v>530.66290300000003</v>
      </c>
      <c r="D128">
        <v>3.8351000000000003E-2</v>
      </c>
    </row>
    <row r="129" spans="2:4">
      <c r="B129" s="46">
        <v>43700</v>
      </c>
      <c r="C129" s="45">
        <v>521.45636000000002</v>
      </c>
      <c r="D129">
        <v>5.2306999999999999E-2</v>
      </c>
    </row>
    <row r="130" spans="2:4">
      <c r="B130" s="46">
        <v>43703</v>
      </c>
      <c r="C130" s="45">
        <v>536.73761000000002</v>
      </c>
      <c r="D130">
        <v>2.6106000000000001E-2</v>
      </c>
    </row>
    <row r="131" spans="2:4">
      <c r="B131" s="46">
        <v>43704</v>
      </c>
      <c r="C131" s="45">
        <v>565.68627900000001</v>
      </c>
      <c r="D131">
        <v>8.7487999999999996E-2</v>
      </c>
    </row>
    <row r="132" spans="2:4">
      <c r="B132" s="46">
        <v>43705</v>
      </c>
      <c r="C132" s="45">
        <v>560.79803500000003</v>
      </c>
      <c r="D132">
        <v>2.5076999999999999E-2</v>
      </c>
    </row>
    <row r="133" spans="2:4">
      <c r="B133" s="46">
        <v>43706</v>
      </c>
      <c r="C133" s="45">
        <v>548.22204599999998</v>
      </c>
      <c r="D133">
        <v>2.4465000000000001E-2</v>
      </c>
    </row>
    <row r="134" spans="2:4">
      <c r="B134" s="46">
        <v>43707</v>
      </c>
      <c r="C134" s="45">
        <v>546.51361099999997</v>
      </c>
      <c r="D134">
        <v>1.7794999999999998E-2</v>
      </c>
    </row>
    <row r="135" spans="2:4">
      <c r="B135" s="46">
        <v>43711</v>
      </c>
      <c r="C135" s="45">
        <v>542.19512899999995</v>
      </c>
      <c r="D135">
        <v>8.0740000000000006E-2</v>
      </c>
    </row>
    <row r="136" spans="2:4">
      <c r="B136" s="46">
        <v>43712</v>
      </c>
      <c r="C136" s="45">
        <v>545.32720900000004</v>
      </c>
      <c r="D136">
        <v>1.0274E-2</v>
      </c>
    </row>
    <row r="137" spans="2:4">
      <c r="B137" s="46">
        <v>43713</v>
      </c>
      <c r="C137" s="45">
        <v>546.94067399999994</v>
      </c>
      <c r="D137">
        <v>1.3542999999999999E-2</v>
      </c>
    </row>
    <row r="138" spans="2:4">
      <c r="B138" s="46">
        <v>43714</v>
      </c>
      <c r="C138" s="45">
        <v>549.40850799999998</v>
      </c>
      <c r="D138">
        <v>3.6207999999999997E-2</v>
      </c>
    </row>
    <row r="139" spans="2:4">
      <c r="B139" s="46">
        <v>43717</v>
      </c>
      <c r="C139" s="45">
        <v>559.27954099999999</v>
      </c>
      <c r="D139">
        <v>3.1515000000000001E-2</v>
      </c>
    </row>
    <row r="140" spans="2:4">
      <c r="B140" s="46">
        <v>43719</v>
      </c>
      <c r="C140" s="45">
        <v>551.30676300000005</v>
      </c>
      <c r="D140">
        <v>2.7230000000000001E-2</v>
      </c>
    </row>
    <row r="141" spans="2:4">
      <c r="B141" s="46">
        <v>43720</v>
      </c>
      <c r="C141" s="45">
        <v>551.68646200000001</v>
      </c>
      <c r="D141">
        <v>1.8671E-2</v>
      </c>
    </row>
    <row r="142" spans="2:4">
      <c r="B142" s="46">
        <v>43721</v>
      </c>
      <c r="C142" s="45">
        <v>554.15411400000005</v>
      </c>
      <c r="D142">
        <v>3.6757999999999999E-2</v>
      </c>
    </row>
    <row r="143" spans="2:4">
      <c r="B143" s="46">
        <v>43724</v>
      </c>
      <c r="C143" s="45">
        <v>565.82861300000002</v>
      </c>
      <c r="D143">
        <v>6.2447999999999997E-2</v>
      </c>
    </row>
    <row r="144" spans="2:4">
      <c r="B144" s="46">
        <v>43725</v>
      </c>
      <c r="C144" s="45">
        <v>548.93395999999996</v>
      </c>
      <c r="D144">
        <v>4.1910999999999997E-2</v>
      </c>
    </row>
    <row r="145" spans="2:4">
      <c r="B145" s="46">
        <v>43726</v>
      </c>
      <c r="C145" s="45">
        <v>536.45275900000001</v>
      </c>
      <c r="D145">
        <v>3.0343999999999999E-2</v>
      </c>
    </row>
    <row r="146" spans="2:4">
      <c r="B146" s="46">
        <v>43727</v>
      </c>
      <c r="C146" s="45">
        <v>531.70709199999999</v>
      </c>
      <c r="D146">
        <v>6.5448999999999993E-2</v>
      </c>
    </row>
    <row r="147" spans="2:4">
      <c r="B147" s="46">
        <v>43728</v>
      </c>
      <c r="C147" s="45">
        <v>595.34674099999995</v>
      </c>
      <c r="D147">
        <v>0.26217200000000002</v>
      </c>
    </row>
    <row r="148" spans="2:4">
      <c r="B148" s="46">
        <v>43731</v>
      </c>
      <c r="C148" s="45">
        <v>691.39947500000005</v>
      </c>
      <c r="D148">
        <v>0.22454199999999999</v>
      </c>
    </row>
    <row r="149" spans="2:4">
      <c r="B149" s="46">
        <v>43732</v>
      </c>
      <c r="C149" s="45">
        <v>663.96929899999998</v>
      </c>
      <c r="D149">
        <v>9.6305000000000002E-2</v>
      </c>
    </row>
    <row r="150" spans="2:4">
      <c r="B150" s="46">
        <v>43733</v>
      </c>
      <c r="C150" s="45">
        <v>659.03381300000001</v>
      </c>
      <c r="D150">
        <v>4.7899999999999998E-2</v>
      </c>
    </row>
    <row r="151" spans="2:4">
      <c r="B151" s="46">
        <v>43734</v>
      </c>
      <c r="C151" s="45">
        <v>642.75622599999997</v>
      </c>
      <c r="D151">
        <v>6.0250999999999999E-2</v>
      </c>
    </row>
    <row r="152" spans="2:4">
      <c r="B152" s="46">
        <v>43735</v>
      </c>
      <c r="C152" s="45">
        <v>624.43780500000003</v>
      </c>
      <c r="D152">
        <v>4.8388E-2</v>
      </c>
    </row>
    <row r="153" spans="2:4">
      <c r="B153" s="46">
        <v>43738</v>
      </c>
      <c r="C153" s="45">
        <v>614.70916699999998</v>
      </c>
      <c r="D153">
        <v>2.8365000000000001E-2</v>
      </c>
    </row>
    <row r="154" spans="2:4">
      <c r="B154" s="46">
        <v>43739</v>
      </c>
      <c r="C154" s="45">
        <v>606.878784</v>
      </c>
      <c r="D154">
        <v>3.0269000000000001E-2</v>
      </c>
    </row>
    <row r="155" spans="2:4">
      <c r="B155" s="46">
        <v>43741</v>
      </c>
      <c r="C155" s="45">
        <v>598.66876200000002</v>
      </c>
      <c r="D155">
        <v>1.9747000000000001E-2</v>
      </c>
    </row>
    <row r="156" spans="2:4">
      <c r="B156" s="46">
        <v>43742</v>
      </c>
      <c r="C156" s="45">
        <v>585.99780299999998</v>
      </c>
      <c r="D156">
        <v>5.1492000000000003E-2</v>
      </c>
    </row>
    <row r="157" spans="2:4">
      <c r="B157" s="46">
        <v>43745</v>
      </c>
      <c r="C157" s="45">
        <v>579.02154499999995</v>
      </c>
      <c r="D157">
        <v>3.1802999999999998E-2</v>
      </c>
    </row>
    <row r="158" spans="2:4">
      <c r="B158" s="46">
        <v>43747</v>
      </c>
      <c r="C158" s="45">
        <v>558.757385</v>
      </c>
      <c r="D158">
        <v>4.3725E-2</v>
      </c>
    </row>
    <row r="159" spans="2:4">
      <c r="B159" s="46">
        <v>43748</v>
      </c>
      <c r="C159" s="45">
        <v>558.18792699999995</v>
      </c>
      <c r="D159">
        <v>2.9960000000000001E-2</v>
      </c>
    </row>
    <row r="160" spans="2:4">
      <c r="B160" s="46">
        <v>43749</v>
      </c>
      <c r="C160" s="45">
        <v>557.52362100000005</v>
      </c>
      <c r="D160">
        <v>2.2047000000000001E-2</v>
      </c>
    </row>
    <row r="161" spans="2:4">
      <c r="B161" s="46">
        <v>43752</v>
      </c>
      <c r="C161" s="45">
        <v>602.22796600000004</v>
      </c>
      <c r="D161">
        <v>7.5478000000000003E-2</v>
      </c>
    </row>
    <row r="162" spans="2:4">
      <c r="B162" s="46">
        <v>43753</v>
      </c>
      <c r="C162" s="45">
        <v>595.58404499999995</v>
      </c>
      <c r="D162">
        <v>1.9948E-2</v>
      </c>
    </row>
    <row r="163" spans="2:4">
      <c r="B163" s="46">
        <v>43754</v>
      </c>
      <c r="C163" s="45">
        <v>597.33990500000004</v>
      </c>
      <c r="D163">
        <v>1.5639E-2</v>
      </c>
    </row>
    <row r="164" spans="2:4">
      <c r="B164" s="46">
        <v>43755</v>
      </c>
      <c r="C164" s="45">
        <v>607.68554700000004</v>
      </c>
      <c r="D164">
        <v>5.3430999999999999E-2</v>
      </c>
    </row>
    <row r="165" spans="2:4">
      <c r="B165" s="46">
        <v>43756</v>
      </c>
      <c r="C165" s="45">
        <v>611.19738800000005</v>
      </c>
      <c r="D165">
        <v>5.9515999999999999E-2</v>
      </c>
    </row>
    <row r="166" spans="2:4">
      <c r="B166" s="46">
        <v>43760</v>
      </c>
      <c r="C166" s="45">
        <v>598.85864300000003</v>
      </c>
      <c r="D166">
        <v>4.6546999999999998E-2</v>
      </c>
    </row>
    <row r="167" spans="2:4">
      <c r="B167" s="46">
        <v>43761</v>
      </c>
      <c r="C167" s="45">
        <v>585.71301300000005</v>
      </c>
      <c r="D167">
        <v>3.1817999999999999E-2</v>
      </c>
    </row>
    <row r="168" spans="2:4">
      <c r="B168" s="46">
        <v>43762</v>
      </c>
      <c r="C168" s="45">
        <v>585.76055899999994</v>
      </c>
      <c r="D168">
        <v>0.24265900000000001</v>
      </c>
    </row>
    <row r="169" spans="2:4">
      <c r="B169" s="46">
        <v>43763</v>
      </c>
      <c r="C169" s="45">
        <v>569.95733600000005</v>
      </c>
      <c r="D169">
        <v>6.7632999999999999E-2</v>
      </c>
    </row>
    <row r="170" spans="2:4">
      <c r="B170" s="46">
        <v>43765</v>
      </c>
      <c r="C170" s="45">
        <v>593.11627199999998</v>
      </c>
      <c r="D170">
        <v>6.6030000000000005E-2</v>
      </c>
    </row>
    <row r="171" spans="2:4">
      <c r="B171" s="46">
        <v>43767</v>
      </c>
      <c r="C171" s="45">
        <v>579.82830799999999</v>
      </c>
      <c r="D171">
        <v>0.34488600000000003</v>
      </c>
    </row>
    <row r="172" spans="2:4">
      <c r="B172" s="46">
        <v>43768</v>
      </c>
      <c r="C172" s="45">
        <v>577.59789999999998</v>
      </c>
      <c r="D172">
        <v>0.14816699999999999</v>
      </c>
    </row>
    <row r="173" spans="2:4">
      <c r="B173" s="46">
        <v>43769</v>
      </c>
      <c r="C173" s="45">
        <v>589.36718800000006</v>
      </c>
      <c r="D173">
        <v>1.601575</v>
      </c>
    </row>
    <row r="174" spans="2:4">
      <c r="B174" s="46">
        <v>43770</v>
      </c>
      <c r="C174" s="45">
        <v>656.85076900000001</v>
      </c>
      <c r="D174">
        <v>1.435718</v>
      </c>
    </row>
    <row r="175" spans="2:4">
      <c r="B175" s="46">
        <v>43773</v>
      </c>
      <c r="C175" s="45">
        <v>656.61358600000005</v>
      </c>
      <c r="D175">
        <v>0.27351700000000001</v>
      </c>
    </row>
    <row r="176" spans="2:4">
      <c r="B176" s="46">
        <v>43774</v>
      </c>
      <c r="C176" s="45">
        <v>638.01055899999994</v>
      </c>
      <c r="D176">
        <v>7.3511999999999994E-2</v>
      </c>
    </row>
    <row r="177" spans="2:4">
      <c r="B177" s="46">
        <v>43775</v>
      </c>
      <c r="C177" s="45">
        <v>634.45117200000004</v>
      </c>
      <c r="D177">
        <v>0.12364700000000001</v>
      </c>
    </row>
    <row r="178" spans="2:4">
      <c r="B178" s="46">
        <v>43776</v>
      </c>
      <c r="C178" s="45">
        <v>651.915344</v>
      </c>
      <c r="D178">
        <v>0.195266</v>
      </c>
    </row>
    <row r="179" spans="2:4">
      <c r="B179" s="46">
        <v>43777</v>
      </c>
      <c r="C179" s="45">
        <v>641.00024399999995</v>
      </c>
      <c r="D179">
        <v>9.9023E-2</v>
      </c>
    </row>
    <row r="180" spans="2:4">
      <c r="B180" s="46">
        <v>43780</v>
      </c>
      <c r="C180" s="45">
        <v>638.39013699999998</v>
      </c>
      <c r="D180">
        <v>7.442E-2</v>
      </c>
    </row>
    <row r="181" spans="2:4">
      <c r="B181" s="46">
        <v>43782</v>
      </c>
      <c r="C181" s="45">
        <v>635.96984899999995</v>
      </c>
      <c r="D181">
        <v>8.7017999999999998E-2</v>
      </c>
    </row>
    <row r="182" spans="2:4">
      <c r="B182" s="46">
        <v>43783</v>
      </c>
      <c r="C182" s="45">
        <v>663.92193599999996</v>
      </c>
      <c r="D182">
        <v>0.448745</v>
      </c>
    </row>
    <row r="183" spans="2:4">
      <c r="B183" s="46">
        <v>43784</v>
      </c>
      <c r="C183" s="45">
        <v>693.10790999999995</v>
      </c>
      <c r="D183">
        <v>0.916269</v>
      </c>
    </row>
    <row r="184" spans="2:4">
      <c r="B184" s="46">
        <v>43787</v>
      </c>
      <c r="C184" s="45">
        <v>702.88403300000004</v>
      </c>
      <c r="D184">
        <v>0.34176499999999999</v>
      </c>
    </row>
    <row r="185" spans="2:4">
      <c r="B185" s="46">
        <v>43788</v>
      </c>
      <c r="C185" s="45">
        <v>699.56207300000005</v>
      </c>
      <c r="D185">
        <v>0.18575</v>
      </c>
    </row>
    <row r="186" spans="2:4">
      <c r="B186" s="46">
        <v>43789</v>
      </c>
      <c r="C186" s="45">
        <v>700.08404499999995</v>
      </c>
      <c r="D186">
        <v>6.7087999999999995E-2</v>
      </c>
    </row>
    <row r="187" spans="2:4">
      <c r="B187" s="46">
        <v>43790</v>
      </c>
      <c r="C187" s="45">
        <v>707.534851</v>
      </c>
      <c r="D187">
        <v>0.35944900000000002</v>
      </c>
    </row>
    <row r="188" spans="2:4">
      <c r="B188" s="46">
        <v>43791</v>
      </c>
      <c r="C188" s="45">
        <v>711.94836399999997</v>
      </c>
      <c r="D188">
        <v>6.0770999999999999E-2</v>
      </c>
    </row>
    <row r="189" spans="2:4">
      <c r="B189" s="46">
        <v>43794</v>
      </c>
      <c r="C189" s="45">
        <v>747.16137700000002</v>
      </c>
      <c r="D189">
        <v>0.41540300000000002</v>
      </c>
    </row>
    <row r="190" spans="2:4">
      <c r="B190" s="46">
        <v>43795</v>
      </c>
      <c r="C190" s="45">
        <v>724.28704800000003</v>
      </c>
      <c r="D190">
        <v>0.179364</v>
      </c>
    </row>
    <row r="191" spans="2:4">
      <c r="B191" s="46">
        <v>43796</v>
      </c>
      <c r="C191" s="45">
        <v>741.70391800000004</v>
      </c>
      <c r="D191">
        <v>8.0918000000000004E-2</v>
      </c>
    </row>
    <row r="192" spans="2:4">
      <c r="B192" s="46">
        <v>43797</v>
      </c>
      <c r="C192" s="45">
        <v>735.05987500000003</v>
      </c>
      <c r="D192">
        <v>0.32488400000000001</v>
      </c>
    </row>
    <row r="193" spans="2:4">
      <c r="B193" s="46">
        <v>43798</v>
      </c>
      <c r="C193" s="45">
        <v>729.64984100000004</v>
      </c>
      <c r="D193">
        <v>8.2373000000000002E-2</v>
      </c>
    </row>
    <row r="194" spans="2:4">
      <c r="B194" s="46">
        <v>43801</v>
      </c>
      <c r="C194" s="45">
        <v>719.44653300000004</v>
      </c>
      <c r="D194">
        <v>7.0199999999999999E-2</v>
      </c>
    </row>
    <row r="195" spans="2:4">
      <c r="B195" s="46">
        <v>43802</v>
      </c>
      <c r="C195" s="45">
        <v>715.98217799999998</v>
      </c>
      <c r="D195">
        <v>5.7067E-2</v>
      </c>
    </row>
    <row r="196" spans="2:4">
      <c r="B196" s="46">
        <v>43803</v>
      </c>
      <c r="C196" s="45">
        <v>715.412781</v>
      </c>
      <c r="D196">
        <v>0.71032499999999998</v>
      </c>
    </row>
    <row r="197" spans="2:4">
      <c r="B197" s="46">
        <v>43804</v>
      </c>
      <c r="C197" s="45">
        <v>703.02648899999997</v>
      </c>
      <c r="D197">
        <v>6.0560999999999997E-2</v>
      </c>
    </row>
    <row r="198" spans="2:4">
      <c r="B198" s="46">
        <v>43805</v>
      </c>
      <c r="C198" s="45">
        <v>694.57916299999999</v>
      </c>
      <c r="D198">
        <v>8.2277000000000003E-2</v>
      </c>
    </row>
    <row r="199" spans="2:4">
      <c r="B199" s="46">
        <v>43808</v>
      </c>
      <c r="C199" s="45">
        <v>700.13165300000003</v>
      </c>
      <c r="D199">
        <v>7.7049000000000006E-2</v>
      </c>
    </row>
    <row r="200" spans="2:4">
      <c r="B200" s="46">
        <v>43809</v>
      </c>
      <c r="C200" s="45">
        <v>702.31463599999995</v>
      </c>
      <c r="D200">
        <v>6.0807E-2</v>
      </c>
    </row>
    <row r="201" spans="2:4">
      <c r="B201" s="46">
        <v>43810</v>
      </c>
      <c r="C201" s="45">
        <v>703.54846199999997</v>
      </c>
      <c r="D201">
        <v>5.3165999999999998E-2</v>
      </c>
    </row>
    <row r="202" spans="2:4">
      <c r="B202" s="46">
        <v>43811</v>
      </c>
      <c r="C202" s="45">
        <v>724.856628</v>
      </c>
      <c r="D202">
        <v>0.228606</v>
      </c>
    </row>
    <row r="203" spans="2:4">
      <c r="B203" s="46">
        <v>43812</v>
      </c>
      <c r="C203" s="45">
        <v>727.56170699999996</v>
      </c>
      <c r="D203">
        <v>1.1557310000000001</v>
      </c>
    </row>
    <row r="204" spans="2:4">
      <c r="B204" s="46">
        <v>43815</v>
      </c>
      <c r="C204" s="45">
        <v>735.01245100000006</v>
      </c>
      <c r="D204">
        <v>8.5313E-2</v>
      </c>
    </row>
    <row r="205" spans="2:4">
      <c r="B205" s="46">
        <v>43816</v>
      </c>
      <c r="C205" s="45">
        <v>724.95147699999995</v>
      </c>
      <c r="D205">
        <v>0.45053100000000001</v>
      </c>
    </row>
    <row r="206" spans="2:4">
      <c r="B206" s="46">
        <v>43817</v>
      </c>
      <c r="C206" s="45">
        <v>719.25665300000003</v>
      </c>
      <c r="D206">
        <v>3.5069000000000003E-2</v>
      </c>
    </row>
    <row r="207" spans="2:4">
      <c r="B207" s="46">
        <v>43818</v>
      </c>
      <c r="C207" s="45">
        <v>721.20239300000003</v>
      </c>
      <c r="D207">
        <v>3.1343000000000003E-2</v>
      </c>
    </row>
    <row r="208" spans="2:4">
      <c r="B208" s="46">
        <v>43819</v>
      </c>
      <c r="C208" s="45">
        <v>704.21289100000001</v>
      </c>
      <c r="D208">
        <v>4.8039999999999999E-2</v>
      </c>
    </row>
    <row r="209" spans="2:4">
      <c r="B209" s="46">
        <v>43822</v>
      </c>
      <c r="C209" s="45">
        <v>694.57916299999999</v>
      </c>
      <c r="D209">
        <v>0.172986</v>
      </c>
    </row>
    <row r="210" spans="2:4">
      <c r="B210" s="46">
        <v>43823</v>
      </c>
      <c r="C210" s="45">
        <v>694.67407200000002</v>
      </c>
      <c r="D210">
        <v>2.9745000000000001E-2</v>
      </c>
    </row>
    <row r="211" spans="2:4">
      <c r="B211" s="46">
        <v>43825</v>
      </c>
      <c r="C211" s="45">
        <v>686.17926</v>
      </c>
      <c r="D211">
        <v>2.4728E-2</v>
      </c>
    </row>
    <row r="212" spans="2:4">
      <c r="B212" s="46">
        <v>43826</v>
      </c>
      <c r="C212" s="45">
        <v>715.79229699999996</v>
      </c>
      <c r="D212">
        <v>8.5218000000000002E-2</v>
      </c>
    </row>
    <row r="213" spans="2:4">
      <c r="B213" s="46">
        <v>43829</v>
      </c>
      <c r="C213" s="45">
        <v>736.19891399999995</v>
      </c>
      <c r="D213">
        <v>8.0062999999999995E-2</v>
      </c>
    </row>
    <row r="214" spans="2:4">
      <c r="B214" s="46">
        <v>43830</v>
      </c>
      <c r="C214" s="45">
        <v>720.82275400000003</v>
      </c>
      <c r="D214">
        <v>3.5867999999999997E-2</v>
      </c>
    </row>
    <row r="215" spans="2:4">
      <c r="B215" s="46">
        <v>43831</v>
      </c>
      <c r="C215" s="45">
        <v>777.15411400000005</v>
      </c>
      <c r="D215">
        <v>0.38492399999999999</v>
      </c>
    </row>
    <row r="216" spans="2:4">
      <c r="B216" s="46">
        <v>43832</v>
      </c>
      <c r="C216" s="45">
        <v>786.78790300000003</v>
      </c>
      <c r="D216">
        <v>0.864116</v>
      </c>
    </row>
    <row r="217" spans="2:4">
      <c r="B217" s="46">
        <v>43833</v>
      </c>
      <c r="C217" s="45">
        <v>798.74694799999997</v>
      </c>
      <c r="D217">
        <v>0.41282400000000002</v>
      </c>
    </row>
    <row r="218" spans="2:4">
      <c r="B218" s="46">
        <v>43836</v>
      </c>
      <c r="C218" s="45">
        <v>772.17114300000003</v>
      </c>
      <c r="D218">
        <v>0.18676200000000001</v>
      </c>
    </row>
    <row r="219" spans="2:4">
      <c r="B219" s="46">
        <v>43837</v>
      </c>
      <c r="C219" s="45">
        <v>774.02191200000004</v>
      </c>
      <c r="D219">
        <v>0.141873</v>
      </c>
    </row>
    <row r="220" spans="2:4">
      <c r="B220" s="46">
        <v>43838</v>
      </c>
      <c r="C220" s="45">
        <v>809.14007600000002</v>
      </c>
      <c r="D220">
        <v>0.39804400000000001</v>
      </c>
    </row>
    <row r="221" spans="2:4">
      <c r="B221" s="46">
        <v>43839</v>
      </c>
      <c r="C221" s="45">
        <v>806.76721199999997</v>
      </c>
      <c r="D221">
        <v>0.216252</v>
      </c>
    </row>
    <row r="222" spans="2:4">
      <c r="B222" s="46">
        <v>43840</v>
      </c>
      <c r="C222" s="45">
        <v>843.40393100000006</v>
      </c>
      <c r="D222">
        <v>0.28059000000000001</v>
      </c>
    </row>
    <row r="223" spans="2:4">
      <c r="B223" s="46">
        <v>43843</v>
      </c>
      <c r="C223" s="45">
        <v>840.17694100000006</v>
      </c>
      <c r="D223">
        <v>0.21249899999999999</v>
      </c>
    </row>
    <row r="224" spans="2:4">
      <c r="B224" s="46">
        <v>43844</v>
      </c>
      <c r="C224" s="45">
        <v>835.24133300000005</v>
      </c>
      <c r="D224">
        <v>7.8909000000000007E-2</v>
      </c>
    </row>
    <row r="225" spans="2:4">
      <c r="B225" s="46">
        <v>43845</v>
      </c>
      <c r="C225" s="45">
        <v>827.93292199999996</v>
      </c>
      <c r="D225">
        <v>6.8951999999999999E-2</v>
      </c>
    </row>
    <row r="226" spans="2:4">
      <c r="B226" s="46">
        <v>43846</v>
      </c>
      <c r="C226" s="45">
        <v>811.512878</v>
      </c>
      <c r="D226">
        <v>6.7500000000000004E-2</v>
      </c>
    </row>
    <row r="227" spans="2:4">
      <c r="B227" s="46">
        <v>43847</v>
      </c>
      <c r="C227" s="45">
        <v>833.48547399999995</v>
      </c>
      <c r="D227">
        <v>0.112385</v>
      </c>
    </row>
    <row r="228" spans="2:4">
      <c r="B228" s="46">
        <v>43850</v>
      </c>
      <c r="C228" s="45">
        <v>817.01800500000002</v>
      </c>
      <c r="D228">
        <v>4.4971999999999998E-2</v>
      </c>
    </row>
    <row r="229" spans="2:4">
      <c r="B229" s="46">
        <v>43851</v>
      </c>
      <c r="C229" s="45">
        <v>813.36370799999997</v>
      </c>
      <c r="D229">
        <v>4.6967000000000002E-2</v>
      </c>
    </row>
    <row r="230" spans="2:4">
      <c r="B230" s="46">
        <v>43852</v>
      </c>
      <c r="C230" s="45">
        <v>828.92956500000003</v>
      </c>
      <c r="D230">
        <v>0.37095099999999998</v>
      </c>
    </row>
    <row r="231" spans="2:4">
      <c r="B231" s="46">
        <v>43853</v>
      </c>
      <c r="C231" s="45">
        <v>803.25543200000004</v>
      </c>
      <c r="D231">
        <v>0.225688</v>
      </c>
    </row>
    <row r="232" spans="2:4">
      <c r="B232" s="46">
        <v>43854</v>
      </c>
      <c r="C232" s="45">
        <v>784.50988800000005</v>
      </c>
      <c r="D232">
        <v>0.106056</v>
      </c>
    </row>
    <row r="233" spans="2:4">
      <c r="B233" s="46">
        <v>43857</v>
      </c>
      <c r="C233" s="45">
        <v>771.03216599999996</v>
      </c>
      <c r="D233">
        <v>0.11372699999999999</v>
      </c>
    </row>
    <row r="234" spans="2:4">
      <c r="B234" s="46">
        <v>43858</v>
      </c>
      <c r="C234" s="45">
        <v>773.97460899999999</v>
      </c>
      <c r="D234">
        <v>7.8409000000000006E-2</v>
      </c>
    </row>
    <row r="235" spans="2:4">
      <c r="B235" s="46">
        <v>43859</v>
      </c>
      <c r="C235" s="45">
        <v>769.65594499999997</v>
      </c>
      <c r="D235">
        <v>0.11046400000000001</v>
      </c>
    </row>
    <row r="236" spans="2:4">
      <c r="B236" s="46">
        <v>43860</v>
      </c>
      <c r="C236" s="45">
        <v>755.75109899999995</v>
      </c>
      <c r="D236">
        <v>9.4710000000000003E-2</v>
      </c>
    </row>
    <row r="237" spans="2:4">
      <c r="B237" s="46">
        <v>43861</v>
      </c>
      <c r="C237" s="45">
        <v>755.70330799999999</v>
      </c>
      <c r="D237">
        <v>0.210341</v>
      </c>
    </row>
    <row r="238" spans="2:4">
      <c r="B238" s="46">
        <v>43864</v>
      </c>
      <c r="C238" s="45">
        <v>737.00622599999997</v>
      </c>
      <c r="D238">
        <v>0.142514</v>
      </c>
    </row>
    <row r="239" spans="2:4">
      <c r="B239" s="46">
        <v>43865</v>
      </c>
      <c r="C239" s="45">
        <v>754.70172100000002</v>
      </c>
      <c r="D239">
        <v>8.9621000000000006E-2</v>
      </c>
    </row>
    <row r="240" spans="2:4">
      <c r="B240" s="46">
        <v>43866</v>
      </c>
      <c r="C240" s="45">
        <v>764.09796100000005</v>
      </c>
      <c r="D240">
        <v>0.148337</v>
      </c>
    </row>
    <row r="241" spans="2:4">
      <c r="B241" s="46">
        <v>43867</v>
      </c>
      <c r="C241" s="45">
        <v>773.351135</v>
      </c>
      <c r="D241">
        <v>8.6485999999999993E-2</v>
      </c>
    </row>
    <row r="242" spans="2:4">
      <c r="B242" s="46">
        <v>43868</v>
      </c>
      <c r="C242" s="45">
        <v>771.490906</v>
      </c>
      <c r="D242">
        <v>6.0130000000000003E-2</v>
      </c>
    </row>
    <row r="243" spans="2:4">
      <c r="B243" s="46">
        <v>43871</v>
      </c>
      <c r="C243" s="45">
        <v>753.31854199999998</v>
      </c>
      <c r="D243">
        <v>3.7877000000000001E-2</v>
      </c>
    </row>
    <row r="244" spans="2:4">
      <c r="B244" s="46">
        <v>43872</v>
      </c>
      <c r="C244" s="45">
        <v>754.70172100000002</v>
      </c>
      <c r="D244">
        <v>5.3579000000000002E-2</v>
      </c>
    </row>
    <row r="245" spans="2:4">
      <c r="B245" s="46">
        <v>43873</v>
      </c>
      <c r="C245" s="45">
        <v>740.48821999999996</v>
      </c>
      <c r="D245">
        <v>4.7293000000000002E-2</v>
      </c>
    </row>
    <row r="246" spans="2:4">
      <c r="B246" s="46">
        <v>43874</v>
      </c>
      <c r="C246" s="45">
        <v>738.24645999999996</v>
      </c>
      <c r="D246">
        <v>5.6225999999999998E-2</v>
      </c>
    </row>
    <row r="247" spans="2:4">
      <c r="B247" s="46">
        <v>43875</v>
      </c>
      <c r="C247" s="45">
        <v>747.88116500000001</v>
      </c>
      <c r="D247">
        <v>3.4176999999999999E-2</v>
      </c>
    </row>
    <row r="248" spans="2:4">
      <c r="B248" s="46">
        <v>43878</v>
      </c>
      <c r="C248" s="45">
        <v>739.05725099999995</v>
      </c>
      <c r="D248">
        <v>7.1965000000000001E-2</v>
      </c>
    </row>
    <row r="249" spans="2:4">
      <c r="B249" s="46">
        <v>43879</v>
      </c>
      <c r="C249" s="45">
        <v>739.77270499999997</v>
      </c>
      <c r="D249">
        <v>4.6086000000000002E-2</v>
      </c>
    </row>
    <row r="250" spans="2:4">
      <c r="B250" s="46">
        <v>43880</v>
      </c>
      <c r="C250" s="45">
        <v>754.463257</v>
      </c>
      <c r="D250">
        <v>0.14038</v>
      </c>
    </row>
    <row r="251" spans="2:4">
      <c r="B251" s="46">
        <v>43881</v>
      </c>
      <c r="C251" s="45">
        <v>789.37707499999999</v>
      </c>
      <c r="D251">
        <v>0.35436499999999999</v>
      </c>
    </row>
    <row r="252" spans="2:4">
      <c r="B252" s="46">
        <v>43885</v>
      </c>
      <c r="C252" s="45">
        <v>750.50451699999996</v>
      </c>
      <c r="D252">
        <v>0.25946399999999997</v>
      </c>
    </row>
    <row r="253" spans="2:4">
      <c r="B253" s="46">
        <v>43886</v>
      </c>
      <c r="C253" s="45">
        <v>739.725098</v>
      </c>
      <c r="D253">
        <v>0.14124400000000001</v>
      </c>
    </row>
    <row r="254" spans="2:4">
      <c r="B254" s="46">
        <v>43887</v>
      </c>
      <c r="C254" s="45">
        <v>747.97650099999998</v>
      </c>
      <c r="D254">
        <v>0.14105000000000001</v>
      </c>
    </row>
    <row r="255" spans="2:4">
      <c r="B255" s="46">
        <v>43888</v>
      </c>
      <c r="C255" s="45">
        <v>743.87457300000005</v>
      </c>
      <c r="D255">
        <v>8.7373999999999993E-2</v>
      </c>
    </row>
    <row r="256" spans="2:4">
      <c r="B256" s="46">
        <v>43889</v>
      </c>
      <c r="C256" s="45">
        <v>710.24859600000002</v>
      </c>
      <c r="D256">
        <v>0.17186000000000001</v>
      </c>
    </row>
    <row r="257" spans="2:4">
      <c r="B257" s="46">
        <v>43892</v>
      </c>
      <c r="C257" s="45">
        <v>698.94451900000001</v>
      </c>
      <c r="D257">
        <v>7.9559000000000005E-2</v>
      </c>
    </row>
    <row r="258" spans="2:4">
      <c r="B258" s="46">
        <v>43893</v>
      </c>
      <c r="C258" s="45">
        <v>712.10876499999995</v>
      </c>
      <c r="D258">
        <v>7.1179999999999993E-2</v>
      </c>
    </row>
    <row r="259" spans="2:4">
      <c r="B259" s="46">
        <v>43894</v>
      </c>
      <c r="C259" s="45">
        <v>721.74334699999997</v>
      </c>
      <c r="D259">
        <v>9.8205000000000001E-2</v>
      </c>
    </row>
    <row r="260" spans="2:4">
      <c r="B260" s="46">
        <v>43895</v>
      </c>
      <c r="C260" s="45">
        <v>731.80749500000002</v>
      </c>
      <c r="D260">
        <v>4.1703999999999998E-2</v>
      </c>
    </row>
    <row r="261" spans="2:4">
      <c r="B261" s="46">
        <v>43896</v>
      </c>
      <c r="C261" s="45">
        <v>716.16290300000003</v>
      </c>
      <c r="D261">
        <v>0.105866</v>
      </c>
    </row>
    <row r="262" spans="2:4">
      <c r="B262" s="46">
        <v>43899</v>
      </c>
      <c r="C262" s="45">
        <v>689.21453899999995</v>
      </c>
      <c r="D262">
        <v>8.3061999999999997E-2</v>
      </c>
    </row>
    <row r="263" spans="2:4">
      <c r="B263" s="46">
        <v>43901</v>
      </c>
      <c r="C263" s="45">
        <v>690.40686000000005</v>
      </c>
      <c r="D263">
        <v>0.14047799999999999</v>
      </c>
    </row>
    <row r="264" spans="2:4">
      <c r="B264" s="46">
        <v>43902</v>
      </c>
      <c r="C264" s="45">
        <v>618.09893799999998</v>
      </c>
      <c r="D264">
        <v>0.22630500000000001</v>
      </c>
    </row>
    <row r="265" spans="2:4">
      <c r="B265" s="46">
        <v>43903</v>
      </c>
      <c r="C265" s="45">
        <v>618.385132</v>
      </c>
      <c r="D265">
        <v>0.16090399999999999</v>
      </c>
    </row>
    <row r="266" spans="2:4">
      <c r="B266" s="46">
        <v>43906</v>
      </c>
      <c r="C266" s="45">
        <v>571.88104199999998</v>
      </c>
      <c r="D266">
        <v>0.25753700000000002</v>
      </c>
    </row>
    <row r="267" spans="2:4">
      <c r="B267" s="46">
        <v>43907</v>
      </c>
      <c r="C267" s="45">
        <v>574.07513400000005</v>
      </c>
      <c r="D267">
        <v>0.34647</v>
      </c>
    </row>
    <row r="268" spans="2:4">
      <c r="B268" s="46">
        <v>43908</v>
      </c>
      <c r="C268" s="45">
        <v>539.49505599999998</v>
      </c>
      <c r="D268">
        <v>0.106132</v>
      </c>
    </row>
    <row r="269" spans="2:4">
      <c r="B269" s="46">
        <v>43909</v>
      </c>
      <c r="C269" s="45">
        <v>529.28802499999995</v>
      </c>
      <c r="D269">
        <v>0.111638</v>
      </c>
    </row>
    <row r="270" spans="2:4">
      <c r="B270" s="46">
        <v>43910</v>
      </c>
      <c r="C270" s="45">
        <v>578.32012899999995</v>
      </c>
      <c r="D270">
        <v>0.20433999999999999</v>
      </c>
    </row>
    <row r="271" spans="2:4">
      <c r="B271" s="46">
        <v>43913</v>
      </c>
      <c r="C271" s="45">
        <v>462.94223</v>
      </c>
      <c r="D271">
        <v>9.7137000000000001E-2</v>
      </c>
    </row>
    <row r="272" spans="2:4">
      <c r="B272" s="46">
        <v>43914</v>
      </c>
      <c r="C272" s="45">
        <v>435.27822900000001</v>
      </c>
      <c r="D272">
        <v>6.6660999999999998E-2</v>
      </c>
    </row>
    <row r="273" spans="2:4">
      <c r="B273" s="46">
        <v>43915</v>
      </c>
      <c r="C273" s="45">
        <v>496.47283900000002</v>
      </c>
      <c r="D273">
        <v>0.10950500000000001</v>
      </c>
    </row>
    <row r="274" spans="2:4">
      <c r="B274" s="46">
        <v>43916</v>
      </c>
      <c r="C274" s="45">
        <v>518.222534</v>
      </c>
      <c r="D274">
        <v>0.14999199999999999</v>
      </c>
    </row>
    <row r="275" spans="2:4">
      <c r="B275" s="46">
        <v>43917</v>
      </c>
      <c r="C275" s="45">
        <v>495.852844</v>
      </c>
      <c r="D275">
        <v>0.18868699999999999</v>
      </c>
    </row>
    <row r="276" spans="2:4">
      <c r="B276" s="46">
        <v>43920</v>
      </c>
      <c r="C276" s="45">
        <v>462.84686299999998</v>
      </c>
      <c r="D276">
        <v>6.9390999999999994E-2</v>
      </c>
    </row>
    <row r="277" spans="2:4">
      <c r="B277" s="46">
        <v>43921</v>
      </c>
      <c r="C277" s="45">
        <v>474.15090900000001</v>
      </c>
      <c r="D277">
        <v>0.13422300000000001</v>
      </c>
    </row>
    <row r="278" spans="2:4">
      <c r="B278" s="46">
        <v>43922</v>
      </c>
      <c r="C278" s="45">
        <v>453.02133199999997</v>
      </c>
      <c r="D278">
        <v>0.10412200000000001</v>
      </c>
    </row>
    <row r="279" spans="2:4">
      <c r="B279" s="46">
        <v>43924</v>
      </c>
      <c r="C279" s="45">
        <v>456.98013300000002</v>
      </c>
      <c r="D279">
        <v>7.2228000000000001E-2</v>
      </c>
    </row>
    <row r="280" spans="2:4">
      <c r="B280" s="46">
        <v>43928</v>
      </c>
      <c r="C280" s="45">
        <v>459.79424999999998</v>
      </c>
      <c r="D280">
        <v>7.2069999999999995E-2</v>
      </c>
    </row>
    <row r="281" spans="2:4">
      <c r="B281" s="46">
        <v>43929</v>
      </c>
      <c r="C281" s="45">
        <v>466.80566399999998</v>
      </c>
      <c r="D281">
        <v>0.101025</v>
      </c>
    </row>
    <row r="282" spans="2:4">
      <c r="B282" s="46">
        <v>43930</v>
      </c>
      <c r="C282" s="45">
        <v>494.32656900000001</v>
      </c>
      <c r="D282">
        <v>0.105642</v>
      </c>
    </row>
    <row r="283" spans="2:4">
      <c r="B283" s="46">
        <v>43934</v>
      </c>
      <c r="C283" s="45">
        <v>495.13738999999998</v>
      </c>
      <c r="D283">
        <v>8.6286000000000002E-2</v>
      </c>
    </row>
    <row r="284" spans="2:4">
      <c r="B284" s="46">
        <v>43936</v>
      </c>
      <c r="C284" s="45">
        <v>500.09780899999998</v>
      </c>
      <c r="D284">
        <v>0.118078</v>
      </c>
    </row>
    <row r="285" spans="2:4">
      <c r="B285" s="46">
        <v>43937</v>
      </c>
      <c r="C285" s="45">
        <v>506.536835</v>
      </c>
      <c r="D285">
        <v>4.9732999999999999E-2</v>
      </c>
    </row>
    <row r="286" spans="2:4">
      <c r="B286" s="46">
        <v>43938</v>
      </c>
      <c r="C286" s="45">
        <v>496.282104</v>
      </c>
      <c r="D286">
        <v>0.160467</v>
      </c>
    </row>
    <row r="287" spans="2:4">
      <c r="B287" s="46">
        <v>43941</v>
      </c>
      <c r="C287" s="45">
        <v>513.02355999999997</v>
      </c>
      <c r="D287">
        <v>0.29767399999999999</v>
      </c>
    </row>
    <row r="288" spans="2:4">
      <c r="B288" s="46">
        <v>43942</v>
      </c>
      <c r="C288" s="45">
        <v>480.494507</v>
      </c>
      <c r="D288">
        <v>9.6240000000000006E-2</v>
      </c>
    </row>
    <row r="289" spans="2:4">
      <c r="B289" s="46">
        <v>43943</v>
      </c>
      <c r="C289" s="45">
        <v>473.96014400000001</v>
      </c>
      <c r="D289">
        <v>6.7156999999999994E-2</v>
      </c>
    </row>
    <row r="290" spans="2:4">
      <c r="B290" s="46">
        <v>43944</v>
      </c>
      <c r="C290" s="45">
        <v>477.203461</v>
      </c>
      <c r="D290">
        <v>0.152116</v>
      </c>
    </row>
    <row r="291" spans="2:4">
      <c r="B291" s="46">
        <v>43945</v>
      </c>
      <c r="C291" s="45">
        <v>457.60025000000002</v>
      </c>
      <c r="D291">
        <v>0.49818499999999999</v>
      </c>
    </row>
    <row r="292" spans="2:4">
      <c r="B292" s="46">
        <v>43948</v>
      </c>
      <c r="C292" s="45">
        <v>453.02133199999997</v>
      </c>
      <c r="D292">
        <v>0.25344100000000003</v>
      </c>
    </row>
    <row r="293" spans="2:4">
      <c r="B293" s="46">
        <v>43949</v>
      </c>
      <c r="C293" s="45">
        <v>450.73193400000002</v>
      </c>
      <c r="D293">
        <v>0.120474</v>
      </c>
    </row>
    <row r="294" spans="2:4">
      <c r="B294" s="46">
        <v>43950</v>
      </c>
      <c r="C294" s="45">
        <v>447.96551499999998</v>
      </c>
      <c r="D294">
        <v>0.108601</v>
      </c>
    </row>
    <row r="295" spans="2:4">
      <c r="B295" s="46">
        <v>43951</v>
      </c>
      <c r="C295" s="45">
        <v>483.07012900000001</v>
      </c>
      <c r="D295">
        <v>0.448772</v>
      </c>
    </row>
    <row r="296" spans="2:4">
      <c r="B296" s="46">
        <v>43955</v>
      </c>
      <c r="C296" s="45">
        <v>477.58505200000002</v>
      </c>
      <c r="D296">
        <v>0.120888</v>
      </c>
    </row>
    <row r="297" spans="2:4">
      <c r="B297" s="46">
        <v>43956</v>
      </c>
      <c r="C297" s="45">
        <v>465.13626099999999</v>
      </c>
      <c r="D297">
        <v>5.3365999999999997E-2</v>
      </c>
    </row>
    <row r="298" spans="2:4">
      <c r="B298" s="46">
        <v>43957</v>
      </c>
      <c r="C298" s="45">
        <v>473.340057</v>
      </c>
      <c r="D298">
        <v>9.4825000000000007E-2</v>
      </c>
    </row>
    <row r="299" spans="2:4">
      <c r="B299" s="46">
        <v>43958</v>
      </c>
      <c r="C299" s="45">
        <v>474.675568</v>
      </c>
      <c r="D299">
        <v>0.108652</v>
      </c>
    </row>
    <row r="300" spans="2:4">
      <c r="B300" s="46">
        <v>43959</v>
      </c>
      <c r="C300" s="45">
        <v>472.38613900000001</v>
      </c>
      <c r="D300">
        <v>5.4937E-2</v>
      </c>
    </row>
    <row r="301" spans="2:4">
      <c r="B301" s="46">
        <v>43962</v>
      </c>
      <c r="C301" s="45">
        <v>488.69836400000003</v>
      </c>
      <c r="D301">
        <v>0.156833</v>
      </c>
    </row>
    <row r="302" spans="2:4">
      <c r="B302" s="46">
        <v>43963</v>
      </c>
      <c r="C302" s="45">
        <v>479.25442500000003</v>
      </c>
      <c r="D302">
        <v>0.195905</v>
      </c>
    </row>
    <row r="303" spans="2:4">
      <c r="B303" s="46">
        <v>43964</v>
      </c>
      <c r="C303" s="45">
        <v>481.63928199999998</v>
      </c>
      <c r="D303">
        <v>0.16877200000000001</v>
      </c>
    </row>
    <row r="304" spans="2:4">
      <c r="B304" s="46">
        <v>43965</v>
      </c>
      <c r="C304" s="45">
        <v>484.54873700000002</v>
      </c>
      <c r="D304">
        <v>5.9034999999999997E-2</v>
      </c>
    </row>
    <row r="305" spans="2:4">
      <c r="B305" s="46">
        <v>43966</v>
      </c>
      <c r="C305" s="45">
        <v>496.75903299999999</v>
      </c>
      <c r="D305">
        <v>0.102474</v>
      </c>
    </row>
    <row r="306" spans="2:4">
      <c r="B306" s="46">
        <v>43969</v>
      </c>
      <c r="C306" s="45">
        <v>491.46472199999999</v>
      </c>
      <c r="D306">
        <v>0.108108</v>
      </c>
    </row>
    <row r="307" spans="2:4">
      <c r="B307" s="46">
        <v>43970</v>
      </c>
      <c r="C307" s="45">
        <v>481.73468000000003</v>
      </c>
      <c r="D307">
        <v>0.13567000000000001</v>
      </c>
    </row>
    <row r="308" spans="2:4">
      <c r="B308" s="46">
        <v>43971</v>
      </c>
      <c r="C308" s="45">
        <v>475.534088</v>
      </c>
      <c r="D308">
        <v>3.6736999999999999E-2</v>
      </c>
    </row>
    <row r="309" spans="2:4">
      <c r="B309" s="46">
        <v>43972</v>
      </c>
      <c r="C309" s="45">
        <v>482.974762</v>
      </c>
      <c r="D309">
        <v>6.2482999999999997E-2</v>
      </c>
    </row>
    <row r="310" spans="2:4">
      <c r="B310" s="46">
        <v>43973</v>
      </c>
      <c r="C310" s="45">
        <v>476.869598</v>
      </c>
      <c r="D310">
        <v>5.5619000000000002E-2</v>
      </c>
    </row>
    <row r="311" spans="2:4">
      <c r="B311" s="46">
        <v>43977</v>
      </c>
      <c r="C311" s="45">
        <v>482.30703699999998</v>
      </c>
      <c r="D311">
        <v>3.6541999999999998E-2</v>
      </c>
    </row>
    <row r="312" spans="2:4">
      <c r="B312" s="46">
        <v>43978</v>
      </c>
      <c r="C312" s="45">
        <v>482.35470600000002</v>
      </c>
      <c r="D312">
        <v>0.30779899999999999</v>
      </c>
    </row>
    <row r="313" spans="2:4">
      <c r="B313" s="46">
        <v>43979</v>
      </c>
      <c r="C313" s="45">
        <v>493.51565599999998</v>
      </c>
      <c r="D313">
        <v>6.7719000000000001E-2</v>
      </c>
    </row>
    <row r="314" spans="2:4">
      <c r="B314" s="46">
        <v>43980</v>
      </c>
      <c r="C314" s="45">
        <v>495.99594100000002</v>
      </c>
      <c r="D314">
        <v>6.1058000000000001E-2</v>
      </c>
    </row>
    <row r="315" spans="2:4">
      <c r="B315" s="46">
        <v>43983</v>
      </c>
      <c r="C315" s="45">
        <v>501.76727299999999</v>
      </c>
      <c r="D315">
        <v>9.1998999999999997E-2</v>
      </c>
    </row>
    <row r="316" spans="2:4">
      <c r="B316" s="46">
        <v>43984</v>
      </c>
      <c r="C316" s="45">
        <v>524.85235599999999</v>
      </c>
      <c r="D316">
        <v>0.229793</v>
      </c>
    </row>
    <row r="317" spans="2:4">
      <c r="B317" s="46">
        <v>43985</v>
      </c>
      <c r="C317" s="45">
        <v>533.05609100000004</v>
      </c>
      <c r="D317">
        <v>0.14138899999999999</v>
      </c>
    </row>
    <row r="318" spans="2:4">
      <c r="B318" s="46">
        <v>43986</v>
      </c>
      <c r="C318" s="45">
        <v>516.93463099999997</v>
      </c>
      <c r="D318">
        <v>6.1210000000000001E-2</v>
      </c>
    </row>
    <row r="319" spans="2:4">
      <c r="B319" s="46">
        <v>43987</v>
      </c>
      <c r="C319" s="45">
        <v>540.16290300000003</v>
      </c>
      <c r="D319">
        <v>8.1872E-2</v>
      </c>
    </row>
    <row r="320" spans="2:4">
      <c r="B320" s="46">
        <v>43990</v>
      </c>
      <c r="C320" s="45">
        <v>552.51629600000001</v>
      </c>
      <c r="D320">
        <v>0.344717</v>
      </c>
    </row>
    <row r="321" spans="2:4">
      <c r="B321" s="46">
        <v>43991</v>
      </c>
      <c r="C321" s="45">
        <v>542.50006099999996</v>
      </c>
      <c r="D321">
        <v>7.5736999999999999E-2</v>
      </c>
    </row>
    <row r="322" spans="2:4">
      <c r="B322" s="46">
        <v>43992</v>
      </c>
      <c r="C322" s="45">
        <v>533.34222399999999</v>
      </c>
      <c r="D322">
        <v>5.8923999999999997E-2</v>
      </c>
    </row>
    <row r="323" spans="2:4">
      <c r="B323" s="46">
        <v>43993</v>
      </c>
      <c r="C323" s="45">
        <v>523.08746299999996</v>
      </c>
      <c r="D323">
        <v>4.3687999999999998E-2</v>
      </c>
    </row>
    <row r="324" spans="2:4">
      <c r="B324" s="46">
        <v>43994</v>
      </c>
      <c r="C324" s="45">
        <v>524.32763699999998</v>
      </c>
      <c r="D324">
        <v>6.7197000000000007E-2</v>
      </c>
    </row>
    <row r="325" spans="2:4">
      <c r="B325" s="46">
        <v>43997</v>
      </c>
      <c r="C325" s="45">
        <v>510.11404399999998</v>
      </c>
      <c r="D325">
        <v>7.1259000000000003E-2</v>
      </c>
    </row>
    <row r="326" spans="2:4">
      <c r="B326" s="46">
        <v>43998</v>
      </c>
      <c r="C326" s="45">
        <v>511.59258999999997</v>
      </c>
      <c r="D326">
        <v>4.9729000000000002E-2</v>
      </c>
    </row>
    <row r="327" spans="2:4">
      <c r="B327" s="46">
        <v>43999</v>
      </c>
      <c r="C327" s="45">
        <v>512.97582999999997</v>
      </c>
      <c r="D327">
        <v>5.6181000000000002E-2</v>
      </c>
    </row>
    <row r="328" spans="2:4">
      <c r="B328" s="46">
        <v>44000</v>
      </c>
      <c r="C328" s="45">
        <v>513.64367700000003</v>
      </c>
      <c r="D328">
        <v>4.8446999999999997E-2</v>
      </c>
    </row>
    <row r="329" spans="2:4">
      <c r="B329" s="46">
        <v>44001</v>
      </c>
      <c r="C329" s="45">
        <v>520.60730000000001</v>
      </c>
      <c r="D329">
        <v>0.130222</v>
      </c>
    </row>
    <row r="330" spans="2:4">
      <c r="B330" s="46">
        <v>44004</v>
      </c>
      <c r="C330" s="45">
        <v>551.61004600000001</v>
      </c>
      <c r="D330">
        <v>0.14158200000000001</v>
      </c>
    </row>
    <row r="331" spans="2:4">
      <c r="B331" s="46">
        <v>44005</v>
      </c>
      <c r="C331" s="45">
        <v>584.71148700000003</v>
      </c>
      <c r="D331">
        <v>0.19345799999999999</v>
      </c>
    </row>
    <row r="332" spans="2:4">
      <c r="B332" s="46">
        <v>44006</v>
      </c>
      <c r="C332" s="45">
        <v>558.04894999999999</v>
      </c>
      <c r="D332">
        <v>0.176007</v>
      </c>
    </row>
    <row r="333" spans="2:4">
      <c r="B333" s="46">
        <v>44007</v>
      </c>
      <c r="C333" s="45">
        <v>599.54504399999996</v>
      </c>
      <c r="D333">
        <v>0.265463</v>
      </c>
    </row>
    <row r="334" spans="2:4">
      <c r="B334" s="46">
        <v>44008</v>
      </c>
      <c r="C334" s="45">
        <v>580.99102800000003</v>
      </c>
      <c r="D334">
        <v>0.11791</v>
      </c>
    </row>
    <row r="335" spans="2:4">
      <c r="B335" s="46">
        <v>44011</v>
      </c>
      <c r="C335" s="45">
        <v>554.18566899999996</v>
      </c>
      <c r="D335">
        <v>0.135489</v>
      </c>
    </row>
    <row r="336" spans="2:4">
      <c r="B336" s="46">
        <v>44012</v>
      </c>
      <c r="C336" s="45">
        <v>564.535706</v>
      </c>
      <c r="D336">
        <v>0.104544</v>
      </c>
    </row>
    <row r="337" spans="2:4">
      <c r="B337" s="46">
        <v>44013</v>
      </c>
      <c r="C337" s="45">
        <v>567.58831799999996</v>
      </c>
      <c r="D337">
        <v>3.5864E-2</v>
      </c>
    </row>
    <row r="338" spans="2:4">
      <c r="B338" s="46">
        <v>44014</v>
      </c>
      <c r="C338" s="45">
        <v>572.26257299999997</v>
      </c>
      <c r="D338">
        <v>6.3840999999999995E-2</v>
      </c>
    </row>
    <row r="339" spans="2:4">
      <c r="B339" s="46">
        <v>44015</v>
      </c>
      <c r="C339" s="45">
        <v>572.78723100000002</v>
      </c>
      <c r="D339">
        <v>5.2877E-2</v>
      </c>
    </row>
    <row r="340" spans="2:4">
      <c r="B340" s="46">
        <v>44018</v>
      </c>
      <c r="C340" s="45">
        <v>592.05670199999997</v>
      </c>
      <c r="D340">
        <v>9.1363E-2</v>
      </c>
    </row>
    <row r="341" spans="2:4">
      <c r="B341" s="46">
        <v>44019</v>
      </c>
      <c r="C341" s="45">
        <v>640.27789299999995</v>
      </c>
      <c r="D341">
        <v>0.38641399999999998</v>
      </c>
    </row>
    <row r="342" spans="2:4">
      <c r="B342" s="46">
        <v>44020</v>
      </c>
      <c r="C342" s="45">
        <v>646.95532200000002</v>
      </c>
      <c r="D342">
        <v>0.25901000000000002</v>
      </c>
    </row>
    <row r="343" spans="2:4">
      <c r="B343" s="46">
        <v>44021</v>
      </c>
      <c r="C343" s="45">
        <v>680.19970699999999</v>
      </c>
      <c r="D343">
        <v>0.36503999999999998</v>
      </c>
    </row>
    <row r="344" spans="2:4">
      <c r="B344" s="46">
        <v>44022</v>
      </c>
      <c r="C344" s="45">
        <v>659.69030799999996</v>
      </c>
      <c r="D344">
        <v>0.21271499999999999</v>
      </c>
    </row>
    <row r="345" spans="2:4">
      <c r="B345" s="46">
        <v>44025</v>
      </c>
      <c r="C345" s="45">
        <v>638.75146500000005</v>
      </c>
      <c r="D345">
        <v>0.124635</v>
      </c>
    </row>
    <row r="346" spans="2:4">
      <c r="B346" s="46">
        <v>44026</v>
      </c>
      <c r="C346" s="45">
        <v>626.15972899999997</v>
      </c>
      <c r="D346">
        <v>0.123254</v>
      </c>
    </row>
    <row r="347" spans="2:4">
      <c r="B347" s="46">
        <v>44027</v>
      </c>
      <c r="C347" s="45">
        <v>643.33044400000006</v>
      </c>
      <c r="D347">
        <v>0.12637999999999999</v>
      </c>
    </row>
    <row r="348" spans="2:4">
      <c r="B348" s="46">
        <v>44028</v>
      </c>
      <c r="C348" s="45">
        <v>653.44201699999996</v>
      </c>
      <c r="D348">
        <v>0.137103</v>
      </c>
    </row>
    <row r="349" spans="2:4">
      <c r="B349" s="46">
        <v>44029</v>
      </c>
      <c r="C349" s="45">
        <v>639.70544400000006</v>
      </c>
      <c r="D349">
        <v>0.169789</v>
      </c>
    </row>
    <row r="350" spans="2:4">
      <c r="B350" s="46">
        <v>44032</v>
      </c>
      <c r="C350" s="45">
        <v>633.21875</v>
      </c>
      <c r="D350">
        <v>0.12621599999999999</v>
      </c>
    </row>
    <row r="351" spans="2:4">
      <c r="B351" s="46">
        <v>44033</v>
      </c>
      <c r="C351" s="45">
        <v>645.14282200000002</v>
      </c>
      <c r="D351">
        <v>0.133164</v>
      </c>
    </row>
    <row r="352" spans="2:4">
      <c r="B352" s="46">
        <v>44034</v>
      </c>
      <c r="C352" s="45">
        <v>634.36340299999995</v>
      </c>
      <c r="D352">
        <v>4.1085000000000003E-2</v>
      </c>
    </row>
    <row r="353" spans="2:4">
      <c r="B353" s="46">
        <v>44035</v>
      </c>
      <c r="C353" s="45">
        <v>677.71948199999997</v>
      </c>
      <c r="D353">
        <v>0.30514000000000002</v>
      </c>
    </row>
    <row r="354" spans="2:4">
      <c r="B354" s="46">
        <v>44036</v>
      </c>
      <c r="C354" s="45">
        <v>686.87731900000006</v>
      </c>
      <c r="D354">
        <v>0.31885000000000002</v>
      </c>
    </row>
    <row r="355" spans="2:4">
      <c r="B355" s="46">
        <v>44039</v>
      </c>
      <c r="C355" s="45">
        <v>654.777466</v>
      </c>
      <c r="D355">
        <v>0.17974200000000001</v>
      </c>
    </row>
    <row r="356" spans="2:4">
      <c r="B356" s="46">
        <v>44040</v>
      </c>
      <c r="C356" s="45">
        <v>661.74127199999998</v>
      </c>
      <c r="D356">
        <v>0.10273400000000001</v>
      </c>
    </row>
    <row r="357" spans="2:4">
      <c r="B357" s="46">
        <v>44041</v>
      </c>
      <c r="C357" s="45">
        <v>648.72015399999998</v>
      </c>
      <c r="D357">
        <v>6.3538999999999998E-2</v>
      </c>
    </row>
    <row r="358" spans="2:4">
      <c r="B358" s="46">
        <v>44042</v>
      </c>
      <c r="C358" s="45">
        <v>650.15093999999999</v>
      </c>
      <c r="D358">
        <v>4.7345999999999999E-2</v>
      </c>
    </row>
    <row r="359" spans="2:4">
      <c r="B359" s="46">
        <v>44043</v>
      </c>
      <c r="C359" s="45">
        <v>650.10333300000002</v>
      </c>
      <c r="D359">
        <v>5.3473E-2</v>
      </c>
    </row>
    <row r="360" spans="2:4">
      <c r="B360" s="46">
        <v>44046</v>
      </c>
      <c r="C360" s="45">
        <v>640.08703600000001</v>
      </c>
      <c r="D360">
        <v>7.9752000000000003E-2</v>
      </c>
    </row>
    <row r="361" spans="2:4">
      <c r="B361" s="46">
        <v>44047</v>
      </c>
      <c r="C361" s="45">
        <v>634.12493900000004</v>
      </c>
      <c r="D361">
        <v>4.8991E-2</v>
      </c>
    </row>
    <row r="362" spans="2:4">
      <c r="B362" s="46">
        <v>44048</v>
      </c>
      <c r="C362" s="45">
        <v>643.56890899999996</v>
      </c>
      <c r="D362">
        <v>0.11354</v>
      </c>
    </row>
    <row r="363" spans="2:4">
      <c r="B363" s="46">
        <v>44049</v>
      </c>
      <c r="C363" s="45">
        <v>633.07562299999995</v>
      </c>
      <c r="D363">
        <v>5.1383999999999999E-2</v>
      </c>
    </row>
    <row r="364" spans="2:4">
      <c r="B364" s="46">
        <v>44050</v>
      </c>
      <c r="C364" s="45">
        <v>629.02148399999999</v>
      </c>
      <c r="D364">
        <v>3.8025999999999997E-2</v>
      </c>
    </row>
    <row r="365" spans="2:4">
      <c r="B365" s="46">
        <v>44053</v>
      </c>
      <c r="C365" s="45">
        <v>634.60192900000004</v>
      </c>
      <c r="D365">
        <v>5.3449000000000003E-2</v>
      </c>
    </row>
    <row r="366" spans="2:4">
      <c r="B366" s="46">
        <v>44054</v>
      </c>
      <c r="C366" s="45">
        <v>633.74334699999997</v>
      </c>
      <c r="D366">
        <v>3.567E-2</v>
      </c>
    </row>
    <row r="367" spans="2:4">
      <c r="B367" s="46">
        <v>44055</v>
      </c>
      <c r="C367" s="45">
        <v>631.74011199999995</v>
      </c>
      <c r="D367">
        <v>3.5958999999999998E-2</v>
      </c>
    </row>
    <row r="368" spans="2:4">
      <c r="B368" s="46">
        <v>44056</v>
      </c>
      <c r="C368" s="45">
        <v>632.59869400000002</v>
      </c>
      <c r="D368">
        <v>3.7361999999999999E-2</v>
      </c>
    </row>
    <row r="369" spans="2:4">
      <c r="B369" s="46">
        <v>44057</v>
      </c>
      <c r="C369" s="45">
        <v>635.12658699999997</v>
      </c>
      <c r="D369">
        <v>7.9739000000000004E-2</v>
      </c>
    </row>
    <row r="370" spans="2:4">
      <c r="B370" s="46">
        <v>44060</v>
      </c>
      <c r="C370" s="45">
        <v>641.32714799999997</v>
      </c>
      <c r="D370">
        <v>9.5954999999999999E-2</v>
      </c>
    </row>
    <row r="371" spans="2:4">
      <c r="B371" s="46">
        <v>44061</v>
      </c>
      <c r="C371" s="45">
        <v>680.19970699999999</v>
      </c>
      <c r="D371">
        <v>0.50012900000000005</v>
      </c>
    </row>
    <row r="372" spans="2:4">
      <c r="B372" s="46">
        <v>44062</v>
      </c>
      <c r="C372" s="45">
        <v>662.26586899999995</v>
      </c>
      <c r="D372">
        <v>0.323407</v>
      </c>
    </row>
    <row r="373" spans="2:4">
      <c r="B373" s="46">
        <v>44063</v>
      </c>
      <c r="C373" s="45">
        <v>657.68707300000005</v>
      </c>
      <c r="D373">
        <v>6.1386999999999997E-2</v>
      </c>
    </row>
    <row r="374" spans="2:4">
      <c r="B374" s="46">
        <v>44064</v>
      </c>
      <c r="C374" s="45">
        <v>649.96020499999997</v>
      </c>
      <c r="D374">
        <v>8.0526E-2</v>
      </c>
    </row>
    <row r="375" spans="2:4">
      <c r="B375" s="46">
        <v>44067</v>
      </c>
      <c r="C375" s="45">
        <v>658.35479699999996</v>
      </c>
      <c r="D375">
        <v>9.6452999999999997E-2</v>
      </c>
    </row>
    <row r="376" spans="2:4">
      <c r="B376" s="46">
        <v>44068</v>
      </c>
      <c r="C376" s="45">
        <v>667.94177200000001</v>
      </c>
      <c r="D376">
        <v>0.10271</v>
      </c>
    </row>
    <row r="377" spans="2:4">
      <c r="B377" s="46">
        <v>44069</v>
      </c>
      <c r="C377" s="45">
        <v>674.571594</v>
      </c>
      <c r="D377">
        <v>7.1564000000000003E-2</v>
      </c>
    </row>
    <row r="378" spans="2:4">
      <c r="B378" s="46">
        <v>44070</v>
      </c>
      <c r="C378" s="45">
        <v>672.80688499999997</v>
      </c>
      <c r="D378">
        <v>9.4118999999999994E-2</v>
      </c>
    </row>
    <row r="379" spans="2:4">
      <c r="B379" s="46">
        <v>44071</v>
      </c>
      <c r="C379" s="45">
        <v>682.20306400000004</v>
      </c>
      <c r="D379">
        <v>0.108608</v>
      </c>
    </row>
    <row r="380" spans="2:4">
      <c r="B380" s="46">
        <v>44074</v>
      </c>
      <c r="C380" s="45">
        <v>652.44042999999999</v>
      </c>
      <c r="D380">
        <v>0.265683</v>
      </c>
    </row>
    <row r="381" spans="2:4">
      <c r="B381" s="46">
        <v>44075</v>
      </c>
      <c r="C381" s="45">
        <v>641.42254600000001</v>
      </c>
      <c r="D381">
        <v>8.9732000000000006E-2</v>
      </c>
    </row>
    <row r="382" spans="2:4">
      <c r="B382" s="46">
        <v>44076</v>
      </c>
      <c r="C382" s="45">
        <v>639.65777600000001</v>
      </c>
      <c r="D382">
        <v>0.15670799999999999</v>
      </c>
    </row>
    <row r="383" spans="2:4">
      <c r="B383" s="46">
        <v>44077</v>
      </c>
      <c r="C383" s="45">
        <v>651.15258800000004</v>
      </c>
      <c r="D383">
        <v>4.3489E-2</v>
      </c>
    </row>
    <row r="384" spans="2:4">
      <c r="B384" s="46">
        <v>44078</v>
      </c>
      <c r="C384" s="45">
        <v>645.71520999999996</v>
      </c>
      <c r="D384">
        <v>3.5277999999999997E-2</v>
      </c>
    </row>
    <row r="385" spans="2:4">
      <c r="B385" s="46">
        <v>44081</v>
      </c>
      <c r="C385" s="45">
        <v>631.69238299999995</v>
      </c>
      <c r="D385">
        <v>2.7869000000000001E-2</v>
      </c>
    </row>
    <row r="386" spans="2:4">
      <c r="B386" s="46">
        <v>44082</v>
      </c>
      <c r="C386" s="45">
        <v>625.06262200000003</v>
      </c>
      <c r="D386">
        <v>3.2358999999999999E-2</v>
      </c>
    </row>
    <row r="387" spans="2:4">
      <c r="B387" s="46">
        <v>44083</v>
      </c>
      <c r="C387" s="45">
        <v>617.57428000000004</v>
      </c>
      <c r="D387">
        <v>0.31708599999999998</v>
      </c>
    </row>
    <row r="388" spans="2:4">
      <c r="B388" s="46">
        <v>44084</v>
      </c>
      <c r="C388" s="45">
        <v>626.39825399999995</v>
      </c>
      <c r="D388">
        <v>2.7591999999999998E-2</v>
      </c>
    </row>
    <row r="389" spans="2:4">
      <c r="B389" s="46">
        <v>44085</v>
      </c>
      <c r="C389" s="45">
        <v>620.72229000000004</v>
      </c>
      <c r="D389">
        <v>0.239842</v>
      </c>
    </row>
    <row r="390" spans="2:4">
      <c r="B390" s="46">
        <v>44088</v>
      </c>
      <c r="C390" s="45">
        <v>623.39324999999997</v>
      </c>
      <c r="D390">
        <v>3.6875999999999999E-2</v>
      </c>
    </row>
    <row r="391" spans="2:4">
      <c r="B391" s="46">
        <v>44089</v>
      </c>
      <c r="C391" s="45">
        <v>626.49352999999996</v>
      </c>
      <c r="D391">
        <v>2.6107000000000002E-2</v>
      </c>
    </row>
    <row r="392" spans="2:4">
      <c r="B392" s="46">
        <v>44090</v>
      </c>
      <c r="C392" s="45">
        <v>622.20086700000002</v>
      </c>
      <c r="D392">
        <v>0.158605</v>
      </c>
    </row>
    <row r="393" spans="2:4">
      <c r="B393" s="46">
        <v>44091</v>
      </c>
      <c r="C393" s="45">
        <v>618.57592799999998</v>
      </c>
      <c r="D393">
        <v>0.565388</v>
      </c>
    </row>
    <row r="394" spans="2:4">
      <c r="B394" s="46">
        <v>44092</v>
      </c>
      <c r="C394" s="45">
        <v>619.38678000000004</v>
      </c>
      <c r="D394">
        <v>7.2045999999999999E-2</v>
      </c>
    </row>
    <row r="395" spans="2:4">
      <c r="B395" s="46">
        <v>44095</v>
      </c>
      <c r="C395" s="45">
        <v>594.67999299999997</v>
      </c>
      <c r="D395">
        <v>0.22548299999999999</v>
      </c>
    </row>
    <row r="396" spans="2:4">
      <c r="B396" s="46">
        <v>44096</v>
      </c>
      <c r="C396" s="45">
        <v>586.42846699999996</v>
      </c>
      <c r="D396">
        <v>0.382637</v>
      </c>
    </row>
    <row r="397" spans="2:4">
      <c r="B397" s="46">
        <v>44097</v>
      </c>
      <c r="C397" s="45">
        <v>596.25396699999999</v>
      </c>
      <c r="D397">
        <v>0.109626</v>
      </c>
    </row>
    <row r="398" spans="2:4">
      <c r="B398" s="46">
        <v>44098</v>
      </c>
      <c r="C398" s="45">
        <v>592.77221699999996</v>
      </c>
      <c r="D398">
        <v>0.12726299999999999</v>
      </c>
    </row>
    <row r="399" spans="2:4">
      <c r="B399" s="46">
        <v>44099</v>
      </c>
      <c r="C399" s="45">
        <v>602.02520800000002</v>
      </c>
      <c r="D399">
        <v>3.5820999999999999E-2</v>
      </c>
    </row>
    <row r="400" spans="2:4">
      <c r="B400" s="46">
        <v>44102</v>
      </c>
      <c r="C400" s="45">
        <v>609.79974400000003</v>
      </c>
      <c r="D400">
        <v>4.1928E-2</v>
      </c>
    </row>
    <row r="401" spans="2:4">
      <c r="B401" s="46">
        <v>44103</v>
      </c>
      <c r="C401" s="45">
        <v>602.74060099999997</v>
      </c>
      <c r="D401">
        <v>0.191275</v>
      </c>
    </row>
    <row r="402" spans="2:4">
      <c r="B402" s="46">
        <v>44104</v>
      </c>
      <c r="C402" s="45">
        <v>620.24530000000004</v>
      </c>
      <c r="D402">
        <v>0.188217</v>
      </c>
    </row>
    <row r="403" spans="2:4">
      <c r="B403" s="46">
        <v>44105</v>
      </c>
      <c r="C403" s="45">
        <v>602.78832999999997</v>
      </c>
      <c r="D403">
        <v>0.105352</v>
      </c>
    </row>
    <row r="404" spans="2:4">
      <c r="B404" s="46">
        <v>44109</v>
      </c>
      <c r="C404" s="45">
        <v>598.49572799999999</v>
      </c>
      <c r="D404">
        <v>2.7845999999999999E-2</v>
      </c>
    </row>
    <row r="405" spans="2:4">
      <c r="B405" s="46">
        <v>44110</v>
      </c>
      <c r="C405" s="45">
        <v>598.11407499999996</v>
      </c>
      <c r="D405">
        <v>3.7346999999999998E-2</v>
      </c>
    </row>
    <row r="406" spans="2:4">
      <c r="B406" s="46">
        <v>44111</v>
      </c>
      <c r="C406" s="45">
        <v>592.24749799999995</v>
      </c>
      <c r="D406">
        <v>1.5353E-2</v>
      </c>
    </row>
    <row r="407" spans="2:4">
      <c r="B407" s="46">
        <v>44112</v>
      </c>
      <c r="C407" s="45">
        <v>587.66851799999995</v>
      </c>
      <c r="D407">
        <v>1.9959999999999999E-2</v>
      </c>
    </row>
    <row r="408" spans="2:4">
      <c r="B408" s="46">
        <v>44113</v>
      </c>
      <c r="C408" s="45">
        <v>587.76403800000003</v>
      </c>
      <c r="D408">
        <v>2.7439000000000002E-2</v>
      </c>
    </row>
    <row r="409" spans="2:4">
      <c r="B409" s="46">
        <v>44116</v>
      </c>
      <c r="C409" s="45">
        <v>575.64917000000003</v>
      </c>
      <c r="D409">
        <v>2.9411E-2</v>
      </c>
    </row>
    <row r="410" spans="2:4">
      <c r="B410" s="46">
        <v>44117</v>
      </c>
      <c r="C410" s="45">
        <v>570.307007</v>
      </c>
      <c r="D410">
        <v>5.5992E-2</v>
      </c>
    </row>
    <row r="411" spans="2:4">
      <c r="B411" s="46">
        <v>44118</v>
      </c>
      <c r="C411" s="45">
        <v>567.34991500000001</v>
      </c>
      <c r="D411">
        <v>2.5634000000000001E-2</v>
      </c>
    </row>
    <row r="412" spans="2:4">
      <c r="B412" s="46">
        <v>44119</v>
      </c>
      <c r="C412" s="45">
        <v>554.94879200000003</v>
      </c>
      <c r="D412">
        <v>3.7679999999999998E-2</v>
      </c>
    </row>
    <row r="413" spans="2:4">
      <c r="B413" s="46">
        <v>44120</v>
      </c>
      <c r="C413" s="45">
        <v>565.48968500000001</v>
      </c>
      <c r="D413">
        <v>1.0052999999999999E-2</v>
      </c>
    </row>
    <row r="414" spans="2:4">
      <c r="B414" s="46">
        <v>44123</v>
      </c>
      <c r="C414" s="45">
        <v>553.80401600000005</v>
      </c>
      <c r="D414">
        <v>1.9290999999999999E-2</v>
      </c>
    </row>
    <row r="415" spans="2:4">
      <c r="B415" s="46">
        <v>44124</v>
      </c>
      <c r="C415" s="45">
        <v>552.373108</v>
      </c>
      <c r="D415">
        <v>4.9938999999999997E-2</v>
      </c>
    </row>
    <row r="416" spans="2:4">
      <c r="B416" s="46">
        <v>44125</v>
      </c>
      <c r="C416" s="45">
        <v>546.36334199999999</v>
      </c>
      <c r="D416">
        <v>2.5569000000000001E-2</v>
      </c>
    </row>
    <row r="417" spans="2:4">
      <c r="B417" s="46">
        <v>44126</v>
      </c>
      <c r="C417" s="45">
        <v>521.08429000000001</v>
      </c>
      <c r="D417">
        <v>0.13458999999999999</v>
      </c>
    </row>
    <row r="418" spans="2:4">
      <c r="B418" s="46">
        <v>44127</v>
      </c>
      <c r="C418" s="45">
        <v>533.91461200000003</v>
      </c>
      <c r="D418">
        <v>6.6560999999999995E-2</v>
      </c>
    </row>
    <row r="419" spans="2:4">
      <c r="B419" s="46">
        <v>44130</v>
      </c>
      <c r="C419" s="45">
        <v>546.12487799999997</v>
      </c>
      <c r="D419">
        <v>9.3037999999999996E-2</v>
      </c>
    </row>
    <row r="420" spans="2:4">
      <c r="B420" s="46">
        <v>44131</v>
      </c>
      <c r="C420" s="45">
        <v>541.06915300000003</v>
      </c>
      <c r="D420">
        <v>7.4399999999999994E-2</v>
      </c>
    </row>
    <row r="421" spans="2:4">
      <c r="B421" s="46">
        <v>44132</v>
      </c>
      <c r="C421" s="45">
        <v>539.92437700000005</v>
      </c>
      <c r="D421">
        <v>3.3264000000000002E-2</v>
      </c>
    </row>
    <row r="422" spans="2:4">
      <c r="B422" s="46">
        <v>44133</v>
      </c>
      <c r="C422" s="45">
        <v>530.00354000000004</v>
      </c>
      <c r="D422">
        <v>2.9176000000000001E-2</v>
      </c>
    </row>
    <row r="423" spans="2:4">
      <c r="B423" s="46">
        <v>44134</v>
      </c>
      <c r="C423" s="45">
        <v>537.39642300000003</v>
      </c>
      <c r="D423">
        <v>0.181699</v>
      </c>
    </row>
    <row r="424" spans="2:4">
      <c r="B424" s="46">
        <v>44137</v>
      </c>
      <c r="C424" s="45">
        <v>532.86529499999995</v>
      </c>
      <c r="D424">
        <v>0.314747</v>
      </c>
    </row>
    <row r="425" spans="2:4">
      <c r="B425" s="46">
        <v>44138</v>
      </c>
      <c r="C425" s="45">
        <v>530.86206100000004</v>
      </c>
      <c r="D425">
        <v>4.2068000000000001E-2</v>
      </c>
    </row>
    <row r="426" spans="2:4">
      <c r="B426" s="46">
        <v>44139</v>
      </c>
      <c r="C426" s="45">
        <v>526.28320299999996</v>
      </c>
      <c r="D426">
        <v>2.4107E-2</v>
      </c>
    </row>
    <row r="427" spans="2:4">
      <c r="B427" s="46">
        <v>44140</v>
      </c>
      <c r="C427" s="45">
        <v>533.72381600000006</v>
      </c>
      <c r="D427">
        <v>0.165601</v>
      </c>
    </row>
    <row r="428" spans="2:4">
      <c r="B428" s="46">
        <v>44141</v>
      </c>
      <c r="C428" s="45">
        <v>535.39318800000001</v>
      </c>
      <c r="D428">
        <v>4.7585000000000002E-2</v>
      </c>
    </row>
    <row r="429" spans="2:4">
      <c r="B429" s="46">
        <v>44144</v>
      </c>
      <c r="C429" s="45">
        <v>542.88147000000004</v>
      </c>
      <c r="D429">
        <v>0.10836800000000001</v>
      </c>
    </row>
    <row r="430" spans="2:4">
      <c r="B430" s="46">
        <v>44145</v>
      </c>
      <c r="C430" s="45">
        <v>538.63659700000005</v>
      </c>
      <c r="D430">
        <v>0.100604</v>
      </c>
    </row>
    <row r="431" spans="2:4">
      <c r="B431" s="46">
        <v>44146</v>
      </c>
      <c r="C431" s="45">
        <v>532.91308600000002</v>
      </c>
      <c r="D431">
        <v>5.4564000000000001E-2</v>
      </c>
    </row>
    <row r="432" spans="2:4">
      <c r="B432" s="46">
        <v>44147</v>
      </c>
      <c r="C432" s="45">
        <v>524.85235599999999</v>
      </c>
      <c r="D432">
        <v>8.6628999999999998E-2</v>
      </c>
    </row>
    <row r="433" spans="2:4">
      <c r="B433" s="46">
        <v>44148</v>
      </c>
      <c r="C433" s="45">
        <v>549.70208700000001</v>
      </c>
      <c r="D433">
        <v>0.25995800000000002</v>
      </c>
    </row>
    <row r="434" spans="2:4">
      <c r="B434" s="46">
        <v>44149</v>
      </c>
      <c r="C434" s="45">
        <v>555.71191399999998</v>
      </c>
      <c r="D434">
        <v>3.8823999999999997E-2</v>
      </c>
    </row>
    <row r="435" spans="2:4">
      <c r="B435" s="46">
        <v>44152</v>
      </c>
      <c r="C435" s="45">
        <v>595.20459000000005</v>
      </c>
      <c r="D435">
        <v>0.29436899999999999</v>
      </c>
    </row>
    <row r="436" spans="2:4">
      <c r="B436" s="46">
        <v>44153</v>
      </c>
      <c r="C436" s="45">
        <v>582.85119599999996</v>
      </c>
      <c r="D436">
        <v>0.157164</v>
      </c>
    </row>
    <row r="437" spans="2:4">
      <c r="B437" s="46">
        <v>44154</v>
      </c>
      <c r="C437" s="45">
        <v>578.94018600000004</v>
      </c>
      <c r="D437">
        <v>0.134377</v>
      </c>
    </row>
    <row r="438" spans="2:4">
      <c r="B438" s="46">
        <v>44155</v>
      </c>
      <c r="C438" s="45">
        <v>583.08966099999998</v>
      </c>
      <c r="D438">
        <v>5.3066000000000002E-2</v>
      </c>
    </row>
    <row r="439" spans="2:4">
      <c r="B439" s="46">
        <v>44158</v>
      </c>
      <c r="C439" s="45">
        <v>573.78887899999995</v>
      </c>
      <c r="D439">
        <v>6.5209000000000003E-2</v>
      </c>
    </row>
    <row r="440" spans="2:4">
      <c r="B440" s="46">
        <v>44159</v>
      </c>
      <c r="C440" s="45">
        <v>586.76232900000002</v>
      </c>
      <c r="D440">
        <v>4.9223000000000003E-2</v>
      </c>
    </row>
    <row r="441" spans="2:4">
      <c r="B441" s="46">
        <v>44160</v>
      </c>
      <c r="C441" s="45">
        <v>579.65557899999999</v>
      </c>
      <c r="D441">
        <v>6.5721000000000002E-2</v>
      </c>
    </row>
    <row r="442" spans="2:4">
      <c r="B442" s="46">
        <v>44161</v>
      </c>
      <c r="C442" s="45">
        <v>577.79540999999995</v>
      </c>
      <c r="D442">
        <v>3.6318999999999997E-2</v>
      </c>
    </row>
    <row r="443" spans="2:4">
      <c r="B443" s="46">
        <v>44162</v>
      </c>
      <c r="C443" s="45">
        <v>581.22961399999997</v>
      </c>
      <c r="D443">
        <v>7.5509999999999994E-2</v>
      </c>
    </row>
    <row r="444" spans="2:4">
      <c r="B444" s="46">
        <v>44166</v>
      </c>
      <c r="C444" s="45">
        <v>576.22137499999997</v>
      </c>
      <c r="D444">
        <v>7.2054000000000007E-2</v>
      </c>
    </row>
    <row r="445" spans="2:4">
      <c r="B445" s="46">
        <v>44167</v>
      </c>
      <c r="C445" s="45">
        <v>582.18353300000001</v>
      </c>
      <c r="D445">
        <v>0.139318</v>
      </c>
    </row>
    <row r="446" spans="2:4">
      <c r="B446" s="46">
        <v>44168</v>
      </c>
      <c r="C446" s="45">
        <v>587.47772199999997</v>
      </c>
      <c r="D446">
        <v>8.6807999999999996E-2</v>
      </c>
    </row>
    <row r="447" spans="2:4">
      <c r="B447" s="46">
        <v>44169</v>
      </c>
      <c r="C447" s="45">
        <v>616.57269299999996</v>
      </c>
      <c r="D447">
        <v>0.35378500000000002</v>
      </c>
    </row>
    <row r="448" spans="2:4">
      <c r="B448" s="46">
        <v>44172</v>
      </c>
      <c r="C448" s="45">
        <v>620.72229000000004</v>
      </c>
      <c r="D448">
        <v>0.32287399999999999</v>
      </c>
    </row>
    <row r="449" spans="2:4">
      <c r="B449" s="46">
        <v>44173</v>
      </c>
      <c r="C449" s="45">
        <v>619.48211700000002</v>
      </c>
      <c r="D449">
        <v>0.162662</v>
      </c>
    </row>
    <row r="450" spans="2:4">
      <c r="B450" s="46">
        <v>44174</v>
      </c>
      <c r="C450" s="45">
        <v>620.19769299999996</v>
      </c>
      <c r="D450">
        <v>0.127661</v>
      </c>
    </row>
    <row r="451" spans="2:4">
      <c r="B451" s="46">
        <v>44175</v>
      </c>
      <c r="C451" s="45">
        <v>620.81762700000002</v>
      </c>
      <c r="D451">
        <v>0.104585</v>
      </c>
    </row>
    <row r="452" spans="2:4">
      <c r="B452" s="46">
        <v>44176</v>
      </c>
      <c r="C452" s="45">
        <v>623.72711200000003</v>
      </c>
      <c r="D452">
        <v>0.156385</v>
      </c>
    </row>
    <row r="453" spans="2:4">
      <c r="B453" s="46">
        <v>44179</v>
      </c>
      <c r="C453" s="45">
        <v>622.15319799999997</v>
      </c>
      <c r="D453">
        <v>7.8002000000000002E-2</v>
      </c>
    </row>
    <row r="454" spans="2:4">
      <c r="B454" s="46">
        <v>44180</v>
      </c>
      <c r="C454" s="45">
        <v>616.81109600000002</v>
      </c>
      <c r="D454">
        <v>6.8108000000000002E-2</v>
      </c>
    </row>
    <row r="455" spans="2:4">
      <c r="B455" s="46">
        <v>44181</v>
      </c>
      <c r="C455" s="45">
        <v>606.41326900000001</v>
      </c>
      <c r="D455">
        <v>0.162384</v>
      </c>
    </row>
    <row r="456" spans="2:4">
      <c r="B456" s="46">
        <v>44182</v>
      </c>
      <c r="C456" s="45">
        <v>607.89196800000002</v>
      </c>
      <c r="D456">
        <v>7.6787999999999995E-2</v>
      </c>
    </row>
    <row r="457" spans="2:4">
      <c r="B457" s="46">
        <v>44183</v>
      </c>
      <c r="C457" s="45">
        <v>601.21435499999995</v>
      </c>
      <c r="D457">
        <v>0.1394</v>
      </c>
    </row>
    <row r="458" spans="2:4">
      <c r="B458" s="46">
        <v>44186</v>
      </c>
      <c r="C458" s="45">
        <v>581.18188499999997</v>
      </c>
      <c r="D458">
        <v>0.11960999999999999</v>
      </c>
    </row>
    <row r="459" spans="2:4">
      <c r="B459" s="46">
        <v>44187</v>
      </c>
      <c r="C459" s="45">
        <v>576.93682899999999</v>
      </c>
      <c r="D459">
        <v>8.2920999999999995E-2</v>
      </c>
    </row>
    <row r="460" spans="2:4">
      <c r="B460" s="46">
        <v>44188</v>
      </c>
      <c r="C460" s="45">
        <v>584.18676800000003</v>
      </c>
      <c r="D460">
        <v>5.9686000000000003E-2</v>
      </c>
    </row>
    <row r="461" spans="2:4">
      <c r="B461" s="46">
        <v>44189</v>
      </c>
      <c r="C461" s="45">
        <v>583.28051800000003</v>
      </c>
      <c r="D461">
        <v>7.1162000000000003E-2</v>
      </c>
    </row>
    <row r="462" spans="2:4">
      <c r="B462" s="46">
        <v>44193</v>
      </c>
      <c r="C462" s="45">
        <v>575.31512499999997</v>
      </c>
      <c r="D462">
        <v>0.118959</v>
      </c>
    </row>
    <row r="463" spans="2:4">
      <c r="B463" s="46">
        <v>44194</v>
      </c>
      <c r="C463" s="45">
        <v>577.60467500000004</v>
      </c>
      <c r="D463">
        <v>4.8724999999999997E-2</v>
      </c>
    </row>
    <row r="464" spans="2:4">
      <c r="B464" s="46">
        <v>44195</v>
      </c>
      <c r="C464" s="45">
        <v>573.50280799999996</v>
      </c>
      <c r="D464">
        <v>7.6105000000000006E-2</v>
      </c>
    </row>
    <row r="465" spans="2:4">
      <c r="B465" s="46">
        <v>44196</v>
      </c>
      <c r="C465" s="45">
        <v>573.45513900000003</v>
      </c>
      <c r="D465">
        <v>5.3053000000000003E-2</v>
      </c>
    </row>
    <row r="466" spans="2:4">
      <c r="B466" s="46">
        <v>44197</v>
      </c>
      <c r="C466" s="45">
        <v>591.96124299999997</v>
      </c>
      <c r="D466">
        <v>0.109401</v>
      </c>
    </row>
    <row r="467" spans="2:4">
      <c r="B467" s="46">
        <v>44200</v>
      </c>
      <c r="C467" s="45">
        <v>589.81488000000002</v>
      </c>
      <c r="D467">
        <v>0.15140999999999999</v>
      </c>
    </row>
    <row r="468" spans="2:4">
      <c r="B468" s="46">
        <v>44201</v>
      </c>
      <c r="C468" s="45">
        <v>583.28051800000003</v>
      </c>
      <c r="D468">
        <v>8.1192E-2</v>
      </c>
    </row>
    <row r="469" spans="2:4">
      <c r="B469" s="46">
        <v>44202</v>
      </c>
      <c r="C469" s="45">
        <v>573.07342500000004</v>
      </c>
      <c r="D469">
        <v>0.15236</v>
      </c>
    </row>
    <row r="470" spans="2:4">
      <c r="B470" s="46">
        <v>44203</v>
      </c>
      <c r="C470" s="45">
        <v>614.90319799999997</v>
      </c>
      <c r="D470">
        <v>1.171195</v>
      </c>
    </row>
    <row r="471" spans="2:4">
      <c r="B471" s="46">
        <v>44204</v>
      </c>
      <c r="C471" s="45">
        <v>626.39825399999995</v>
      </c>
      <c r="D471">
        <v>0.68053200000000003</v>
      </c>
    </row>
    <row r="472" spans="2:4">
      <c r="B472" s="46">
        <v>44207</v>
      </c>
      <c r="C472" s="45">
        <v>627.92437700000005</v>
      </c>
      <c r="D472">
        <v>0.25013000000000002</v>
      </c>
    </row>
    <row r="473" spans="2:4">
      <c r="B473" s="46">
        <v>44208</v>
      </c>
      <c r="C473" s="45">
        <v>622.39166299999999</v>
      </c>
      <c r="D473">
        <v>0.129471</v>
      </c>
    </row>
    <row r="474" spans="2:4">
      <c r="B474" s="46">
        <v>44209</v>
      </c>
      <c r="C474" s="45">
        <v>607.74877900000001</v>
      </c>
      <c r="D474">
        <v>0.154893</v>
      </c>
    </row>
    <row r="475" spans="2:4">
      <c r="B475" s="46">
        <v>44210</v>
      </c>
      <c r="C475" s="45">
        <v>607.98736599999995</v>
      </c>
      <c r="D475">
        <v>9.7906999999999994E-2</v>
      </c>
    </row>
    <row r="476" spans="2:4">
      <c r="B476" s="46">
        <v>44211</v>
      </c>
      <c r="C476" s="45">
        <v>601.97760000000005</v>
      </c>
      <c r="D476">
        <v>0.14652299999999999</v>
      </c>
    </row>
    <row r="477" spans="2:4">
      <c r="B477" s="46">
        <v>44214</v>
      </c>
      <c r="C477" s="45">
        <v>592.43823199999997</v>
      </c>
      <c r="D477">
        <v>0.211922</v>
      </c>
    </row>
    <row r="478" spans="2:4">
      <c r="B478" s="46">
        <v>44215</v>
      </c>
      <c r="C478" s="45">
        <v>590.72119099999998</v>
      </c>
      <c r="D478">
        <v>8.3986000000000005E-2</v>
      </c>
    </row>
    <row r="479" spans="2:4">
      <c r="B479" s="46">
        <v>44216</v>
      </c>
      <c r="C479" s="45">
        <v>596.49243200000001</v>
      </c>
      <c r="D479">
        <v>0.26852300000000001</v>
      </c>
    </row>
    <row r="480" spans="2:4">
      <c r="B480" s="46">
        <v>44217</v>
      </c>
      <c r="C480" s="45">
        <v>600.49902299999997</v>
      </c>
      <c r="D480">
        <v>9.0977000000000002E-2</v>
      </c>
    </row>
    <row r="481" spans="2:4">
      <c r="B481" s="46">
        <v>44218</v>
      </c>
      <c r="C481" s="45">
        <v>591.57971199999997</v>
      </c>
      <c r="D481">
        <v>0.101311</v>
      </c>
    </row>
    <row r="482" spans="2:4">
      <c r="B482" s="46">
        <v>44221</v>
      </c>
      <c r="C482" s="45">
        <v>588.90869099999998</v>
      </c>
      <c r="D482">
        <v>6.0623999999999997E-2</v>
      </c>
    </row>
    <row r="483" spans="2:4">
      <c r="B483" s="46">
        <v>44223</v>
      </c>
      <c r="C483" s="45">
        <v>575.50598100000002</v>
      </c>
      <c r="D483">
        <v>7.3718000000000006E-2</v>
      </c>
    </row>
    <row r="484" spans="2:4">
      <c r="B484" s="46">
        <v>44224</v>
      </c>
      <c r="C484" s="45">
        <v>577.03228799999999</v>
      </c>
      <c r="D484">
        <v>6.1577E-2</v>
      </c>
    </row>
    <row r="485" spans="2:4">
      <c r="B485" s="46">
        <v>44225</v>
      </c>
      <c r="C485" s="45">
        <v>588.47937000000002</v>
      </c>
      <c r="D485">
        <v>0.227135</v>
      </c>
    </row>
    <row r="486" spans="2:4">
      <c r="B486" s="46">
        <v>44228</v>
      </c>
      <c r="C486" s="45">
        <v>587.95465100000001</v>
      </c>
      <c r="D486">
        <v>0.126863</v>
      </c>
    </row>
    <row r="487" spans="2:4">
      <c r="B487" s="46">
        <v>44229</v>
      </c>
      <c r="C487" s="45">
        <v>592.19982900000002</v>
      </c>
      <c r="D487">
        <v>0.12695999999999999</v>
      </c>
    </row>
    <row r="488" spans="2:4">
      <c r="B488" s="46">
        <v>44230</v>
      </c>
      <c r="C488" s="45">
        <v>604.74395800000002</v>
      </c>
      <c r="D488">
        <v>0.23869199999999999</v>
      </c>
    </row>
    <row r="489" spans="2:4">
      <c r="B489" s="46">
        <v>44231</v>
      </c>
      <c r="C489" s="45">
        <v>607.03338599999995</v>
      </c>
      <c r="D489">
        <v>8.3530999999999994E-2</v>
      </c>
    </row>
    <row r="490" spans="2:4">
      <c r="B490" s="46">
        <v>44232</v>
      </c>
      <c r="C490" s="45">
        <v>594.39386000000002</v>
      </c>
      <c r="D490">
        <v>0.103481</v>
      </c>
    </row>
    <row r="491" spans="2:4">
      <c r="B491" s="46">
        <v>44235</v>
      </c>
      <c r="C491" s="45">
        <v>594.53802499999995</v>
      </c>
      <c r="D491">
        <v>7.5898999999999994E-2</v>
      </c>
    </row>
    <row r="492" spans="2:4">
      <c r="B492" s="46">
        <v>44236</v>
      </c>
      <c r="C492" s="45">
        <v>587.42181400000004</v>
      </c>
      <c r="D492">
        <v>8.3414000000000002E-2</v>
      </c>
    </row>
    <row r="493" spans="2:4">
      <c r="B493" s="46">
        <v>44237</v>
      </c>
      <c r="C493" s="45">
        <v>577.94958499999996</v>
      </c>
      <c r="D493">
        <v>0.162858</v>
      </c>
    </row>
    <row r="494" spans="2:4">
      <c r="B494" s="46">
        <v>44238</v>
      </c>
      <c r="C494" s="45">
        <v>577.22839399999998</v>
      </c>
      <c r="D494">
        <v>0.29224499999999998</v>
      </c>
    </row>
    <row r="495" spans="2:4">
      <c r="B495" s="46">
        <v>44239</v>
      </c>
      <c r="C495" s="45">
        <v>576.74749799999995</v>
      </c>
      <c r="D495">
        <v>0.172786</v>
      </c>
    </row>
    <row r="496" spans="2:4">
      <c r="B496" s="46">
        <v>44242</v>
      </c>
      <c r="C496" s="45">
        <v>578.14196800000002</v>
      </c>
      <c r="D496">
        <v>0.102185</v>
      </c>
    </row>
    <row r="497" spans="2:4">
      <c r="B497" s="46">
        <v>44243</v>
      </c>
      <c r="C497" s="45">
        <v>582.99829099999999</v>
      </c>
      <c r="D497">
        <v>0.114547</v>
      </c>
    </row>
    <row r="498" spans="2:4">
      <c r="B498" s="46">
        <v>44244</v>
      </c>
      <c r="C498" s="45">
        <v>586.41204800000003</v>
      </c>
      <c r="D498">
        <v>0.121394</v>
      </c>
    </row>
    <row r="499" spans="2:4">
      <c r="B499" s="46">
        <v>44245</v>
      </c>
      <c r="C499" s="45">
        <v>587.32562299999995</v>
      </c>
      <c r="D499">
        <v>0.18653</v>
      </c>
    </row>
    <row r="500" spans="2:4">
      <c r="B500" s="46">
        <v>44246</v>
      </c>
      <c r="C500" s="45">
        <v>593.38403300000004</v>
      </c>
      <c r="D500">
        <v>9.3867999999999993E-2</v>
      </c>
    </row>
    <row r="501" spans="2:4">
      <c r="B501" s="46">
        <v>44249</v>
      </c>
      <c r="C501" s="45">
        <v>587.51800500000002</v>
      </c>
      <c r="D501">
        <v>0.108403</v>
      </c>
    </row>
    <row r="502" spans="2:4">
      <c r="B502" s="46">
        <v>44250</v>
      </c>
      <c r="C502" s="45">
        <v>589.53747599999997</v>
      </c>
      <c r="D502">
        <v>9.6795999999999993E-2</v>
      </c>
    </row>
    <row r="503" spans="2:4">
      <c r="B503" s="46">
        <v>44251</v>
      </c>
      <c r="C503" s="45">
        <v>587.37377900000001</v>
      </c>
      <c r="D503">
        <v>0.25270300000000001</v>
      </c>
    </row>
    <row r="504" spans="2:4">
      <c r="B504" s="46">
        <v>44252</v>
      </c>
      <c r="C504" s="45">
        <v>591.41265899999996</v>
      </c>
      <c r="D504">
        <v>0.69057000000000002</v>
      </c>
    </row>
    <row r="505" spans="2:4">
      <c r="B505" s="46">
        <v>44253</v>
      </c>
      <c r="C505" s="45">
        <v>580.35375999999997</v>
      </c>
      <c r="D505">
        <v>0.152665</v>
      </c>
    </row>
    <row r="506" spans="2:4">
      <c r="B506" s="46">
        <v>44256</v>
      </c>
      <c r="C506" s="45">
        <v>584.39263900000003</v>
      </c>
      <c r="D506">
        <v>0.14335899999999999</v>
      </c>
    </row>
    <row r="507" spans="2:4">
      <c r="B507" s="46">
        <v>44257</v>
      </c>
      <c r="C507" s="45">
        <v>586.79681400000004</v>
      </c>
      <c r="D507">
        <v>0.12006</v>
      </c>
    </row>
    <row r="508" spans="2:4">
      <c r="B508" s="46">
        <v>44258</v>
      </c>
      <c r="C508" s="45">
        <v>606.70288100000005</v>
      </c>
      <c r="D508">
        <v>0.68076800000000004</v>
      </c>
    </row>
    <row r="509" spans="2:4">
      <c r="B509" s="46">
        <v>44259</v>
      </c>
      <c r="C509" s="45">
        <v>596.46124299999997</v>
      </c>
      <c r="D509">
        <v>0.306064</v>
      </c>
    </row>
    <row r="510" spans="2:4">
      <c r="B510" s="46">
        <v>44260</v>
      </c>
      <c r="C510" s="45">
        <v>631.99414100000001</v>
      </c>
      <c r="D510">
        <v>0.76263300000000001</v>
      </c>
    </row>
    <row r="511" spans="2:4">
      <c r="B511" s="46">
        <v>44263</v>
      </c>
      <c r="C511" s="45">
        <v>649.832764</v>
      </c>
      <c r="D511">
        <v>0.74709999999999999</v>
      </c>
    </row>
    <row r="512" spans="2:4">
      <c r="B512" s="46">
        <v>44264</v>
      </c>
      <c r="C512" s="45">
        <v>637.04284700000005</v>
      </c>
      <c r="D512">
        <v>0.31319799999999998</v>
      </c>
    </row>
    <row r="513" spans="2:4">
      <c r="B513" s="46">
        <v>44265</v>
      </c>
      <c r="C513" s="45">
        <v>632.18658400000004</v>
      </c>
      <c r="D513">
        <v>0.11292199999999999</v>
      </c>
    </row>
    <row r="514" spans="2:4">
      <c r="B514" s="46">
        <v>44267</v>
      </c>
      <c r="C514" s="45">
        <v>625.59918200000004</v>
      </c>
      <c r="D514">
        <v>0.16806199999999999</v>
      </c>
    </row>
    <row r="515" spans="2:4">
      <c r="B515" s="46">
        <v>44270</v>
      </c>
      <c r="C515" s="45">
        <v>637.13897699999995</v>
      </c>
      <c r="D515">
        <v>0.13794200000000001</v>
      </c>
    </row>
    <row r="516" spans="2:4">
      <c r="B516" s="46">
        <v>44271</v>
      </c>
      <c r="C516" s="45">
        <v>637.23510699999997</v>
      </c>
      <c r="D516">
        <v>0.14181299999999999</v>
      </c>
    </row>
    <row r="517" spans="2:4">
      <c r="B517" s="46">
        <v>44272</v>
      </c>
      <c r="C517" s="45">
        <v>638.72570800000005</v>
      </c>
      <c r="D517">
        <v>0.386069</v>
      </c>
    </row>
    <row r="518" spans="2:4">
      <c r="B518" s="46">
        <v>44273</v>
      </c>
      <c r="C518" s="45">
        <v>643.72625700000003</v>
      </c>
      <c r="D518">
        <v>0.206926</v>
      </c>
    </row>
    <row r="519" spans="2:4">
      <c r="B519" s="46">
        <v>44274</v>
      </c>
      <c r="C519" s="45">
        <v>648.10180700000001</v>
      </c>
      <c r="D519">
        <v>0.213646</v>
      </c>
    </row>
    <row r="520" spans="2:4">
      <c r="B520" s="46">
        <v>44277</v>
      </c>
      <c r="C520" s="45">
        <v>643.53405799999996</v>
      </c>
      <c r="D520">
        <v>0.14469799999999999</v>
      </c>
    </row>
    <row r="521" spans="2:4">
      <c r="B521" s="46">
        <v>44278</v>
      </c>
      <c r="C521" s="45">
        <v>644.15887499999997</v>
      </c>
      <c r="D521">
        <v>8.6699999999999999E-2</v>
      </c>
    </row>
    <row r="522" spans="2:4">
      <c r="B522" s="46">
        <v>44279</v>
      </c>
      <c r="C522" s="45">
        <v>625.31066899999996</v>
      </c>
      <c r="D522">
        <v>0.14710400000000001</v>
      </c>
    </row>
    <row r="523" spans="2:4">
      <c r="B523" s="46">
        <v>44280</v>
      </c>
      <c r="C523" s="45">
        <v>615.93463099999997</v>
      </c>
      <c r="D523">
        <v>0.119976</v>
      </c>
    </row>
    <row r="524" spans="2:4">
      <c r="B524" s="46">
        <v>44281</v>
      </c>
      <c r="C524" s="45">
        <v>607.61633300000005</v>
      </c>
      <c r="D524">
        <v>9.9021999999999999E-2</v>
      </c>
    </row>
    <row r="525" spans="2:4">
      <c r="B525" s="46">
        <v>44285</v>
      </c>
      <c r="C525" s="45">
        <v>609.97241199999996</v>
      </c>
      <c r="D525">
        <v>5.3046999999999997E-2</v>
      </c>
    </row>
    <row r="526" spans="2:4">
      <c r="B526" s="46">
        <v>44286</v>
      </c>
      <c r="C526" s="45">
        <v>600.83679199999995</v>
      </c>
      <c r="D526">
        <v>8.3139000000000005E-2</v>
      </c>
    </row>
    <row r="527" spans="2:4">
      <c r="B527" s="46">
        <v>44287</v>
      </c>
      <c r="C527" s="45">
        <v>616.07891800000004</v>
      </c>
      <c r="D527">
        <v>8.8439000000000004E-2</v>
      </c>
    </row>
    <row r="528" spans="2:4">
      <c r="B528" s="46">
        <v>44291</v>
      </c>
      <c r="C528" s="45">
        <v>612.56897000000004</v>
      </c>
      <c r="D528">
        <v>9.2301999999999995E-2</v>
      </c>
    </row>
    <row r="529" spans="2:4">
      <c r="B529" s="46">
        <v>44292</v>
      </c>
      <c r="C529" s="45">
        <v>608.722351</v>
      </c>
      <c r="D529">
        <v>5.5725999999999998E-2</v>
      </c>
    </row>
    <row r="530" spans="2:4">
      <c r="B530" s="46">
        <v>44293</v>
      </c>
      <c r="C530" s="45">
        <v>613.67486599999995</v>
      </c>
      <c r="D530">
        <v>0.19251299999999999</v>
      </c>
    </row>
    <row r="531" spans="2:4">
      <c r="B531" s="46">
        <v>44294</v>
      </c>
      <c r="C531" s="45">
        <v>620.79101600000001</v>
      </c>
      <c r="D531">
        <v>5.8741000000000002E-2</v>
      </c>
    </row>
    <row r="532" spans="2:4">
      <c r="B532" s="46">
        <v>44295</v>
      </c>
      <c r="C532" s="45">
        <v>633.62896699999999</v>
      </c>
      <c r="D532">
        <v>0.16929900000000001</v>
      </c>
    </row>
    <row r="533" spans="2:4">
      <c r="B533" s="46">
        <v>44298</v>
      </c>
      <c r="C533" s="45">
        <v>592.03772000000004</v>
      </c>
      <c r="D533">
        <v>0.102724</v>
      </c>
    </row>
    <row r="534" spans="2:4">
      <c r="B534" s="46">
        <v>44299</v>
      </c>
      <c r="C534" s="45">
        <v>589.97021500000005</v>
      </c>
      <c r="D534">
        <v>0.122116</v>
      </c>
    </row>
    <row r="535" spans="2:4">
      <c r="B535" s="46">
        <v>44301</v>
      </c>
      <c r="C535" s="45">
        <v>582.90210000000002</v>
      </c>
      <c r="D535">
        <v>8.9282E-2</v>
      </c>
    </row>
    <row r="536" spans="2:4">
      <c r="B536" s="46">
        <v>44302</v>
      </c>
      <c r="C536" s="45">
        <v>581.31536900000003</v>
      </c>
      <c r="D536">
        <v>0.100129</v>
      </c>
    </row>
    <row r="537" spans="2:4">
      <c r="B537" s="46">
        <v>44305</v>
      </c>
      <c r="C537" s="45">
        <v>561.40924099999995</v>
      </c>
      <c r="D537">
        <v>0.15215400000000001</v>
      </c>
    </row>
    <row r="538" spans="2:4">
      <c r="B538" s="46">
        <v>44306</v>
      </c>
      <c r="C538" s="45">
        <v>560.35150099999998</v>
      </c>
      <c r="D538">
        <v>0.15971299999999999</v>
      </c>
    </row>
    <row r="539" spans="2:4">
      <c r="B539" s="46">
        <v>44308</v>
      </c>
      <c r="C539" s="45">
        <v>560.35150099999998</v>
      </c>
      <c r="D539">
        <v>0.120196</v>
      </c>
    </row>
    <row r="540" spans="2:4">
      <c r="B540" s="46">
        <v>44309</v>
      </c>
      <c r="C540" s="45">
        <v>568.66967799999998</v>
      </c>
      <c r="D540">
        <v>0.12631899999999999</v>
      </c>
    </row>
    <row r="541" spans="2:4">
      <c r="B541" s="46">
        <v>44312</v>
      </c>
      <c r="C541" s="45">
        <v>577.80535899999995</v>
      </c>
      <c r="D541">
        <v>0.112111</v>
      </c>
    </row>
    <row r="542" spans="2:4">
      <c r="B542" s="46">
        <v>44313</v>
      </c>
      <c r="C542" s="45">
        <v>579.53631600000006</v>
      </c>
      <c r="D542">
        <v>0.13182199999999999</v>
      </c>
    </row>
    <row r="543" spans="2:4">
      <c r="B543" s="46">
        <v>44314</v>
      </c>
      <c r="C543" s="45">
        <v>585.16198699999995</v>
      </c>
      <c r="D543">
        <v>0.14793999999999999</v>
      </c>
    </row>
    <row r="544" spans="2:4">
      <c r="B544" s="46">
        <v>44315</v>
      </c>
      <c r="C544" s="45">
        <v>605.16412400000002</v>
      </c>
      <c r="D544">
        <v>0.34634999999999999</v>
      </c>
    </row>
    <row r="545" spans="2:4">
      <c r="B545" s="46">
        <v>44316</v>
      </c>
      <c r="C545" s="45">
        <v>613.24206500000003</v>
      </c>
      <c r="D545">
        <v>0.91392300000000004</v>
      </c>
    </row>
    <row r="546" spans="2:4">
      <c r="B546" s="46">
        <v>44319</v>
      </c>
      <c r="C546" s="45">
        <v>622.28143299999999</v>
      </c>
      <c r="D546">
        <v>0.32342799999999999</v>
      </c>
    </row>
    <row r="547" spans="2:4">
      <c r="B547" s="46">
        <v>44320</v>
      </c>
      <c r="C547" s="45">
        <v>618.19451900000001</v>
      </c>
      <c r="D547">
        <v>0.32313700000000001</v>
      </c>
    </row>
    <row r="548" spans="2:4">
      <c r="B548" s="46">
        <v>44321</v>
      </c>
      <c r="C548" s="45">
        <v>634.39825399999995</v>
      </c>
      <c r="D548">
        <v>0.16248899999999999</v>
      </c>
    </row>
    <row r="549" spans="2:4">
      <c r="B549" s="46">
        <v>44322</v>
      </c>
      <c r="C549" s="45">
        <v>681.08630400000004</v>
      </c>
      <c r="D549">
        <v>2.2788810000000002</v>
      </c>
    </row>
    <row r="550" spans="2:4">
      <c r="B550" s="46">
        <v>44323</v>
      </c>
      <c r="C550" s="45">
        <v>688.92364499999996</v>
      </c>
      <c r="D550">
        <v>0.61034299999999997</v>
      </c>
    </row>
    <row r="551" spans="2:4">
      <c r="B551" s="46">
        <v>44326</v>
      </c>
      <c r="C551" s="45">
        <v>693.01068099999998</v>
      </c>
      <c r="D551">
        <v>0.42813899999999999</v>
      </c>
    </row>
    <row r="552" spans="2:4">
      <c r="B552" s="46">
        <v>44327</v>
      </c>
      <c r="C552" s="45">
        <v>702.96374500000002</v>
      </c>
      <c r="D552">
        <v>0.47758299999999998</v>
      </c>
    </row>
    <row r="553" spans="2:4">
      <c r="B553" s="46">
        <v>44328</v>
      </c>
      <c r="C553" s="45">
        <v>677.91284199999996</v>
      </c>
      <c r="D553">
        <v>0.27329399999999998</v>
      </c>
    </row>
    <row r="554" spans="2:4">
      <c r="B554" s="46">
        <v>44330</v>
      </c>
      <c r="C554" s="45">
        <v>682.52874799999995</v>
      </c>
      <c r="D554">
        <v>0.25060100000000002</v>
      </c>
    </row>
    <row r="555" spans="2:4">
      <c r="B555" s="46">
        <v>44333</v>
      </c>
      <c r="C555" s="45">
        <v>700.70379600000001</v>
      </c>
      <c r="D555">
        <v>0.30724499999999999</v>
      </c>
    </row>
    <row r="556" spans="2:4">
      <c r="B556" s="46">
        <v>44334</v>
      </c>
      <c r="C556" s="45">
        <v>710.75305200000003</v>
      </c>
      <c r="D556">
        <v>0.90451999999999999</v>
      </c>
    </row>
    <row r="557" spans="2:4">
      <c r="B557" s="46">
        <v>44335</v>
      </c>
      <c r="C557" s="45">
        <v>718.20574999999997</v>
      </c>
      <c r="D557">
        <v>0.25184499999999999</v>
      </c>
    </row>
    <row r="558" spans="2:4">
      <c r="B558" s="46">
        <v>44336</v>
      </c>
      <c r="C558" s="45">
        <v>718.78277600000001</v>
      </c>
      <c r="D558">
        <v>0.49976399999999999</v>
      </c>
    </row>
    <row r="559" spans="2:4">
      <c r="B559" s="46">
        <v>44337</v>
      </c>
      <c r="C559" s="45">
        <v>781.43395999999996</v>
      </c>
      <c r="D559">
        <v>3.3883260000000002</v>
      </c>
    </row>
    <row r="560" spans="2:4">
      <c r="B560" s="46">
        <v>44340</v>
      </c>
      <c r="C560" s="45">
        <v>808.21594200000004</v>
      </c>
      <c r="D560">
        <v>1.2811269999999999</v>
      </c>
    </row>
    <row r="561" spans="2:4">
      <c r="B561" s="46">
        <v>44341</v>
      </c>
      <c r="C561" s="45">
        <v>777.25091599999996</v>
      </c>
      <c r="D561">
        <v>0.577928</v>
      </c>
    </row>
    <row r="562" spans="2:4">
      <c r="B562" s="46">
        <v>44342</v>
      </c>
      <c r="C562" s="45">
        <v>776.91430700000001</v>
      </c>
      <c r="D562">
        <v>0.37889200000000001</v>
      </c>
    </row>
    <row r="563" spans="2:4">
      <c r="B563" s="46">
        <v>44343</v>
      </c>
      <c r="C563" s="45">
        <v>800.426514</v>
      </c>
      <c r="D563">
        <v>0.542543</v>
      </c>
    </row>
    <row r="564" spans="2:4">
      <c r="B564" s="46">
        <v>44344</v>
      </c>
      <c r="C564" s="45">
        <v>780.47241199999996</v>
      </c>
      <c r="D564">
        <v>0.31640600000000002</v>
      </c>
    </row>
    <row r="565" spans="2:4">
      <c r="B565" s="46">
        <v>44347</v>
      </c>
      <c r="C565" s="45">
        <v>779.99157700000001</v>
      </c>
      <c r="D565">
        <v>0.28420200000000001</v>
      </c>
    </row>
    <row r="566" spans="2:4">
      <c r="B566" s="46">
        <v>44348</v>
      </c>
      <c r="C566" s="45">
        <v>755.75811799999997</v>
      </c>
      <c r="D566">
        <v>0.40782499999999999</v>
      </c>
    </row>
    <row r="567" spans="2:4">
      <c r="B567" s="46">
        <v>44349</v>
      </c>
      <c r="C567" s="45">
        <v>766.86511199999995</v>
      </c>
      <c r="D567">
        <v>0.22218399999999999</v>
      </c>
    </row>
    <row r="568" spans="2:4">
      <c r="B568" s="46">
        <v>44350</v>
      </c>
      <c r="C568" s="45">
        <v>763.54748500000005</v>
      </c>
      <c r="D568">
        <v>0.203071</v>
      </c>
    </row>
    <row r="569" spans="2:4">
      <c r="B569" s="46">
        <v>44351</v>
      </c>
      <c r="C569" s="45">
        <v>756.09466599999996</v>
      </c>
      <c r="D569">
        <v>0.26729799999999998</v>
      </c>
    </row>
    <row r="570" spans="2:4">
      <c r="B570" s="46">
        <v>44354</v>
      </c>
      <c r="C570" s="45">
        <v>754.07525599999997</v>
      </c>
      <c r="D570">
        <v>0.35788900000000001</v>
      </c>
    </row>
    <row r="571" spans="2:4">
      <c r="B571" s="46">
        <v>44355</v>
      </c>
      <c r="C571" s="45">
        <v>739.65051300000005</v>
      </c>
      <c r="D571">
        <v>0.29303000000000001</v>
      </c>
    </row>
    <row r="572" spans="2:4">
      <c r="B572" s="46">
        <v>44356</v>
      </c>
      <c r="C572" s="45">
        <v>738.40033000000005</v>
      </c>
      <c r="D572">
        <v>0.34759400000000001</v>
      </c>
    </row>
    <row r="573" spans="2:4">
      <c r="B573" s="46">
        <v>44357</v>
      </c>
      <c r="C573" s="45">
        <v>740.56408699999997</v>
      </c>
      <c r="D573">
        <v>0.12627099999999999</v>
      </c>
    </row>
    <row r="574" spans="2:4">
      <c r="B574" s="46">
        <v>44358</v>
      </c>
      <c r="C574" s="45">
        <v>775.80841099999998</v>
      </c>
      <c r="D574">
        <v>2.0553050000000002</v>
      </c>
    </row>
    <row r="575" spans="2:4">
      <c r="B575" s="46">
        <v>44361</v>
      </c>
      <c r="C575" s="45">
        <v>768.980774</v>
      </c>
      <c r="D575">
        <v>0.37703399999999998</v>
      </c>
    </row>
    <row r="576" spans="2:4">
      <c r="B576" s="46">
        <v>44362</v>
      </c>
      <c r="C576" s="45">
        <v>779.847351</v>
      </c>
      <c r="D576">
        <v>0.64575300000000002</v>
      </c>
    </row>
    <row r="577" spans="2:4">
      <c r="B577" s="46">
        <v>44363</v>
      </c>
      <c r="C577" s="45">
        <v>782.92468299999996</v>
      </c>
      <c r="D577">
        <v>0.317521</v>
      </c>
    </row>
    <row r="578" spans="2:4">
      <c r="B578" s="46">
        <v>44364</v>
      </c>
      <c r="C578" s="45">
        <v>775.85650599999997</v>
      </c>
      <c r="D578">
        <v>0.404997</v>
      </c>
    </row>
    <row r="579" spans="2:4">
      <c r="B579" s="46">
        <v>44365</v>
      </c>
      <c r="C579" s="45">
        <v>768.83648700000003</v>
      </c>
      <c r="D579">
        <v>0.428346</v>
      </c>
    </row>
    <row r="580" spans="2:4">
      <c r="B580" s="46">
        <v>44368</v>
      </c>
      <c r="C580" s="45">
        <v>780.28002900000001</v>
      </c>
      <c r="D580">
        <v>0.178454</v>
      </c>
    </row>
    <row r="581" spans="2:4">
      <c r="B581" s="46">
        <v>44369</v>
      </c>
      <c r="C581" s="45">
        <v>760.80670199999997</v>
      </c>
      <c r="D581">
        <v>0.25353199999999998</v>
      </c>
    </row>
    <row r="582" spans="2:4">
      <c r="B582" s="46">
        <v>44370</v>
      </c>
      <c r="C582" s="45">
        <v>756.62359600000002</v>
      </c>
      <c r="D582">
        <v>0.13437399999999999</v>
      </c>
    </row>
    <row r="583" spans="2:4">
      <c r="B583" s="46">
        <v>44371</v>
      </c>
      <c r="C583" s="45">
        <v>756.57550000000003</v>
      </c>
      <c r="D583">
        <v>9.9644999999999997E-2</v>
      </c>
    </row>
    <row r="584" spans="2:4">
      <c r="B584" s="46">
        <v>44372</v>
      </c>
      <c r="C584" s="45">
        <v>745.80499299999997</v>
      </c>
      <c r="D584">
        <v>0.13456399999999999</v>
      </c>
    </row>
    <row r="585" spans="2:4">
      <c r="B585" s="46">
        <v>44375</v>
      </c>
      <c r="C585" s="45">
        <v>755.08496100000002</v>
      </c>
      <c r="D585">
        <v>9.4487000000000002E-2</v>
      </c>
    </row>
    <row r="586" spans="2:4">
      <c r="B586" s="46">
        <v>44376</v>
      </c>
      <c r="C586" s="45">
        <v>750.61328100000003</v>
      </c>
      <c r="D586">
        <v>0.39293499999999998</v>
      </c>
    </row>
    <row r="587" spans="2:4">
      <c r="B587" s="46">
        <v>44377</v>
      </c>
      <c r="C587" s="45">
        <v>753.83483899999999</v>
      </c>
      <c r="D587">
        <v>0.207591</v>
      </c>
    </row>
    <row r="588" spans="2:4">
      <c r="B588" s="46">
        <v>44378</v>
      </c>
      <c r="C588" s="45">
        <v>759.98925799999995</v>
      </c>
      <c r="D588">
        <v>0.225771</v>
      </c>
    </row>
    <row r="589" spans="2:4">
      <c r="B589" s="46">
        <v>44379</v>
      </c>
      <c r="C589" s="45">
        <v>780.03973399999995</v>
      </c>
      <c r="D589">
        <v>1.4867790000000001</v>
      </c>
    </row>
    <row r="590" spans="2:4">
      <c r="B590" s="46">
        <v>44382</v>
      </c>
      <c r="C590" s="45">
        <v>831.29547100000002</v>
      </c>
      <c r="D590">
        <v>2.678674</v>
      </c>
    </row>
    <row r="591" spans="2:4">
      <c r="B591" s="46">
        <v>44383</v>
      </c>
      <c r="C591" s="45">
        <v>842.83520499999997</v>
      </c>
      <c r="D591">
        <v>1.5903240000000001</v>
      </c>
    </row>
    <row r="592" spans="2:4">
      <c r="B592" s="46">
        <v>44384</v>
      </c>
      <c r="C592" s="45">
        <v>917.699341</v>
      </c>
      <c r="D592">
        <v>3.338625</v>
      </c>
    </row>
    <row r="593" spans="2:4">
      <c r="B593" s="46">
        <v>44385</v>
      </c>
      <c r="C593" s="45">
        <v>909.14074700000003</v>
      </c>
      <c r="D593">
        <v>2.5019170000000002</v>
      </c>
    </row>
    <row r="594" spans="2:4">
      <c r="B594" s="46">
        <v>44386</v>
      </c>
      <c r="C594" s="45">
        <v>948.37597700000003</v>
      </c>
      <c r="D594">
        <v>1.55602</v>
      </c>
    </row>
    <row r="595" spans="2:4">
      <c r="B595" s="46">
        <v>44389</v>
      </c>
      <c r="C595" s="45">
        <v>976.744507</v>
      </c>
      <c r="D595">
        <v>2.5978789999999998</v>
      </c>
    </row>
    <row r="596" spans="2:4">
      <c r="B596" s="46">
        <v>44390</v>
      </c>
      <c r="C596" s="45">
        <v>979.00439500000005</v>
      </c>
      <c r="D596">
        <v>0.83538100000000004</v>
      </c>
    </row>
    <row r="597" spans="2:4">
      <c r="B597" s="46">
        <v>44391</v>
      </c>
      <c r="C597" s="45">
        <v>973.71539299999995</v>
      </c>
      <c r="D597">
        <v>0.82225800000000004</v>
      </c>
    </row>
    <row r="598" spans="2:4">
      <c r="B598" s="46">
        <v>44392</v>
      </c>
      <c r="C598" s="45">
        <v>982.706726</v>
      </c>
      <c r="D598">
        <v>0.53731399999999996</v>
      </c>
    </row>
    <row r="599" spans="2:4">
      <c r="B599" s="46">
        <v>44393</v>
      </c>
      <c r="C599" s="45">
        <v>1081.9487300000001</v>
      </c>
      <c r="D599">
        <v>7.6225860000000001</v>
      </c>
    </row>
    <row r="600" spans="2:4">
      <c r="B600" s="46">
        <v>44396</v>
      </c>
      <c r="C600" s="45">
        <v>1056.5610349999999</v>
      </c>
      <c r="D600">
        <v>3.2087789999999998</v>
      </c>
    </row>
    <row r="601" spans="2:4">
      <c r="B601" s="46">
        <v>44397</v>
      </c>
      <c r="C601" s="45">
        <v>1014.00824</v>
      </c>
      <c r="D601">
        <v>1.721557</v>
      </c>
    </row>
    <row r="602" spans="2:4">
      <c r="B602" s="46">
        <v>44399</v>
      </c>
      <c r="C602" s="45">
        <v>1038.337769</v>
      </c>
      <c r="D602">
        <v>1.150698</v>
      </c>
    </row>
    <row r="603" spans="2:4">
      <c r="B603" s="46">
        <v>44400</v>
      </c>
      <c r="C603" s="45">
        <v>1016.124023</v>
      </c>
      <c r="D603">
        <v>0.54192899999999999</v>
      </c>
    </row>
    <row r="604" spans="2:4">
      <c r="B604" s="46">
        <v>44403</v>
      </c>
      <c r="C604" s="45">
        <v>1028.9136960000001</v>
      </c>
      <c r="D604">
        <v>0.68062299999999998</v>
      </c>
    </row>
    <row r="605" spans="2:4">
      <c r="B605" s="46">
        <v>44404</v>
      </c>
      <c r="C605" s="45">
        <v>997.756531</v>
      </c>
      <c r="D605">
        <v>0.54040699999999997</v>
      </c>
    </row>
    <row r="606" spans="2:4">
      <c r="B606" s="46">
        <v>44405</v>
      </c>
      <c r="C606" s="45">
        <v>997.90063499999997</v>
      </c>
      <c r="D606">
        <v>0.81105000000000005</v>
      </c>
    </row>
    <row r="607" spans="2:4">
      <c r="B607" s="46">
        <v>44406</v>
      </c>
      <c r="C607" s="45">
        <v>1018.3838500000001</v>
      </c>
      <c r="D607">
        <v>0.58551500000000001</v>
      </c>
    </row>
    <row r="608" spans="2:4">
      <c r="B608" s="46">
        <v>44407</v>
      </c>
      <c r="C608" s="45">
        <v>906.92883300000005</v>
      </c>
      <c r="D608">
        <v>1.798049</v>
      </c>
    </row>
    <row r="609" spans="2:4">
      <c r="B609" s="46">
        <v>44410</v>
      </c>
      <c r="C609" s="45">
        <v>904.46368399999994</v>
      </c>
      <c r="D609">
        <v>1.2841670000000001</v>
      </c>
    </row>
    <row r="610" spans="2:4">
      <c r="B610" s="46">
        <v>44411</v>
      </c>
      <c r="C610" s="45">
        <v>866.13122599999997</v>
      </c>
      <c r="D610">
        <v>1.214917</v>
      </c>
    </row>
    <row r="611" spans="2:4">
      <c r="B611" s="46">
        <v>44412</v>
      </c>
      <c r="C611" s="45">
        <v>840.51171899999997</v>
      </c>
      <c r="D611">
        <v>1.424277</v>
      </c>
    </row>
    <row r="612" spans="2:4">
      <c r="B612" s="46">
        <v>44413</v>
      </c>
      <c r="C612" s="45">
        <v>851.33947799999999</v>
      </c>
      <c r="D612">
        <v>1.4140710000000001</v>
      </c>
    </row>
    <row r="613" spans="2:4">
      <c r="B613" s="46">
        <v>44414</v>
      </c>
      <c r="C613" s="45">
        <v>842.59020999999996</v>
      </c>
      <c r="D613">
        <v>0.71790600000000004</v>
      </c>
    </row>
    <row r="614" spans="2:4">
      <c r="B614" s="46">
        <v>44417</v>
      </c>
      <c r="C614" s="45">
        <v>813.20043899999996</v>
      </c>
      <c r="D614">
        <v>0.59733000000000003</v>
      </c>
    </row>
    <row r="615" spans="2:4">
      <c r="B615" s="46">
        <v>44418</v>
      </c>
      <c r="C615" s="45">
        <v>788.01593000000003</v>
      </c>
      <c r="D615">
        <v>0.832596</v>
      </c>
    </row>
    <row r="616" spans="2:4">
      <c r="B616" s="46">
        <v>44419</v>
      </c>
      <c r="C616" s="45">
        <v>772.49926800000003</v>
      </c>
      <c r="D616">
        <v>1.200183</v>
      </c>
    </row>
    <row r="617" spans="2:4">
      <c r="B617" s="46">
        <v>44420</v>
      </c>
      <c r="C617" s="45">
        <v>819.87109399999997</v>
      </c>
      <c r="D617">
        <v>1.0463359999999999</v>
      </c>
    </row>
    <row r="618" spans="2:4">
      <c r="B618" s="46">
        <v>44421</v>
      </c>
      <c r="C618" s="45">
        <v>796.47515899999996</v>
      </c>
      <c r="D618">
        <v>0.60875400000000002</v>
      </c>
    </row>
    <row r="619" spans="2:4">
      <c r="B619" s="46">
        <v>44424</v>
      </c>
      <c r="C619" s="45">
        <v>772.40252699999996</v>
      </c>
      <c r="D619">
        <v>0.40122400000000003</v>
      </c>
    </row>
    <row r="620" spans="2:4">
      <c r="B620" s="46">
        <v>44425</v>
      </c>
      <c r="C620" s="45">
        <v>768.24548300000004</v>
      </c>
      <c r="D620">
        <v>0.41528100000000001</v>
      </c>
    </row>
    <row r="621" spans="2:4">
      <c r="B621" s="46">
        <v>44426</v>
      </c>
      <c r="C621" s="45">
        <v>786.08239700000001</v>
      </c>
      <c r="D621">
        <v>0.47537600000000002</v>
      </c>
    </row>
    <row r="622" spans="2:4">
      <c r="B622" s="46">
        <v>44428</v>
      </c>
      <c r="C622" s="45">
        <v>758.09436000000005</v>
      </c>
      <c r="D622">
        <v>0.31054599999999999</v>
      </c>
    </row>
    <row r="623" spans="2:4">
      <c r="B623" s="46">
        <v>44431</v>
      </c>
      <c r="C623" s="45">
        <v>719.71350099999995</v>
      </c>
      <c r="D623">
        <v>0.444822</v>
      </c>
    </row>
    <row r="624" spans="2:4">
      <c r="B624" s="46">
        <v>44432</v>
      </c>
      <c r="C624" s="45">
        <v>774.28784199999996</v>
      </c>
      <c r="D624">
        <v>1.0757270000000001</v>
      </c>
    </row>
    <row r="625" spans="2:4">
      <c r="B625" s="46">
        <v>44433</v>
      </c>
      <c r="C625" s="45">
        <v>779.26666299999999</v>
      </c>
      <c r="D625">
        <v>0.64135399999999998</v>
      </c>
    </row>
    <row r="626" spans="2:4">
      <c r="B626" s="46">
        <v>44434</v>
      </c>
      <c r="C626" s="45">
        <v>776.80145300000004</v>
      </c>
      <c r="D626">
        <v>0.30565799999999999</v>
      </c>
    </row>
    <row r="627" spans="2:4">
      <c r="B627" s="46">
        <v>44435</v>
      </c>
      <c r="C627" s="45">
        <v>761.09136999999998</v>
      </c>
      <c r="D627">
        <v>0.334312</v>
      </c>
    </row>
    <row r="628" spans="2:4">
      <c r="B628" s="46">
        <v>44438</v>
      </c>
      <c r="C628" s="45">
        <v>802.51757799999996</v>
      </c>
      <c r="D628">
        <v>1.6064020000000001</v>
      </c>
    </row>
    <row r="629" spans="2:4">
      <c r="B629" s="46">
        <v>44439</v>
      </c>
      <c r="C629" s="45">
        <v>787.43591300000003</v>
      </c>
      <c r="D629">
        <v>0.45916899999999999</v>
      </c>
    </row>
    <row r="630" spans="2:4">
      <c r="B630" s="46">
        <v>44440</v>
      </c>
      <c r="C630" s="45">
        <v>784.82562299999995</v>
      </c>
      <c r="D630">
        <v>0.352053</v>
      </c>
    </row>
    <row r="631" spans="2:4">
      <c r="B631" s="46">
        <v>44441</v>
      </c>
      <c r="C631" s="45">
        <v>788.16094999999996</v>
      </c>
      <c r="D631">
        <v>0.26005499999999998</v>
      </c>
    </row>
    <row r="632" spans="2:4">
      <c r="B632" s="46">
        <v>44442</v>
      </c>
      <c r="C632" s="45">
        <v>783.18206799999996</v>
      </c>
      <c r="D632">
        <v>0.44964599999999999</v>
      </c>
    </row>
    <row r="633" spans="2:4">
      <c r="B633" s="46">
        <v>44445</v>
      </c>
      <c r="C633" s="45">
        <v>792.31811500000003</v>
      </c>
      <c r="D633">
        <v>0.25022699999999998</v>
      </c>
    </row>
    <row r="634" spans="2:4">
      <c r="B634" s="46">
        <v>44446</v>
      </c>
      <c r="C634" s="45">
        <v>778.63830600000006</v>
      </c>
      <c r="D634">
        <v>0.25013800000000003</v>
      </c>
    </row>
    <row r="635" spans="2:4">
      <c r="B635" s="46">
        <v>44447</v>
      </c>
      <c r="C635" s="45">
        <v>776.22137499999997</v>
      </c>
      <c r="D635">
        <v>0.24117</v>
      </c>
    </row>
    <row r="636" spans="2:4">
      <c r="B636" s="46">
        <v>44448</v>
      </c>
      <c r="C636" s="45">
        <v>759.254456</v>
      </c>
      <c r="D636">
        <v>0.38666200000000001</v>
      </c>
    </row>
    <row r="637" spans="2:4">
      <c r="B637" s="46">
        <v>44452</v>
      </c>
      <c r="C637" s="45">
        <v>742.384277</v>
      </c>
      <c r="D637">
        <v>0.53262600000000004</v>
      </c>
    </row>
    <row r="638" spans="2:4">
      <c r="B638" s="46">
        <v>44453</v>
      </c>
      <c r="C638" s="45">
        <v>760.36627199999998</v>
      </c>
      <c r="D638">
        <v>0.34791100000000003</v>
      </c>
    </row>
    <row r="639" spans="2:4">
      <c r="B639" s="46">
        <v>44454</v>
      </c>
      <c r="C639" s="45">
        <v>751.27856399999996</v>
      </c>
      <c r="D639">
        <v>0.34988900000000001</v>
      </c>
    </row>
    <row r="640" spans="2:4">
      <c r="B640" s="46">
        <v>44455</v>
      </c>
      <c r="C640" s="45">
        <v>759.06121800000005</v>
      </c>
      <c r="D640">
        <v>0.35254200000000002</v>
      </c>
    </row>
    <row r="641" spans="2:4">
      <c r="B641" s="46">
        <v>44456</v>
      </c>
      <c r="C641" s="45">
        <v>791.10968000000003</v>
      </c>
      <c r="D641">
        <v>1.243142</v>
      </c>
    </row>
    <row r="642" spans="2:4">
      <c r="B642" s="46">
        <v>44459</v>
      </c>
      <c r="C642" s="45">
        <v>786.61413600000003</v>
      </c>
      <c r="D642">
        <v>1.0888230000000001</v>
      </c>
    </row>
    <row r="643" spans="2:4">
      <c r="B643" s="46">
        <v>44460</v>
      </c>
      <c r="C643" s="45">
        <v>794.49328600000001</v>
      </c>
      <c r="D643">
        <v>0.39525500000000002</v>
      </c>
    </row>
    <row r="644" spans="2:4">
      <c r="B644" s="46">
        <v>44461</v>
      </c>
      <c r="C644" s="45">
        <v>811.94354199999998</v>
      </c>
      <c r="D644">
        <v>0.42305100000000001</v>
      </c>
    </row>
    <row r="645" spans="2:4">
      <c r="B645" s="46">
        <v>44462</v>
      </c>
      <c r="C645" s="45">
        <v>844.33044400000006</v>
      </c>
      <c r="D645">
        <v>1.3020970000000001</v>
      </c>
    </row>
    <row r="646" spans="2:4">
      <c r="B646" s="46">
        <v>44463</v>
      </c>
      <c r="C646" s="45">
        <v>842.97699</v>
      </c>
      <c r="D646">
        <v>0.62848199999999999</v>
      </c>
    </row>
    <row r="647" spans="2:4">
      <c r="B647" s="46">
        <v>44466</v>
      </c>
      <c r="C647" s="45">
        <v>814.02209500000004</v>
      </c>
      <c r="D647">
        <v>0.45390599999999998</v>
      </c>
    </row>
    <row r="648" spans="2:4">
      <c r="B648" s="46">
        <v>44467</v>
      </c>
      <c r="C648" s="45">
        <v>813.442139</v>
      </c>
      <c r="D648">
        <v>0.40847</v>
      </c>
    </row>
    <row r="649" spans="2:4">
      <c r="B649" s="46">
        <v>44468</v>
      </c>
      <c r="C649" s="45">
        <v>817.55078100000003</v>
      </c>
      <c r="D649">
        <v>0.20524300000000001</v>
      </c>
    </row>
    <row r="650" spans="2:4">
      <c r="B650" s="46">
        <v>44469</v>
      </c>
      <c r="C650" s="45">
        <v>830.21557600000006</v>
      </c>
      <c r="D650">
        <v>0.27662199999999998</v>
      </c>
    </row>
    <row r="651" spans="2:4">
      <c r="B651" s="46">
        <v>44470</v>
      </c>
      <c r="C651" s="45">
        <v>843.26702899999998</v>
      </c>
      <c r="D651">
        <v>0.48605900000000002</v>
      </c>
    </row>
    <row r="652" spans="2:4">
      <c r="B652" s="46">
        <v>44473</v>
      </c>
      <c r="C652" s="45">
        <v>842.30023200000005</v>
      </c>
      <c r="D652">
        <v>0.33018500000000001</v>
      </c>
    </row>
    <row r="653" spans="2:4">
      <c r="B653" s="46">
        <v>44474</v>
      </c>
      <c r="C653" s="45">
        <v>846.50567599999999</v>
      </c>
      <c r="D653">
        <v>0.49512400000000001</v>
      </c>
    </row>
    <row r="654" spans="2:4">
      <c r="B654" s="46">
        <v>44475</v>
      </c>
      <c r="C654" s="45">
        <v>842.92864999999995</v>
      </c>
      <c r="D654">
        <v>0.34748099999999998</v>
      </c>
    </row>
    <row r="655" spans="2:4">
      <c r="B655" s="46">
        <v>44476</v>
      </c>
      <c r="C655" s="45">
        <v>842.30023200000005</v>
      </c>
      <c r="D655">
        <v>0.32673600000000003</v>
      </c>
    </row>
    <row r="656" spans="2:4">
      <c r="B656" s="46">
        <v>44477</v>
      </c>
      <c r="C656" s="45">
        <v>836.83795199999997</v>
      </c>
      <c r="D656">
        <v>0.32851599999999997</v>
      </c>
    </row>
    <row r="657" spans="2:4">
      <c r="B657" s="46">
        <v>44480</v>
      </c>
      <c r="C657" s="45">
        <v>878.69928000000004</v>
      </c>
      <c r="D657">
        <v>0.96227499999999999</v>
      </c>
    </row>
    <row r="658" spans="2:4">
      <c r="B658" s="46">
        <v>44481</v>
      </c>
      <c r="C658" s="45">
        <v>880.53594999999996</v>
      </c>
      <c r="D658">
        <v>0.57641699999999996</v>
      </c>
    </row>
    <row r="659" spans="2:4">
      <c r="B659" s="46">
        <v>44482</v>
      </c>
      <c r="C659" s="45">
        <v>892.52410899999995</v>
      </c>
      <c r="D659">
        <v>0.91193000000000002</v>
      </c>
    </row>
    <row r="660" spans="2:4">
      <c r="B660" s="46">
        <v>44483</v>
      </c>
      <c r="C660" s="45">
        <v>876.42724599999997</v>
      </c>
      <c r="D660">
        <v>0.35823500000000003</v>
      </c>
    </row>
    <row r="661" spans="2:4">
      <c r="B661" s="46">
        <v>44487</v>
      </c>
      <c r="C661" s="45">
        <v>877.49078399999996</v>
      </c>
      <c r="D661">
        <v>0.26679799999999998</v>
      </c>
    </row>
    <row r="662" spans="2:4">
      <c r="B662" s="46">
        <v>44488</v>
      </c>
      <c r="C662" s="45">
        <v>871.44836399999997</v>
      </c>
      <c r="D662">
        <v>0.499056</v>
      </c>
    </row>
    <row r="663" spans="2:4">
      <c r="B663" s="46">
        <v>44489</v>
      </c>
      <c r="C663" s="45">
        <v>866.56616199999996</v>
      </c>
      <c r="D663">
        <v>1.322765</v>
      </c>
    </row>
    <row r="664" spans="2:4">
      <c r="B664" s="46">
        <v>44490</v>
      </c>
      <c r="C664" s="45">
        <v>894.21588099999997</v>
      </c>
      <c r="D664">
        <v>0.452268</v>
      </c>
    </row>
    <row r="665" spans="2:4">
      <c r="B665" s="46">
        <v>44491</v>
      </c>
      <c r="C665" s="45">
        <v>881.26104699999996</v>
      </c>
      <c r="D665">
        <v>0.298875</v>
      </c>
    </row>
    <row r="666" spans="2:4">
      <c r="B666" s="46">
        <v>44494</v>
      </c>
      <c r="C666" s="45">
        <v>861.24890100000005</v>
      </c>
      <c r="D666">
        <v>0.22863900000000001</v>
      </c>
    </row>
    <row r="667" spans="2:4">
      <c r="B667" s="46">
        <v>44495</v>
      </c>
      <c r="C667" s="45">
        <v>862.45739700000001</v>
      </c>
      <c r="D667">
        <v>0.180393</v>
      </c>
    </row>
    <row r="668" spans="2:4">
      <c r="B668" s="46">
        <v>44496</v>
      </c>
      <c r="C668" s="45">
        <v>875.41223100000002</v>
      </c>
      <c r="D668">
        <v>0.21473900000000001</v>
      </c>
    </row>
    <row r="669" spans="2:4">
      <c r="B669" s="46">
        <v>44497</v>
      </c>
      <c r="C669" s="45">
        <v>860.33062700000005</v>
      </c>
      <c r="D669">
        <v>0.14860899999999999</v>
      </c>
    </row>
    <row r="670" spans="2:4">
      <c r="B670" s="46">
        <v>44498</v>
      </c>
      <c r="C670" s="45">
        <v>885.418274</v>
      </c>
      <c r="D670">
        <v>0.93194600000000005</v>
      </c>
    </row>
    <row r="671" spans="2:4">
      <c r="B671" s="46">
        <v>44501</v>
      </c>
      <c r="C671" s="45">
        <v>884.934753</v>
      </c>
      <c r="D671">
        <v>0.27077400000000001</v>
      </c>
    </row>
    <row r="672" spans="2:4">
      <c r="B672" s="46">
        <v>44502</v>
      </c>
      <c r="C672" s="45">
        <v>893.92596400000002</v>
      </c>
      <c r="D672">
        <v>0.39393699999999998</v>
      </c>
    </row>
    <row r="673" spans="2:4">
      <c r="B673" s="46">
        <v>44503</v>
      </c>
      <c r="C673" s="45">
        <v>888.02856399999996</v>
      </c>
      <c r="D673">
        <v>0.14783299999999999</v>
      </c>
    </row>
    <row r="674" spans="2:4">
      <c r="B674" s="46">
        <v>44504</v>
      </c>
      <c r="C674" s="45">
        <v>892.66894500000001</v>
      </c>
      <c r="D674">
        <v>3.9116999999999999E-2</v>
      </c>
    </row>
    <row r="675" spans="2:4">
      <c r="B675" s="46">
        <v>44508</v>
      </c>
      <c r="C675" s="45">
        <v>894.36090100000001</v>
      </c>
      <c r="D675">
        <v>0.15476000000000001</v>
      </c>
    </row>
    <row r="676" spans="2:4">
      <c r="B676" s="46">
        <v>44509</v>
      </c>
      <c r="C676" s="45">
        <v>957.15270999999996</v>
      </c>
      <c r="D676">
        <v>1.3387869999999999</v>
      </c>
    </row>
    <row r="677" spans="2:4">
      <c r="B677" s="46">
        <v>44510</v>
      </c>
      <c r="C677" s="45">
        <v>933.27343800000006</v>
      </c>
      <c r="D677">
        <v>0.38388600000000001</v>
      </c>
    </row>
    <row r="678" spans="2:4">
      <c r="B678" s="46">
        <v>44511</v>
      </c>
      <c r="C678" s="45">
        <v>914.32482900000002</v>
      </c>
      <c r="D678">
        <v>0.22811500000000001</v>
      </c>
    </row>
    <row r="679" spans="2:4">
      <c r="B679" s="46">
        <v>44512</v>
      </c>
      <c r="C679" s="45">
        <v>938.01068099999998</v>
      </c>
      <c r="D679">
        <v>0.26803500000000002</v>
      </c>
    </row>
    <row r="680" spans="2:4">
      <c r="B680" s="46">
        <v>44515</v>
      </c>
      <c r="C680" s="45">
        <v>936.02874799999995</v>
      </c>
      <c r="D680">
        <v>0.19875399999999999</v>
      </c>
    </row>
    <row r="681" spans="2:4">
      <c r="B681" s="46">
        <v>44516</v>
      </c>
      <c r="C681" s="45">
        <v>913.69628899999998</v>
      </c>
      <c r="D681">
        <v>0.13583700000000001</v>
      </c>
    </row>
    <row r="682" spans="2:4">
      <c r="B682" s="46">
        <v>44517</v>
      </c>
      <c r="C682" s="45">
        <v>889.52703899999995</v>
      </c>
      <c r="D682">
        <v>0.28003</v>
      </c>
    </row>
    <row r="683" spans="2:4">
      <c r="B683" s="46">
        <v>44518</v>
      </c>
      <c r="C683" s="45">
        <v>893.10406499999999</v>
      </c>
      <c r="D683">
        <v>0.35773300000000002</v>
      </c>
    </row>
    <row r="684" spans="2:4">
      <c r="B684" s="46">
        <v>44522</v>
      </c>
      <c r="C684" s="45">
        <v>886.67511000000002</v>
      </c>
      <c r="D684">
        <v>0.31689299999999998</v>
      </c>
    </row>
    <row r="685" spans="2:4">
      <c r="B685" s="46">
        <v>44523</v>
      </c>
      <c r="C685" s="45">
        <v>892.185608</v>
      </c>
      <c r="D685">
        <v>0.13220199999999999</v>
      </c>
    </row>
    <row r="686" spans="2:4">
      <c r="B686" s="46">
        <v>44524</v>
      </c>
      <c r="C686" s="45">
        <v>889.575378</v>
      </c>
      <c r="D686">
        <v>0.21793299999999999</v>
      </c>
    </row>
    <row r="687" spans="2:4">
      <c r="B687" s="46">
        <v>44525</v>
      </c>
      <c r="C687" s="45">
        <v>889.96203600000001</v>
      </c>
      <c r="D687">
        <v>0.13114500000000001</v>
      </c>
    </row>
    <row r="688" spans="2:4">
      <c r="B688" s="46">
        <v>44526</v>
      </c>
      <c r="C688" s="45">
        <v>892.28234899999995</v>
      </c>
      <c r="D688">
        <v>0.37495499999999998</v>
      </c>
    </row>
    <row r="689" spans="2:4">
      <c r="B689" s="46">
        <v>44529</v>
      </c>
      <c r="C689" s="45">
        <v>885.36987299999998</v>
      </c>
      <c r="D689">
        <v>0.21137</v>
      </c>
    </row>
    <row r="690" spans="2:4">
      <c r="B690" s="46">
        <v>44530</v>
      </c>
      <c r="C690" s="45">
        <v>914.56640600000003</v>
      </c>
      <c r="D690">
        <v>0.38266699999999998</v>
      </c>
    </row>
    <row r="691" spans="2:4">
      <c r="B691" s="46">
        <v>44531</v>
      </c>
      <c r="C691" s="45">
        <v>942.07116699999995</v>
      </c>
      <c r="D691">
        <v>0.36104399999999998</v>
      </c>
    </row>
    <row r="692" spans="2:4">
      <c r="B692" s="46">
        <v>44532</v>
      </c>
      <c r="C692" s="45">
        <v>931.14648399999999</v>
      </c>
      <c r="D692">
        <v>0.117698</v>
      </c>
    </row>
    <row r="693" spans="2:4">
      <c r="B693" s="46">
        <v>44533</v>
      </c>
      <c r="C693" s="45">
        <v>937.86560099999997</v>
      </c>
      <c r="D693">
        <v>0.738734</v>
      </c>
    </row>
    <row r="694" spans="2:4">
      <c r="B694" s="46">
        <v>44536</v>
      </c>
      <c r="C694" s="45">
        <v>893.58746299999996</v>
      </c>
      <c r="D694">
        <v>0.26822099999999999</v>
      </c>
    </row>
    <row r="695" spans="2:4">
      <c r="B695" s="46">
        <v>44537</v>
      </c>
      <c r="C695" s="45">
        <v>922.59057600000006</v>
      </c>
      <c r="D695">
        <v>0.20034399999999999</v>
      </c>
    </row>
    <row r="696" spans="2:4">
      <c r="B696" s="46">
        <v>44538</v>
      </c>
      <c r="C696" s="45">
        <v>931.29156499999999</v>
      </c>
      <c r="D696">
        <v>0.19736200000000001</v>
      </c>
    </row>
    <row r="697" spans="2:4">
      <c r="B697" s="46">
        <v>44539</v>
      </c>
      <c r="C697" s="45">
        <v>922.10723900000005</v>
      </c>
      <c r="D697">
        <v>8.1503000000000006E-2</v>
      </c>
    </row>
    <row r="698" spans="2:4">
      <c r="B698" s="46">
        <v>44540</v>
      </c>
      <c r="C698" s="45">
        <v>902.53008999999997</v>
      </c>
      <c r="D698">
        <v>0.17482800000000001</v>
      </c>
    </row>
    <row r="699" spans="2:4">
      <c r="B699" s="46">
        <v>44543</v>
      </c>
      <c r="C699" s="45">
        <v>907.605591</v>
      </c>
      <c r="D699">
        <v>0.15198400000000001</v>
      </c>
    </row>
    <row r="700" spans="2:4">
      <c r="B700" s="46">
        <v>44544</v>
      </c>
      <c r="C700" s="45">
        <v>908.95910600000002</v>
      </c>
      <c r="D700">
        <v>0.104348</v>
      </c>
    </row>
    <row r="701" spans="2:4">
      <c r="B701" s="46">
        <v>44545</v>
      </c>
      <c r="C701" s="45">
        <v>921.52716099999998</v>
      </c>
      <c r="D701">
        <v>0.16536000000000001</v>
      </c>
    </row>
    <row r="702" spans="2:4">
      <c r="B702" s="46">
        <v>44546</v>
      </c>
      <c r="C702" s="45">
        <v>947.24334699999997</v>
      </c>
      <c r="D702">
        <v>1.199659</v>
      </c>
    </row>
    <row r="703" spans="2:4">
      <c r="B703" s="46">
        <v>44547</v>
      </c>
      <c r="C703" s="45">
        <v>923.02569600000004</v>
      </c>
      <c r="D703">
        <v>0.224879</v>
      </c>
    </row>
    <row r="704" spans="2:4">
      <c r="B704" s="46">
        <v>44550</v>
      </c>
      <c r="C704" s="45">
        <v>885.75665300000003</v>
      </c>
      <c r="D704">
        <v>0.241901</v>
      </c>
    </row>
    <row r="705" spans="2:4">
      <c r="B705" s="46">
        <v>44551</v>
      </c>
      <c r="C705" s="45">
        <v>890.880493</v>
      </c>
      <c r="D705">
        <v>0.18180199999999999</v>
      </c>
    </row>
    <row r="706" spans="2:4">
      <c r="B706" s="46">
        <v>44552</v>
      </c>
      <c r="C706" s="45">
        <v>887.64184599999999</v>
      </c>
      <c r="D706">
        <v>7.6669000000000001E-2</v>
      </c>
    </row>
    <row r="707" spans="2:4">
      <c r="B707" s="46">
        <v>44553</v>
      </c>
      <c r="C707" s="45">
        <v>887.88354500000003</v>
      </c>
      <c r="D707">
        <v>0.113261</v>
      </c>
    </row>
    <row r="708" spans="2:4">
      <c r="B708" s="46">
        <v>44554</v>
      </c>
      <c r="C708" s="45">
        <v>887.06176800000003</v>
      </c>
      <c r="D708">
        <v>0.103423</v>
      </c>
    </row>
    <row r="709" spans="2:4">
      <c r="B709" s="46">
        <v>44557</v>
      </c>
      <c r="C709" s="45">
        <v>884.74151600000005</v>
      </c>
      <c r="D709">
        <v>9.5884999999999998E-2</v>
      </c>
    </row>
    <row r="710" spans="2:4">
      <c r="B710" s="46">
        <v>44558</v>
      </c>
      <c r="C710" s="45">
        <v>897.79296899999997</v>
      </c>
      <c r="D710">
        <v>0.19935700000000001</v>
      </c>
    </row>
    <row r="711" spans="2:4">
      <c r="B711" s="46">
        <v>44559</v>
      </c>
      <c r="C711" s="45">
        <v>898.61468500000001</v>
      </c>
      <c r="D711">
        <v>6.8073999999999996E-2</v>
      </c>
    </row>
    <row r="712" spans="2:4">
      <c r="B712" s="46">
        <v>44560</v>
      </c>
      <c r="C712" s="45">
        <v>885.22491500000001</v>
      </c>
      <c r="D712">
        <v>6.0864000000000001E-2</v>
      </c>
    </row>
    <row r="713" spans="2:4">
      <c r="B713" s="46">
        <v>44561</v>
      </c>
      <c r="C713" s="45">
        <v>885.22491500000001</v>
      </c>
      <c r="D713">
        <v>0.10435800000000001</v>
      </c>
    </row>
    <row r="714" spans="2:4">
      <c r="B714" s="46">
        <v>44564</v>
      </c>
      <c r="C714" s="45">
        <v>885.65997300000004</v>
      </c>
      <c r="D714">
        <v>0.18939500000000001</v>
      </c>
    </row>
    <row r="715" spans="2:4">
      <c r="B715" s="46">
        <v>44565</v>
      </c>
      <c r="C715" s="45">
        <v>885.70831299999998</v>
      </c>
      <c r="D715">
        <v>8.5166000000000006E-2</v>
      </c>
    </row>
    <row r="716" spans="2:4">
      <c r="B716" s="46">
        <v>44566</v>
      </c>
      <c r="C716" s="45">
        <v>895.18261700000005</v>
      </c>
      <c r="D716">
        <v>0.14726300000000001</v>
      </c>
    </row>
    <row r="717" spans="2:4">
      <c r="B717" s="46">
        <v>44567</v>
      </c>
      <c r="C717" s="45">
        <v>887.35174600000005</v>
      </c>
      <c r="D717">
        <v>6.7737000000000006E-2</v>
      </c>
    </row>
    <row r="718" spans="2:4">
      <c r="B718" s="46">
        <v>44568</v>
      </c>
      <c r="C718" s="45">
        <v>909.24920699999996</v>
      </c>
      <c r="D718">
        <v>0.21857499999999999</v>
      </c>
    </row>
    <row r="719" spans="2:4">
      <c r="B719" s="46">
        <v>44571</v>
      </c>
      <c r="C719" s="45">
        <v>903.690247</v>
      </c>
      <c r="D719">
        <v>0.13118099999999999</v>
      </c>
    </row>
    <row r="720" spans="2:4">
      <c r="B720" s="46">
        <v>44572</v>
      </c>
      <c r="C720" s="45">
        <v>892.52410899999995</v>
      </c>
      <c r="D720">
        <v>8.7272000000000002E-2</v>
      </c>
    </row>
    <row r="721" spans="2:4">
      <c r="B721" s="46">
        <v>44573</v>
      </c>
      <c r="C721" s="45">
        <v>897.50299099999995</v>
      </c>
      <c r="D721">
        <v>0.112176</v>
      </c>
    </row>
    <row r="722" spans="2:4">
      <c r="B722" s="46">
        <v>44574</v>
      </c>
      <c r="C722" s="45">
        <v>926.84436000000005</v>
      </c>
      <c r="D722">
        <v>0.30859300000000001</v>
      </c>
    </row>
    <row r="723" spans="2:4">
      <c r="B723" s="46">
        <v>44575</v>
      </c>
      <c r="C723" s="45">
        <v>921.28552200000001</v>
      </c>
      <c r="D723">
        <v>8.8297E-2</v>
      </c>
    </row>
    <row r="724" spans="2:4">
      <c r="B724" s="46">
        <v>44578</v>
      </c>
      <c r="C724" s="45">
        <v>938.88079800000003</v>
      </c>
      <c r="D724">
        <v>0.225046</v>
      </c>
    </row>
    <row r="725" spans="2:4">
      <c r="B725" s="46">
        <v>44579</v>
      </c>
      <c r="C725" s="45">
        <v>922.73565699999995</v>
      </c>
      <c r="D725">
        <v>0.43201800000000001</v>
      </c>
    </row>
    <row r="726" spans="2:4">
      <c r="B726" s="46">
        <v>44580</v>
      </c>
      <c r="C726" s="45">
        <v>932.74176</v>
      </c>
      <c r="D726">
        <v>0.14909800000000001</v>
      </c>
    </row>
    <row r="727" spans="2:4">
      <c r="B727" s="46">
        <v>44581</v>
      </c>
      <c r="C727" s="45">
        <v>934.82025099999998</v>
      </c>
      <c r="D727">
        <v>0.16934099999999999</v>
      </c>
    </row>
    <row r="728" spans="2:4">
      <c r="B728" s="46">
        <v>44582</v>
      </c>
      <c r="C728" s="45">
        <v>895.03765899999996</v>
      </c>
      <c r="D728">
        <v>0.187246</v>
      </c>
    </row>
    <row r="729" spans="2:4">
      <c r="B729" s="46">
        <v>44585</v>
      </c>
      <c r="C729" s="45">
        <v>859.99212599999998</v>
      </c>
      <c r="D729">
        <v>0.210179</v>
      </c>
    </row>
    <row r="730" spans="2:4">
      <c r="B730" s="46">
        <v>44586</v>
      </c>
      <c r="C730" s="45">
        <v>867.67797900000005</v>
      </c>
      <c r="D730">
        <v>0.17871799999999999</v>
      </c>
    </row>
    <row r="731" spans="2:4">
      <c r="B731" s="46">
        <v>44588</v>
      </c>
      <c r="C731" s="45">
        <v>867.77453600000001</v>
      </c>
      <c r="D731">
        <v>9.0884999999999994E-2</v>
      </c>
    </row>
    <row r="732" spans="2:4">
      <c r="B732" s="46">
        <v>44589</v>
      </c>
      <c r="C732" s="45">
        <v>831.569031</v>
      </c>
      <c r="D732">
        <v>0.52533700000000005</v>
      </c>
    </row>
    <row r="733" spans="2:4">
      <c r="B733" s="46">
        <v>44592</v>
      </c>
      <c r="C733" s="45">
        <v>853.07983400000001</v>
      </c>
      <c r="D733">
        <v>0.33023599999999997</v>
      </c>
    </row>
    <row r="734" spans="2:4">
      <c r="B734" s="46">
        <v>44593</v>
      </c>
      <c r="C734" s="45">
        <v>843.60534700000005</v>
      </c>
      <c r="D734">
        <v>0.127224</v>
      </c>
    </row>
    <row r="735" spans="2:4">
      <c r="B735" s="46">
        <v>44594</v>
      </c>
      <c r="C735" s="45">
        <v>890.05883800000004</v>
      </c>
      <c r="D735">
        <v>0.236066</v>
      </c>
    </row>
    <row r="736" spans="2:4">
      <c r="B736" s="46">
        <v>44595</v>
      </c>
      <c r="C736" s="45">
        <v>894.97839399999998</v>
      </c>
      <c r="D736">
        <v>0.11194800000000001</v>
      </c>
    </row>
    <row r="737" spans="2:4">
      <c r="B737" s="46">
        <v>44596</v>
      </c>
      <c r="C737" s="45">
        <v>892.20196499999997</v>
      </c>
      <c r="D737">
        <v>0.102286</v>
      </c>
    </row>
    <row r="738" spans="2:4">
      <c r="B738" s="46">
        <v>44599</v>
      </c>
      <c r="C738" s="45">
        <v>901.06701699999996</v>
      </c>
      <c r="D738">
        <v>0.17197399999999999</v>
      </c>
    </row>
    <row r="739" spans="2:4">
      <c r="B739" s="46">
        <v>44600</v>
      </c>
      <c r="C739" s="45">
        <v>887.13622999999995</v>
      </c>
      <c r="D739">
        <v>0.50916499999999998</v>
      </c>
    </row>
    <row r="740" spans="2:4">
      <c r="B740" s="46">
        <v>44601</v>
      </c>
      <c r="C740" s="45">
        <v>916.11810300000002</v>
      </c>
      <c r="D740">
        <v>0.16312299999999999</v>
      </c>
    </row>
    <row r="741" spans="2:4">
      <c r="B741" s="46">
        <v>44602</v>
      </c>
      <c r="C741" s="45">
        <v>912.41619900000001</v>
      </c>
      <c r="D741">
        <v>0.120119</v>
      </c>
    </row>
    <row r="742" spans="2:4">
      <c r="B742" s="46">
        <v>44603</v>
      </c>
      <c r="C742" s="45">
        <v>882.31402600000001</v>
      </c>
      <c r="D742">
        <v>7.8980999999999996E-2</v>
      </c>
    </row>
    <row r="743" spans="2:4">
      <c r="B743" s="46">
        <v>44606</v>
      </c>
      <c r="C743" s="45">
        <v>877.93029799999999</v>
      </c>
      <c r="D743">
        <v>0.17754700000000001</v>
      </c>
    </row>
    <row r="744" spans="2:4">
      <c r="B744" s="46">
        <v>44607</v>
      </c>
      <c r="C744" s="45">
        <v>873.05932600000006</v>
      </c>
      <c r="D744">
        <v>0.12277</v>
      </c>
    </row>
    <row r="745" spans="2:4">
      <c r="B745" s="46">
        <v>44608</v>
      </c>
      <c r="C745" s="45">
        <v>911.63690199999996</v>
      </c>
      <c r="D745">
        <v>0.78305599999999997</v>
      </c>
    </row>
    <row r="746" spans="2:4">
      <c r="B746" s="46">
        <v>44609</v>
      </c>
      <c r="C746" s="45">
        <v>901.65148899999997</v>
      </c>
      <c r="D746">
        <v>0.150363</v>
      </c>
    </row>
    <row r="747" spans="2:4">
      <c r="B747" s="46">
        <v>44610</v>
      </c>
      <c r="C747" s="45">
        <v>909.39624000000003</v>
      </c>
      <c r="D747">
        <v>0.121421</v>
      </c>
    </row>
    <row r="748" spans="2:4">
      <c r="B748" s="46">
        <v>44613</v>
      </c>
      <c r="C748" s="45">
        <v>865.46075399999995</v>
      </c>
      <c r="D748">
        <v>9.6970000000000001E-2</v>
      </c>
    </row>
    <row r="749" spans="2:4">
      <c r="B749" s="46">
        <v>44614</v>
      </c>
      <c r="C749" s="45">
        <v>852.11450200000002</v>
      </c>
      <c r="D749">
        <v>8.1228999999999996E-2</v>
      </c>
    </row>
    <row r="750" spans="2:4">
      <c r="B750" s="46">
        <v>44615</v>
      </c>
      <c r="C750" s="45">
        <v>866.19134499999996</v>
      </c>
      <c r="D750">
        <v>6.8848000000000006E-2</v>
      </c>
    </row>
    <row r="751" spans="2:4">
      <c r="B751" s="46">
        <v>44616</v>
      </c>
      <c r="C751" s="45">
        <v>807.98419200000001</v>
      </c>
      <c r="D751">
        <v>0.17058300000000001</v>
      </c>
    </row>
    <row r="752" spans="2:4">
      <c r="B752" s="46">
        <v>44617</v>
      </c>
      <c r="C752" s="45">
        <v>849.19201699999996</v>
      </c>
      <c r="D752">
        <v>0.13930300000000001</v>
      </c>
    </row>
    <row r="753" spans="2:4">
      <c r="B753" s="46">
        <v>44620</v>
      </c>
      <c r="C753" s="45">
        <v>855.47540300000003</v>
      </c>
      <c r="D753">
        <v>0.10036100000000001</v>
      </c>
    </row>
    <row r="754" spans="2:4">
      <c r="B754" s="46">
        <v>44622</v>
      </c>
      <c r="C754" s="45">
        <v>835.01763900000003</v>
      </c>
      <c r="D754">
        <v>0.34145700000000001</v>
      </c>
    </row>
    <row r="755" spans="2:4">
      <c r="B755" s="46">
        <v>44623</v>
      </c>
      <c r="C755" s="45">
        <v>852.89386000000002</v>
      </c>
      <c r="D755">
        <v>0.113261</v>
      </c>
    </row>
    <row r="756" spans="2:4">
      <c r="B756" s="46">
        <v>44624</v>
      </c>
      <c r="C756" s="45">
        <v>828.19842500000004</v>
      </c>
      <c r="D756">
        <v>0.14775199999999999</v>
      </c>
    </row>
    <row r="757" spans="2:4">
      <c r="B757" s="46">
        <v>44627</v>
      </c>
      <c r="C757" s="45">
        <v>828.92901600000005</v>
      </c>
      <c r="D757">
        <v>6.8399000000000001E-2</v>
      </c>
    </row>
    <row r="758" spans="2:4">
      <c r="B758" s="46">
        <v>44628</v>
      </c>
      <c r="C758" s="45">
        <v>818.79754600000001</v>
      </c>
      <c r="D758">
        <v>6.8927000000000002E-2</v>
      </c>
    </row>
    <row r="759" spans="2:4">
      <c r="B759" s="46">
        <v>44629</v>
      </c>
      <c r="C759" s="45">
        <v>832.09509300000002</v>
      </c>
      <c r="D759">
        <v>5.4969999999999998E-2</v>
      </c>
    </row>
    <row r="760" spans="2:4">
      <c r="B760" s="46">
        <v>44630</v>
      </c>
      <c r="C760" s="45">
        <v>805.30523700000003</v>
      </c>
      <c r="D760">
        <v>0.16165199999999999</v>
      </c>
    </row>
    <row r="761" spans="2:4">
      <c r="B761" s="46">
        <v>44631</v>
      </c>
      <c r="C761" s="45">
        <v>804.96423300000004</v>
      </c>
      <c r="D761">
        <v>8.0189999999999997E-2</v>
      </c>
    </row>
    <row r="762" spans="2:4">
      <c r="B762" s="46">
        <v>44634</v>
      </c>
      <c r="C762" s="45">
        <v>799.36267099999998</v>
      </c>
      <c r="D762">
        <v>6.9267999999999996E-2</v>
      </c>
    </row>
    <row r="763" spans="2:4">
      <c r="B763" s="46">
        <v>44635</v>
      </c>
      <c r="C763" s="45">
        <v>788.54931599999998</v>
      </c>
      <c r="D763">
        <v>8.1634999999999999E-2</v>
      </c>
    </row>
    <row r="764" spans="2:4">
      <c r="B764" s="46">
        <v>44636</v>
      </c>
      <c r="C764" s="45">
        <v>810.27349900000002</v>
      </c>
      <c r="D764">
        <v>0.14008599999999999</v>
      </c>
    </row>
    <row r="765" spans="2:4">
      <c r="B765" s="46">
        <v>44637</v>
      </c>
      <c r="C765" s="45">
        <v>869.21130400000004</v>
      </c>
      <c r="D765">
        <v>0.43847799999999998</v>
      </c>
    </row>
    <row r="766" spans="2:4">
      <c r="B766" s="46">
        <v>44641</v>
      </c>
      <c r="C766" s="45">
        <v>847.77948000000004</v>
      </c>
      <c r="D766">
        <v>0.145315</v>
      </c>
    </row>
    <row r="767" spans="2:4">
      <c r="B767" s="46">
        <v>44642</v>
      </c>
      <c r="C767" s="45">
        <v>838.37854000000004</v>
      </c>
      <c r="D767">
        <v>8.7526000000000007E-2</v>
      </c>
    </row>
    <row r="768" spans="2:4">
      <c r="B768" s="46">
        <v>44643</v>
      </c>
      <c r="C768" s="45">
        <v>857.910889</v>
      </c>
      <c r="D768">
        <v>0.276119</v>
      </c>
    </row>
    <row r="769" spans="2:4">
      <c r="B769" s="46">
        <v>44644</v>
      </c>
      <c r="C769" s="45">
        <v>867.65270999999996</v>
      </c>
      <c r="D769">
        <v>8.0055000000000001E-2</v>
      </c>
    </row>
    <row r="770" spans="2:4">
      <c r="B770" s="46">
        <v>44645</v>
      </c>
      <c r="C770" s="45">
        <v>890.886841</v>
      </c>
      <c r="D770">
        <v>0.240592</v>
      </c>
    </row>
    <row r="771" spans="2:4">
      <c r="B771" s="46">
        <v>44648</v>
      </c>
      <c r="C771" s="45">
        <v>910.857483</v>
      </c>
      <c r="D771">
        <v>0.29963699999999999</v>
      </c>
    </row>
    <row r="772" spans="2:4">
      <c r="B772" s="46">
        <v>44649</v>
      </c>
      <c r="C772" s="45">
        <v>886.94134499999996</v>
      </c>
      <c r="D772">
        <v>0.162494</v>
      </c>
    </row>
    <row r="773" spans="2:4">
      <c r="B773" s="46">
        <v>44650</v>
      </c>
      <c r="C773" s="45">
        <v>858.00830099999996</v>
      </c>
      <c r="D773">
        <v>0.16691900000000001</v>
      </c>
    </row>
    <row r="774" spans="2:4">
      <c r="B774" s="46">
        <v>44651</v>
      </c>
      <c r="C774" s="45">
        <v>847.487122</v>
      </c>
      <c r="D774">
        <v>0.141513</v>
      </c>
    </row>
    <row r="775" spans="2:4">
      <c r="B775" s="46">
        <v>44652</v>
      </c>
      <c r="C775" s="45">
        <v>872.81579599999998</v>
      </c>
      <c r="D775">
        <v>0.14203399999999999</v>
      </c>
    </row>
    <row r="776" spans="2:4">
      <c r="B776" s="46">
        <v>44655</v>
      </c>
      <c r="C776" s="45">
        <v>877.54058799999996</v>
      </c>
      <c r="D776">
        <v>8.9539999999999995E-2</v>
      </c>
    </row>
    <row r="777" spans="2:4">
      <c r="B777" s="46">
        <v>44656</v>
      </c>
      <c r="C777" s="45">
        <v>886.55169699999999</v>
      </c>
      <c r="D777">
        <v>0.112377</v>
      </c>
    </row>
    <row r="778" spans="2:4">
      <c r="B778" s="46">
        <v>44657</v>
      </c>
      <c r="C778" s="45">
        <v>883.43432600000006</v>
      </c>
      <c r="D778">
        <v>7.4402999999999997E-2</v>
      </c>
    </row>
    <row r="779" spans="2:4">
      <c r="B779" s="46">
        <v>44658</v>
      </c>
      <c r="C779" s="45">
        <v>879.099243</v>
      </c>
      <c r="D779">
        <v>0.161519</v>
      </c>
    </row>
    <row r="780" spans="2:4">
      <c r="B780" s="46">
        <v>44659</v>
      </c>
      <c r="C780" s="45">
        <v>890.886841</v>
      </c>
      <c r="D780">
        <v>0.121253</v>
      </c>
    </row>
    <row r="781" spans="2:4">
      <c r="B781" s="46">
        <v>44662</v>
      </c>
      <c r="C781" s="45">
        <v>890.98419200000001</v>
      </c>
      <c r="D781">
        <v>8.7868000000000002E-2</v>
      </c>
    </row>
    <row r="782" spans="2:4">
      <c r="B782" s="46">
        <v>44663</v>
      </c>
      <c r="C782" s="45">
        <v>865.99658199999999</v>
      </c>
      <c r="D782">
        <v>8.8678999999999994E-2</v>
      </c>
    </row>
    <row r="783" spans="2:4">
      <c r="B783" s="46">
        <v>44664</v>
      </c>
      <c r="C783" s="45">
        <v>870.52642800000001</v>
      </c>
      <c r="D783">
        <v>8.7694999999999995E-2</v>
      </c>
    </row>
    <row r="784" spans="2:4">
      <c r="B784" s="46">
        <v>44669</v>
      </c>
      <c r="C784" s="45">
        <v>853.42962599999998</v>
      </c>
      <c r="D784">
        <v>7.0293999999999995E-2</v>
      </c>
    </row>
    <row r="785" spans="2:4">
      <c r="B785" s="46">
        <v>44670</v>
      </c>
      <c r="C785" s="45">
        <v>876.42028800000003</v>
      </c>
      <c r="D785">
        <v>0.16694100000000001</v>
      </c>
    </row>
    <row r="786" spans="2:4">
      <c r="B786" s="46">
        <v>44671</v>
      </c>
      <c r="C786" s="45">
        <v>867.06817599999999</v>
      </c>
      <c r="D786">
        <v>0.10940900000000001</v>
      </c>
    </row>
    <row r="787" spans="2:4">
      <c r="B787" s="46">
        <v>44672</v>
      </c>
      <c r="C787" s="45">
        <v>873.83868399999994</v>
      </c>
      <c r="D787">
        <v>0.26633099999999998</v>
      </c>
    </row>
    <row r="788" spans="2:4">
      <c r="B788" s="46">
        <v>44673</v>
      </c>
      <c r="C788" s="45">
        <v>893.27362100000005</v>
      </c>
      <c r="D788">
        <v>0.23955099999999999</v>
      </c>
    </row>
    <row r="789" spans="2:4">
      <c r="B789" s="46">
        <v>44676</v>
      </c>
      <c r="C789" s="45">
        <v>877.73541299999999</v>
      </c>
      <c r="D789">
        <v>9.2119999999999994E-2</v>
      </c>
    </row>
    <row r="790" spans="2:4">
      <c r="B790" s="46">
        <v>44677</v>
      </c>
      <c r="C790" s="45">
        <v>893.61456299999998</v>
      </c>
      <c r="D790">
        <v>0.16116900000000001</v>
      </c>
    </row>
    <row r="791" spans="2:4">
      <c r="B791" s="46">
        <v>44678</v>
      </c>
      <c r="C791" s="45">
        <v>883.53179899999998</v>
      </c>
      <c r="D791">
        <v>0.19123499999999999</v>
      </c>
    </row>
    <row r="792" spans="2:4">
      <c r="B792" s="46">
        <v>44679</v>
      </c>
      <c r="C792" s="45">
        <v>897.46252400000003</v>
      </c>
      <c r="D792">
        <v>0.64432900000000004</v>
      </c>
    </row>
    <row r="793" spans="2:4">
      <c r="B793" s="46">
        <v>44680</v>
      </c>
      <c r="C793" s="45">
        <v>880.51171899999997</v>
      </c>
      <c r="D793">
        <v>0.51067700000000005</v>
      </c>
    </row>
    <row r="794" spans="2:4">
      <c r="B794" s="46">
        <v>44683</v>
      </c>
      <c r="C794" s="45">
        <v>877.34576400000003</v>
      </c>
      <c r="D794">
        <v>0.147539</v>
      </c>
    </row>
    <row r="795" spans="2:4">
      <c r="B795" s="46">
        <v>44685</v>
      </c>
      <c r="C795" s="45">
        <v>877.78417999999999</v>
      </c>
      <c r="D795">
        <v>0.155976</v>
      </c>
    </row>
    <row r="796" spans="2:4">
      <c r="B796" s="46">
        <v>44686</v>
      </c>
      <c r="C796" s="45">
        <v>891.76361099999997</v>
      </c>
      <c r="D796">
        <v>0.39288499999999998</v>
      </c>
    </row>
    <row r="797" spans="2:4">
      <c r="B797" s="46">
        <v>44687</v>
      </c>
      <c r="C797" s="45">
        <v>842.37274200000002</v>
      </c>
      <c r="D797">
        <v>0.13619600000000001</v>
      </c>
    </row>
    <row r="798" spans="2:4">
      <c r="B798" s="46">
        <v>44690</v>
      </c>
      <c r="C798" s="45">
        <v>846.95135500000004</v>
      </c>
      <c r="D798">
        <v>0.113131</v>
      </c>
    </row>
    <row r="799" spans="2:4">
      <c r="B799" s="46">
        <v>44691</v>
      </c>
      <c r="C799" s="45">
        <v>857.42382799999996</v>
      </c>
      <c r="D799">
        <v>0.100508</v>
      </c>
    </row>
    <row r="800" spans="2:4">
      <c r="B800" s="46">
        <v>44692</v>
      </c>
      <c r="C800" s="45">
        <v>831.41320800000005</v>
      </c>
      <c r="D800">
        <v>9.4297000000000006E-2</v>
      </c>
    </row>
    <row r="801" spans="2:4">
      <c r="B801" s="46">
        <v>44693</v>
      </c>
      <c r="C801" s="45">
        <v>783.386169</v>
      </c>
      <c r="D801">
        <v>9.0346999999999997E-2</v>
      </c>
    </row>
    <row r="802" spans="2:4">
      <c r="B802" s="46">
        <v>44694</v>
      </c>
      <c r="C802" s="45">
        <v>798.68072500000005</v>
      </c>
      <c r="D802">
        <v>8.2936999999999997E-2</v>
      </c>
    </row>
    <row r="803" spans="2:4">
      <c r="B803" s="46">
        <v>44697</v>
      </c>
      <c r="C803" s="45">
        <v>804.52581799999996</v>
      </c>
      <c r="D803">
        <v>7.4571999999999999E-2</v>
      </c>
    </row>
    <row r="804" spans="2:4">
      <c r="B804" s="46">
        <v>44698</v>
      </c>
      <c r="C804" s="45">
        <v>829.02648899999997</v>
      </c>
      <c r="D804">
        <v>6.3747999999999999E-2</v>
      </c>
    </row>
    <row r="805" spans="2:4">
      <c r="B805" s="46">
        <v>44699</v>
      </c>
      <c r="C805" s="45">
        <v>823.71716300000003</v>
      </c>
      <c r="D805">
        <v>0.212785</v>
      </c>
    </row>
    <row r="806" spans="2:4">
      <c r="B806" s="46">
        <v>44700</v>
      </c>
      <c r="C806" s="45">
        <v>806.86395300000004</v>
      </c>
      <c r="D806">
        <v>8.6860000000000007E-2</v>
      </c>
    </row>
    <row r="807" spans="2:4">
      <c r="B807" s="46">
        <v>44701</v>
      </c>
      <c r="C807" s="45">
        <v>810.32220500000005</v>
      </c>
      <c r="D807">
        <v>7.8848000000000001E-2</v>
      </c>
    </row>
    <row r="808" spans="2:4">
      <c r="B808" s="46">
        <v>44704</v>
      </c>
      <c r="C808" s="45">
        <v>799.41137700000002</v>
      </c>
      <c r="D808">
        <v>5.7194000000000002E-2</v>
      </c>
    </row>
    <row r="809" spans="2:4">
      <c r="B809" s="46">
        <v>44705</v>
      </c>
      <c r="C809" s="45">
        <v>801.79815699999995</v>
      </c>
      <c r="D809">
        <v>4.9829999999999999E-2</v>
      </c>
    </row>
    <row r="810" spans="2:4">
      <c r="B810" s="46">
        <v>44706</v>
      </c>
      <c r="C810" s="45">
        <v>789.18249500000002</v>
      </c>
      <c r="D810">
        <v>8.1023999999999999E-2</v>
      </c>
    </row>
    <row r="811" spans="2:4">
      <c r="B811" s="46">
        <v>44707</v>
      </c>
      <c r="C811" s="45">
        <v>769.01702899999998</v>
      </c>
      <c r="D811">
        <v>0.20031499999999999</v>
      </c>
    </row>
    <row r="812" spans="2:4">
      <c r="B812" s="46">
        <v>44708</v>
      </c>
      <c r="C812" s="45">
        <v>759.90844700000002</v>
      </c>
      <c r="D812">
        <v>0.35298800000000002</v>
      </c>
    </row>
    <row r="813" spans="2:4">
      <c r="B813" s="46">
        <v>44711</v>
      </c>
      <c r="C813" s="45">
        <v>766.67901600000005</v>
      </c>
      <c r="D813">
        <v>0.311166</v>
      </c>
    </row>
    <row r="814" spans="2:4">
      <c r="B814" s="46">
        <v>44712</v>
      </c>
      <c r="C814" s="45">
        <v>772.42675799999995</v>
      </c>
      <c r="D814">
        <v>6.3593999999999998E-2</v>
      </c>
    </row>
    <row r="815" spans="2:4">
      <c r="B815" s="46">
        <v>44713</v>
      </c>
      <c r="C815" s="45">
        <v>782.50933799999996</v>
      </c>
      <c r="D815">
        <v>3.3833000000000002E-2</v>
      </c>
    </row>
    <row r="816" spans="2:4">
      <c r="B816" s="46">
        <v>44714</v>
      </c>
      <c r="C816" s="45">
        <v>773.887878</v>
      </c>
      <c r="D816">
        <v>2.3799000000000001E-2</v>
      </c>
    </row>
    <row r="817" spans="2:4">
      <c r="B817" s="46">
        <v>44715</v>
      </c>
      <c r="C817" s="45">
        <v>767.70190400000001</v>
      </c>
      <c r="D817">
        <v>4.0840000000000001E-2</v>
      </c>
    </row>
    <row r="818" spans="2:4">
      <c r="B818" s="46">
        <v>44718</v>
      </c>
      <c r="C818" s="45">
        <v>757.86273200000005</v>
      </c>
      <c r="D818">
        <v>2.8469000000000001E-2</v>
      </c>
    </row>
    <row r="819" spans="2:4">
      <c r="B819" s="46">
        <v>44719</v>
      </c>
      <c r="C819" s="45">
        <v>759.51873799999998</v>
      </c>
      <c r="D819">
        <v>2.4032999999999999E-2</v>
      </c>
    </row>
    <row r="820" spans="2:4">
      <c r="B820" s="46">
        <v>44720</v>
      </c>
      <c r="C820" s="45">
        <v>794.10217299999999</v>
      </c>
      <c r="D820">
        <v>0.119227</v>
      </c>
    </row>
    <row r="821" spans="2:4">
      <c r="B821" s="46">
        <v>44721</v>
      </c>
      <c r="C821" s="45">
        <v>782.46075399999995</v>
      </c>
      <c r="D821">
        <v>4.7732999999999998E-2</v>
      </c>
    </row>
    <row r="822" spans="2:4">
      <c r="B822" s="46">
        <v>44722</v>
      </c>
      <c r="C822" s="45">
        <v>767.50701900000001</v>
      </c>
      <c r="D822">
        <v>2.1999000000000001E-2</v>
      </c>
    </row>
    <row r="823" spans="2:4">
      <c r="B823" s="46">
        <v>44725</v>
      </c>
      <c r="C823" s="45">
        <v>743.98071300000004</v>
      </c>
      <c r="D823">
        <v>4.4489000000000001E-2</v>
      </c>
    </row>
    <row r="824" spans="2:4">
      <c r="B824" s="46">
        <v>44726</v>
      </c>
      <c r="C824" s="45">
        <v>747.77990699999998</v>
      </c>
      <c r="D824">
        <v>2.5453E-2</v>
      </c>
    </row>
    <row r="825" spans="2:4">
      <c r="B825" s="46">
        <v>44727</v>
      </c>
      <c r="C825" s="45">
        <v>766.24060099999997</v>
      </c>
      <c r="D825">
        <v>5.0429000000000002E-2</v>
      </c>
    </row>
    <row r="826" spans="2:4">
      <c r="B826" s="46">
        <v>44728</v>
      </c>
      <c r="C826" s="45">
        <v>728.83215299999995</v>
      </c>
      <c r="D826">
        <v>8.9869000000000004E-2</v>
      </c>
    </row>
    <row r="827" spans="2:4">
      <c r="B827" s="46">
        <v>44729</v>
      </c>
      <c r="C827" s="45">
        <v>760.73651099999995</v>
      </c>
      <c r="D827">
        <v>0.12484099999999999</v>
      </c>
    </row>
    <row r="828" spans="2:4">
      <c r="B828" s="46">
        <v>44732</v>
      </c>
      <c r="C828" s="45">
        <v>734.238831</v>
      </c>
      <c r="D828">
        <v>6.4388000000000001E-2</v>
      </c>
    </row>
    <row r="829" spans="2:4">
      <c r="B829" s="46">
        <v>44733</v>
      </c>
      <c r="C829" s="45">
        <v>727.80920400000002</v>
      </c>
      <c r="D829">
        <v>4.6982999999999997E-2</v>
      </c>
    </row>
    <row r="830" spans="2:4">
      <c r="B830" s="46">
        <v>44734</v>
      </c>
      <c r="C830" s="45">
        <v>713.14782700000001</v>
      </c>
      <c r="D830">
        <v>4.4137999999999997E-2</v>
      </c>
    </row>
    <row r="831" spans="2:4">
      <c r="B831" s="46">
        <v>44735</v>
      </c>
      <c r="C831" s="45">
        <v>705.84149200000002</v>
      </c>
      <c r="D831">
        <v>5.1303000000000001E-2</v>
      </c>
    </row>
    <row r="832" spans="2:4">
      <c r="B832" s="46">
        <v>44736</v>
      </c>
      <c r="C832" s="45">
        <v>710.32275400000003</v>
      </c>
      <c r="D832">
        <v>0.12561900000000001</v>
      </c>
    </row>
    <row r="833" spans="2:4">
      <c r="B833" s="46">
        <v>44739</v>
      </c>
      <c r="C833" s="45">
        <v>719.82104500000003</v>
      </c>
      <c r="D833">
        <v>2.7316E-2</v>
      </c>
    </row>
    <row r="834" spans="2:4">
      <c r="B834" s="46">
        <v>44740</v>
      </c>
      <c r="C834" s="45">
        <v>707.93597399999999</v>
      </c>
      <c r="D834">
        <v>3.4429000000000001E-2</v>
      </c>
    </row>
    <row r="835" spans="2:4">
      <c r="B835" s="46">
        <v>44741</v>
      </c>
      <c r="C835" s="45">
        <v>717.19067399999994</v>
      </c>
      <c r="D835">
        <v>2.8091999999999999E-2</v>
      </c>
    </row>
    <row r="836" spans="2:4">
      <c r="B836" s="46">
        <v>44742</v>
      </c>
      <c r="C836" s="45">
        <v>746.70825200000002</v>
      </c>
      <c r="D836">
        <v>0.117518</v>
      </c>
    </row>
    <row r="837" spans="2:4">
      <c r="B837" s="46">
        <v>44743</v>
      </c>
      <c r="C837" s="45">
        <v>740.35125700000003</v>
      </c>
      <c r="D837">
        <v>2.7524E-2</v>
      </c>
    </row>
    <row r="838" spans="2:4">
      <c r="B838" s="46">
        <v>44746</v>
      </c>
      <c r="C838" s="45">
        <v>742.698486</v>
      </c>
      <c r="D838">
        <v>1.5407000000000001E-2</v>
      </c>
    </row>
    <row r="839" spans="2:4">
      <c r="B839" s="46">
        <v>44747</v>
      </c>
      <c r="C839" s="45">
        <v>739.42218000000003</v>
      </c>
      <c r="D839">
        <v>1.9182000000000001E-2</v>
      </c>
    </row>
    <row r="840" spans="2:4">
      <c r="B840" s="46">
        <v>44748</v>
      </c>
      <c r="C840" s="45">
        <v>744.21441700000003</v>
      </c>
      <c r="D840">
        <v>1.5931000000000001E-2</v>
      </c>
    </row>
    <row r="841" spans="2:4">
      <c r="B841" s="46">
        <v>44749</v>
      </c>
      <c r="C841" s="45">
        <v>751.84283400000004</v>
      </c>
      <c r="D841">
        <v>2.0043999999999999E-2</v>
      </c>
    </row>
    <row r="842" spans="2:4">
      <c r="B842" s="46">
        <v>44750</v>
      </c>
      <c r="C842" s="45">
        <v>762.99212599999998</v>
      </c>
      <c r="D842">
        <v>2.2363999999999998E-2</v>
      </c>
    </row>
    <row r="843" spans="2:4">
      <c r="B843" s="46">
        <v>44753</v>
      </c>
      <c r="C843" s="45">
        <v>758.39550799999995</v>
      </c>
      <c r="D843">
        <v>2.3747000000000001E-2</v>
      </c>
    </row>
    <row r="844" spans="2:4">
      <c r="B844" s="46">
        <v>44754</v>
      </c>
      <c r="C844" s="45">
        <v>758.98230000000001</v>
      </c>
      <c r="D844">
        <v>1.6208E-2</v>
      </c>
    </row>
    <row r="845" spans="2:4">
      <c r="B845" s="46">
        <v>44755</v>
      </c>
      <c r="C845" s="45">
        <v>762.55200200000002</v>
      </c>
      <c r="D845">
        <v>1.7212999999999999E-2</v>
      </c>
    </row>
    <row r="846" spans="2:4">
      <c r="B846" s="46">
        <v>44756</v>
      </c>
      <c r="C846" s="45">
        <v>764.16564900000003</v>
      </c>
      <c r="D846">
        <v>1.3433E-2</v>
      </c>
    </row>
    <row r="847" spans="2:4">
      <c r="B847" s="46">
        <v>44757</v>
      </c>
      <c r="C847" s="45">
        <v>748.66430700000001</v>
      </c>
      <c r="D847">
        <v>8.7582999999999994E-2</v>
      </c>
    </row>
    <row r="848" spans="2:4">
      <c r="B848" s="46">
        <v>44760</v>
      </c>
      <c r="C848" s="45">
        <v>780.05828899999995</v>
      </c>
      <c r="D848">
        <v>0.149949</v>
      </c>
    </row>
    <row r="849" spans="2:4">
      <c r="B849" s="46">
        <v>44761</v>
      </c>
      <c r="C849" s="45">
        <v>770.81616199999996</v>
      </c>
      <c r="D849">
        <v>0.115741</v>
      </c>
    </row>
    <row r="850" spans="2:4">
      <c r="B850" s="46">
        <v>44762</v>
      </c>
      <c r="C850" s="45">
        <v>782.45446800000002</v>
      </c>
      <c r="D850">
        <v>9.4254000000000004E-2</v>
      </c>
    </row>
    <row r="851" spans="2:4">
      <c r="B851" s="46">
        <v>44763</v>
      </c>
      <c r="C851" s="45">
        <v>782.55230700000004</v>
      </c>
      <c r="D851">
        <v>6.8708000000000005E-2</v>
      </c>
    </row>
    <row r="852" spans="2:4">
      <c r="B852" s="46">
        <v>44764</v>
      </c>
      <c r="C852" s="45">
        <v>787.93133499999999</v>
      </c>
      <c r="D852">
        <v>8.3527000000000004E-2</v>
      </c>
    </row>
    <row r="853" spans="2:4">
      <c r="B853" s="46">
        <v>44767</v>
      </c>
      <c r="C853" s="45">
        <v>794.04388400000005</v>
      </c>
      <c r="D853">
        <v>0.27417000000000002</v>
      </c>
    </row>
    <row r="854" spans="2:4">
      <c r="B854" s="46">
        <v>44768</v>
      </c>
      <c r="C854" s="45">
        <v>771.94085700000005</v>
      </c>
      <c r="D854">
        <v>3.4412999999999999E-2</v>
      </c>
    </row>
    <row r="855" spans="2:4">
      <c r="B855" s="46">
        <v>44769</v>
      </c>
      <c r="C855" s="45">
        <v>763.97015399999998</v>
      </c>
      <c r="D855">
        <v>4.6915999999999999E-2</v>
      </c>
    </row>
    <row r="856" spans="2:4">
      <c r="B856" s="46">
        <v>44770</v>
      </c>
      <c r="C856" s="45">
        <v>758.83563200000003</v>
      </c>
      <c r="D856">
        <v>7.3216000000000003E-2</v>
      </c>
    </row>
    <row r="857" spans="2:4">
      <c r="B857" s="46">
        <v>44771</v>
      </c>
      <c r="C857" s="45">
        <v>743.96984899999995</v>
      </c>
      <c r="D857">
        <v>0.139234</v>
      </c>
    </row>
    <row r="858" spans="2:4">
      <c r="B858" s="46">
        <v>44774</v>
      </c>
      <c r="C858" s="45">
        <v>750.81591800000001</v>
      </c>
      <c r="D858">
        <v>0.104223</v>
      </c>
    </row>
    <row r="859" spans="2:4">
      <c r="B859" s="46">
        <v>44775</v>
      </c>
      <c r="C859" s="45">
        <v>758.05316200000004</v>
      </c>
      <c r="D859">
        <v>7.8376000000000001E-2</v>
      </c>
    </row>
    <row r="860" spans="2:4">
      <c r="B860" s="46">
        <v>44776</v>
      </c>
      <c r="C860" s="45">
        <v>747.58850099999995</v>
      </c>
      <c r="D860">
        <v>4.7287000000000003E-2</v>
      </c>
    </row>
    <row r="861" spans="2:4">
      <c r="B861" s="46">
        <v>44777</v>
      </c>
      <c r="C861" s="45">
        <v>743.96984899999995</v>
      </c>
      <c r="D861">
        <v>9.0435000000000001E-2</v>
      </c>
    </row>
    <row r="862" spans="2:4">
      <c r="B862" s="46">
        <v>44778</v>
      </c>
      <c r="C862" s="45">
        <v>743.676514</v>
      </c>
      <c r="D862">
        <v>4.1730999999999997E-2</v>
      </c>
    </row>
    <row r="863" spans="2:4">
      <c r="B863" s="46">
        <v>44781</v>
      </c>
      <c r="C863" s="45">
        <v>750.47363299999995</v>
      </c>
      <c r="D863">
        <v>2.4243000000000001E-2</v>
      </c>
    </row>
    <row r="864" spans="2:4">
      <c r="B864" s="46">
        <v>44783</v>
      </c>
      <c r="C864" s="45">
        <v>748.17529300000001</v>
      </c>
      <c r="D864">
        <v>4.3548999999999997E-2</v>
      </c>
    </row>
    <row r="865" spans="2:4">
      <c r="B865" s="46">
        <v>44784</v>
      </c>
      <c r="C865" s="45">
        <v>748.81103499999995</v>
      </c>
      <c r="D865">
        <v>2.9172E-2</v>
      </c>
    </row>
    <row r="866" spans="2:4">
      <c r="B866" s="46">
        <v>44785</v>
      </c>
      <c r="C866" s="45">
        <v>753.21203600000001</v>
      </c>
      <c r="D866">
        <v>5.0016999999999999E-2</v>
      </c>
    </row>
    <row r="867" spans="2:4">
      <c r="B867" s="46">
        <v>44789</v>
      </c>
      <c r="C867" s="45">
        <v>747.53961200000003</v>
      </c>
      <c r="D867">
        <v>5.5035000000000001E-2</v>
      </c>
    </row>
    <row r="868" spans="2:4">
      <c r="B868" s="46">
        <v>44790</v>
      </c>
      <c r="C868" s="45">
        <v>760.30261199999995</v>
      </c>
      <c r="D868">
        <v>8.5537000000000002E-2</v>
      </c>
    </row>
    <row r="869" spans="2:4">
      <c r="B869" s="46">
        <v>44791</v>
      </c>
      <c r="C869" s="45">
        <v>758.05316200000004</v>
      </c>
      <c r="D869">
        <v>6.9922999999999999E-2</v>
      </c>
    </row>
    <row r="870" spans="2:4">
      <c r="B870" s="46">
        <v>44792</v>
      </c>
      <c r="C870" s="45">
        <v>753.16314699999998</v>
      </c>
      <c r="D870">
        <v>6.0851000000000002E-2</v>
      </c>
    </row>
    <row r="871" spans="2:4">
      <c r="B871" s="46">
        <v>44795</v>
      </c>
      <c r="C871" s="45">
        <v>752.91857900000002</v>
      </c>
      <c r="D871">
        <v>8.1351999999999994E-2</v>
      </c>
    </row>
    <row r="872" spans="2:4">
      <c r="B872" s="46">
        <v>44796</v>
      </c>
      <c r="C872" s="45">
        <v>753.30987500000003</v>
      </c>
      <c r="D872">
        <v>6.8583000000000005E-2</v>
      </c>
    </row>
    <row r="873" spans="2:4">
      <c r="B873" s="46">
        <v>44797</v>
      </c>
      <c r="C873" s="45">
        <v>753.35870399999999</v>
      </c>
      <c r="D873">
        <v>9.8407999999999995E-2</v>
      </c>
    </row>
    <row r="874" spans="2:4">
      <c r="B874" s="46">
        <v>44798</v>
      </c>
      <c r="C874" s="45">
        <v>753.06530799999996</v>
      </c>
      <c r="D874">
        <v>8.6578000000000002E-2</v>
      </c>
    </row>
    <row r="875" spans="2:4">
      <c r="B875" s="46">
        <v>44799</v>
      </c>
      <c r="C875" s="45">
        <v>753.94561799999997</v>
      </c>
      <c r="D875">
        <v>6.3700000000000007E-2</v>
      </c>
    </row>
    <row r="876" spans="2:4">
      <c r="B876" s="46">
        <v>44802</v>
      </c>
      <c r="C876" s="45">
        <v>752.96758999999997</v>
      </c>
      <c r="D876">
        <v>7.0949999999999999E-2</v>
      </c>
    </row>
    <row r="877" spans="2:4">
      <c r="B877" s="46">
        <v>44803</v>
      </c>
      <c r="C877" s="45">
        <v>752.96758999999997</v>
      </c>
      <c r="D877">
        <v>0.10043100000000001</v>
      </c>
    </row>
    <row r="878" spans="2:4">
      <c r="B878" s="46">
        <v>44805</v>
      </c>
      <c r="C878" s="45">
        <v>753.11425799999995</v>
      </c>
      <c r="D878">
        <v>3.9923E-2</v>
      </c>
    </row>
    <row r="879" spans="2:4">
      <c r="B879" s="46">
        <v>44806</v>
      </c>
      <c r="C879" s="45">
        <v>753.26092500000004</v>
      </c>
      <c r="D879">
        <v>5.1345000000000002E-2</v>
      </c>
    </row>
    <row r="880" spans="2:4">
      <c r="B880" s="46">
        <v>44809</v>
      </c>
      <c r="C880" s="45">
        <v>760.44928000000004</v>
      </c>
      <c r="D880">
        <v>9.4828999999999997E-2</v>
      </c>
    </row>
    <row r="881" spans="2:4">
      <c r="B881" s="46">
        <v>44810</v>
      </c>
      <c r="C881" s="45">
        <v>755.31469700000002</v>
      </c>
      <c r="D881">
        <v>4.0564000000000003E-2</v>
      </c>
    </row>
    <row r="882" spans="2:4">
      <c r="B882" s="46">
        <v>44811</v>
      </c>
      <c r="C882" s="45">
        <v>753.40765399999998</v>
      </c>
      <c r="D882">
        <v>3.9503999999999997E-2</v>
      </c>
    </row>
    <row r="883" spans="2:4">
      <c r="B883" s="46">
        <v>44812</v>
      </c>
      <c r="C883" s="45">
        <v>753.11425799999995</v>
      </c>
      <c r="D883">
        <v>6.1932000000000001E-2</v>
      </c>
    </row>
    <row r="884" spans="2:4">
      <c r="B884" s="46">
        <v>44813</v>
      </c>
      <c r="C884" s="45">
        <v>753.55438200000003</v>
      </c>
      <c r="D884">
        <v>3.9148000000000002E-2</v>
      </c>
    </row>
    <row r="885" spans="2:4">
      <c r="B885" s="46">
        <v>44816</v>
      </c>
      <c r="C885" s="45">
        <v>754.58123799999998</v>
      </c>
      <c r="D885">
        <v>0.109877</v>
      </c>
    </row>
    <row r="886" spans="2:4">
      <c r="B886" s="46">
        <v>44817</v>
      </c>
      <c r="C886" s="45">
        <v>793.163635</v>
      </c>
      <c r="D886">
        <v>0.45199800000000001</v>
      </c>
    </row>
    <row r="887" spans="2:4">
      <c r="B887" s="46">
        <v>44818</v>
      </c>
      <c r="C887" s="45">
        <v>781.81872599999997</v>
      </c>
      <c r="D887">
        <v>7.5778999999999999E-2</v>
      </c>
    </row>
    <row r="888" spans="2:4">
      <c r="B888" s="46">
        <v>44819</v>
      </c>
      <c r="C888" s="45">
        <v>774.38592500000004</v>
      </c>
      <c r="D888">
        <v>4.7966000000000002E-2</v>
      </c>
    </row>
    <row r="889" spans="2:4">
      <c r="B889" s="46">
        <v>44820</v>
      </c>
      <c r="C889" s="45">
        <v>740.15563999999995</v>
      </c>
      <c r="D889">
        <v>0.28058699999999998</v>
      </c>
    </row>
    <row r="890" spans="2:4">
      <c r="B890" s="46">
        <v>44823</v>
      </c>
      <c r="C890" s="45">
        <v>733.60296600000004</v>
      </c>
      <c r="D890">
        <v>0.103911</v>
      </c>
    </row>
    <row r="891" spans="2:4">
      <c r="B891" s="46">
        <v>44824</v>
      </c>
      <c r="C891" s="45">
        <v>743.432007</v>
      </c>
      <c r="D891">
        <v>6.9849999999999995E-2</v>
      </c>
    </row>
    <row r="892" spans="2:4">
      <c r="B892" s="46">
        <v>44825</v>
      </c>
      <c r="C892" s="45">
        <v>740.84027100000003</v>
      </c>
      <c r="D892">
        <v>0.30277999999999999</v>
      </c>
    </row>
    <row r="893" spans="2:4">
      <c r="B893" s="46">
        <v>44826</v>
      </c>
      <c r="C893" s="45">
        <v>732.91845699999999</v>
      </c>
      <c r="D893">
        <v>5.0771999999999998E-2</v>
      </c>
    </row>
    <row r="894" spans="2:4">
      <c r="B894" s="46">
        <v>44827</v>
      </c>
      <c r="C894" s="45">
        <v>734.87445100000002</v>
      </c>
      <c r="D894">
        <v>5.2248999999999997E-2</v>
      </c>
    </row>
    <row r="895" spans="2:4">
      <c r="B895" s="46">
        <v>44830</v>
      </c>
      <c r="C895" s="45">
        <v>725.58337400000005</v>
      </c>
      <c r="D895">
        <v>5.0867999999999997E-2</v>
      </c>
    </row>
    <row r="896" spans="2:4">
      <c r="B896" s="46">
        <v>44831</v>
      </c>
      <c r="C896" s="45">
        <v>723.57843000000003</v>
      </c>
      <c r="D896">
        <v>2.4646999999999999E-2</v>
      </c>
    </row>
    <row r="897" spans="2:4">
      <c r="B897" s="46">
        <v>44832</v>
      </c>
      <c r="C897" s="45">
        <v>716.83013900000003</v>
      </c>
      <c r="D897">
        <v>2.7900000000000001E-2</v>
      </c>
    </row>
    <row r="898" spans="2:4">
      <c r="B898" s="46">
        <v>44833</v>
      </c>
      <c r="C898" s="45">
        <v>707.58801300000005</v>
      </c>
      <c r="D898">
        <v>3.1399999999999997E-2</v>
      </c>
    </row>
    <row r="899" spans="2:4">
      <c r="B899" s="46">
        <v>44834</v>
      </c>
      <c r="C899" s="45">
        <v>710.03308100000004</v>
      </c>
      <c r="D899">
        <v>2.7992E-2</v>
      </c>
    </row>
    <row r="900" spans="2:4">
      <c r="B900" s="46">
        <v>44837</v>
      </c>
      <c r="C900" s="45">
        <v>717.51483199999996</v>
      </c>
      <c r="D900">
        <v>4.1064999999999997E-2</v>
      </c>
    </row>
    <row r="901" spans="2:4">
      <c r="B901" s="46">
        <v>44838</v>
      </c>
      <c r="C901" s="45">
        <v>711.98907499999996</v>
      </c>
      <c r="D901">
        <v>4.0864999999999999E-2</v>
      </c>
    </row>
    <row r="902" spans="2:4">
      <c r="B902" s="46">
        <v>44840</v>
      </c>
      <c r="C902" s="45">
        <v>714.62969999999996</v>
      </c>
      <c r="D902">
        <v>3.3600999999999999E-2</v>
      </c>
    </row>
    <row r="903" spans="2:4">
      <c r="B903" s="46">
        <v>44841</v>
      </c>
      <c r="C903" s="45">
        <v>697.71020499999997</v>
      </c>
      <c r="D903">
        <v>7.5822000000000001E-2</v>
      </c>
    </row>
    <row r="904" spans="2:4">
      <c r="B904" s="46">
        <v>44844</v>
      </c>
      <c r="C904" s="45">
        <v>687.196594</v>
      </c>
      <c r="D904">
        <v>6.3924999999999996E-2</v>
      </c>
    </row>
    <row r="905" spans="2:4">
      <c r="B905" s="46">
        <v>44845</v>
      </c>
      <c r="C905" s="45">
        <v>682.45324700000003</v>
      </c>
      <c r="D905">
        <v>0.70506000000000002</v>
      </c>
    </row>
    <row r="906" spans="2:4">
      <c r="B906" s="46">
        <v>44846</v>
      </c>
      <c r="C906" s="45">
        <v>688.81024200000002</v>
      </c>
      <c r="D906">
        <v>0.24440200000000001</v>
      </c>
    </row>
    <row r="907" spans="2:4">
      <c r="B907" s="46">
        <v>44847</v>
      </c>
      <c r="C907" s="45">
        <v>687.245544</v>
      </c>
      <c r="D907">
        <v>5.1879000000000002E-2</v>
      </c>
    </row>
    <row r="908" spans="2:4">
      <c r="B908" s="46">
        <v>44848</v>
      </c>
      <c r="C908" s="45">
        <v>690.66851799999995</v>
      </c>
      <c r="D908">
        <v>7.2525000000000006E-2</v>
      </c>
    </row>
    <row r="909" spans="2:4">
      <c r="B909" s="46">
        <v>44851</v>
      </c>
      <c r="C909" s="45">
        <v>694.629456</v>
      </c>
      <c r="D909">
        <v>4.6356000000000001E-2</v>
      </c>
    </row>
    <row r="910" spans="2:4">
      <c r="B910" s="46">
        <v>44852</v>
      </c>
      <c r="C910" s="45">
        <v>686.56085199999995</v>
      </c>
      <c r="D910">
        <v>8.8982000000000006E-2</v>
      </c>
    </row>
    <row r="911" spans="2:4">
      <c r="B911" s="46">
        <v>44853</v>
      </c>
      <c r="C911" s="45">
        <v>697.51458700000001</v>
      </c>
      <c r="D911">
        <v>0.18534900000000001</v>
      </c>
    </row>
    <row r="912" spans="2:4">
      <c r="B912" s="46">
        <v>44854</v>
      </c>
      <c r="C912" s="45">
        <v>686.75647000000004</v>
      </c>
      <c r="D912">
        <v>9.9936999999999998E-2</v>
      </c>
    </row>
    <row r="913" spans="2:4">
      <c r="B913" s="46">
        <v>44855</v>
      </c>
      <c r="C913" s="45">
        <v>679.95941200000004</v>
      </c>
      <c r="D913">
        <v>0.21606600000000001</v>
      </c>
    </row>
    <row r="914" spans="2:4">
      <c r="B914" s="46">
        <v>44858</v>
      </c>
      <c r="C914" s="45">
        <v>706.65893600000004</v>
      </c>
      <c r="D914">
        <v>7.2348999999999997E-2</v>
      </c>
    </row>
    <row r="915" spans="2:4">
      <c r="B915" s="46">
        <v>44859</v>
      </c>
      <c r="C915" s="45">
        <v>685.19171100000005</v>
      </c>
      <c r="D915">
        <v>0.10925600000000001</v>
      </c>
    </row>
    <row r="916" spans="2:4">
      <c r="B916" s="46">
        <v>44861</v>
      </c>
      <c r="C916" s="45">
        <v>685.53393600000004</v>
      </c>
      <c r="D916">
        <v>7.8087000000000004E-2</v>
      </c>
    </row>
    <row r="917" spans="2:4">
      <c r="B917" s="46">
        <v>44862</v>
      </c>
      <c r="C917" s="45">
        <v>669.15240500000004</v>
      </c>
      <c r="D917">
        <v>0.17021600000000001</v>
      </c>
    </row>
    <row r="918" spans="2:4">
      <c r="B918" s="46">
        <v>44865</v>
      </c>
      <c r="C918" s="45">
        <v>669.98364300000003</v>
      </c>
      <c r="D918">
        <v>7.5999999999999998E-2</v>
      </c>
    </row>
    <row r="919" spans="2:4">
      <c r="B919" s="46">
        <v>44866</v>
      </c>
      <c r="C919" s="45">
        <v>674.72699</v>
      </c>
      <c r="D919">
        <v>6.7152000000000003E-2</v>
      </c>
    </row>
    <row r="920" spans="2:4">
      <c r="B920" s="46">
        <v>44867</v>
      </c>
      <c r="C920" s="45">
        <v>672.67315699999995</v>
      </c>
      <c r="D920">
        <v>6.3205999999999998E-2</v>
      </c>
    </row>
    <row r="921" spans="2:4">
      <c r="B921" s="46">
        <v>44868</v>
      </c>
      <c r="C921" s="45">
        <v>667.00073199999997</v>
      </c>
      <c r="D921">
        <v>4.8856999999999998E-2</v>
      </c>
    </row>
    <row r="922" spans="2:4">
      <c r="B922" s="46">
        <v>44869</v>
      </c>
      <c r="C922" s="45">
        <v>667.73425299999997</v>
      </c>
      <c r="D922">
        <v>5.3844999999999997E-2</v>
      </c>
    </row>
    <row r="923" spans="2:4">
      <c r="B923" s="46">
        <v>44872</v>
      </c>
      <c r="C923" s="45">
        <v>667.48974599999997</v>
      </c>
      <c r="D923">
        <v>5.4209E-2</v>
      </c>
    </row>
    <row r="924" spans="2:4">
      <c r="B924" s="46">
        <v>44874</v>
      </c>
      <c r="C924" s="45">
        <v>677.70996100000002</v>
      </c>
      <c r="D924">
        <v>9.6917000000000003E-2</v>
      </c>
    </row>
    <row r="925" spans="2:4">
      <c r="B925" s="46">
        <v>44875</v>
      </c>
      <c r="C925" s="45">
        <v>673.308899</v>
      </c>
      <c r="D925">
        <v>8.6607000000000003E-2</v>
      </c>
    </row>
    <row r="926" spans="2:4">
      <c r="B926" s="46">
        <v>44876</v>
      </c>
      <c r="C926" s="45">
        <v>677.02526899999998</v>
      </c>
      <c r="D926">
        <v>6.7963999999999997E-2</v>
      </c>
    </row>
    <row r="927" spans="2:4">
      <c r="B927" s="46">
        <v>44879</v>
      </c>
      <c r="C927" s="45">
        <v>674.53137200000003</v>
      </c>
      <c r="D927">
        <v>5.3869E-2</v>
      </c>
    </row>
    <row r="928" spans="2:4">
      <c r="B928" s="46">
        <v>44880</v>
      </c>
      <c r="C928" s="45">
        <v>672.91766399999995</v>
      </c>
      <c r="D928">
        <v>8.8071999999999998E-2</v>
      </c>
    </row>
    <row r="929" spans="2:4">
      <c r="B929" s="46">
        <v>44881</v>
      </c>
      <c r="C929" s="45">
        <v>673.84680200000003</v>
      </c>
      <c r="D929">
        <v>0.13092799999999999</v>
      </c>
    </row>
    <row r="930" spans="2:4">
      <c r="B930" s="46">
        <v>44882</v>
      </c>
      <c r="C930" s="45">
        <v>668.66332999999997</v>
      </c>
      <c r="D930">
        <v>7.2800000000000004E-2</v>
      </c>
    </row>
    <row r="931" spans="2:4">
      <c r="B931" s="46">
        <v>44883</v>
      </c>
      <c r="C931" s="45">
        <v>662.746399</v>
      </c>
      <c r="D931">
        <v>8.2182000000000005E-2</v>
      </c>
    </row>
    <row r="932" spans="2:4">
      <c r="B932" s="46">
        <v>44886</v>
      </c>
      <c r="C932" s="45">
        <v>652.67297399999995</v>
      </c>
      <c r="D932">
        <v>0.11475100000000001</v>
      </c>
    </row>
    <row r="933" spans="2:4">
      <c r="B933" s="46">
        <v>44887</v>
      </c>
      <c r="C933" s="45">
        <v>651.694885</v>
      </c>
      <c r="D933">
        <v>5.4799E-2</v>
      </c>
    </row>
    <row r="934" spans="2:4">
      <c r="B934" s="46">
        <v>44888</v>
      </c>
      <c r="C934" s="45">
        <v>646.413635</v>
      </c>
      <c r="D934">
        <v>8.3306000000000005E-2</v>
      </c>
    </row>
    <row r="935" spans="2:4">
      <c r="B935" s="46">
        <v>44889</v>
      </c>
      <c r="C935" s="45">
        <v>644.995544</v>
      </c>
      <c r="D935">
        <v>6.5417000000000003E-2</v>
      </c>
    </row>
    <row r="936" spans="2:4">
      <c r="B936" s="46">
        <v>44890</v>
      </c>
      <c r="C936" s="45">
        <v>640.105591</v>
      </c>
      <c r="D936">
        <v>0.125643</v>
      </c>
    </row>
    <row r="937" spans="2:4">
      <c r="B937" s="46">
        <v>44893</v>
      </c>
      <c r="C937" s="45">
        <v>645.82684300000005</v>
      </c>
      <c r="D937">
        <v>0.358935</v>
      </c>
    </row>
    <row r="938" spans="2:4">
      <c r="B938" s="46">
        <v>44894</v>
      </c>
      <c r="C938" s="45">
        <v>649.00537099999997</v>
      </c>
      <c r="D938">
        <v>0.28793999999999997</v>
      </c>
    </row>
    <row r="939" spans="2:4">
      <c r="B939" s="46">
        <v>44895</v>
      </c>
      <c r="C939" s="45">
        <v>648.12524399999995</v>
      </c>
      <c r="D939">
        <v>0.13777600000000001</v>
      </c>
    </row>
    <row r="940" spans="2:4">
      <c r="B940" s="46">
        <v>44896</v>
      </c>
      <c r="C940" s="45">
        <v>651.05920400000002</v>
      </c>
      <c r="D940">
        <v>0.119173</v>
      </c>
    </row>
    <row r="941" spans="2:4">
      <c r="B941" s="46">
        <v>44897</v>
      </c>
      <c r="C941" s="45">
        <v>651.54821800000002</v>
      </c>
      <c r="D941">
        <v>8.3331000000000002E-2</v>
      </c>
    </row>
    <row r="942" spans="2:4">
      <c r="B942" s="46">
        <v>44900</v>
      </c>
      <c r="C942" s="45">
        <v>653.94433600000002</v>
      </c>
      <c r="D942">
        <v>0.157304</v>
      </c>
    </row>
    <row r="943" spans="2:4">
      <c r="B943" s="46">
        <v>44901</v>
      </c>
      <c r="C943" s="45">
        <v>653.21087599999998</v>
      </c>
      <c r="D943">
        <v>0.10968799999999999</v>
      </c>
    </row>
    <row r="944" spans="2:4">
      <c r="B944" s="46">
        <v>44902</v>
      </c>
      <c r="C944" s="45">
        <v>646.70715299999995</v>
      </c>
      <c r="D944">
        <v>9.3396999999999994E-2</v>
      </c>
    </row>
    <row r="945" spans="2:4">
      <c r="B945" s="46">
        <v>44903</v>
      </c>
      <c r="C945" s="45">
        <v>648.71197500000005</v>
      </c>
      <c r="D945">
        <v>6.0130000000000003E-2</v>
      </c>
    </row>
    <row r="946" spans="2:4">
      <c r="B946" s="46">
        <v>44904</v>
      </c>
      <c r="C946" s="45">
        <v>649.15210000000002</v>
      </c>
      <c r="D946">
        <v>7.9254000000000005E-2</v>
      </c>
    </row>
    <row r="947" spans="2:4">
      <c r="B947" s="46">
        <v>44907</v>
      </c>
      <c r="C947" s="45">
        <v>650.472351</v>
      </c>
      <c r="D947">
        <v>6.1769999999999999E-2</v>
      </c>
    </row>
    <row r="948" spans="2:4">
      <c r="B948" s="46">
        <v>44908</v>
      </c>
      <c r="C948" s="45">
        <v>642.06158400000004</v>
      </c>
      <c r="D948">
        <v>0.119703</v>
      </c>
    </row>
    <row r="949" spans="2:4">
      <c r="B949" s="46">
        <v>44909</v>
      </c>
      <c r="C949" s="45">
        <v>661.42608600000005</v>
      </c>
      <c r="D949">
        <v>0.42714800000000003</v>
      </c>
    </row>
    <row r="950" spans="2:4">
      <c r="B950" s="46">
        <v>44910</v>
      </c>
      <c r="C950" s="45">
        <v>692.82019000000003</v>
      </c>
      <c r="D950">
        <v>0.86446599999999996</v>
      </c>
    </row>
    <row r="951" spans="2:4">
      <c r="B951" s="46">
        <v>44911</v>
      </c>
      <c r="C951" s="45">
        <v>692.23333700000001</v>
      </c>
      <c r="D951">
        <v>0.45158100000000001</v>
      </c>
    </row>
    <row r="952" spans="2:4">
      <c r="B952" s="46">
        <v>44914</v>
      </c>
      <c r="C952" s="45">
        <v>685.778503</v>
      </c>
      <c r="D952">
        <v>0.132664</v>
      </c>
    </row>
    <row r="953" spans="2:4">
      <c r="B953" s="46">
        <v>44915</v>
      </c>
      <c r="C953" s="45">
        <v>702.11120600000004</v>
      </c>
      <c r="D953">
        <v>0.383048</v>
      </c>
    </row>
    <row r="954" spans="2:4">
      <c r="B954" s="46">
        <v>44916</v>
      </c>
      <c r="C954" s="45">
        <v>690.13061500000003</v>
      </c>
      <c r="D954">
        <v>0.12917699999999999</v>
      </c>
    </row>
    <row r="955" spans="2:4">
      <c r="B955" s="46">
        <v>44917</v>
      </c>
      <c r="C955" s="45">
        <v>688.12567100000001</v>
      </c>
      <c r="D955">
        <v>0.142878</v>
      </c>
    </row>
    <row r="956" spans="2:4">
      <c r="B956" s="46">
        <v>44918</v>
      </c>
      <c r="C956" s="45">
        <v>661.18158000000005</v>
      </c>
      <c r="D956">
        <v>0.11962299999999999</v>
      </c>
    </row>
    <row r="957" spans="2:4">
      <c r="B957" s="46">
        <v>44921</v>
      </c>
      <c r="C957" s="45">
        <v>671.05950900000005</v>
      </c>
      <c r="D957">
        <v>8.1988000000000005E-2</v>
      </c>
    </row>
    <row r="958" spans="2:4">
      <c r="B958" s="46">
        <v>44922</v>
      </c>
      <c r="C958" s="45">
        <v>681.18182400000001</v>
      </c>
      <c r="D958">
        <v>3.8871999999999997E-2</v>
      </c>
    </row>
    <row r="959" spans="2:4">
      <c r="B959" s="46">
        <v>44923</v>
      </c>
      <c r="C959" s="45">
        <v>678.00335700000005</v>
      </c>
      <c r="D959">
        <v>5.4636999999999998E-2</v>
      </c>
    </row>
    <row r="960" spans="2:4">
      <c r="B960" s="46">
        <v>44924</v>
      </c>
      <c r="C960" s="45">
        <v>675.94946300000004</v>
      </c>
      <c r="D960">
        <v>3.7561999999999998E-2</v>
      </c>
    </row>
    <row r="961" spans="2:4">
      <c r="B961" s="46">
        <v>44925</v>
      </c>
      <c r="C961" s="45">
        <v>671.25506600000006</v>
      </c>
      <c r="D961">
        <v>4.7722000000000001E-2</v>
      </c>
    </row>
    <row r="962" spans="2:4">
      <c r="B962" s="46">
        <v>44928</v>
      </c>
      <c r="C962" s="45">
        <v>679.47033699999997</v>
      </c>
      <c r="D962">
        <v>3.0584E-2</v>
      </c>
    </row>
    <row r="963" spans="2:4">
      <c r="B963" s="46">
        <v>44929</v>
      </c>
      <c r="C963" s="45">
        <v>695.41180399999996</v>
      </c>
      <c r="D963">
        <v>0.39674900000000002</v>
      </c>
    </row>
    <row r="964" spans="2:4">
      <c r="B964" s="46">
        <v>44930</v>
      </c>
      <c r="C964" s="45">
        <v>701.42657499999996</v>
      </c>
      <c r="D964">
        <v>0.194935</v>
      </c>
    </row>
    <row r="965" spans="2:4">
      <c r="B965" s="46">
        <v>44931</v>
      </c>
      <c r="C965" s="45">
        <v>690.61962900000003</v>
      </c>
      <c r="D965">
        <v>0.183006</v>
      </c>
    </row>
    <row r="966" spans="2:4">
      <c r="B966" s="46">
        <v>44932</v>
      </c>
      <c r="C966" s="45">
        <v>686.95208700000001</v>
      </c>
      <c r="D966">
        <v>3.8087999999999997E-2</v>
      </c>
    </row>
    <row r="967" spans="2:4">
      <c r="B967" s="46">
        <v>44935</v>
      </c>
      <c r="C967" s="45">
        <v>697.95471199999997</v>
      </c>
      <c r="D967">
        <v>0.116983</v>
      </c>
    </row>
    <row r="968" spans="2:4">
      <c r="B968" s="46">
        <v>44936</v>
      </c>
      <c r="C968" s="45">
        <v>694.14044200000001</v>
      </c>
      <c r="D968">
        <v>5.9057999999999999E-2</v>
      </c>
    </row>
    <row r="969" spans="2:4">
      <c r="B969" s="46">
        <v>44937</v>
      </c>
      <c r="C969" s="45">
        <v>695.99859600000002</v>
      </c>
      <c r="D969">
        <v>6.3894000000000006E-2</v>
      </c>
    </row>
    <row r="970" spans="2:4">
      <c r="B970" s="46">
        <v>44938</v>
      </c>
      <c r="C970" s="45">
        <v>698.29693599999996</v>
      </c>
      <c r="D970">
        <v>4.3354999999999998E-2</v>
      </c>
    </row>
    <row r="971" spans="2:4">
      <c r="B971" s="46">
        <v>44939</v>
      </c>
      <c r="C971" s="45">
        <v>726.41461200000003</v>
      </c>
      <c r="D971">
        <v>0.46715600000000002</v>
      </c>
    </row>
    <row r="972" spans="2:4">
      <c r="B972" s="46">
        <v>44942</v>
      </c>
      <c r="C972" s="45">
        <v>720.25317399999994</v>
      </c>
      <c r="D972">
        <v>0.100318</v>
      </c>
    </row>
    <row r="973" spans="2:4">
      <c r="B973" s="46">
        <v>44943</v>
      </c>
      <c r="C973" s="45">
        <v>728.46850600000005</v>
      </c>
      <c r="D973">
        <v>0.12934999999999999</v>
      </c>
    </row>
    <row r="974" spans="2:4">
      <c r="B974" s="46">
        <v>44944</v>
      </c>
      <c r="C974" s="45">
        <v>721.37792999999999</v>
      </c>
      <c r="D974">
        <v>6.8696999999999994E-2</v>
      </c>
    </row>
    <row r="975" spans="2:4">
      <c r="B975" s="46">
        <v>44945</v>
      </c>
      <c r="C975" s="45">
        <v>722.50256300000001</v>
      </c>
      <c r="D975">
        <v>5.7215000000000002E-2</v>
      </c>
    </row>
    <row r="976" spans="2:4">
      <c r="B976" s="46">
        <v>44946</v>
      </c>
      <c r="C976" s="45">
        <v>707.29461700000002</v>
      </c>
      <c r="D976">
        <v>6.4116000000000006E-2</v>
      </c>
    </row>
    <row r="977" spans="2:4">
      <c r="B977" s="46">
        <v>44949</v>
      </c>
      <c r="C977" s="45">
        <v>709.69079599999998</v>
      </c>
      <c r="D977">
        <v>8.1180000000000002E-2</v>
      </c>
    </row>
    <row r="978" spans="2:4">
      <c r="B978" s="46">
        <v>44950</v>
      </c>
      <c r="C978" s="45">
        <v>709.39733899999999</v>
      </c>
      <c r="D978">
        <v>5.6431000000000002E-2</v>
      </c>
    </row>
    <row r="979" spans="2:4">
      <c r="B979" s="46">
        <v>44951</v>
      </c>
      <c r="C979" s="45">
        <v>677.22094700000002</v>
      </c>
      <c r="D979">
        <v>0.16162799999999999</v>
      </c>
    </row>
    <row r="980" spans="2:4">
      <c r="B980" s="46">
        <v>44953</v>
      </c>
      <c r="C980" s="45">
        <v>666.12048300000004</v>
      </c>
      <c r="D980">
        <v>9.6999000000000002E-2</v>
      </c>
    </row>
    <row r="981" spans="2:4">
      <c r="B981" s="46">
        <v>44956</v>
      </c>
      <c r="C981" s="45">
        <v>656.63385000000005</v>
      </c>
      <c r="D981">
        <v>6.3132999999999995E-2</v>
      </c>
    </row>
    <row r="982" spans="2:4">
      <c r="B982" s="46">
        <v>44957</v>
      </c>
      <c r="C982" s="45">
        <v>666.41400099999998</v>
      </c>
      <c r="D982">
        <v>4.9488999999999998E-2</v>
      </c>
    </row>
    <row r="983" spans="2:4">
      <c r="B983" s="46">
        <v>44958</v>
      </c>
      <c r="C983" s="45">
        <v>654.18890399999998</v>
      </c>
      <c r="D983">
        <v>9.9866999999999997E-2</v>
      </c>
    </row>
    <row r="984" spans="2:4">
      <c r="B984" s="46">
        <v>44959</v>
      </c>
      <c r="C984" s="45">
        <v>677.70996100000002</v>
      </c>
      <c r="D984">
        <v>7.0613999999999996E-2</v>
      </c>
    </row>
    <row r="985" spans="2:4">
      <c r="B985" s="46">
        <v>44960</v>
      </c>
      <c r="C985" s="45">
        <v>689.071777</v>
      </c>
      <c r="D985">
        <v>3.9621999999999997E-2</v>
      </c>
    </row>
    <row r="986" spans="2:4">
      <c r="B986" s="46">
        <v>44963</v>
      </c>
      <c r="C986" s="45">
        <v>680.62451199999998</v>
      </c>
      <c r="D986">
        <v>4.5741999999999998E-2</v>
      </c>
    </row>
    <row r="987" spans="2:4">
      <c r="B987" s="46">
        <v>44964</v>
      </c>
      <c r="C987" s="45">
        <v>679.24127199999998</v>
      </c>
      <c r="D987">
        <v>4.1047E-2</v>
      </c>
    </row>
    <row r="988" spans="2:4">
      <c r="B988" s="46">
        <v>44965</v>
      </c>
      <c r="C988" s="45">
        <v>688.62719700000002</v>
      </c>
      <c r="D988">
        <v>3.4716999999999998E-2</v>
      </c>
    </row>
    <row r="989" spans="2:4">
      <c r="B989" s="46">
        <v>44966</v>
      </c>
      <c r="C989" s="45">
        <v>669.60845900000004</v>
      </c>
      <c r="D989">
        <v>5.2589999999999998E-2</v>
      </c>
    </row>
    <row r="990" spans="2:4">
      <c r="B990" s="46">
        <v>44967</v>
      </c>
      <c r="C990" s="45">
        <v>675.38812299999995</v>
      </c>
      <c r="D990">
        <v>3.6359000000000002E-2</v>
      </c>
    </row>
    <row r="991" spans="2:4">
      <c r="B991" s="46">
        <v>44970</v>
      </c>
      <c r="C991" s="45">
        <v>654.14642300000003</v>
      </c>
      <c r="D991">
        <v>0.12595300000000001</v>
      </c>
    </row>
    <row r="992" spans="2:4">
      <c r="B992" s="46">
        <v>44971</v>
      </c>
      <c r="C992" s="45">
        <v>642.78454599999998</v>
      </c>
      <c r="D992">
        <v>8.0921999999999994E-2</v>
      </c>
    </row>
    <row r="993" spans="2:4">
      <c r="B993" s="46">
        <v>44972</v>
      </c>
      <c r="C993" s="45">
        <v>647.67511000000002</v>
      </c>
      <c r="D993">
        <v>6.5477999999999995E-2</v>
      </c>
    </row>
    <row r="994" spans="2:4">
      <c r="B994" s="46">
        <v>44973</v>
      </c>
      <c r="C994" s="45">
        <v>650.88604699999996</v>
      </c>
      <c r="D994">
        <v>2.4169E-2</v>
      </c>
    </row>
    <row r="995" spans="2:4">
      <c r="B995" s="46">
        <v>44974</v>
      </c>
      <c r="C995" s="45">
        <v>649.65106200000002</v>
      </c>
      <c r="D995">
        <v>2.0527E-2</v>
      </c>
    </row>
    <row r="996" spans="2:4">
      <c r="B996" s="46">
        <v>44977</v>
      </c>
      <c r="C996" s="45">
        <v>650.98486300000002</v>
      </c>
      <c r="D996">
        <v>4.9223999999999997E-2</v>
      </c>
    </row>
    <row r="997" spans="2:4">
      <c r="B997" s="46">
        <v>44978</v>
      </c>
      <c r="C997" s="45">
        <v>649.70043899999996</v>
      </c>
      <c r="D997">
        <v>0.103995</v>
      </c>
    </row>
    <row r="998" spans="2:4">
      <c r="B998" s="46">
        <v>44979</v>
      </c>
      <c r="C998" s="45">
        <v>631.42266800000004</v>
      </c>
      <c r="D998">
        <v>9.9141000000000007E-2</v>
      </c>
    </row>
    <row r="999" spans="2:4">
      <c r="B999" s="46">
        <v>44980</v>
      </c>
      <c r="C999" s="45">
        <v>616.25707999999997</v>
      </c>
      <c r="D999">
        <v>8.3653000000000005E-2</v>
      </c>
    </row>
    <row r="1000" spans="2:4">
      <c r="B1000" s="46">
        <v>44981</v>
      </c>
      <c r="C1000" s="45">
        <v>612.84851100000003</v>
      </c>
      <c r="D1000">
        <v>8.2160999999999998E-2</v>
      </c>
    </row>
    <row r="1001" spans="2:4">
      <c r="B1001" s="46">
        <v>44984</v>
      </c>
      <c r="C1001" s="45">
        <v>601.98071300000004</v>
      </c>
      <c r="D1001">
        <v>6.6618999999999998E-2</v>
      </c>
    </row>
    <row r="1002" spans="2:4">
      <c r="B1002" s="46">
        <v>44985</v>
      </c>
      <c r="C1002" s="45">
        <v>592.89117399999998</v>
      </c>
      <c r="D1002">
        <v>9.5927999999999999E-2</v>
      </c>
    </row>
    <row r="1003" spans="2:4">
      <c r="B1003" s="46">
        <v>44986</v>
      </c>
      <c r="C1003" s="45">
        <v>595.163635</v>
      </c>
      <c r="D1003">
        <v>9.8777000000000004E-2</v>
      </c>
    </row>
    <row r="1004" spans="2:4">
      <c r="B1004" s="46">
        <v>44987</v>
      </c>
      <c r="C1004" s="45">
        <v>592.94061299999998</v>
      </c>
      <c r="D1004">
        <v>8.1527000000000002E-2</v>
      </c>
    </row>
    <row r="1005" spans="2:4">
      <c r="B1005" s="46">
        <v>44988</v>
      </c>
      <c r="C1005" s="45">
        <v>594.02734399999997</v>
      </c>
      <c r="D1005">
        <v>7.3707999999999996E-2</v>
      </c>
    </row>
    <row r="1006" spans="2:4">
      <c r="B1006" s="46">
        <v>44991</v>
      </c>
      <c r="C1006" s="45">
        <v>600.597534</v>
      </c>
      <c r="D1006">
        <v>0.110987</v>
      </c>
    </row>
    <row r="1007" spans="2:4">
      <c r="B1007" s="46">
        <v>44993</v>
      </c>
      <c r="C1007" s="45">
        <v>596.20098900000005</v>
      </c>
      <c r="D1007">
        <v>0.160221</v>
      </c>
    </row>
    <row r="1008" spans="2:4">
      <c r="B1008" s="46">
        <v>44994</v>
      </c>
      <c r="C1008" s="45">
        <v>597.23834199999999</v>
      </c>
      <c r="D1008">
        <v>7.5018000000000001E-2</v>
      </c>
    </row>
    <row r="1009" spans="2:4">
      <c r="B1009" s="46">
        <v>44995</v>
      </c>
      <c r="C1009" s="45">
        <v>591.11285399999997</v>
      </c>
      <c r="D1009">
        <v>8.992E-2</v>
      </c>
    </row>
    <row r="1010" spans="2:4">
      <c r="B1010" s="46">
        <v>44998</v>
      </c>
      <c r="C1010" s="45">
        <v>576.73761000000002</v>
      </c>
      <c r="D1010">
        <v>9.3131000000000005E-2</v>
      </c>
    </row>
    <row r="1011" spans="2:4">
      <c r="B1011" s="46">
        <v>44999</v>
      </c>
      <c r="C1011" s="45">
        <v>570.16747999999995</v>
      </c>
      <c r="D1011">
        <v>7.4861999999999998E-2</v>
      </c>
    </row>
    <row r="1012" spans="2:4">
      <c r="B1012" s="46">
        <v>45000</v>
      </c>
      <c r="C1012" s="45">
        <v>573.03265399999998</v>
      </c>
      <c r="D1012">
        <v>5.6349999999999997E-2</v>
      </c>
    </row>
    <row r="1013" spans="2:4">
      <c r="B1013" s="46">
        <v>45001</v>
      </c>
      <c r="C1013" s="45">
        <v>572.29168700000002</v>
      </c>
      <c r="D1013">
        <v>4.8099000000000003E-2</v>
      </c>
    </row>
    <row r="1014" spans="2:4">
      <c r="B1014" s="46">
        <v>45002</v>
      </c>
      <c r="C1014" s="45">
        <v>568.68548599999997</v>
      </c>
      <c r="D1014">
        <v>6.2681000000000001E-2</v>
      </c>
    </row>
    <row r="1015" spans="2:4">
      <c r="B1015" s="46">
        <v>45005</v>
      </c>
      <c r="C1015" s="45">
        <v>566.36370799999997</v>
      </c>
      <c r="D1015">
        <v>0.24146000000000001</v>
      </c>
    </row>
    <row r="1016" spans="2:4">
      <c r="B1016" s="46">
        <v>45006</v>
      </c>
      <c r="C1016" s="45">
        <v>565.57336399999997</v>
      </c>
      <c r="D1016">
        <v>5.4532999999999998E-2</v>
      </c>
    </row>
    <row r="1017" spans="2:4">
      <c r="B1017" s="46">
        <v>45007</v>
      </c>
      <c r="C1017" s="45">
        <v>561.52258300000005</v>
      </c>
      <c r="D1017">
        <v>9.1327000000000005E-2</v>
      </c>
    </row>
    <row r="1018" spans="2:4">
      <c r="B1018" s="46">
        <v>45008</v>
      </c>
      <c r="C1018" s="45">
        <v>552.68017599999996</v>
      </c>
      <c r="D1018">
        <v>8.6281999999999998E-2</v>
      </c>
    </row>
    <row r="1019" spans="2:4">
      <c r="B1019" s="46">
        <v>45009</v>
      </c>
      <c r="C1019" s="45">
        <v>551.88970900000004</v>
      </c>
      <c r="D1019">
        <v>0.16201599999999999</v>
      </c>
    </row>
    <row r="1020" spans="2:4">
      <c r="B1020" s="46">
        <v>45012</v>
      </c>
      <c r="C1020" s="45">
        <v>546.90039100000001</v>
      </c>
      <c r="D1020">
        <v>0.33022400000000002</v>
      </c>
    </row>
    <row r="1021" spans="2:4">
      <c r="B1021" s="46">
        <v>45013</v>
      </c>
      <c r="C1021" s="45">
        <v>556.53326400000003</v>
      </c>
      <c r="D1021">
        <v>0.303975</v>
      </c>
    </row>
    <row r="1022" spans="2:4">
      <c r="B1022" s="46">
        <v>45014</v>
      </c>
      <c r="C1022" s="45">
        <v>573.18084699999997</v>
      </c>
      <c r="D1022">
        <v>0.18440200000000001</v>
      </c>
    </row>
    <row r="1023" spans="2:4">
      <c r="B1023" s="46">
        <v>45016</v>
      </c>
      <c r="C1023" s="45">
        <v>602.96862799999997</v>
      </c>
      <c r="D1023">
        <v>0.21357999999999999</v>
      </c>
    </row>
    <row r="1024" spans="2:4">
      <c r="B1024" s="46">
        <v>45019</v>
      </c>
      <c r="C1024" s="45">
        <v>620.40667699999995</v>
      </c>
      <c r="D1024">
        <v>7.5364E-2</v>
      </c>
    </row>
    <row r="1025" spans="2:4">
      <c r="B1025" s="46">
        <v>45021</v>
      </c>
      <c r="C1025" s="45">
        <v>611.56414800000005</v>
      </c>
      <c r="D1025">
        <v>4.8438000000000002E-2</v>
      </c>
    </row>
    <row r="1026" spans="2:4">
      <c r="B1026" s="46">
        <v>45022</v>
      </c>
      <c r="C1026" s="45">
        <v>625.74176</v>
      </c>
      <c r="D1026">
        <v>6.7104999999999998E-2</v>
      </c>
    </row>
    <row r="1027" spans="2:4">
      <c r="B1027" s="46">
        <v>45026</v>
      </c>
      <c r="C1027" s="45">
        <v>631.225098</v>
      </c>
      <c r="D1027">
        <v>6.4387E-2</v>
      </c>
    </row>
    <row r="1028" spans="2:4">
      <c r="B1028" s="46">
        <v>45027</v>
      </c>
      <c r="C1028" s="45">
        <v>634.33727999999996</v>
      </c>
      <c r="D1028">
        <v>4.6004000000000003E-2</v>
      </c>
    </row>
    <row r="1029" spans="2:4">
      <c r="B1029" s="46">
        <v>45028</v>
      </c>
      <c r="C1029" s="45">
        <v>631.62030000000004</v>
      </c>
      <c r="D1029">
        <v>1.9061999999999999E-2</v>
      </c>
    </row>
    <row r="1030" spans="2:4">
      <c r="B1030" s="46">
        <v>45029</v>
      </c>
      <c r="C1030" s="45">
        <v>626.68029799999999</v>
      </c>
      <c r="D1030">
        <v>2.6343999999999999E-2</v>
      </c>
    </row>
    <row r="1031" spans="2:4">
      <c r="B1031" s="46">
        <v>45033</v>
      </c>
      <c r="C1031" s="45">
        <v>614.824524</v>
      </c>
      <c r="D1031">
        <v>5.4855000000000001E-2</v>
      </c>
    </row>
    <row r="1032" spans="2:4">
      <c r="B1032" s="46">
        <v>45034</v>
      </c>
      <c r="C1032" s="45">
        <v>605.88324</v>
      </c>
      <c r="D1032">
        <v>0.101463</v>
      </c>
    </row>
    <row r="1033" spans="2:4">
      <c r="B1033" s="46">
        <v>45035</v>
      </c>
      <c r="C1033" s="45">
        <v>604.99401899999998</v>
      </c>
      <c r="D1033">
        <v>4.9796E-2</v>
      </c>
    </row>
    <row r="1034" spans="2:4">
      <c r="B1034" s="46">
        <v>45036</v>
      </c>
      <c r="C1034" s="45">
        <v>593.13818400000002</v>
      </c>
      <c r="D1034">
        <v>8.5972000000000007E-2</v>
      </c>
    </row>
    <row r="1035" spans="2:4">
      <c r="B1035" s="46">
        <v>45037</v>
      </c>
      <c r="C1035" s="45">
        <v>601.38793899999996</v>
      </c>
      <c r="D1035">
        <v>2.5118000000000001E-2</v>
      </c>
    </row>
    <row r="1036" spans="2:4">
      <c r="B1036" s="46">
        <v>45040</v>
      </c>
      <c r="C1036" s="45">
        <v>596.25036599999999</v>
      </c>
      <c r="D1036">
        <v>7.3220999999999994E-2</v>
      </c>
    </row>
    <row r="1037" spans="2:4">
      <c r="B1037" s="46">
        <v>45041</v>
      </c>
      <c r="C1037" s="45">
        <v>600.05407700000001</v>
      </c>
      <c r="D1037">
        <v>7.8777E-2</v>
      </c>
    </row>
    <row r="1038" spans="2:4">
      <c r="B1038" s="46">
        <v>45042</v>
      </c>
      <c r="C1038" s="45">
        <v>599.85656700000004</v>
      </c>
      <c r="D1038">
        <v>2.2952E-2</v>
      </c>
    </row>
    <row r="1039" spans="2:4">
      <c r="B1039" s="46">
        <v>45043</v>
      </c>
      <c r="C1039" s="45">
        <v>619.31982400000004</v>
      </c>
      <c r="D1039">
        <v>0.11786199999999999</v>
      </c>
    </row>
    <row r="1040" spans="2:4">
      <c r="B1040" s="46">
        <v>45044</v>
      </c>
      <c r="C1040" s="45">
        <v>611.119507</v>
      </c>
      <c r="D1040">
        <v>0.19168399999999999</v>
      </c>
    </row>
    <row r="1041" spans="2:4">
      <c r="B1041" s="46">
        <v>45048</v>
      </c>
      <c r="C1041" s="45">
        <v>601.04205300000001</v>
      </c>
      <c r="D1041">
        <v>9.7606999999999999E-2</v>
      </c>
    </row>
    <row r="1042" spans="2:4">
      <c r="B1042" s="46">
        <v>45049</v>
      </c>
      <c r="C1042" s="45">
        <v>600.69628899999998</v>
      </c>
      <c r="D1042">
        <v>4.7218000000000003E-2</v>
      </c>
    </row>
    <row r="1043" spans="2:4">
      <c r="B1043" s="46">
        <v>45050</v>
      </c>
      <c r="C1043" s="45">
        <v>602.07952899999998</v>
      </c>
      <c r="D1043">
        <v>6.8006999999999998E-2</v>
      </c>
    </row>
    <row r="1044" spans="2:4">
      <c r="B1044" s="46">
        <v>45051</v>
      </c>
      <c r="C1044" s="45">
        <v>594.17559800000004</v>
      </c>
      <c r="D1044">
        <v>6.7410999999999999E-2</v>
      </c>
    </row>
    <row r="1045" spans="2:4">
      <c r="B1045" s="46">
        <v>45054</v>
      </c>
      <c r="C1045" s="45">
        <v>577.52795400000002</v>
      </c>
      <c r="D1045">
        <v>0.25768799999999997</v>
      </c>
    </row>
    <row r="1046" spans="2:4">
      <c r="B1046" s="46">
        <v>45055</v>
      </c>
      <c r="C1046" s="45">
        <v>592.54540999999995</v>
      </c>
      <c r="D1046">
        <v>0.36878</v>
      </c>
    </row>
    <row r="1047" spans="2:4">
      <c r="B1047" s="46">
        <v>45056</v>
      </c>
      <c r="C1047" s="45">
        <v>625.93933100000004</v>
      </c>
      <c r="D1047">
        <v>0.48466300000000001</v>
      </c>
    </row>
    <row r="1048" spans="2:4">
      <c r="B1048" s="46">
        <v>45057</v>
      </c>
      <c r="C1048" s="45">
        <v>652.31866500000001</v>
      </c>
      <c r="D1048">
        <v>0.36820999999999998</v>
      </c>
    </row>
    <row r="1049" spans="2:4">
      <c r="B1049" s="46">
        <v>45058</v>
      </c>
      <c r="C1049" s="45">
        <v>643.62432899999999</v>
      </c>
      <c r="D1049">
        <v>0.25421199999999999</v>
      </c>
    </row>
    <row r="1050" spans="2:4">
      <c r="B1050" s="46">
        <v>45061</v>
      </c>
      <c r="C1050" s="45">
        <v>620.75244099999998</v>
      </c>
      <c r="D1050">
        <v>0.23195399999999999</v>
      </c>
    </row>
    <row r="1051" spans="2:4">
      <c r="B1051" s="46">
        <v>45062</v>
      </c>
      <c r="C1051" s="45">
        <v>615.31854199999998</v>
      </c>
      <c r="D1051">
        <v>0.15715699999999999</v>
      </c>
    </row>
    <row r="1052" spans="2:4">
      <c r="B1052" s="46">
        <v>45063</v>
      </c>
      <c r="C1052" s="45">
        <v>626.33459500000004</v>
      </c>
      <c r="D1052">
        <v>0.13786999999999999</v>
      </c>
    </row>
    <row r="1053" spans="2:4">
      <c r="B1053" s="46">
        <v>45064</v>
      </c>
      <c r="C1053" s="45">
        <v>624.16101100000003</v>
      </c>
      <c r="D1053">
        <v>6.7113999999999993E-2</v>
      </c>
    </row>
    <row r="1054" spans="2:4">
      <c r="B1054" s="46">
        <v>45065</v>
      </c>
      <c r="C1054" s="45">
        <v>614.47875999999997</v>
      </c>
      <c r="D1054">
        <v>8.4097000000000005E-2</v>
      </c>
    </row>
    <row r="1055" spans="2:4">
      <c r="B1055" s="46">
        <v>45068</v>
      </c>
      <c r="C1055" s="45">
        <v>629.05157499999996</v>
      </c>
      <c r="D1055">
        <v>9.5651E-2</v>
      </c>
    </row>
    <row r="1056" spans="2:4">
      <c r="B1056" s="46">
        <v>45069</v>
      </c>
      <c r="C1056" s="45">
        <v>624.25976600000001</v>
      </c>
      <c r="D1056">
        <v>6.3549999999999995E-2</v>
      </c>
    </row>
    <row r="1057" spans="2:4">
      <c r="B1057" s="46">
        <v>45070</v>
      </c>
      <c r="C1057" s="45">
        <v>629.05157499999996</v>
      </c>
      <c r="D1057">
        <v>7.1462999999999999E-2</v>
      </c>
    </row>
    <row r="1058" spans="2:4">
      <c r="B1058" s="46">
        <v>45071</v>
      </c>
      <c r="C1058" s="45">
        <v>627.86596699999996</v>
      </c>
      <c r="D1058">
        <v>5.4526999999999999E-2</v>
      </c>
    </row>
    <row r="1059" spans="2:4">
      <c r="B1059" s="46">
        <v>45072</v>
      </c>
      <c r="C1059" s="45">
        <v>624.30920400000002</v>
      </c>
      <c r="D1059">
        <v>3.6499999999999998E-2</v>
      </c>
    </row>
    <row r="1060" spans="2:4">
      <c r="B1060" s="46">
        <v>45075</v>
      </c>
      <c r="C1060" s="45">
        <v>634.58422900000005</v>
      </c>
      <c r="D1060">
        <v>9.5087000000000005E-2</v>
      </c>
    </row>
    <row r="1061" spans="2:4">
      <c r="B1061" s="46">
        <v>45076</v>
      </c>
      <c r="C1061" s="45">
        <v>625.84057600000006</v>
      </c>
      <c r="D1061">
        <v>4.9980999999999998E-2</v>
      </c>
    </row>
    <row r="1062" spans="2:4">
      <c r="B1062" s="46">
        <v>45077</v>
      </c>
      <c r="C1062" s="45">
        <v>629.89129600000001</v>
      </c>
      <c r="D1062">
        <v>6.5000000000000002E-2</v>
      </c>
    </row>
    <row r="1063" spans="2:4">
      <c r="B1063" s="46">
        <v>45078</v>
      </c>
      <c r="C1063" s="45">
        <v>631.57092299999999</v>
      </c>
      <c r="D1063">
        <v>4.1938000000000003E-2</v>
      </c>
    </row>
    <row r="1064" spans="2:4">
      <c r="B1064" s="46">
        <v>45079</v>
      </c>
      <c r="C1064" s="45">
        <v>630.87933299999997</v>
      </c>
      <c r="D1064">
        <v>6.2219999999999998E-2</v>
      </c>
    </row>
    <row r="1065" spans="2:4">
      <c r="B1065" s="46">
        <v>45082</v>
      </c>
      <c r="C1065" s="45">
        <v>633.49749799999995</v>
      </c>
      <c r="D1065">
        <v>5.1031E-2</v>
      </c>
    </row>
    <row r="1066" spans="2:4">
      <c r="B1066" s="46">
        <v>45083</v>
      </c>
      <c r="C1066" s="45">
        <v>654.88738999999998</v>
      </c>
      <c r="D1066">
        <v>0.195191</v>
      </c>
    </row>
    <row r="1067" spans="2:4">
      <c r="B1067" s="46">
        <v>45084</v>
      </c>
      <c r="C1067" s="45">
        <v>668.66980000000001</v>
      </c>
      <c r="D1067">
        <v>0.21768299999999999</v>
      </c>
    </row>
    <row r="1068" spans="2:4">
      <c r="B1068" s="46">
        <v>45085</v>
      </c>
      <c r="C1068" s="45">
        <v>667.53363000000002</v>
      </c>
      <c r="D1068">
        <v>0.10204299999999999</v>
      </c>
    </row>
    <row r="1069" spans="2:4">
      <c r="B1069" s="46">
        <v>45086</v>
      </c>
      <c r="C1069" s="45">
        <v>660.71655299999998</v>
      </c>
      <c r="D1069">
        <v>7.7891000000000002E-2</v>
      </c>
    </row>
    <row r="1070" spans="2:4">
      <c r="B1070" s="46">
        <v>45089</v>
      </c>
      <c r="C1070" s="45">
        <v>654.64038100000005</v>
      </c>
      <c r="D1070">
        <v>4.8055E-2</v>
      </c>
    </row>
    <row r="1071" spans="2:4">
      <c r="B1071" s="46">
        <v>45090</v>
      </c>
      <c r="C1071" s="45">
        <v>658.44421399999999</v>
      </c>
      <c r="D1071">
        <v>0.11588</v>
      </c>
    </row>
    <row r="1072" spans="2:4">
      <c r="B1072" s="46">
        <v>45091</v>
      </c>
      <c r="C1072" s="45">
        <v>685.07049600000005</v>
      </c>
      <c r="D1072">
        <v>0.240287</v>
      </c>
    </row>
    <row r="1073" spans="2:4">
      <c r="B1073" s="46">
        <v>45092</v>
      </c>
      <c r="C1073" s="45">
        <v>675.19055200000003</v>
      </c>
      <c r="D1073">
        <v>0.158777</v>
      </c>
    </row>
    <row r="1074" spans="2:4">
      <c r="B1074" s="46">
        <v>45093</v>
      </c>
      <c r="C1074" s="45">
        <v>698.11181599999998</v>
      </c>
      <c r="D1074">
        <v>0.23965</v>
      </c>
    </row>
    <row r="1075" spans="2:4">
      <c r="B1075" s="46">
        <v>45096</v>
      </c>
      <c r="C1075" s="45">
        <v>709.96765100000005</v>
      </c>
      <c r="D1075">
        <v>0.14613799999999999</v>
      </c>
    </row>
    <row r="1076" spans="2:4">
      <c r="B1076" s="46">
        <v>45097</v>
      </c>
      <c r="C1076" s="45">
        <v>682.89685099999997</v>
      </c>
      <c r="D1076">
        <v>0.32880199999999998</v>
      </c>
    </row>
    <row r="1077" spans="2:4">
      <c r="B1077" s="46">
        <v>45098</v>
      </c>
      <c r="C1077" s="45">
        <v>687.78741500000001</v>
      </c>
      <c r="D1077">
        <v>0.12513199999999999</v>
      </c>
    </row>
    <row r="1078" spans="2:4">
      <c r="B1078" s="46">
        <v>45099</v>
      </c>
      <c r="C1078" s="45">
        <v>673.80737299999998</v>
      </c>
      <c r="D1078">
        <v>0.156199</v>
      </c>
    </row>
    <row r="1079" spans="2:4">
      <c r="B1079" s="46">
        <v>45100</v>
      </c>
      <c r="C1079" s="45">
        <v>665.50824</v>
      </c>
      <c r="D1079">
        <v>0.101773</v>
      </c>
    </row>
    <row r="1080" spans="2:4">
      <c r="B1080" s="46">
        <v>45103</v>
      </c>
      <c r="C1080" s="45">
        <v>676.57372999999995</v>
      </c>
      <c r="D1080">
        <v>0.14177899999999999</v>
      </c>
    </row>
    <row r="1081" spans="2:4">
      <c r="B1081" s="46">
        <v>45104</v>
      </c>
      <c r="C1081" s="45">
        <v>674.94360400000005</v>
      </c>
      <c r="D1081">
        <v>5.9801E-2</v>
      </c>
    </row>
    <row r="1082" spans="2:4">
      <c r="B1082" s="46">
        <v>45105</v>
      </c>
      <c r="C1082" s="45">
        <v>696.67932099999996</v>
      </c>
      <c r="D1082">
        <v>0.22919900000000001</v>
      </c>
    </row>
    <row r="1083" spans="2:4">
      <c r="B1083" s="46">
        <v>45107</v>
      </c>
      <c r="C1083" s="45">
        <v>719.25482199999999</v>
      </c>
      <c r="D1083">
        <v>0.33937200000000001</v>
      </c>
    </row>
    <row r="1084" spans="2:4">
      <c r="B1084" s="46">
        <v>45110</v>
      </c>
      <c r="C1084" s="45">
        <v>729.92504899999994</v>
      </c>
      <c r="D1084">
        <v>0.17913100000000001</v>
      </c>
    </row>
    <row r="1085" spans="2:4">
      <c r="B1085" s="46">
        <v>45111</v>
      </c>
      <c r="C1085" s="45">
        <v>712.41595500000005</v>
      </c>
      <c r="D1085">
        <v>0.113299</v>
      </c>
    </row>
    <row r="1086" spans="2:4">
      <c r="B1086" s="46">
        <v>45112</v>
      </c>
      <c r="C1086" s="45">
        <v>732.80187999999998</v>
      </c>
      <c r="D1086">
        <v>0.149062</v>
      </c>
    </row>
    <row r="1087" spans="2:4">
      <c r="B1087" s="46">
        <v>45113</v>
      </c>
      <c r="C1087" s="45">
        <v>734.83551</v>
      </c>
      <c r="D1087">
        <v>0.12164700000000001</v>
      </c>
    </row>
    <row r="1088" spans="2:4">
      <c r="B1088" s="46">
        <v>45114</v>
      </c>
      <c r="C1088" s="45">
        <v>715.78881799999999</v>
      </c>
      <c r="D1088">
        <v>0.10609499999999999</v>
      </c>
    </row>
    <row r="1089" spans="2:4">
      <c r="B1089" s="46">
        <v>45117</v>
      </c>
      <c r="C1089" s="45">
        <v>729.03222700000003</v>
      </c>
      <c r="D1089">
        <v>0.12601299999999999</v>
      </c>
    </row>
    <row r="1090" spans="2:4">
      <c r="B1090" s="46">
        <v>45118</v>
      </c>
      <c r="C1090" s="45">
        <v>736.12512200000003</v>
      </c>
      <c r="D1090">
        <v>8.2393999999999995E-2</v>
      </c>
    </row>
    <row r="1091" spans="2:4">
      <c r="B1091" s="46">
        <v>45119</v>
      </c>
      <c r="C1091" s="45">
        <v>735.72833300000002</v>
      </c>
      <c r="D1091">
        <v>8.6938000000000001E-2</v>
      </c>
    </row>
    <row r="1092" spans="2:4">
      <c r="B1092" s="46">
        <v>45120</v>
      </c>
      <c r="C1092" s="45">
        <v>749.26934800000004</v>
      </c>
      <c r="D1092">
        <v>0.130805</v>
      </c>
    </row>
    <row r="1093" spans="2:4">
      <c r="B1093" s="46">
        <v>45121</v>
      </c>
      <c r="C1093" s="45">
        <v>737.01794400000006</v>
      </c>
      <c r="D1093">
        <v>0.22142500000000001</v>
      </c>
    </row>
    <row r="1094" spans="2:4">
      <c r="B1094" s="46">
        <v>45124</v>
      </c>
      <c r="C1094" s="45">
        <v>741.43243399999994</v>
      </c>
      <c r="D1094">
        <v>8.4697999999999996E-2</v>
      </c>
    </row>
    <row r="1095" spans="2:4">
      <c r="B1095" s="46">
        <v>45125</v>
      </c>
      <c r="C1095" s="45">
        <v>722.73290999999995</v>
      </c>
      <c r="D1095">
        <v>9.1517000000000001E-2</v>
      </c>
    </row>
    <row r="1096" spans="2:4">
      <c r="B1096" s="46">
        <v>45126</v>
      </c>
      <c r="C1096" s="45">
        <v>738.95239300000003</v>
      </c>
      <c r="D1096">
        <v>0.14718300000000001</v>
      </c>
    </row>
    <row r="1097" spans="2:4">
      <c r="B1097" s="46">
        <v>45127</v>
      </c>
      <c r="C1097" s="45">
        <v>740.63879399999996</v>
      </c>
      <c r="D1097">
        <v>8.0152000000000001E-2</v>
      </c>
    </row>
    <row r="1098" spans="2:4">
      <c r="B1098" s="46">
        <v>45128</v>
      </c>
      <c r="C1098" s="45">
        <v>738.60516399999995</v>
      </c>
      <c r="D1098">
        <v>6.6445000000000004E-2</v>
      </c>
    </row>
    <row r="1099" spans="2:4">
      <c r="B1099" s="46">
        <v>45131</v>
      </c>
      <c r="C1099" s="45">
        <v>736.81951900000001</v>
      </c>
      <c r="D1099">
        <v>0.10888299999999999</v>
      </c>
    </row>
    <row r="1100" spans="2:4">
      <c r="B1100" s="46">
        <v>45132</v>
      </c>
      <c r="C1100" s="45">
        <v>776.15295400000002</v>
      </c>
      <c r="D1100">
        <v>0.43237700000000001</v>
      </c>
    </row>
    <row r="1101" spans="2:4">
      <c r="B1101" s="46">
        <v>45133</v>
      </c>
      <c r="C1101" s="45">
        <v>829.32501200000002</v>
      </c>
      <c r="D1101">
        <v>1.1996990000000001</v>
      </c>
    </row>
    <row r="1102" spans="2:4">
      <c r="B1102" s="46">
        <v>45134</v>
      </c>
      <c r="C1102" s="45">
        <v>811.46868900000004</v>
      </c>
      <c r="D1102">
        <v>0.22406300000000001</v>
      </c>
    </row>
    <row r="1103" spans="2:4">
      <c r="B1103" s="46">
        <v>45135</v>
      </c>
      <c r="C1103" s="45">
        <v>816.18078600000001</v>
      </c>
      <c r="D1103">
        <v>1.583434</v>
      </c>
    </row>
    <row r="1104" spans="2:4">
      <c r="B1104" s="46">
        <v>45138</v>
      </c>
      <c r="C1104" s="45">
        <v>831.75543200000004</v>
      </c>
      <c r="D1104">
        <v>0.212815</v>
      </c>
    </row>
    <row r="1105" spans="2:4">
      <c r="B1105" s="46">
        <v>45139</v>
      </c>
      <c r="C1105" s="45">
        <v>822.92645300000004</v>
      </c>
      <c r="D1105">
        <v>0.12820999999999999</v>
      </c>
    </row>
    <row r="1106" spans="2:4">
      <c r="B1106" s="46">
        <v>45140</v>
      </c>
      <c r="C1106" s="45">
        <v>798.02691700000003</v>
      </c>
      <c r="D1106">
        <v>0.14329500000000001</v>
      </c>
    </row>
    <row r="1107" spans="2:4">
      <c r="B1107" s="46">
        <v>45141</v>
      </c>
      <c r="C1107" s="45">
        <v>831.80505400000004</v>
      </c>
      <c r="D1107">
        <v>0.77849999999999997</v>
      </c>
    </row>
    <row r="1108" spans="2:4">
      <c r="B1108" s="46">
        <v>45142</v>
      </c>
      <c r="C1108" s="45">
        <v>824.21606399999996</v>
      </c>
      <c r="D1108">
        <v>0.10122</v>
      </c>
    </row>
    <row r="1109" spans="2:4">
      <c r="B1109" s="46">
        <v>45145</v>
      </c>
      <c r="C1109" s="45">
        <v>855.91101100000003</v>
      </c>
      <c r="D1109">
        <v>0.22259000000000001</v>
      </c>
    </row>
    <row r="1110" spans="2:4">
      <c r="B1110" s="46">
        <v>45146</v>
      </c>
      <c r="C1110" s="45">
        <v>846.63568099999998</v>
      </c>
      <c r="D1110">
        <v>0.186922</v>
      </c>
    </row>
    <row r="1111" spans="2:4">
      <c r="B1111" s="46">
        <v>45147</v>
      </c>
      <c r="C1111" s="45">
        <v>847.08209199999999</v>
      </c>
      <c r="D1111">
        <v>0.114352</v>
      </c>
    </row>
    <row r="1112" spans="2:4">
      <c r="B1112" s="46">
        <v>45148</v>
      </c>
      <c r="C1112" s="45">
        <v>870.29522699999995</v>
      </c>
      <c r="D1112">
        <v>0.36625400000000002</v>
      </c>
    </row>
    <row r="1113" spans="2:4">
      <c r="B1113" s="46">
        <v>45149</v>
      </c>
      <c r="C1113" s="45">
        <v>907.79339600000003</v>
      </c>
      <c r="D1113">
        <v>0.49415500000000001</v>
      </c>
    </row>
    <row r="1114" spans="2:4">
      <c r="B1114" s="46">
        <v>45152</v>
      </c>
      <c r="C1114" s="45">
        <v>936.16510000000005</v>
      </c>
      <c r="D1114">
        <v>0.46716600000000003</v>
      </c>
    </row>
    <row r="1115" spans="2:4">
      <c r="B1115" s="46">
        <v>45154</v>
      </c>
      <c r="C1115" s="45">
        <v>941.32354699999996</v>
      </c>
      <c r="D1115">
        <v>0.20420099999999999</v>
      </c>
    </row>
    <row r="1116" spans="2:4">
      <c r="B1116" s="46">
        <v>45155</v>
      </c>
      <c r="C1116" s="45">
        <v>897.57562299999995</v>
      </c>
      <c r="D1116">
        <v>0.20926800000000001</v>
      </c>
    </row>
    <row r="1117" spans="2:4">
      <c r="B1117" s="46">
        <v>45156</v>
      </c>
      <c r="C1117" s="45">
        <v>889.63952600000005</v>
      </c>
      <c r="D1117">
        <v>0.163881</v>
      </c>
    </row>
    <row r="1118" spans="2:4">
      <c r="B1118" s="46">
        <v>45159</v>
      </c>
      <c r="C1118" s="45">
        <v>906.70220900000004</v>
      </c>
      <c r="D1118">
        <v>0.139741</v>
      </c>
    </row>
    <row r="1119" spans="2:4">
      <c r="B1119" s="46">
        <v>45160</v>
      </c>
      <c r="C1119" s="45">
        <v>901.24609399999997</v>
      </c>
      <c r="D1119">
        <v>9.493E-2</v>
      </c>
    </row>
    <row r="1120" spans="2:4">
      <c r="B1120" s="46">
        <v>45161</v>
      </c>
      <c r="C1120" s="45">
        <v>890.82995600000004</v>
      </c>
      <c r="D1120">
        <v>8.0403000000000002E-2</v>
      </c>
    </row>
    <row r="1121" spans="2:4">
      <c r="B1121" s="46">
        <v>45162</v>
      </c>
      <c r="C1121" s="45">
        <v>885.32428000000004</v>
      </c>
      <c r="D1121">
        <v>5.7028000000000002E-2</v>
      </c>
    </row>
    <row r="1122" spans="2:4">
      <c r="B1122" s="46">
        <v>45163</v>
      </c>
      <c r="C1122" s="45">
        <v>875.75128199999995</v>
      </c>
      <c r="D1122">
        <v>0.12745300000000001</v>
      </c>
    </row>
    <row r="1123" spans="2:4">
      <c r="B1123" s="46">
        <v>45166</v>
      </c>
      <c r="C1123" s="45">
        <v>858.49029499999995</v>
      </c>
      <c r="D1123">
        <v>0.10415099999999999</v>
      </c>
    </row>
    <row r="1124" spans="2:4">
      <c r="B1124" s="46">
        <v>45167</v>
      </c>
      <c r="C1124" s="45">
        <v>872.52728300000001</v>
      </c>
      <c r="D1124">
        <v>9.7602999999999995E-2</v>
      </c>
    </row>
    <row r="1125" spans="2:4">
      <c r="B1125" s="46">
        <v>45168</v>
      </c>
      <c r="C1125" s="45">
        <v>892.81396500000005</v>
      </c>
      <c r="D1125">
        <v>0.105019</v>
      </c>
    </row>
    <row r="1126" spans="2:4">
      <c r="B1126" s="46">
        <v>45169</v>
      </c>
      <c r="C1126" s="45">
        <v>912.604736</v>
      </c>
      <c r="D1126">
        <v>0.15967000000000001</v>
      </c>
    </row>
    <row r="1127" spans="2:4">
      <c r="B1127" s="46">
        <v>45170</v>
      </c>
      <c r="C1127" s="45">
        <v>901.44451900000001</v>
      </c>
      <c r="D1127">
        <v>0.108656</v>
      </c>
    </row>
    <row r="1128" spans="2:4">
      <c r="B1128" s="46">
        <v>45173</v>
      </c>
      <c r="C1128" s="45">
        <v>898.86523399999999</v>
      </c>
      <c r="D1128">
        <v>5.3476999999999997E-2</v>
      </c>
    </row>
    <row r="1129" spans="2:4">
      <c r="B1129" s="46">
        <v>45174</v>
      </c>
      <c r="C1129" s="45">
        <v>887.15948500000002</v>
      </c>
      <c r="D1129">
        <v>0.110041</v>
      </c>
    </row>
    <row r="1130" spans="2:4">
      <c r="B1130" s="46">
        <v>45175</v>
      </c>
      <c r="C1130" s="45">
        <v>895.79003899999998</v>
      </c>
      <c r="D1130">
        <v>0.148892</v>
      </c>
    </row>
    <row r="1131" spans="2:4">
      <c r="B1131" s="46">
        <v>45176</v>
      </c>
      <c r="C1131" s="45">
        <v>892.21881099999996</v>
      </c>
      <c r="D1131">
        <v>6.5764000000000003E-2</v>
      </c>
    </row>
    <row r="1132" spans="2:4">
      <c r="B1132" s="46">
        <v>45177</v>
      </c>
      <c r="C1132" s="45">
        <v>874.36254899999994</v>
      </c>
      <c r="D1132">
        <v>0.17344200000000001</v>
      </c>
    </row>
    <row r="1133" spans="2:4">
      <c r="B1133" s="46">
        <v>45180</v>
      </c>
      <c r="C1133" s="45">
        <v>902.43652299999997</v>
      </c>
      <c r="D1133">
        <v>0.198545</v>
      </c>
    </row>
    <row r="1134" spans="2:4">
      <c r="B1134" s="46">
        <v>45181</v>
      </c>
      <c r="C1134" s="45">
        <v>874.95770300000004</v>
      </c>
      <c r="D1134">
        <v>0.21845500000000001</v>
      </c>
    </row>
    <row r="1135" spans="2:4">
      <c r="B1135" s="46">
        <v>45182</v>
      </c>
      <c r="C1135" s="45">
        <v>866.92242399999998</v>
      </c>
      <c r="D1135">
        <v>0.155665</v>
      </c>
    </row>
    <row r="1136" spans="2:4">
      <c r="B1136" s="46">
        <v>45183</v>
      </c>
      <c r="C1136" s="45">
        <v>869.45202600000005</v>
      </c>
      <c r="D1136">
        <v>0.10304000000000001</v>
      </c>
    </row>
    <row r="1137" spans="2:4">
      <c r="B1137" s="46">
        <v>45184</v>
      </c>
      <c r="C1137" s="45">
        <v>845.94122300000004</v>
      </c>
      <c r="D1137">
        <v>0.61573299999999997</v>
      </c>
    </row>
    <row r="1138" spans="2:4">
      <c r="B1138" s="46">
        <v>45187</v>
      </c>
      <c r="C1138" s="45">
        <v>872.42810099999997</v>
      </c>
      <c r="D1138">
        <v>0.166135</v>
      </c>
    </row>
    <row r="1139" spans="2:4">
      <c r="B1139" s="46">
        <v>45189</v>
      </c>
      <c r="C1139" s="45">
        <v>862.80554199999995</v>
      </c>
      <c r="D1139">
        <v>9.2622999999999997E-2</v>
      </c>
    </row>
    <row r="1140" spans="2:4">
      <c r="B1140" s="46">
        <v>45190</v>
      </c>
      <c r="C1140" s="45">
        <v>845.84210199999995</v>
      </c>
      <c r="D1140">
        <v>7.7967999999999996E-2</v>
      </c>
    </row>
    <row r="1141" spans="2:4">
      <c r="B1141" s="46">
        <v>45191</v>
      </c>
      <c r="C1141" s="45">
        <v>847.77642800000001</v>
      </c>
      <c r="D1141">
        <v>6.3707E-2</v>
      </c>
    </row>
    <row r="1142" spans="2:4">
      <c r="B1142" s="46">
        <v>45194</v>
      </c>
      <c r="C1142" s="45">
        <v>846.04040499999996</v>
      </c>
      <c r="D1142">
        <v>4.9114999999999999E-2</v>
      </c>
    </row>
    <row r="1143" spans="2:4">
      <c r="B1143" s="46">
        <v>45195</v>
      </c>
      <c r="C1143" s="45">
        <v>851.893372</v>
      </c>
      <c r="D1143">
        <v>0.108727</v>
      </c>
    </row>
    <row r="1144" spans="2:4">
      <c r="B1144" s="46">
        <v>45196</v>
      </c>
      <c r="C1144" s="45">
        <v>874.46167000000003</v>
      </c>
      <c r="D1144">
        <v>0.18027000000000001</v>
      </c>
    </row>
    <row r="1145" spans="2:4">
      <c r="B1145" s="46">
        <v>45197</v>
      </c>
      <c r="C1145" s="45">
        <v>868.95605499999999</v>
      </c>
      <c r="D1145">
        <v>0.132106</v>
      </c>
    </row>
    <row r="1146" spans="2:4">
      <c r="B1146" s="46">
        <v>45198</v>
      </c>
      <c r="C1146" s="45">
        <v>871.83282499999996</v>
      </c>
      <c r="D1146">
        <v>4.4606E-2</v>
      </c>
    </row>
    <row r="1147" spans="2:4">
      <c r="B1147" s="46">
        <v>45202</v>
      </c>
      <c r="C1147" s="45">
        <v>909.92627000000005</v>
      </c>
      <c r="D1147">
        <v>0.28303200000000001</v>
      </c>
    </row>
    <row r="1148" spans="2:4">
      <c r="B1148" s="46">
        <v>45203</v>
      </c>
      <c r="C1148" s="45">
        <v>888.49871800000005</v>
      </c>
      <c r="D1148">
        <v>9.8441000000000001E-2</v>
      </c>
    </row>
    <row r="1149" spans="2:4">
      <c r="B1149" s="46">
        <v>45204</v>
      </c>
      <c r="C1149" s="45">
        <v>927.83215299999995</v>
      </c>
      <c r="D1149">
        <v>0.32531399999999999</v>
      </c>
    </row>
    <row r="1150" spans="2:4">
      <c r="B1150" s="46">
        <v>45205</v>
      </c>
      <c r="C1150" s="45">
        <v>917.26721199999997</v>
      </c>
      <c r="D1150">
        <v>0.25795400000000002</v>
      </c>
    </row>
    <row r="1151" spans="2:4">
      <c r="B1151" s="46">
        <v>45208</v>
      </c>
      <c r="C1151" s="45">
        <v>891.27636700000005</v>
      </c>
      <c r="D1151">
        <v>0.14277999999999999</v>
      </c>
    </row>
    <row r="1152" spans="2:4">
      <c r="B1152" s="46">
        <v>45209</v>
      </c>
      <c r="C1152" s="45">
        <v>901.89093000000003</v>
      </c>
      <c r="D1152">
        <v>7.7568999999999999E-2</v>
      </c>
    </row>
    <row r="1153" spans="2:4">
      <c r="B1153" s="46">
        <v>45210</v>
      </c>
      <c r="C1153" s="45">
        <v>922.52484100000004</v>
      </c>
      <c r="D1153">
        <v>0.15309700000000001</v>
      </c>
    </row>
    <row r="1154" spans="2:4">
      <c r="B1154" s="46">
        <v>45211</v>
      </c>
      <c r="C1154" s="45">
        <v>995.73559599999999</v>
      </c>
      <c r="D1154">
        <v>1.2565580000000001</v>
      </c>
    </row>
    <row r="1155" spans="2:4">
      <c r="B1155" s="46">
        <v>45212</v>
      </c>
      <c r="C1155" s="45">
        <v>976.09368900000004</v>
      </c>
      <c r="D1155">
        <v>0.28809699999999999</v>
      </c>
    </row>
    <row r="1156" spans="2:4">
      <c r="B1156" s="46">
        <v>45215</v>
      </c>
      <c r="C1156" s="45">
        <v>978.17694100000006</v>
      </c>
      <c r="D1156">
        <v>0.18338599999999999</v>
      </c>
    </row>
    <row r="1157" spans="2:4">
      <c r="B1157" s="46">
        <v>45216</v>
      </c>
      <c r="C1157" s="45">
        <v>1011.210999</v>
      </c>
      <c r="D1157">
        <v>0.38539899999999999</v>
      </c>
    </row>
    <row r="1158" spans="2:4">
      <c r="B1158" s="46">
        <v>45217</v>
      </c>
      <c r="C1158" s="45">
        <v>993.00756799999999</v>
      </c>
      <c r="D1158">
        <v>0.20264299999999999</v>
      </c>
    </row>
    <row r="1159" spans="2:4">
      <c r="B1159" s="46">
        <v>45218</v>
      </c>
      <c r="C1159" s="45">
        <v>992.21392800000001</v>
      </c>
      <c r="D1159">
        <v>0.13008</v>
      </c>
    </row>
    <row r="1160" spans="2:4">
      <c r="B1160" s="46">
        <v>45219</v>
      </c>
      <c r="C1160" s="45">
        <v>973.11767599999996</v>
      </c>
      <c r="D1160">
        <v>0.12264600000000001</v>
      </c>
    </row>
    <row r="1161" spans="2:4">
      <c r="B1161" s="46">
        <v>45222</v>
      </c>
      <c r="C1161" s="45">
        <v>914.29113800000005</v>
      </c>
      <c r="D1161">
        <v>0.27107999999999999</v>
      </c>
    </row>
    <row r="1162" spans="2:4">
      <c r="B1162" s="46">
        <v>45224</v>
      </c>
      <c r="C1162" s="45">
        <v>942.26593000000003</v>
      </c>
      <c r="D1162">
        <v>0.56289400000000001</v>
      </c>
    </row>
    <row r="1163" spans="2:4">
      <c r="B1163" s="46">
        <v>45225</v>
      </c>
      <c r="C1163" s="45">
        <v>919.39996299999996</v>
      </c>
      <c r="D1163">
        <v>0.19739100000000001</v>
      </c>
    </row>
    <row r="1164" spans="2:4">
      <c r="B1164" s="46">
        <v>45226</v>
      </c>
      <c r="C1164" s="45">
        <v>962.10626200000002</v>
      </c>
      <c r="D1164">
        <v>0.184249</v>
      </c>
    </row>
    <row r="1165" spans="2:4">
      <c r="B1165" s="46">
        <v>45229</v>
      </c>
      <c r="C1165" s="45">
        <v>1006.846191</v>
      </c>
      <c r="D1165">
        <v>0.35063699999999998</v>
      </c>
    </row>
    <row r="1166" spans="2:4">
      <c r="B1166" s="46">
        <v>45230</v>
      </c>
      <c r="C1166" s="45">
        <v>1029.761841</v>
      </c>
      <c r="D1166">
        <v>0.82083200000000001</v>
      </c>
    </row>
    <row r="1167" spans="2:4">
      <c r="B1167" s="46">
        <v>45231</v>
      </c>
      <c r="C1167" s="45">
        <v>1005.705322</v>
      </c>
      <c r="D1167">
        <v>1.8752930000000001</v>
      </c>
    </row>
    <row r="1168" spans="2:4">
      <c r="B1168" s="46">
        <v>45232</v>
      </c>
      <c r="C1168" s="45">
        <v>973.96081500000003</v>
      </c>
      <c r="D1168">
        <v>0.67742899999999995</v>
      </c>
    </row>
    <row r="1169" spans="2:4">
      <c r="B1169" s="46">
        <v>45233</v>
      </c>
      <c r="C1169" s="45">
        <v>1001.985291</v>
      </c>
      <c r="D1169">
        <v>0.28855399999999998</v>
      </c>
    </row>
    <row r="1170" spans="2:4">
      <c r="B1170" s="46">
        <v>45236</v>
      </c>
      <c r="C1170" s="45">
        <v>991.22192399999994</v>
      </c>
      <c r="D1170">
        <v>0.243538</v>
      </c>
    </row>
    <row r="1171" spans="2:4">
      <c r="B1171" s="46">
        <v>45237</v>
      </c>
      <c r="C1171" s="45">
        <v>1023.859192</v>
      </c>
      <c r="D1171">
        <v>0.356902</v>
      </c>
    </row>
    <row r="1172" spans="2:4">
      <c r="B1172" s="46">
        <v>45238</v>
      </c>
      <c r="C1172" s="45">
        <v>1003.671753</v>
      </c>
      <c r="D1172">
        <v>0.23677100000000001</v>
      </c>
    </row>
    <row r="1173" spans="2:4">
      <c r="B1173" s="46">
        <v>45239</v>
      </c>
      <c r="C1173" s="45">
        <v>1023.710388</v>
      </c>
      <c r="D1173">
        <v>0.221558</v>
      </c>
    </row>
    <row r="1174" spans="2:4">
      <c r="B1174" s="46">
        <v>45240</v>
      </c>
      <c r="C1174" s="45">
        <v>1018.5023190000001</v>
      </c>
      <c r="D1174">
        <v>0.14732700000000001</v>
      </c>
    </row>
    <row r="1175" spans="2:4">
      <c r="B1175" s="46">
        <v>45243</v>
      </c>
      <c r="C1175" s="45">
        <v>1121.572754</v>
      </c>
      <c r="D1175">
        <v>1.5613140000000001</v>
      </c>
    </row>
    <row r="1176" spans="2:4">
      <c r="B1176" s="46">
        <v>45245</v>
      </c>
      <c r="C1176" s="45">
        <v>1214.0782469999999</v>
      </c>
      <c r="D1176">
        <v>1.729568</v>
      </c>
    </row>
    <row r="1177" spans="2:4">
      <c r="B1177" s="46">
        <v>45246</v>
      </c>
      <c r="C1177" s="45">
        <v>1226.081543</v>
      </c>
      <c r="D1177">
        <v>1.16883</v>
      </c>
    </row>
    <row r="1178" spans="2:4">
      <c r="B1178" s="46">
        <v>45247</v>
      </c>
      <c r="C1178" s="45">
        <v>1207.2829589999999</v>
      </c>
      <c r="D1178">
        <v>0.38941799999999999</v>
      </c>
    </row>
    <row r="1179" spans="2:4">
      <c r="B1179" s="46">
        <v>45250</v>
      </c>
      <c r="C1179" s="45">
        <v>1185.309692</v>
      </c>
      <c r="D1179">
        <v>0.25369700000000001</v>
      </c>
    </row>
    <row r="1180" spans="2:4">
      <c r="B1180" s="46">
        <v>45251</v>
      </c>
      <c r="C1180" s="45">
        <v>1190.170654</v>
      </c>
      <c r="D1180">
        <v>0.181668</v>
      </c>
    </row>
    <row r="1181" spans="2:4">
      <c r="B1181" s="46">
        <v>45252</v>
      </c>
      <c r="C1181" s="45">
        <v>1115.819092</v>
      </c>
      <c r="D1181">
        <v>0.50514700000000001</v>
      </c>
    </row>
    <row r="1182" spans="2:4">
      <c r="B1182" s="46">
        <v>45253</v>
      </c>
      <c r="C1182" s="45">
        <v>1118.2495120000001</v>
      </c>
      <c r="D1182">
        <v>0.28953899999999999</v>
      </c>
    </row>
    <row r="1183" spans="2:4">
      <c r="B1183" s="46">
        <v>45254</v>
      </c>
      <c r="C1183" s="45">
        <v>1120.481567</v>
      </c>
      <c r="D1183">
        <v>0.10649</v>
      </c>
    </row>
    <row r="1184" spans="2:4">
      <c r="B1184" s="46">
        <v>45258</v>
      </c>
      <c r="C1184" s="45">
        <v>1139.9250489999999</v>
      </c>
      <c r="D1184">
        <v>0.29622199999999999</v>
      </c>
    </row>
    <row r="1185" spans="2:4">
      <c r="B1185" s="46">
        <v>45259</v>
      </c>
      <c r="C1185" s="45">
        <v>1146.026001</v>
      </c>
      <c r="D1185">
        <v>0.22530500000000001</v>
      </c>
    </row>
    <row r="1186" spans="2:4">
      <c r="B1186" s="46">
        <v>45260</v>
      </c>
      <c r="C1186" s="45">
        <v>1191.509888</v>
      </c>
      <c r="D1186">
        <v>0.41270499999999999</v>
      </c>
    </row>
    <row r="1187" spans="2:4">
      <c r="B1187" s="46">
        <v>45261</v>
      </c>
      <c r="C1187" s="45">
        <v>1180.4488530000001</v>
      </c>
      <c r="D1187">
        <v>0.18435499999999999</v>
      </c>
    </row>
    <row r="1188" spans="2:4">
      <c r="B1188" s="46">
        <v>45264</v>
      </c>
      <c r="C1188" s="45">
        <v>1178.7624510000001</v>
      </c>
      <c r="D1188">
        <v>0.167935</v>
      </c>
    </row>
    <row r="1189" spans="2:4">
      <c r="B1189" s="46">
        <v>45265</v>
      </c>
      <c r="C1189" s="45">
        <v>1198.652466</v>
      </c>
      <c r="D1189">
        <v>0.192497</v>
      </c>
    </row>
    <row r="1190" spans="2:4">
      <c r="B1190" s="46">
        <v>45266</v>
      </c>
      <c r="C1190" s="45">
        <v>1205.100586</v>
      </c>
      <c r="D1190">
        <v>0.276723</v>
      </c>
    </row>
    <row r="1191" spans="2:4">
      <c r="B1191" s="46">
        <v>45267</v>
      </c>
      <c r="C1191" s="45">
        <v>1206.588501</v>
      </c>
      <c r="D1191">
        <v>0.25993100000000002</v>
      </c>
    </row>
    <row r="1192" spans="2:4">
      <c r="B1192" s="46">
        <v>45268</v>
      </c>
      <c r="C1192" s="45">
        <v>1186.946655</v>
      </c>
      <c r="D1192">
        <v>0.17429700000000001</v>
      </c>
    </row>
    <row r="1193" spans="2:4">
      <c r="B1193" s="46">
        <v>45271</v>
      </c>
      <c r="C1193" s="45">
        <v>1186.5002440000001</v>
      </c>
      <c r="D1193">
        <v>0.168907</v>
      </c>
    </row>
    <row r="1194" spans="2:4">
      <c r="B1194" s="46">
        <v>45272</v>
      </c>
      <c r="C1194" s="45">
        <v>1207.431763</v>
      </c>
      <c r="D1194">
        <v>0.270903</v>
      </c>
    </row>
    <row r="1195" spans="2:4">
      <c r="B1195" s="46">
        <v>45273</v>
      </c>
      <c r="C1195" s="45">
        <v>1214.9710689999999</v>
      </c>
      <c r="D1195">
        <v>0.66465799999999997</v>
      </c>
    </row>
    <row r="1196" spans="2:4">
      <c r="B1196" s="46">
        <v>45274</v>
      </c>
      <c r="C1196" s="45">
        <v>1261.298096</v>
      </c>
      <c r="D1196">
        <v>0.46714600000000001</v>
      </c>
    </row>
    <row r="1197" spans="2:4">
      <c r="B1197" s="46">
        <v>45275</v>
      </c>
      <c r="C1197" s="45">
        <v>1203.1660159999999</v>
      </c>
      <c r="D1197">
        <v>0.32614500000000002</v>
      </c>
    </row>
    <row r="1198" spans="2:4">
      <c r="B1198" s="46">
        <v>45278</v>
      </c>
      <c r="C1198" s="45">
        <v>1230.6944579999999</v>
      </c>
      <c r="D1198">
        <v>0.273225</v>
      </c>
    </row>
    <row r="1199" spans="2:4">
      <c r="B1199" s="46">
        <v>45279</v>
      </c>
      <c r="C1199" s="45">
        <v>1272.259888</v>
      </c>
      <c r="D1199">
        <v>0.514567</v>
      </c>
    </row>
    <row r="1200" spans="2:4">
      <c r="B1200" s="46">
        <v>45280</v>
      </c>
      <c r="C1200" s="45">
        <v>1222.212769</v>
      </c>
      <c r="D1200">
        <v>0.40923300000000001</v>
      </c>
    </row>
    <row r="1201" spans="2:4">
      <c r="B1201" s="46">
        <v>45281</v>
      </c>
      <c r="C1201" s="45">
        <v>1258.5205080000001</v>
      </c>
      <c r="D1201">
        <v>0.21854399999999999</v>
      </c>
    </row>
    <row r="1202" spans="2:4">
      <c r="B1202" s="46">
        <v>45282</v>
      </c>
      <c r="C1202" s="45">
        <v>1256.338013</v>
      </c>
      <c r="D1202">
        <v>0.12463299999999999</v>
      </c>
    </row>
    <row r="1203" spans="2:4">
      <c r="B1203" s="46">
        <v>45286</v>
      </c>
      <c r="C1203" s="45">
        <v>1244.830688</v>
      </c>
      <c r="D1203">
        <v>0.29549300000000001</v>
      </c>
    </row>
    <row r="1204" spans="2:4">
      <c r="B1204" s="46">
        <v>45287</v>
      </c>
      <c r="C1204" s="45">
        <v>1201.1820070000001</v>
      </c>
      <c r="D1204">
        <v>0.31532199999999999</v>
      </c>
    </row>
    <row r="1205" spans="2:4">
      <c r="B1205" s="46">
        <v>45288</v>
      </c>
      <c r="C1205" s="45">
        <v>1206.588501</v>
      </c>
      <c r="D1205">
        <v>0.21082699999999999</v>
      </c>
    </row>
    <row r="1206" spans="2:4">
      <c r="B1206" s="46">
        <v>45289</v>
      </c>
      <c r="C1206" s="45">
        <v>1230.942505</v>
      </c>
      <c r="D1206">
        <v>0.26339899999999999</v>
      </c>
    </row>
    <row r="1207" spans="2:4">
      <c r="B1207" s="46">
        <v>45292</v>
      </c>
      <c r="C1207" s="45">
        <v>1249.9892580000001</v>
      </c>
      <c r="D1207">
        <v>0.16939699999999999</v>
      </c>
    </row>
    <row r="1208" spans="2:4">
      <c r="B1208" s="46">
        <v>45293</v>
      </c>
      <c r="C1208" s="45">
        <v>1229.900879</v>
      </c>
      <c r="D1208">
        <v>0.16071199999999999</v>
      </c>
    </row>
    <row r="1209" spans="2:4">
      <c r="B1209" s="46">
        <v>45294</v>
      </c>
      <c r="C1209" s="45">
        <v>1232.4305420000001</v>
      </c>
      <c r="D1209">
        <v>0.11401799999999999</v>
      </c>
    </row>
    <row r="1210" spans="2:4">
      <c r="B1210" s="46">
        <v>45295</v>
      </c>
      <c r="C1210" s="45">
        <v>1277.368774</v>
      </c>
      <c r="D1210">
        <v>0.86668299999999998</v>
      </c>
    </row>
    <row r="1211" spans="2:4">
      <c r="B1211" s="46">
        <v>45296</v>
      </c>
      <c r="C1211" s="45">
        <v>1291.5545649999999</v>
      </c>
      <c r="D1211">
        <v>0.24298600000000001</v>
      </c>
    </row>
    <row r="1212" spans="2:4">
      <c r="B1212" s="46">
        <v>45299</v>
      </c>
      <c r="C1212" s="45">
        <v>1318.2398679999999</v>
      </c>
      <c r="D1212">
        <v>0.366031</v>
      </c>
    </row>
    <row r="1213" spans="2:4">
      <c r="B1213" s="46">
        <v>45300</v>
      </c>
      <c r="C1213" s="45">
        <v>1367.9398189999999</v>
      </c>
      <c r="D1213">
        <v>0.61764200000000002</v>
      </c>
    </row>
    <row r="1214" spans="2:4">
      <c r="B1214" s="46">
        <v>45301</v>
      </c>
      <c r="C1214" s="45">
        <v>1395.1209719999999</v>
      </c>
      <c r="D1214">
        <v>0.37166900000000003</v>
      </c>
    </row>
    <row r="1215" spans="2:4">
      <c r="B1215" s="46">
        <v>45302</v>
      </c>
      <c r="C1215" s="45">
        <v>1512.42688</v>
      </c>
      <c r="D1215">
        <v>1.412059</v>
      </c>
    </row>
    <row r="1216" spans="2:4">
      <c r="B1216" s="46">
        <v>45303</v>
      </c>
      <c r="C1216" s="45">
        <v>1544.7666019999999</v>
      </c>
      <c r="D1216">
        <v>0.93776999999999999</v>
      </c>
    </row>
    <row r="1217" spans="2:4">
      <c r="B1217" s="46">
        <v>45306</v>
      </c>
      <c r="C1217" s="45">
        <v>1529.3408199999999</v>
      </c>
      <c r="D1217">
        <v>0.332681</v>
      </c>
    </row>
    <row r="1218" spans="2:4">
      <c r="B1218" s="46">
        <v>45307</v>
      </c>
      <c r="C1218" s="45">
        <v>1473.29187</v>
      </c>
      <c r="D1218">
        <v>0.50204400000000005</v>
      </c>
    </row>
    <row r="1219" spans="2:4">
      <c r="B1219" s="46">
        <v>45308</v>
      </c>
      <c r="C1219" s="45">
        <v>1493.380249</v>
      </c>
      <c r="D1219">
        <v>0.27835599999999999</v>
      </c>
    </row>
    <row r="1220" spans="2:4">
      <c r="B1220" s="46">
        <v>45309</v>
      </c>
      <c r="C1220" s="45">
        <v>1511.385376</v>
      </c>
      <c r="D1220">
        <v>0.44517299999999999</v>
      </c>
    </row>
    <row r="1221" spans="2:4">
      <c r="B1221" s="46">
        <v>45310</v>
      </c>
      <c r="C1221" s="45">
        <v>1577.5527340000001</v>
      </c>
      <c r="D1221">
        <v>0.64274900000000001</v>
      </c>
    </row>
    <row r="1222" spans="2:4">
      <c r="B1222" s="46">
        <v>45313</v>
      </c>
      <c r="C1222" s="45">
        <v>1577.5527340000001</v>
      </c>
      <c r="D1222">
        <v>0</v>
      </c>
    </row>
    <row r="1223" spans="2:4">
      <c r="B1223" s="46">
        <v>45314</v>
      </c>
      <c r="C1223" s="45">
        <v>1538.1201169999999</v>
      </c>
      <c r="D1223">
        <v>0.29317500000000002</v>
      </c>
    </row>
    <row r="1224" spans="2:4">
      <c r="B1224" s="46">
        <v>45315</v>
      </c>
      <c r="C1224" s="45">
        <v>1698.6777340000001</v>
      </c>
      <c r="D1224">
        <v>1.901553</v>
      </c>
    </row>
    <row r="1225" spans="2:4">
      <c r="B1225" s="46">
        <v>45316</v>
      </c>
      <c r="C1225" s="45">
        <v>1718.220581</v>
      </c>
      <c r="D1225">
        <v>1.081048</v>
      </c>
    </row>
    <row r="1226" spans="2:4">
      <c r="B1226" s="46">
        <v>45320</v>
      </c>
      <c r="C1226" s="45">
        <v>1742.673706</v>
      </c>
      <c r="D1226">
        <v>0.35101599999999999</v>
      </c>
    </row>
    <row r="1227" spans="2:4">
      <c r="B1227" s="46">
        <v>45321</v>
      </c>
      <c r="C1227" s="45">
        <v>1730.819092</v>
      </c>
      <c r="D1227">
        <v>0.27167599999999997</v>
      </c>
    </row>
    <row r="1228" spans="2:4">
      <c r="B1228" s="46">
        <v>45322</v>
      </c>
      <c r="C1228" s="45">
        <v>1774.1206050000001</v>
      </c>
      <c r="D1228">
        <v>0.27801799999999999</v>
      </c>
    </row>
    <row r="1229" spans="2:4">
      <c r="B1229" s="46">
        <v>45323</v>
      </c>
      <c r="C1229" s="45">
        <v>1794.0600589999999</v>
      </c>
      <c r="D1229">
        <v>0.25545800000000002</v>
      </c>
    </row>
    <row r="1230" spans="2:4">
      <c r="B1230" s="46">
        <v>45324</v>
      </c>
      <c r="C1230" s="45">
        <v>1755.7186280000001</v>
      </c>
      <c r="D1230">
        <v>0.146282</v>
      </c>
    </row>
    <row r="1231" spans="2:4">
      <c r="B1231" s="46">
        <v>45327</v>
      </c>
      <c r="C1231" s="45">
        <v>1739.400024</v>
      </c>
      <c r="D1231">
        <v>0.128719</v>
      </c>
    </row>
    <row r="1232" spans="2:4">
      <c r="B1232" s="46">
        <v>45328</v>
      </c>
      <c r="C1232" s="45">
        <v>1770.650024</v>
      </c>
      <c r="D1232">
        <v>0.15959899999999999</v>
      </c>
    </row>
    <row r="1233" spans="2:10">
      <c r="B1233" s="46">
        <v>45329</v>
      </c>
      <c r="C1233" s="45">
        <v>1788</v>
      </c>
      <c r="D1233">
        <v>0.19218499999999999</v>
      </c>
    </row>
    <row r="1234" spans="2:10">
      <c r="B1234" s="46">
        <v>45330</v>
      </c>
      <c r="C1234" s="45">
        <v>1904.400024</v>
      </c>
      <c r="D1234">
        <v>0.41992699999999999</v>
      </c>
    </row>
    <row r="1235" spans="2:10">
      <c r="B1235" s="46">
        <v>45331</v>
      </c>
      <c r="C1235" s="45">
        <v>1866.0500489999999</v>
      </c>
      <c r="D1235">
        <v>0.207369</v>
      </c>
    </row>
    <row r="1236" spans="2:10">
      <c r="B1236" s="46">
        <v>45334</v>
      </c>
      <c r="C1236" s="45">
        <v>1815.75</v>
      </c>
      <c r="D1236">
        <v>0.132164</v>
      </c>
    </row>
    <row r="1240" spans="2:10">
      <c r="I1240">
        <v>100</v>
      </c>
    </row>
    <row r="1241" spans="2:10" ht="15.75" thickBot="1">
      <c r="J1241">
        <v>1780</v>
      </c>
    </row>
    <row r="1242" spans="2:10" ht="16.5" thickTop="1" thickBot="1">
      <c r="B1242" s="59"/>
      <c r="C1242" s="60"/>
      <c r="D1242" s="60"/>
      <c r="E1242" s="61"/>
      <c r="G1242" t="s">
        <v>135</v>
      </c>
      <c r="H1242" t="s">
        <v>148</v>
      </c>
      <c r="I1242" t="s">
        <v>146</v>
      </c>
      <c r="J1242" t="s">
        <v>147</v>
      </c>
    </row>
    <row r="1243" spans="2:10" ht="15.75" thickBot="1">
      <c r="B1243" s="53"/>
      <c r="C1243" s="54"/>
      <c r="D1243" s="55"/>
      <c r="E1243" s="62"/>
      <c r="G1243" t="s">
        <v>136</v>
      </c>
      <c r="H1243" s="43">
        <v>4.0753526999999998</v>
      </c>
      <c r="I1243" s="42">
        <v>0.27440000000000003</v>
      </c>
      <c r="J1243" s="43">
        <f>+$J$1241*H1243</f>
        <v>7254.1278059999995</v>
      </c>
    </row>
    <row r="1244" spans="2:10" ht="15.75" thickBot="1">
      <c r="B1244" s="53"/>
      <c r="C1244" s="54"/>
      <c r="D1244" s="55"/>
      <c r="E1244" s="62"/>
      <c r="G1244" t="s">
        <v>137</v>
      </c>
      <c r="H1244" s="43">
        <v>4.0082015000000002</v>
      </c>
      <c r="I1244" s="42">
        <v>0.26989999999999997</v>
      </c>
      <c r="J1244" s="43">
        <f t="shared" ref="J1244:J1252" si="0">+$J$1241*H1244</f>
        <v>7134.5986700000003</v>
      </c>
    </row>
    <row r="1245" spans="2:10" ht="15.75" thickBot="1">
      <c r="B1245" s="53"/>
      <c r="C1245" s="54"/>
      <c r="D1245" s="55"/>
      <c r="E1245" s="62"/>
      <c r="G1245" t="s">
        <v>138</v>
      </c>
      <c r="H1245" s="43">
        <v>0.78970929999999995</v>
      </c>
      <c r="I1245" s="42">
        <v>5.3200000000000004E-2</v>
      </c>
      <c r="J1245" s="43">
        <f t="shared" si="0"/>
        <v>1405.682554</v>
      </c>
    </row>
    <row r="1246" spans="2:10" ht="15.75" thickBot="1">
      <c r="B1246" s="53"/>
      <c r="C1246" s="54"/>
      <c r="D1246" s="55"/>
      <c r="E1246" s="62"/>
      <c r="G1246" t="s">
        <v>139</v>
      </c>
      <c r="H1246" s="43">
        <v>0.78488579999999997</v>
      </c>
      <c r="I1246" s="42">
        <v>5.28E-2</v>
      </c>
      <c r="J1246" s="43">
        <f t="shared" si="0"/>
        <v>1397.096724</v>
      </c>
    </row>
    <row r="1247" spans="2:10" ht="15.75" thickBot="1">
      <c r="B1247" s="53"/>
      <c r="C1247" s="54"/>
      <c r="D1247" s="55"/>
      <c r="E1247" s="62"/>
      <c r="G1247" t="s">
        <v>140</v>
      </c>
      <c r="H1247" s="43">
        <v>0.76350720000000005</v>
      </c>
      <c r="I1247" s="42">
        <v>5.1399999999999994E-2</v>
      </c>
      <c r="J1247" s="43">
        <f t="shared" si="0"/>
        <v>1359.0428160000001</v>
      </c>
    </row>
    <row r="1248" spans="2:10" ht="15.75" thickBot="1">
      <c r="B1248" s="53"/>
      <c r="C1248" s="54"/>
      <c r="D1248" s="55"/>
      <c r="E1248" s="62"/>
      <c r="G1248" t="s">
        <v>141</v>
      </c>
      <c r="H1248" s="43">
        <v>0.63718770000000002</v>
      </c>
      <c r="I1248" s="42">
        <v>4.2900000000000001E-2</v>
      </c>
      <c r="J1248" s="43">
        <f t="shared" si="0"/>
        <v>1134.1941060000001</v>
      </c>
    </row>
    <row r="1249" spans="2:10" ht="15.75" thickBot="1">
      <c r="B1249" s="53"/>
      <c r="C1249" s="54"/>
      <c r="D1249" s="55"/>
      <c r="E1249" s="62"/>
      <c r="G1249" t="s">
        <v>142</v>
      </c>
      <c r="H1249" s="43">
        <v>0.44932640000000001</v>
      </c>
      <c r="I1249" s="42">
        <v>3.0299999999999997E-2</v>
      </c>
      <c r="J1249" s="43">
        <f t="shared" si="0"/>
        <v>799.80099200000006</v>
      </c>
    </row>
    <row r="1250" spans="2:10" ht="15.75" thickBot="1">
      <c r="B1250" s="53"/>
      <c r="C1250" s="54"/>
      <c r="D1250" s="55"/>
      <c r="E1250" s="62"/>
      <c r="G1250" t="s">
        <v>143</v>
      </c>
      <c r="H1250" s="43">
        <v>0.2219207</v>
      </c>
      <c r="I1250" s="42">
        <v>1.49E-2</v>
      </c>
      <c r="J1250" s="43">
        <f t="shared" si="0"/>
        <v>395.018846</v>
      </c>
    </row>
    <row r="1251" spans="2:10" ht="15.75" thickBot="1">
      <c r="B1251" s="53"/>
      <c r="C1251" s="54"/>
      <c r="D1251" s="55"/>
      <c r="E1251" s="62"/>
      <c r="G1251" t="s">
        <v>144</v>
      </c>
      <c r="H1251" s="43">
        <v>0.174814</v>
      </c>
      <c r="I1251" s="42">
        <v>1.18E-2</v>
      </c>
      <c r="J1251" s="43">
        <f t="shared" si="0"/>
        <v>311.16892000000001</v>
      </c>
    </row>
    <row r="1252" spans="2:10" ht="15.75" thickBot="1">
      <c r="B1252" s="56"/>
      <c r="C1252" s="57"/>
      <c r="D1252" s="58"/>
      <c r="E1252" s="63"/>
      <c r="G1252" t="s">
        <v>145</v>
      </c>
      <c r="H1252" s="43">
        <v>2.5447899999999999E-2</v>
      </c>
      <c r="I1252" s="42">
        <v>1.7000000000000001E-3</v>
      </c>
      <c r="J1252" s="43">
        <f t="shared" si="0"/>
        <v>45.297261999999996</v>
      </c>
    </row>
    <row r="1257" spans="2:10">
      <c r="D1257" s="45" t="s">
        <v>149</v>
      </c>
      <c r="E1257" s="64">
        <v>0.69389999999999996</v>
      </c>
    </row>
    <row r="1258" spans="2:10">
      <c r="D1258" s="45" t="s">
        <v>150</v>
      </c>
      <c r="E1258" s="64">
        <v>6.4799999999999996E-2</v>
      </c>
    </row>
    <row r="1259" spans="2:10">
      <c r="D1259" s="45" t="s">
        <v>151</v>
      </c>
      <c r="E1259" s="64">
        <v>6.7599999999999993E-2</v>
      </c>
    </row>
    <row r="1260" spans="2:10">
      <c r="D1260" s="45" t="s">
        <v>152</v>
      </c>
      <c r="E1260" s="64">
        <v>0.1736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51"/>
  <sheetViews>
    <sheetView zoomScale="120" zoomScaleNormal="120" zoomScaleSheetLayoutView="100" zoomScalePageLayoutView="120" workbookViewId="0">
      <pane xSplit="1" ySplit="4" topLeftCell="B38" activePane="bottomRight" state="frozen"/>
      <selection activeCell="I2" sqref="I2"/>
      <selection pane="topRight" activeCell="I2" sqref="I2"/>
      <selection pane="bottomLeft" activeCell="I2" sqref="I2"/>
      <selection pane="bottomRight" activeCell="B49" sqref="B49:K51"/>
    </sheetView>
  </sheetViews>
  <sheetFormatPr defaultColWidth="8.85546875" defaultRowHeight="15"/>
  <cols>
    <col min="1" max="1" width="20.7109375" style="6" customWidth="1"/>
    <col min="2" max="6" width="13.42578125" style="6" customWidth="1"/>
    <col min="7" max="7" width="14.85546875" style="6" bestFit="1" customWidth="1"/>
    <col min="8" max="11" width="13.42578125" style="6" customWidth="1"/>
    <col min="12" max="12" width="13.28515625" style="6" customWidth="1"/>
    <col min="13" max="14" width="12.140625" style="6" customWidth="1"/>
    <col min="15" max="16384" width="8.85546875" style="6"/>
  </cols>
  <sheetData>
    <row r="1" spans="1:14" s="8" customFormat="1">
      <c r="A1" s="8" t="str">
        <f>'Data Sheet'!B1</f>
        <v>MOTILAL OSWAL FINANCIAL SERVICES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466.54</v>
      </c>
      <c r="C4" s="1">
        <f>'Data Sheet'!C17</f>
        <v>771.64</v>
      </c>
      <c r="D4" s="1">
        <f>'Data Sheet'!D17</f>
        <v>1079.73</v>
      </c>
      <c r="E4" s="1">
        <f>'Data Sheet'!E17</f>
        <v>1922.84</v>
      </c>
      <c r="F4" s="1">
        <f>'Data Sheet'!F17</f>
        <v>2751.34</v>
      </c>
      <c r="G4" s="1">
        <f>'Data Sheet'!G17</f>
        <v>2449.92</v>
      </c>
      <c r="H4" s="1">
        <f>'Data Sheet'!H17</f>
        <v>2357.88</v>
      </c>
      <c r="I4" s="1">
        <f>'Data Sheet'!I17</f>
        <v>3625.93</v>
      </c>
      <c r="J4" s="1">
        <f>'Data Sheet'!J17</f>
        <v>4298.05</v>
      </c>
      <c r="K4" s="1">
        <f>'Data Sheet'!K17</f>
        <v>4177.76</v>
      </c>
      <c r="L4" s="1">
        <f>SUM(Quarters!H4:K4)</f>
        <v>5957.5599999999995</v>
      </c>
      <c r="M4" s="1">
        <f>$K4+M23*K4</f>
        <v>5957.5599999999995</v>
      </c>
      <c r="N4" s="1">
        <f>$K4+N23*L4</f>
        <v>4696.8178130844999</v>
      </c>
    </row>
    <row r="5" spans="1:14">
      <c r="A5" s="6" t="s">
        <v>7</v>
      </c>
      <c r="B5" s="9">
        <f>SUM('Data Sheet'!B18,'Data Sheet'!B20:B24, -1*'Data Sheet'!B19)</f>
        <v>325.93</v>
      </c>
      <c r="C5" s="9">
        <f>SUM('Data Sheet'!C18,'Data Sheet'!C20:C24, -1*'Data Sheet'!C19)</f>
        <v>515.52</v>
      </c>
      <c r="D5" s="9">
        <f>SUM('Data Sheet'!D18,'Data Sheet'!D20:D24, -1*'Data Sheet'!D19)</f>
        <v>647.39</v>
      </c>
      <c r="E5" s="9">
        <f>SUM('Data Sheet'!E18,'Data Sheet'!E20:E24, -1*'Data Sheet'!E19)</f>
        <v>915.02</v>
      </c>
      <c r="F5" s="9">
        <f>SUM('Data Sheet'!F18,'Data Sheet'!F20:F24, -1*'Data Sheet'!F19)</f>
        <v>1357.34</v>
      </c>
      <c r="G5" s="9">
        <f>SUM('Data Sheet'!G18,'Data Sheet'!G20:G24, -1*'Data Sheet'!G19)</f>
        <v>1543.04</v>
      </c>
      <c r="H5" s="9">
        <f>SUM('Data Sheet'!H18,'Data Sheet'!H20:H24, -1*'Data Sheet'!H19)</f>
        <v>1546.04</v>
      </c>
      <c r="I5" s="9">
        <f>SUM('Data Sheet'!I18,'Data Sheet'!I20:I24, -1*'Data Sheet'!I19)</f>
        <v>1609.8</v>
      </c>
      <c r="J5" s="9">
        <f>SUM('Data Sheet'!J18,'Data Sheet'!J20:J24, -1*'Data Sheet'!J19)</f>
        <v>2177.5699999999997</v>
      </c>
      <c r="K5" s="9">
        <f>SUM('Data Sheet'!K18,'Data Sheet'!K20:K24, -1*'Data Sheet'!K19)</f>
        <v>2300.66</v>
      </c>
      <c r="L5" s="9">
        <f>SUM(Quarters!H5:K5)</f>
        <v>2675.88</v>
      </c>
      <c r="M5" s="9">
        <f t="shared" ref="M5:N5" si="0">M4-M6</f>
        <v>2675.8799999999992</v>
      </c>
      <c r="N5" s="9">
        <f t="shared" si="0"/>
        <v>2549.0470894321129</v>
      </c>
    </row>
    <row r="6" spans="1:14" s="8" customFormat="1">
      <c r="A6" s="8" t="s">
        <v>8</v>
      </c>
      <c r="B6" s="1">
        <f>B4-B5</f>
        <v>140.61000000000001</v>
      </c>
      <c r="C6" s="1">
        <f t="shared" ref="C6:K6" si="1">C4-C5</f>
        <v>256.12</v>
      </c>
      <c r="D6" s="1">
        <f t="shared" si="1"/>
        <v>432.34000000000003</v>
      </c>
      <c r="E6" s="1">
        <f t="shared" si="1"/>
        <v>1007.8199999999999</v>
      </c>
      <c r="F6" s="1">
        <f t="shared" si="1"/>
        <v>1394.0000000000002</v>
      </c>
      <c r="G6" s="1">
        <f t="shared" si="1"/>
        <v>906.88000000000011</v>
      </c>
      <c r="H6" s="1">
        <f t="shared" si="1"/>
        <v>811.84000000000015</v>
      </c>
      <c r="I6" s="1">
        <f t="shared" si="1"/>
        <v>2016.1299999999999</v>
      </c>
      <c r="J6" s="1">
        <f t="shared" si="1"/>
        <v>2120.4800000000005</v>
      </c>
      <c r="K6" s="1">
        <f t="shared" si="1"/>
        <v>1877.1000000000004</v>
      </c>
      <c r="L6" s="1">
        <f>SUM(Quarters!H6:K6)</f>
        <v>3281.6800000000003</v>
      </c>
      <c r="M6" s="1">
        <f>M4*M24</f>
        <v>3281.6800000000003</v>
      </c>
      <c r="N6" s="1">
        <f>N4*N24</f>
        <v>2147.770723652387</v>
      </c>
    </row>
    <row r="7" spans="1:14">
      <c r="A7" s="6" t="s">
        <v>9</v>
      </c>
      <c r="B7" s="9">
        <f>'Data Sheet'!B25</f>
        <v>-53.99</v>
      </c>
      <c r="C7" s="9">
        <f>'Data Sheet'!C25</f>
        <v>1.0900000000000001</v>
      </c>
      <c r="D7" s="9">
        <f>'Data Sheet'!D25</f>
        <v>0.91</v>
      </c>
      <c r="E7" s="9">
        <f>'Data Sheet'!E25</f>
        <v>-27.1</v>
      </c>
      <c r="F7" s="9">
        <f>'Data Sheet'!F25</f>
        <v>1</v>
      </c>
      <c r="G7" s="9">
        <f>'Data Sheet'!G25</f>
        <v>11.82</v>
      </c>
      <c r="H7" s="9">
        <f>'Data Sheet'!H25</f>
        <v>7.53</v>
      </c>
      <c r="I7" s="9">
        <f>'Data Sheet'!I25</f>
        <v>-79.91</v>
      </c>
      <c r="J7" s="9">
        <f>'Data Sheet'!J25</f>
        <v>18.36</v>
      </c>
      <c r="K7" s="9">
        <f>'Data Sheet'!K25</f>
        <v>19.36</v>
      </c>
      <c r="L7" s="9">
        <f>SUM(Quarters!H7:K7)</f>
        <v>48.32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24.27</v>
      </c>
      <c r="C8" s="9">
        <f>'Data Sheet'!C26</f>
        <v>30.67</v>
      </c>
      <c r="D8" s="9">
        <f>'Data Sheet'!D26</f>
        <v>34.94</v>
      </c>
      <c r="E8" s="9">
        <f>'Data Sheet'!E26</f>
        <v>32.840000000000003</v>
      </c>
      <c r="F8" s="9">
        <f>'Data Sheet'!F26</f>
        <v>37.49</v>
      </c>
      <c r="G8" s="9">
        <f>'Data Sheet'!G26</f>
        <v>23.95</v>
      </c>
      <c r="H8" s="9">
        <f>'Data Sheet'!H26</f>
        <v>39.71</v>
      </c>
      <c r="I8" s="9">
        <f>'Data Sheet'!I26</f>
        <v>47.52</v>
      </c>
      <c r="J8" s="9">
        <f>'Data Sheet'!J26</f>
        <v>48.26</v>
      </c>
      <c r="K8" s="9">
        <f>'Data Sheet'!K26</f>
        <v>58.38</v>
      </c>
      <c r="L8" s="9">
        <f>SUM(Quarters!H8:K8)</f>
        <v>71.39</v>
      </c>
      <c r="M8" s="9">
        <f>+$L8</f>
        <v>71.39</v>
      </c>
      <c r="N8" s="9">
        <f>+$L8</f>
        <v>71.39</v>
      </c>
    </row>
    <row r="9" spans="1:14">
      <c r="A9" s="6" t="s">
        <v>11</v>
      </c>
      <c r="B9" s="9">
        <f>'Data Sheet'!B27</f>
        <v>2.86</v>
      </c>
      <c r="C9" s="9">
        <f>'Data Sheet'!C27</f>
        <v>30.94</v>
      </c>
      <c r="D9" s="9">
        <f>'Data Sheet'!D27</f>
        <v>173.77</v>
      </c>
      <c r="E9" s="9">
        <f>'Data Sheet'!E27</f>
        <v>442.26</v>
      </c>
      <c r="F9" s="9">
        <f>'Data Sheet'!F27</f>
        <v>528.42999999999995</v>
      </c>
      <c r="G9" s="9">
        <f>'Data Sheet'!G27</f>
        <v>516.85</v>
      </c>
      <c r="H9" s="9">
        <f>'Data Sheet'!H27</f>
        <v>494.47</v>
      </c>
      <c r="I9" s="9">
        <f>'Data Sheet'!I27</f>
        <v>430.28</v>
      </c>
      <c r="J9" s="9">
        <f>'Data Sheet'!J27</f>
        <v>474.77</v>
      </c>
      <c r="K9" s="9">
        <f>'Data Sheet'!K27</f>
        <v>595.83000000000004</v>
      </c>
      <c r="L9" s="9">
        <f>SUM(Quarters!H9:K9)</f>
        <v>908.9799999999999</v>
      </c>
      <c r="M9" s="9">
        <f>+$L9</f>
        <v>908.9799999999999</v>
      </c>
      <c r="N9" s="9">
        <f>+$L9</f>
        <v>908.9799999999999</v>
      </c>
    </row>
    <row r="10" spans="1:14">
      <c r="A10" s="6" t="s">
        <v>12</v>
      </c>
      <c r="B10" s="9">
        <f>'Data Sheet'!B28</f>
        <v>59.49</v>
      </c>
      <c r="C10" s="9">
        <f>'Data Sheet'!C28</f>
        <v>195.6</v>
      </c>
      <c r="D10" s="9">
        <f>'Data Sheet'!D28</f>
        <v>224.54</v>
      </c>
      <c r="E10" s="9">
        <f>'Data Sheet'!E28</f>
        <v>505.62</v>
      </c>
      <c r="F10" s="9">
        <f>'Data Sheet'!F28</f>
        <v>829.08</v>
      </c>
      <c r="G10" s="9">
        <f>'Data Sheet'!G28</f>
        <v>377.9</v>
      </c>
      <c r="H10" s="9">
        <f>'Data Sheet'!H28</f>
        <v>285.19</v>
      </c>
      <c r="I10" s="9">
        <f>'Data Sheet'!I28</f>
        <v>1458.42</v>
      </c>
      <c r="J10" s="9">
        <f>'Data Sheet'!J28</f>
        <v>1615.81</v>
      </c>
      <c r="K10" s="9">
        <f>'Data Sheet'!K28</f>
        <v>1242.25</v>
      </c>
      <c r="L10" s="9">
        <f>SUM(Quarters!H10:K10)</f>
        <v>2349.63</v>
      </c>
      <c r="M10" s="9">
        <f>M6+M7-SUM(M8:M9)</f>
        <v>2301.3100000000004</v>
      </c>
      <c r="N10" s="9">
        <f>N6+N7-SUM(N8:N9)</f>
        <v>1167.4007236523871</v>
      </c>
    </row>
    <row r="11" spans="1:14">
      <c r="A11" s="6" t="s">
        <v>13</v>
      </c>
      <c r="B11" s="9">
        <f>'Data Sheet'!B29</f>
        <v>17.93</v>
      </c>
      <c r="C11" s="9">
        <f>'Data Sheet'!C29</f>
        <v>52.33</v>
      </c>
      <c r="D11" s="9">
        <f>'Data Sheet'!D29</f>
        <v>61.22</v>
      </c>
      <c r="E11" s="9">
        <f>'Data Sheet'!E29</f>
        <v>141.09</v>
      </c>
      <c r="F11" s="9">
        <f>'Data Sheet'!F29</f>
        <v>205.86</v>
      </c>
      <c r="G11" s="9">
        <f>'Data Sheet'!G29</f>
        <v>92.65</v>
      </c>
      <c r="H11" s="9">
        <f>'Data Sheet'!H29</f>
        <v>69.790000000000006</v>
      </c>
      <c r="I11" s="9">
        <f>'Data Sheet'!I29</f>
        <v>255.46</v>
      </c>
      <c r="J11" s="9">
        <f>'Data Sheet'!J29</f>
        <v>305.08</v>
      </c>
      <c r="K11" s="9">
        <f>'Data Sheet'!K29</f>
        <v>309.43</v>
      </c>
      <c r="L11" s="9">
        <f>SUM(Quarters!H11:K11)</f>
        <v>461.65999999999997</v>
      </c>
      <c r="M11" s="10">
        <f>IF($L10&gt;0,$L11/$L10,0)</f>
        <v>0.19648199929350577</v>
      </c>
      <c r="N11" s="10">
        <f>IF($L10&gt;0,$L11/$L10,0)</f>
        <v>0.19648199929350577</v>
      </c>
    </row>
    <row r="12" spans="1:14" s="8" customFormat="1">
      <c r="A12" s="8" t="s">
        <v>14</v>
      </c>
      <c r="B12" s="1">
        <f>'Data Sheet'!B30</f>
        <v>39.520000000000003</v>
      </c>
      <c r="C12" s="1">
        <f>'Data Sheet'!C30</f>
        <v>143.58000000000001</v>
      </c>
      <c r="D12" s="1">
        <f>'Data Sheet'!D30</f>
        <v>169.08</v>
      </c>
      <c r="E12" s="1">
        <f>'Data Sheet'!E30</f>
        <v>359.97</v>
      </c>
      <c r="F12" s="1">
        <f>'Data Sheet'!F30</f>
        <v>622.28</v>
      </c>
      <c r="G12" s="1">
        <f>'Data Sheet'!G30</f>
        <v>293.97000000000003</v>
      </c>
      <c r="H12" s="1">
        <f>'Data Sheet'!H30</f>
        <v>183.37</v>
      </c>
      <c r="I12" s="1">
        <f>'Data Sheet'!I30</f>
        <v>1260.44</v>
      </c>
      <c r="J12" s="1">
        <f>'Data Sheet'!J30</f>
        <v>1309.78</v>
      </c>
      <c r="K12" s="1">
        <f>'Data Sheet'!K30</f>
        <v>931.69</v>
      </c>
      <c r="L12" s="1">
        <f>SUM(Quarters!H12:K12)</f>
        <v>1882.7200000000003</v>
      </c>
      <c r="M12" s="1">
        <f>M10-M11*M10</f>
        <v>1849.1440102058625</v>
      </c>
      <c r="N12" s="1">
        <f>N10-N11*N10</f>
        <v>938.02749549248074</v>
      </c>
    </row>
    <row r="13" spans="1:14">
      <c r="A13" s="11" t="s">
        <v>57</v>
      </c>
      <c r="B13" s="9">
        <f>IF('Data Sheet'!B93&gt;0,B12/'Data Sheet'!B93,0)</f>
        <v>2.8596237337192476</v>
      </c>
      <c r="C13" s="9">
        <f>IF('Data Sheet'!C93&gt;0,C12/'Data Sheet'!C93,0)</f>
        <v>10.24108416547789</v>
      </c>
      <c r="D13" s="9">
        <f>IF('Data Sheet'!D93&gt;0,D12/'Data Sheet'!D93,0)</f>
        <v>11.890295358649789</v>
      </c>
      <c r="E13" s="9">
        <f>IF('Data Sheet'!E93&gt;0,E12/'Data Sheet'!E93,0)</f>
        <v>24.911418685121109</v>
      </c>
      <c r="F13" s="9">
        <f>IF('Data Sheet'!F93&gt;0,F12/'Data Sheet'!F93,0)</f>
        <v>42.886285320468644</v>
      </c>
      <c r="G13" s="9">
        <f>IF('Data Sheet'!G93&gt;0,G12/'Data Sheet'!G93,0)</f>
        <v>20.176389842141386</v>
      </c>
      <c r="H13" s="9">
        <f>IF('Data Sheet'!H93&gt;0,H12/'Data Sheet'!H93,0)</f>
        <v>12.381498987170831</v>
      </c>
      <c r="I13" s="9">
        <f>IF('Data Sheet'!I93&gt;0,I12/'Data Sheet'!I93,0)</f>
        <v>85.97817189631651</v>
      </c>
      <c r="J13" s="9">
        <f>IF('Data Sheet'!J93&gt;0,J12/'Data Sheet'!J93,0)</f>
        <v>87.845741113346747</v>
      </c>
      <c r="K13" s="9">
        <f>IF('Data Sheet'!K93&gt;0,K12/'Data Sheet'!K93,0)</f>
        <v>62.994590939824214</v>
      </c>
      <c r="L13" s="9">
        <f>IF('Data Sheet'!$B6&gt;0,'Profit &amp; Loss'!L12/'Data Sheet'!$B6,0)</f>
        <v>126.7561917366632</v>
      </c>
      <c r="M13" s="9">
        <f>IF('Data Sheet'!$B6&gt;0,'Profit &amp; Loss'!M12/'Data Sheet'!$B6,0)</f>
        <v>124.49565134823902</v>
      </c>
      <c r="N13" s="9">
        <f>IF('Data Sheet'!$B6&gt;0,'Profit &amp; Loss'!N12/'Data Sheet'!$B6,0)</f>
        <v>63.153731342370001</v>
      </c>
    </row>
    <row r="14" spans="1:14">
      <c r="A14" s="6" t="s">
        <v>16</v>
      </c>
      <c r="B14" s="9">
        <f>IF(B15&gt;0,B15/B13,"")</f>
        <v>32.346912955465584</v>
      </c>
      <c r="C14" s="9">
        <f t="shared" ref="C14:K14" si="2">IF(C15&gt;0,C15/C13,"")</f>
        <v>27.663086780888701</v>
      </c>
      <c r="D14" s="9">
        <f t="shared" si="2"/>
        <v>22.980926188786373</v>
      </c>
      <c r="E14" s="9">
        <f t="shared" si="2"/>
        <v>29.159318832124896</v>
      </c>
      <c r="F14" s="9">
        <f t="shared" si="2"/>
        <v>23.372273735296009</v>
      </c>
      <c r="G14" s="9">
        <f t="shared" si="2"/>
        <v>29.841810388815187</v>
      </c>
      <c r="H14" s="9">
        <f t="shared" si="2"/>
        <v>40.144573812510224</v>
      </c>
      <c r="I14" s="9">
        <f t="shared" si="2"/>
        <v>7.2669607438672204</v>
      </c>
      <c r="J14" s="9">
        <f t="shared" si="2"/>
        <v>9.903155110018476</v>
      </c>
      <c r="K14" s="9">
        <f t="shared" si="2"/>
        <v>9.6881333920080692</v>
      </c>
      <c r="L14" s="9">
        <f t="shared" ref="L14" si="3">IF(L13&gt;0,L15/L13,0)</f>
        <v>13.909774156539473</v>
      </c>
      <c r="M14" s="9">
        <f>M25</f>
        <v>13.909774156539473</v>
      </c>
      <c r="N14" s="9">
        <f>N25</f>
        <v>10.192005850608311</v>
      </c>
    </row>
    <row r="15" spans="1:14" s="8" customFormat="1">
      <c r="A15" s="8" t="s">
        <v>58</v>
      </c>
      <c r="B15" s="1">
        <f>'Data Sheet'!B90</f>
        <v>92.5</v>
      </c>
      <c r="C15" s="1">
        <f>'Data Sheet'!C90</f>
        <v>283.3</v>
      </c>
      <c r="D15" s="1">
        <f>'Data Sheet'!D90</f>
        <v>273.25</v>
      </c>
      <c r="E15" s="1">
        <f>'Data Sheet'!E90</f>
        <v>726.4</v>
      </c>
      <c r="F15" s="1">
        <f>'Data Sheet'!F90</f>
        <v>1002.35</v>
      </c>
      <c r="G15" s="1">
        <f>'Data Sheet'!G90</f>
        <v>602.1</v>
      </c>
      <c r="H15" s="1">
        <f>'Data Sheet'!H90</f>
        <v>497.05</v>
      </c>
      <c r="I15" s="1">
        <f>'Data Sheet'!I90</f>
        <v>624.79999999999995</v>
      </c>
      <c r="J15" s="1">
        <f>'Data Sheet'!J90</f>
        <v>869.95</v>
      </c>
      <c r="K15" s="1">
        <f>'Data Sheet'!K90</f>
        <v>610.29999999999995</v>
      </c>
      <c r="L15" s="1">
        <f>'Data Sheet'!B8</f>
        <v>1763.15</v>
      </c>
      <c r="M15" s="12">
        <f>M13*M14</f>
        <v>1731.7063937252838</v>
      </c>
      <c r="N15" s="13">
        <f>N13*N14</f>
        <v>643.66319932918054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0.6993927125506072</v>
      </c>
      <c r="C18" s="7">
        <f>IF('Data Sheet'!C30&gt;0, 'Data Sheet'!C31/'Data Sheet'!C30, 0)</f>
        <v>0.2929377350605934</v>
      </c>
      <c r="D18" s="7">
        <f>IF('Data Sheet'!D30&gt;0, 'Data Sheet'!D31/'Data Sheet'!D30, 0)</f>
        <v>0.29435770049680626</v>
      </c>
      <c r="E18" s="7">
        <f>IF('Data Sheet'!E30&gt;0, 'Data Sheet'!E31/'Data Sheet'!E30, 0)</f>
        <v>0.22079617745923272</v>
      </c>
      <c r="F18" s="7">
        <f>IF('Data Sheet'!F30&gt;0, 'Data Sheet'!F31/'Data Sheet'!F30, 0)</f>
        <v>0.1982065951018834</v>
      </c>
      <c r="G18" s="7">
        <f>IF('Data Sheet'!G30&gt;0, 'Data Sheet'!G31/'Data Sheet'!G30, 0)</f>
        <v>0.42126747627308908</v>
      </c>
      <c r="H18" s="7">
        <f>IF('Data Sheet'!H30&gt;0, 'Data Sheet'!H31/'Data Sheet'!H30, 0)</f>
        <v>0.32306266019523366</v>
      </c>
      <c r="I18" s="7">
        <f>IF('Data Sheet'!I30&gt;0, 'Data Sheet'!I31/'Data Sheet'!I30, 0)</f>
        <v>0.11781600076163878</v>
      </c>
      <c r="J18" s="7">
        <f>IF('Data Sheet'!J30&gt;0, 'Data Sheet'!J31/'Data Sheet'!J30, 0)</f>
        <v>0.11383591137442929</v>
      </c>
      <c r="K18" s="7">
        <f>IF('Data Sheet'!K30&gt;0, 'Data Sheet'!K31/'Data Sheet'!K30, 0)</f>
        <v>0.15874378816988483</v>
      </c>
    </row>
    <row r="19" spans="1:14">
      <c r="A19" s="6" t="s">
        <v>18</v>
      </c>
      <c r="B19" s="7">
        <f t="shared" ref="B19:L19" si="4">IF(B6&gt;0,B6/B4,0)</f>
        <v>0.30138894842885927</v>
      </c>
      <c r="C19" s="7">
        <f t="shared" ref="C19:K19" si="5">IF(C6&gt;0,C6/C4,0)</f>
        <v>0.33191643771707013</v>
      </c>
      <c r="D19" s="7">
        <f t="shared" si="5"/>
        <v>0.40041491854445094</v>
      </c>
      <c r="E19" s="7">
        <f t="shared" si="5"/>
        <v>0.52413097293586564</v>
      </c>
      <c r="F19" s="7">
        <f t="shared" si="5"/>
        <v>0.50666220823307917</v>
      </c>
      <c r="G19" s="7">
        <f t="shared" si="5"/>
        <v>0.37016718913270641</v>
      </c>
      <c r="H19" s="7">
        <f t="shared" si="5"/>
        <v>0.34430929479023537</v>
      </c>
      <c r="I19" s="7">
        <f t="shared" si="5"/>
        <v>0.55603114235520268</v>
      </c>
      <c r="J19" s="7">
        <f t="shared" si="5"/>
        <v>0.49335861611661114</v>
      </c>
      <c r="K19" s="7">
        <f t="shared" si="5"/>
        <v>0.44930776301175757</v>
      </c>
      <c r="L19" s="7">
        <f t="shared" si="4"/>
        <v>0.55084296255514009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0.27580366293503245</v>
      </c>
      <c r="I23" s="7">
        <f>IF(D4=0,"",POWER($K4/D4,1/7)-1)</f>
        <v>0.21324050942854478</v>
      </c>
      <c r="J23" s="7">
        <f>IF(F4=0,"",POWER($K4/F4,1/5)-1)</f>
        <v>8.7125906089825289E-2</v>
      </c>
      <c r="K23" s="7">
        <f>IF(H4=0,"",POWER($K4/H4, 1/3)-1)</f>
        <v>0.21006099710117776</v>
      </c>
      <c r="L23" s="7">
        <f>IF(ISERROR(MAX(IF(J4=0,"",(K4-J4)/J4),IF(K4=0,"",(L4-K4)/K4))),"",MAX(IF(J4=0,"",(K4-J4)/J4),IF(K4=0,"",(L4-K4)/K4)))</f>
        <v>0.426017770288384</v>
      </c>
      <c r="M23" s="22">
        <f>MAX(K23:L23)</f>
        <v>0.426017770288384</v>
      </c>
      <c r="N23" s="22">
        <f>MIN(H23:L23)</f>
        <v>8.7125906089825289E-2</v>
      </c>
    </row>
    <row r="24" spans="1:14">
      <c r="G24" s="6" t="s">
        <v>18</v>
      </c>
      <c r="H24" s="7">
        <f>IF(SUM(B4:$K$4)=0,"",SUMPRODUCT(B19:$K$19,B4:$K$4)/SUM(B4:$K$4))</f>
        <v>0.45868503528838839</v>
      </c>
      <c r="I24" s="7">
        <f>IF(SUM(E4:$K$4)=0,"",SUMPRODUCT(E19:$K$19,E4:$K$4)/SUM(E4:$K$4))</f>
        <v>0.46953212884525936</v>
      </c>
      <c r="J24" s="7">
        <f>IF(SUM(G4:$K$4)=0,"",SUMPRODUCT(G19:$K$19,G4:$K$4)/SUM(G4:$K$4))</f>
        <v>0.45728210229255206</v>
      </c>
      <c r="K24" s="7">
        <f>IF(SUM(I4:$K$4)=0, "", SUMPRODUCT(I19:$K$19,I4:$K$4)/SUM(I4:$K$4))</f>
        <v>0.49692936718190944</v>
      </c>
      <c r="L24" s="7">
        <f>L19</f>
        <v>0.55084296255514009</v>
      </c>
      <c r="M24" s="22">
        <f>MAX(K24:L24)</f>
        <v>0.55084296255514009</v>
      </c>
      <c r="N24" s="22">
        <f>MIN(H24:L24)</f>
        <v>0.45728210229255206</v>
      </c>
    </row>
    <row r="25" spans="1:14">
      <c r="G25" s="6" t="s">
        <v>23</v>
      </c>
      <c r="H25" s="9">
        <f>IF(ISERROR(AVERAGEIF(B14:$L14,"&gt;0")),"",AVERAGEIF(B14:$L14,"&gt;0"))</f>
        <v>22.388811463301838</v>
      </c>
      <c r="I25" s="9">
        <f>IF(ISERROR(AVERAGEIF(E14:$L14,"&gt;0")),"",AVERAGEIF(E14:$L14,"&gt;0"))</f>
        <v>20.410750021397444</v>
      </c>
      <c r="J25" s="9">
        <f>IF(ISERROR(AVERAGEIF(G14:$L14,"&gt;0")),"",AVERAGEIF(G14:$L14,"&gt;0"))</f>
        <v>18.459067933959773</v>
      </c>
      <c r="K25" s="9">
        <f>IF(ISERROR(AVERAGEIF(I14:$L14,"&gt;0")),"",AVERAGEIF(I14:$L14,"&gt;0"))</f>
        <v>10.192005850608311</v>
      </c>
      <c r="L25" s="9">
        <f>L14</f>
        <v>13.909774156539473</v>
      </c>
      <c r="M25" s="1">
        <f>MAX(K25:L25)</f>
        <v>13.909774156539473</v>
      </c>
      <c r="N25" s="1">
        <f>MIN(H25:L25)</f>
        <v>10.192005850608311</v>
      </c>
    </row>
    <row r="29" spans="1:14">
      <c r="A29" s="6" t="s">
        <v>106</v>
      </c>
      <c r="C29" s="41">
        <f>+C4/B4-1</f>
        <v>0.6539632185879023</v>
      </c>
      <c r="D29" s="41">
        <f t="shared" ref="D29:K29" si="6">+D4/C4-1</f>
        <v>0.39926649733036146</v>
      </c>
      <c r="E29" s="41">
        <f t="shared" si="6"/>
        <v>0.78085262056254789</v>
      </c>
      <c r="F29" s="41">
        <f t="shared" si="6"/>
        <v>0.4308730835638952</v>
      </c>
      <c r="G29" s="41">
        <f t="shared" si="6"/>
        <v>-0.10955389010445826</v>
      </c>
      <c r="H29" s="41">
        <f t="shared" si="6"/>
        <v>-3.7568573667711602E-2</v>
      </c>
      <c r="I29" s="41">
        <f t="shared" si="6"/>
        <v>0.5377924237026479</v>
      </c>
      <c r="J29" s="41">
        <f t="shared" si="6"/>
        <v>0.18536485811915848</v>
      </c>
      <c r="K29" s="41">
        <f t="shared" si="6"/>
        <v>-2.798711043380131E-2</v>
      </c>
    </row>
    <row r="31" spans="1:14">
      <c r="A31" s="6" t="s">
        <v>107</v>
      </c>
      <c r="B31" s="39">
        <f>+'Data Sheet'!B17-'Data Sheet'!B18-'Data Sheet'!B19-'Data Sheet'!B20-'Data Sheet'!B21</f>
        <v>445.89000000000004</v>
      </c>
      <c r="C31" s="39">
        <f>+'Data Sheet'!C17-'Data Sheet'!C18-'Data Sheet'!C19-'Data Sheet'!C20-'Data Sheet'!C21</f>
        <v>754</v>
      </c>
      <c r="D31" s="39">
        <f>+'Data Sheet'!D17-'Data Sheet'!D18-'Data Sheet'!D19-'Data Sheet'!D20-'Data Sheet'!D21</f>
        <v>1061.94</v>
      </c>
      <c r="E31" s="39">
        <f>+'Data Sheet'!E17-'Data Sheet'!E18-'Data Sheet'!E19-'Data Sheet'!E20-'Data Sheet'!E21</f>
        <v>1904.2999999999997</v>
      </c>
      <c r="F31" s="39">
        <f>+'Data Sheet'!F17-'Data Sheet'!F18-'Data Sheet'!F19-'Data Sheet'!F20-'Data Sheet'!F21</f>
        <v>2240.1600000000003</v>
      </c>
      <c r="G31" s="39">
        <f>+'Data Sheet'!G17-'Data Sheet'!G18-'Data Sheet'!G19-'Data Sheet'!G20-'Data Sheet'!G21</f>
        <v>1966.0400000000002</v>
      </c>
      <c r="H31" s="39">
        <f>+'Data Sheet'!H17-'Data Sheet'!H18-'Data Sheet'!H19-'Data Sheet'!H20-'Data Sheet'!H21</f>
        <v>1647.3200000000002</v>
      </c>
      <c r="I31" s="39">
        <f>+'Data Sheet'!I17-'Data Sheet'!I18-'Data Sheet'!I19-'Data Sheet'!I20-'Data Sheet'!I21</f>
        <v>2964.9300000000003</v>
      </c>
      <c r="J31" s="39">
        <f>+'Data Sheet'!J17-'Data Sheet'!J18-'Data Sheet'!J19-'Data Sheet'!J20-'Data Sheet'!J21</f>
        <v>3371.73</v>
      </c>
      <c r="K31" s="39">
        <f>+'Data Sheet'!K17-'Data Sheet'!K18-'Data Sheet'!K19-'Data Sheet'!K20-'Data Sheet'!K21</f>
        <v>3271.05</v>
      </c>
    </row>
    <row r="32" spans="1:14">
      <c r="A32" s="6" t="s">
        <v>108</v>
      </c>
      <c r="B32" s="40">
        <f>+B31/B4</f>
        <v>0.95573798602477822</v>
      </c>
      <c r="C32" s="40">
        <f t="shared" ref="C32:K32" si="7">+C31/C4</f>
        <v>0.97713959877663159</v>
      </c>
      <c r="D32" s="40">
        <f t="shared" si="7"/>
        <v>0.98352365869245095</v>
      </c>
      <c r="E32" s="40">
        <f t="shared" si="7"/>
        <v>0.99035801210709151</v>
      </c>
      <c r="F32" s="40">
        <f t="shared" si="7"/>
        <v>0.81420689554907799</v>
      </c>
      <c r="G32" s="40">
        <f t="shared" si="7"/>
        <v>0.80249150992685481</v>
      </c>
      <c r="H32" s="40">
        <f t="shared" si="7"/>
        <v>0.69864454509983553</v>
      </c>
      <c r="I32" s="40">
        <f t="shared" si="7"/>
        <v>0.81770194129506102</v>
      </c>
      <c r="J32" s="40">
        <f t="shared" si="7"/>
        <v>0.78447900792219727</v>
      </c>
      <c r="K32" s="40">
        <f t="shared" si="7"/>
        <v>0.78296742752096815</v>
      </c>
    </row>
    <row r="34" spans="1:11">
      <c r="A34" t="s">
        <v>109</v>
      </c>
      <c r="B34" s="40">
        <f>+B6/B4</f>
        <v>0.30138894842885927</v>
      </c>
      <c r="C34" s="40">
        <f t="shared" ref="C34:K34" si="8">+C6/C4</f>
        <v>0.33191643771707013</v>
      </c>
      <c r="D34" s="40">
        <f t="shared" si="8"/>
        <v>0.40041491854445094</v>
      </c>
      <c r="E34" s="40">
        <f t="shared" si="8"/>
        <v>0.52413097293586564</v>
      </c>
      <c r="F34" s="40">
        <f t="shared" si="8"/>
        <v>0.50666220823307917</v>
      </c>
      <c r="G34" s="40">
        <f t="shared" si="8"/>
        <v>0.37016718913270641</v>
      </c>
      <c r="H34" s="40">
        <f t="shared" si="8"/>
        <v>0.34430929479023537</v>
      </c>
      <c r="I34" s="40">
        <f t="shared" si="8"/>
        <v>0.55603114235520268</v>
      </c>
      <c r="J34" s="40">
        <f t="shared" si="8"/>
        <v>0.49335861611661114</v>
      </c>
      <c r="K34" s="40">
        <f t="shared" si="8"/>
        <v>0.44930776301175757</v>
      </c>
    </row>
    <row r="35" spans="1:11">
      <c r="A35" t="s">
        <v>110</v>
      </c>
      <c r="B35" s="40">
        <f>+(B6-B8)/B4</f>
        <v>0.24936768551463973</v>
      </c>
      <c r="C35" s="40">
        <f t="shared" ref="C35:K35" si="9">+(C6-C8)/C4</f>
        <v>0.29216992379866258</v>
      </c>
      <c r="D35" s="40">
        <f t="shared" si="9"/>
        <v>0.36805497670713977</v>
      </c>
      <c r="E35" s="40">
        <f t="shared" si="9"/>
        <v>0.50705206881487797</v>
      </c>
      <c r="F35" s="40">
        <f t="shared" si="9"/>
        <v>0.49303612058124408</v>
      </c>
      <c r="G35" s="40">
        <f t="shared" si="9"/>
        <v>0.36039135971786834</v>
      </c>
      <c r="H35" s="40">
        <f t="shared" si="9"/>
        <v>0.32746789488862882</v>
      </c>
      <c r="I35" s="40">
        <f t="shared" si="9"/>
        <v>0.54292553910307151</v>
      </c>
      <c r="J35" s="40">
        <f t="shared" si="9"/>
        <v>0.4821302683775201</v>
      </c>
      <c r="K35" s="40">
        <f t="shared" si="9"/>
        <v>0.43533376737773355</v>
      </c>
    </row>
    <row r="37" spans="1:11">
      <c r="A37" t="s">
        <v>101</v>
      </c>
      <c r="B37" s="40">
        <f>+B12/B4</f>
        <v>8.4708706648947571E-2</v>
      </c>
      <c r="C37" s="40">
        <f t="shared" ref="C37:K37" si="10">+C12/C4</f>
        <v>0.1860712249235395</v>
      </c>
      <c r="D37" s="40">
        <f t="shared" si="10"/>
        <v>0.15659470423161348</v>
      </c>
      <c r="E37" s="40">
        <f t="shared" si="10"/>
        <v>0.18720746395955984</v>
      </c>
      <c r="F37" s="40">
        <f t="shared" si="10"/>
        <v>0.22617342822043074</v>
      </c>
      <c r="G37" s="40">
        <f t="shared" si="10"/>
        <v>0.11999167319749217</v>
      </c>
      <c r="H37" s="40">
        <f t="shared" si="10"/>
        <v>7.7769012842044544E-2</v>
      </c>
      <c r="I37" s="40">
        <f t="shared" si="10"/>
        <v>0.3476184041059811</v>
      </c>
      <c r="J37" s="40">
        <f t="shared" si="10"/>
        <v>0.3047381952280685</v>
      </c>
      <c r="K37" s="40">
        <f t="shared" si="10"/>
        <v>0.22301185324192868</v>
      </c>
    </row>
    <row r="38" spans="1:11">
      <c r="A38"/>
    </row>
    <row r="39" spans="1:11">
      <c r="A39" t="s">
        <v>111</v>
      </c>
      <c r="C39" s="40">
        <f>+C13/B13-1</f>
        <v>2.5812698169763268</v>
      </c>
      <c r="D39" s="40">
        <f t="shared" ref="D39:K39" si="11">+D13/C13-1</f>
        <v>0.16103873052145157</v>
      </c>
      <c r="E39" s="40">
        <f t="shared" si="11"/>
        <v>1.0951051200758348</v>
      </c>
      <c r="F39" s="40">
        <f t="shared" si="11"/>
        <v>0.72155130394413947</v>
      </c>
      <c r="G39" s="40">
        <f t="shared" si="11"/>
        <v>-0.52953748054015637</v>
      </c>
      <c r="H39" s="40">
        <f t="shared" si="11"/>
        <v>-0.38633724447025541</v>
      </c>
      <c r="I39" s="40">
        <f t="shared" si="11"/>
        <v>5.9440842328867722</v>
      </c>
      <c r="J39" s="40">
        <f t="shared" si="11"/>
        <v>2.172143435757623E-2</v>
      </c>
      <c r="K39" s="40">
        <f t="shared" si="11"/>
        <v>-0.28289533287057445</v>
      </c>
    </row>
    <row r="40" spans="1:11">
      <c r="A40"/>
    </row>
    <row r="41" spans="1:11">
      <c r="A41" t="s">
        <v>112</v>
      </c>
      <c r="B41" s="6">
        <f>+B13*B18</f>
        <v>1.9999999999999998</v>
      </c>
      <c r="C41" s="6">
        <f t="shared" ref="C41:K41" si="12">+C13*C18</f>
        <v>3.0000000000000004</v>
      </c>
      <c r="D41" s="6">
        <f t="shared" si="12"/>
        <v>3.5</v>
      </c>
      <c r="E41" s="6">
        <f t="shared" si="12"/>
        <v>5.5003460207612465</v>
      </c>
      <c r="F41" s="6">
        <f t="shared" si="12"/>
        <v>8.5003445899379741</v>
      </c>
      <c r="G41" s="6">
        <f t="shared" si="12"/>
        <v>8.4996568291008927</v>
      </c>
      <c r="H41" s="6">
        <f t="shared" si="12"/>
        <v>4</v>
      </c>
      <c r="I41" s="6">
        <f t="shared" si="12"/>
        <v>10.129604365620736</v>
      </c>
      <c r="J41" s="6">
        <f t="shared" si="12"/>
        <v>10</v>
      </c>
      <c r="K41" s="6">
        <f t="shared" si="12"/>
        <v>10</v>
      </c>
    </row>
    <row r="42" spans="1:11">
      <c r="A42" t="s">
        <v>113</v>
      </c>
      <c r="C42" s="41">
        <f>+C41/B41-1</f>
        <v>0.50000000000000044</v>
      </c>
      <c r="D42" s="41">
        <f t="shared" ref="D42:K42" si="13">+D41/C41-1</f>
        <v>0.16666666666666652</v>
      </c>
      <c r="E42" s="41">
        <f t="shared" si="13"/>
        <v>0.57152743450321331</v>
      </c>
      <c r="F42" s="41">
        <f t="shared" si="13"/>
        <v>0.54541997137146092</v>
      </c>
      <c r="G42" s="41">
        <f t="shared" si="13"/>
        <v>-8.0909759575531481E-5</v>
      </c>
      <c r="H42" s="41">
        <f t="shared" si="13"/>
        <v>-0.52939276485788112</v>
      </c>
      <c r="I42" s="41">
        <f t="shared" si="13"/>
        <v>1.532401091405184</v>
      </c>
      <c r="J42" s="41">
        <f t="shared" si="13"/>
        <v>-1.2794612794612692E-2</v>
      </c>
      <c r="K42" s="41">
        <f t="shared" si="13"/>
        <v>0</v>
      </c>
    </row>
    <row r="44" spans="1:11">
      <c r="A44" t="s">
        <v>118</v>
      </c>
      <c r="B44" s="6">
        <f>+'Data Sheet'!B90*'Data Sheet'!B93</f>
        <v>1278.3500000000001</v>
      </c>
      <c r="C44" s="6">
        <f>+'Data Sheet'!C90*'Data Sheet'!C93</f>
        <v>3971.866</v>
      </c>
      <c r="D44" s="6">
        <f>+'Data Sheet'!D90*'Data Sheet'!D93</f>
        <v>3885.6150000000002</v>
      </c>
      <c r="E44" s="6">
        <f>+'Data Sheet'!E90*'Data Sheet'!E93</f>
        <v>10496.48</v>
      </c>
      <c r="F44" s="6">
        <f>+'Data Sheet'!F90*'Data Sheet'!F93</f>
        <v>14544.0985</v>
      </c>
      <c r="G44" s="6">
        <f>+'Data Sheet'!G90*'Data Sheet'!G93</f>
        <v>8772.5969999999998</v>
      </c>
      <c r="H44" s="6">
        <f>+'Data Sheet'!H90*'Data Sheet'!H93</f>
        <v>7361.3105000000005</v>
      </c>
      <c r="I44" s="6">
        <f>+'Data Sheet'!I90*'Data Sheet'!I93</f>
        <v>9159.5679999999993</v>
      </c>
      <c r="J44" s="6">
        <f>+'Data Sheet'!J90*'Data Sheet'!J93</f>
        <v>12970.954500000002</v>
      </c>
      <c r="K44" s="6">
        <f>+'Data Sheet'!K90*'Data Sheet'!K93</f>
        <v>9026.3369999999995</v>
      </c>
    </row>
    <row r="45" spans="1:11">
      <c r="A45" t="s">
        <v>119</v>
      </c>
      <c r="B45" s="6">
        <f>+'Data Sheet'!B59</f>
        <v>0.08</v>
      </c>
      <c r="C45" s="6">
        <f>+'Data Sheet'!C59</f>
        <v>795.07</v>
      </c>
      <c r="D45" s="6">
        <f>+'Data Sheet'!D59</f>
        <v>2589.2399999999998</v>
      </c>
      <c r="E45" s="6">
        <f>+'Data Sheet'!E59</f>
        <v>5066.83</v>
      </c>
      <c r="F45" s="6">
        <f>+'Data Sheet'!F59</f>
        <v>5322.94</v>
      </c>
      <c r="G45" s="6">
        <f>+'Data Sheet'!G59</f>
        <v>5157.7700000000004</v>
      </c>
      <c r="H45" s="6">
        <f>+'Data Sheet'!H59</f>
        <v>4626.93</v>
      </c>
      <c r="I45" s="6">
        <f>+'Data Sheet'!I59</f>
        <v>5693.29</v>
      </c>
      <c r="J45" s="6">
        <f>+'Data Sheet'!J59</f>
        <v>6152.49</v>
      </c>
      <c r="K45" s="6">
        <f>+'Data Sheet'!K59</f>
        <v>10277.620000000001</v>
      </c>
    </row>
    <row r="46" spans="1:11">
      <c r="A46" t="s">
        <v>120</v>
      </c>
      <c r="B46" s="6">
        <f>+'Data Sheet'!B69</f>
        <v>167.78</v>
      </c>
      <c r="C46" s="6">
        <f>+'Data Sheet'!C69</f>
        <v>271.95</v>
      </c>
      <c r="D46" s="6">
        <f>+'Data Sheet'!D69</f>
        <v>286.67</v>
      </c>
      <c r="E46" s="6">
        <f>+'Data Sheet'!E69</f>
        <v>462.52</v>
      </c>
      <c r="F46" s="6">
        <f>+'Data Sheet'!F69</f>
        <v>453.72</v>
      </c>
      <c r="G46" s="6">
        <f>+'Data Sheet'!G69</f>
        <v>689.07</v>
      </c>
      <c r="H46" s="6">
        <f>+'Data Sheet'!H69</f>
        <v>1377.95</v>
      </c>
      <c r="I46" s="6">
        <f>+'Data Sheet'!I69</f>
        <v>3497.78</v>
      </c>
      <c r="J46" s="6">
        <f>+'Data Sheet'!J69</f>
        <v>5315.25</v>
      </c>
      <c r="K46" s="6">
        <f>+'Data Sheet'!K69</f>
        <v>8836.91</v>
      </c>
    </row>
    <row r="47" spans="1:11">
      <c r="A47" s="43" t="s">
        <v>121</v>
      </c>
      <c r="B47" s="6">
        <f>+B44+B45-B46</f>
        <v>1110.6500000000001</v>
      </c>
      <c r="C47" s="6">
        <f t="shared" ref="C47:K47" si="14">+C44+C45-C46</f>
        <v>4494.9859999999999</v>
      </c>
      <c r="D47" s="6">
        <f t="shared" si="14"/>
        <v>6188.1849999999995</v>
      </c>
      <c r="E47" s="6">
        <f t="shared" si="14"/>
        <v>15100.789999999999</v>
      </c>
      <c r="F47" s="6">
        <f t="shared" si="14"/>
        <v>19413.318499999998</v>
      </c>
      <c r="G47" s="6">
        <f t="shared" si="14"/>
        <v>13241.297</v>
      </c>
      <c r="H47" s="6">
        <f t="shared" si="14"/>
        <v>10610.290499999999</v>
      </c>
      <c r="I47" s="6">
        <f t="shared" si="14"/>
        <v>11355.078</v>
      </c>
      <c r="J47" s="6">
        <f t="shared" si="14"/>
        <v>13808.194500000001</v>
      </c>
      <c r="K47" s="6">
        <f t="shared" si="14"/>
        <v>10467.047000000002</v>
      </c>
    </row>
    <row r="48" spans="1:11">
      <c r="A48"/>
    </row>
    <row r="49" spans="1:11">
      <c r="A49" t="s">
        <v>122</v>
      </c>
      <c r="B49" s="39">
        <f>+B47/B6</f>
        <v>7.8987980940189173</v>
      </c>
      <c r="C49" s="39">
        <f t="shared" ref="C49:K49" si="15">+C47/C6</f>
        <v>17.550312353584257</v>
      </c>
      <c r="D49" s="39">
        <f t="shared" si="15"/>
        <v>14.313237266965812</v>
      </c>
      <c r="E49" s="39">
        <f t="shared" si="15"/>
        <v>14.98361810640789</v>
      </c>
      <c r="F49" s="39">
        <f t="shared" si="15"/>
        <v>13.926340387374458</v>
      </c>
      <c r="G49" s="39">
        <f t="shared" si="15"/>
        <v>14.600936176781932</v>
      </c>
      <c r="H49" s="39">
        <f t="shared" si="15"/>
        <v>13.069435479897514</v>
      </c>
      <c r="I49" s="39">
        <f t="shared" si="15"/>
        <v>5.6321159845843276</v>
      </c>
      <c r="J49" s="39">
        <f t="shared" si="15"/>
        <v>6.5118249169999238</v>
      </c>
      <c r="K49" s="39">
        <f t="shared" si="15"/>
        <v>5.5761797453518724</v>
      </c>
    </row>
    <row r="50" spans="1:11">
      <c r="A50" t="s">
        <v>123</v>
      </c>
      <c r="B50" s="39">
        <f>+B47/B4</f>
        <v>2.3806104514082396</v>
      </c>
      <c r="C50" s="39">
        <f t="shared" ref="C50:K50" si="16">+C47/C4</f>
        <v>5.8252371572235759</v>
      </c>
      <c r="D50" s="39">
        <f t="shared" si="16"/>
        <v>5.731233734359515</v>
      </c>
      <c r="E50" s="39">
        <f t="shared" si="16"/>
        <v>7.853378336211021</v>
      </c>
      <c r="F50" s="39">
        <f t="shared" si="16"/>
        <v>7.0559503732726583</v>
      </c>
      <c r="G50" s="39">
        <f t="shared" si="16"/>
        <v>5.4047875032654131</v>
      </c>
      <c r="H50" s="39">
        <f t="shared" si="16"/>
        <v>4.499928113389994</v>
      </c>
      <c r="I50" s="39">
        <f t="shared" si="16"/>
        <v>3.1316318847854205</v>
      </c>
      <c r="J50" s="39">
        <f t="shared" si="16"/>
        <v>3.2126649294447485</v>
      </c>
      <c r="K50" s="39">
        <f t="shared" si="16"/>
        <v>2.5054208475355217</v>
      </c>
    </row>
    <row r="51" spans="1:11">
      <c r="A51" t="s">
        <v>124</v>
      </c>
      <c r="B51" s="39">
        <f>+B44/'Balance Sheet'!B27</f>
        <v>1.092326753823806</v>
      </c>
      <c r="C51" s="39">
        <f>+C44/'Balance Sheet'!C27</f>
        <v>3.0674332934316717</v>
      </c>
      <c r="D51" s="39">
        <f>+D44/'Balance Sheet'!D27</f>
        <v>2.7048805446495701</v>
      </c>
      <c r="E51" s="39">
        <f>+E44/'Balance Sheet'!E27</f>
        <v>5.876989748212516</v>
      </c>
      <c r="F51" s="39">
        <f>+F44/'Balance Sheet'!F27</f>
        <v>5.0397097959042236</v>
      </c>
      <c r="G51" s="39">
        <f>+G44/'Balance Sheet'!G27</f>
        <v>2.8730209206665269</v>
      </c>
      <c r="H51" s="39">
        <f>+H44/'Balance Sheet'!H27</f>
        <v>2.3851571460972689</v>
      </c>
      <c r="I51" s="39">
        <f>+I44/'Balance Sheet'!I27</f>
        <v>2.0530611330024966</v>
      </c>
      <c r="J51" s="39">
        <f>+J44/'Balance Sheet'!J27</f>
        <v>2.2858845122894702</v>
      </c>
      <c r="K51" s="39">
        <f>+K44/'Balance Sheet'!K27</f>
        <v>1.4436964991746957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0.7109375" style="6" customWidth="1"/>
    <col min="2" max="11" width="13.42578125" style="6" bestFit="1" customWidth="1"/>
    <col min="12" max="16384" width="8.85546875" style="6"/>
  </cols>
  <sheetData>
    <row r="1" spans="1:11" s="8" customFormat="1">
      <c r="A1" s="8" t="str">
        <f>'Profit &amp; Loss'!A1</f>
        <v>MOTILAL OSWAL FINANCIAL SERVICES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44469</v>
      </c>
      <c r="C3" s="16">
        <f>'Data Sheet'!C41</f>
        <v>44561</v>
      </c>
      <c r="D3" s="16">
        <f>'Data Sheet'!D41</f>
        <v>44651</v>
      </c>
      <c r="E3" s="16">
        <f>'Data Sheet'!E41</f>
        <v>44742</v>
      </c>
      <c r="F3" s="16">
        <f>'Data Sheet'!F41</f>
        <v>44834</v>
      </c>
      <c r="G3" s="16">
        <f>'Data Sheet'!G41</f>
        <v>44926</v>
      </c>
      <c r="H3" s="16">
        <f>'Data Sheet'!H41</f>
        <v>45016</v>
      </c>
      <c r="I3" s="16">
        <f>'Data Sheet'!I41</f>
        <v>45107</v>
      </c>
      <c r="J3" s="16">
        <f>'Data Sheet'!J41</f>
        <v>45199</v>
      </c>
      <c r="K3" s="16">
        <f>'Data Sheet'!K41</f>
        <v>45291</v>
      </c>
    </row>
    <row r="4" spans="1:11" s="8" customFormat="1">
      <c r="A4" s="8" t="s">
        <v>6</v>
      </c>
      <c r="B4" s="1">
        <f>'Data Sheet'!B42</f>
        <v>1323.21</v>
      </c>
      <c r="C4" s="1">
        <f>'Data Sheet'!C42</f>
        <v>1024.97</v>
      </c>
      <c r="D4" s="1">
        <f>'Data Sheet'!D42</f>
        <v>1051.31</v>
      </c>
      <c r="E4" s="1">
        <f>'Data Sheet'!E42</f>
        <v>753.7</v>
      </c>
      <c r="F4" s="1">
        <f>'Data Sheet'!F42</f>
        <v>1320.53</v>
      </c>
      <c r="G4" s="1">
        <f>'Data Sheet'!G42</f>
        <v>1075.52</v>
      </c>
      <c r="H4" s="1">
        <f>'Data Sheet'!H42</f>
        <v>1027.3699999999999</v>
      </c>
      <c r="I4" s="1">
        <f>'Data Sheet'!I42</f>
        <v>1499.2</v>
      </c>
      <c r="J4" s="1">
        <f>'Data Sheet'!J42</f>
        <v>1646.68</v>
      </c>
      <c r="K4" s="1">
        <f>'Data Sheet'!K42</f>
        <v>1784.31</v>
      </c>
    </row>
    <row r="5" spans="1:11">
      <c r="A5" s="6" t="s">
        <v>7</v>
      </c>
      <c r="B5" s="9">
        <f>'Data Sheet'!B43</f>
        <v>544.02</v>
      </c>
      <c r="C5" s="9">
        <f>'Data Sheet'!C43</f>
        <v>576.66999999999996</v>
      </c>
      <c r="D5" s="9">
        <f>'Data Sheet'!D43</f>
        <v>558.79</v>
      </c>
      <c r="E5" s="9">
        <f>'Data Sheet'!E43</f>
        <v>552.97</v>
      </c>
      <c r="F5" s="9">
        <f>'Data Sheet'!F43</f>
        <v>576.34</v>
      </c>
      <c r="G5" s="9">
        <f>'Data Sheet'!G43</f>
        <v>587.61</v>
      </c>
      <c r="H5" s="9">
        <f>'Data Sheet'!H43</f>
        <v>583.74</v>
      </c>
      <c r="I5" s="9">
        <f>'Data Sheet'!I43</f>
        <v>661.15</v>
      </c>
      <c r="J5" s="9">
        <f>'Data Sheet'!J43</f>
        <v>734.73</v>
      </c>
      <c r="K5" s="9">
        <f>'Data Sheet'!K43</f>
        <v>696.26</v>
      </c>
    </row>
    <row r="6" spans="1:11" s="8" customFormat="1">
      <c r="A6" s="8" t="s">
        <v>8</v>
      </c>
      <c r="B6" s="1">
        <f>'Data Sheet'!B50</f>
        <v>779.19</v>
      </c>
      <c r="C6" s="1">
        <f>'Data Sheet'!C50</f>
        <v>448.3</v>
      </c>
      <c r="D6" s="1">
        <f>'Data Sheet'!D50</f>
        <v>492.52</v>
      </c>
      <c r="E6" s="1">
        <f>'Data Sheet'!E50</f>
        <v>200.73</v>
      </c>
      <c r="F6" s="1">
        <f>'Data Sheet'!F50</f>
        <v>744.19</v>
      </c>
      <c r="G6" s="1">
        <f>'Data Sheet'!G50</f>
        <v>487.91</v>
      </c>
      <c r="H6" s="1">
        <f>'Data Sheet'!H50</f>
        <v>443.63</v>
      </c>
      <c r="I6" s="1">
        <f>'Data Sheet'!I50</f>
        <v>838.05</v>
      </c>
      <c r="J6" s="1">
        <f>'Data Sheet'!J50</f>
        <v>911.95</v>
      </c>
      <c r="K6" s="1">
        <f>'Data Sheet'!K50</f>
        <v>1088.05</v>
      </c>
    </row>
    <row r="7" spans="1:11">
      <c r="A7" s="6" t="s">
        <v>9</v>
      </c>
      <c r="B7" s="9">
        <f>'Data Sheet'!B44</f>
        <v>5.75</v>
      </c>
      <c r="C7" s="9">
        <f>'Data Sheet'!C44</f>
        <v>9.3800000000000008</v>
      </c>
      <c r="D7" s="9">
        <f>'Data Sheet'!D44</f>
        <v>0.82</v>
      </c>
      <c r="E7" s="9">
        <f>'Data Sheet'!E44</f>
        <v>4.42</v>
      </c>
      <c r="F7" s="9">
        <f>'Data Sheet'!F44</f>
        <v>4.43</v>
      </c>
      <c r="G7" s="9">
        <f>'Data Sheet'!G44</f>
        <v>4.9800000000000004</v>
      </c>
      <c r="H7" s="9">
        <f>'Data Sheet'!H44</f>
        <v>6.17</v>
      </c>
      <c r="I7" s="9">
        <f>'Data Sheet'!I44</f>
        <v>31.15</v>
      </c>
      <c r="J7" s="9">
        <f>'Data Sheet'!J44</f>
        <v>4.01</v>
      </c>
      <c r="K7" s="9">
        <f>'Data Sheet'!K44</f>
        <v>6.99</v>
      </c>
    </row>
    <row r="8" spans="1:11">
      <c r="A8" s="6" t="s">
        <v>10</v>
      </c>
      <c r="B8" s="9">
        <f>'Data Sheet'!B45</f>
        <v>13.14</v>
      </c>
      <c r="C8" s="9">
        <f>'Data Sheet'!C45</f>
        <v>12.72</v>
      </c>
      <c r="D8" s="9">
        <f>'Data Sheet'!D45</f>
        <v>11.15</v>
      </c>
      <c r="E8" s="9">
        <f>'Data Sheet'!E45</f>
        <v>13.36</v>
      </c>
      <c r="F8" s="9">
        <f>'Data Sheet'!F45</f>
        <v>15.57</v>
      </c>
      <c r="G8" s="9">
        <f>'Data Sheet'!G45</f>
        <v>16.7</v>
      </c>
      <c r="H8" s="9">
        <f>'Data Sheet'!H45</f>
        <v>12.75</v>
      </c>
      <c r="I8" s="9">
        <f>'Data Sheet'!I45</f>
        <v>17.350000000000001</v>
      </c>
      <c r="J8" s="9">
        <f>'Data Sheet'!J45</f>
        <v>17.260000000000002</v>
      </c>
      <c r="K8" s="9">
        <f>'Data Sheet'!K45</f>
        <v>24.03</v>
      </c>
    </row>
    <row r="9" spans="1:11">
      <c r="A9" s="6" t="s">
        <v>11</v>
      </c>
      <c r="B9" s="9">
        <f>'Data Sheet'!B46</f>
        <v>112.59</v>
      </c>
      <c r="C9" s="9">
        <f>'Data Sheet'!C46</f>
        <v>144.34</v>
      </c>
      <c r="D9" s="9">
        <f>'Data Sheet'!D46</f>
        <v>111.97</v>
      </c>
      <c r="E9" s="9">
        <f>'Data Sheet'!E46</f>
        <v>110.87</v>
      </c>
      <c r="F9" s="9">
        <f>'Data Sheet'!F46</f>
        <v>125.94</v>
      </c>
      <c r="G9" s="9">
        <f>'Data Sheet'!G46</f>
        <v>169.44</v>
      </c>
      <c r="H9" s="9">
        <f>'Data Sheet'!H46</f>
        <v>189.57</v>
      </c>
      <c r="I9" s="9">
        <f>'Data Sheet'!I46</f>
        <v>215.89</v>
      </c>
      <c r="J9" s="9">
        <f>'Data Sheet'!J46</f>
        <v>241.13</v>
      </c>
      <c r="K9" s="9">
        <f>'Data Sheet'!K46</f>
        <v>262.39</v>
      </c>
    </row>
    <row r="10" spans="1:11">
      <c r="A10" s="6" t="s">
        <v>12</v>
      </c>
      <c r="B10" s="9">
        <f>'Data Sheet'!B47</f>
        <v>659.21</v>
      </c>
      <c r="C10" s="9">
        <f>'Data Sheet'!C47</f>
        <v>300.62</v>
      </c>
      <c r="D10" s="9">
        <f>'Data Sheet'!D47</f>
        <v>370.22</v>
      </c>
      <c r="E10" s="9">
        <f>'Data Sheet'!E47</f>
        <v>80.92</v>
      </c>
      <c r="F10" s="9">
        <f>'Data Sheet'!F47</f>
        <v>607.11</v>
      </c>
      <c r="G10" s="9">
        <f>'Data Sheet'!G47</f>
        <v>306.75</v>
      </c>
      <c r="H10" s="9">
        <f>'Data Sheet'!H47</f>
        <v>247.48</v>
      </c>
      <c r="I10" s="9">
        <f>'Data Sheet'!I47</f>
        <v>635.96</v>
      </c>
      <c r="J10" s="9">
        <f>'Data Sheet'!J47</f>
        <v>657.57</v>
      </c>
      <c r="K10" s="9">
        <f>'Data Sheet'!K47</f>
        <v>808.62</v>
      </c>
    </row>
    <row r="11" spans="1:11">
      <c r="A11" s="6" t="s">
        <v>13</v>
      </c>
      <c r="B11" s="9">
        <f>'Data Sheet'!B48</f>
        <v>109.61</v>
      </c>
      <c r="C11" s="9">
        <f>'Data Sheet'!C48</f>
        <v>61.48</v>
      </c>
      <c r="D11" s="9">
        <f>'Data Sheet'!D48</f>
        <v>68.349999999999994</v>
      </c>
      <c r="E11" s="9">
        <f>'Data Sheet'!E48</f>
        <v>49.65</v>
      </c>
      <c r="F11" s="9">
        <f>'Data Sheet'!F48</f>
        <v>98.09</v>
      </c>
      <c r="G11" s="9">
        <f>'Data Sheet'!G48</f>
        <v>81.17</v>
      </c>
      <c r="H11" s="9">
        <f>'Data Sheet'!H48</f>
        <v>80.52</v>
      </c>
      <c r="I11" s="9">
        <f>'Data Sheet'!I48</f>
        <v>109.83</v>
      </c>
      <c r="J11" s="9">
        <f>'Data Sheet'!J48</f>
        <v>124.18</v>
      </c>
      <c r="K11" s="9">
        <f>'Data Sheet'!K48</f>
        <v>147.13</v>
      </c>
    </row>
    <row r="12" spans="1:11" s="8" customFormat="1">
      <c r="A12" s="8" t="s">
        <v>14</v>
      </c>
      <c r="B12" s="1">
        <f>'Data Sheet'!B49</f>
        <v>549.48</v>
      </c>
      <c r="C12" s="1">
        <f>'Data Sheet'!C49</f>
        <v>239.7</v>
      </c>
      <c r="D12" s="1">
        <f>'Data Sheet'!D49</f>
        <v>299.56</v>
      </c>
      <c r="E12" s="1">
        <f>'Data Sheet'!E49</f>
        <v>31.26</v>
      </c>
      <c r="F12" s="1">
        <f>'Data Sheet'!F49</f>
        <v>509.27</v>
      </c>
      <c r="G12" s="1">
        <f>'Data Sheet'!G49</f>
        <v>226.45</v>
      </c>
      <c r="H12" s="1">
        <f>'Data Sheet'!H49</f>
        <v>164.72</v>
      </c>
      <c r="I12" s="1">
        <f>'Data Sheet'!I49</f>
        <v>526.92999999999995</v>
      </c>
      <c r="J12" s="1">
        <f>'Data Sheet'!J49</f>
        <v>531.19000000000005</v>
      </c>
      <c r="K12" s="1">
        <f>'Data Sheet'!K49</f>
        <v>659.88</v>
      </c>
    </row>
    <row r="14" spans="1:11" s="8" customFormat="1">
      <c r="A14" s="2" t="s">
        <v>18</v>
      </c>
      <c r="B14" s="14">
        <f>IF(B4&gt;0,B6/B4,"")</f>
        <v>0.58886344571156513</v>
      </c>
      <c r="C14" s="14">
        <f t="shared" ref="C14:K14" si="0">IF(C4&gt;0,C6/C4,"")</f>
        <v>0.43737865498502393</v>
      </c>
      <c r="D14" s="14">
        <f t="shared" si="0"/>
        <v>0.46848217937620684</v>
      </c>
      <c r="E14" s="14">
        <f t="shared" si="0"/>
        <v>0.26632612445269999</v>
      </c>
      <c r="F14" s="14">
        <f t="shared" si="0"/>
        <v>0.56355402754954453</v>
      </c>
      <c r="G14" s="14">
        <f t="shared" si="0"/>
        <v>0.45365032728354659</v>
      </c>
      <c r="H14" s="14">
        <f t="shared" si="0"/>
        <v>0.43181132406046513</v>
      </c>
      <c r="I14" s="14">
        <f t="shared" si="0"/>
        <v>0.55899813233724649</v>
      </c>
      <c r="J14" s="14">
        <f t="shared" si="0"/>
        <v>0.55381130517161803</v>
      </c>
      <c r="K14" s="14">
        <f t="shared" si="0"/>
        <v>0.60978753691903309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7"/>
  <sheetViews>
    <sheetView zoomScale="125" workbookViewId="0">
      <pane xSplit="1" ySplit="3" topLeftCell="B22" activePane="bottomRight" state="frozen"/>
      <selection activeCell="C4" sqref="C4"/>
      <selection pane="topRight" activeCell="C4" sqref="C4"/>
      <selection pane="bottomLeft" activeCell="C4" sqref="C4"/>
      <selection pane="bottomRight" activeCell="B27" sqref="B27"/>
    </sheetView>
  </sheetViews>
  <sheetFormatPr defaultColWidth="8.85546875" defaultRowHeight="15"/>
  <cols>
    <col min="1" max="1" width="22.85546875" style="11" bestFit="1" customWidth="1"/>
    <col min="2" max="2" width="13.42578125" style="11" customWidth="1"/>
    <col min="3" max="11" width="15.42578125" style="11" customWidth="1"/>
    <col min="12" max="16384" width="8.85546875" style="11"/>
  </cols>
  <sheetData>
    <row r="1" spans="1:11" s="8" customFormat="1">
      <c r="A1" s="8" t="str">
        <f>'Profit &amp; Loss'!A1</f>
        <v>MOTILAL OSWAL FINANCIAL SERVICES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13.82</v>
      </c>
      <c r="C4" s="19">
        <f>'Data Sheet'!C57</f>
        <v>14.02</v>
      </c>
      <c r="D4" s="19">
        <f>'Data Sheet'!D57</f>
        <v>14.22</v>
      </c>
      <c r="E4" s="19">
        <f>'Data Sheet'!E57</f>
        <v>14.45</v>
      </c>
      <c r="F4" s="19">
        <f>'Data Sheet'!F57</f>
        <v>14.51</v>
      </c>
      <c r="G4" s="19">
        <f>'Data Sheet'!G57</f>
        <v>14.57</v>
      </c>
      <c r="H4" s="19">
        <f>'Data Sheet'!H57</f>
        <v>14.81</v>
      </c>
      <c r="I4" s="19">
        <f>'Data Sheet'!I57</f>
        <v>14.85</v>
      </c>
      <c r="J4" s="19">
        <f>'Data Sheet'!J57</f>
        <v>14.91</v>
      </c>
      <c r="K4" s="19">
        <f>'Data Sheet'!K57</f>
        <v>14.79</v>
      </c>
    </row>
    <row r="5" spans="1:11" s="6" customFormat="1">
      <c r="A5" s="6" t="s">
        <v>25</v>
      </c>
      <c r="B5" s="19">
        <f>'Data Sheet'!B58</f>
        <v>1156.48</v>
      </c>
      <c r="C5" s="19">
        <f>'Data Sheet'!C58</f>
        <v>1280.83</v>
      </c>
      <c r="D5" s="19">
        <f>'Data Sheet'!D58</f>
        <v>1422.3</v>
      </c>
      <c r="E5" s="19">
        <f>'Data Sheet'!E58</f>
        <v>1771.58</v>
      </c>
      <c r="F5" s="19">
        <f>'Data Sheet'!F58</f>
        <v>2871.39</v>
      </c>
      <c r="G5" s="19">
        <f>'Data Sheet'!G58</f>
        <v>3038.87</v>
      </c>
      <c r="H5" s="19">
        <f>'Data Sheet'!H58</f>
        <v>3071.49</v>
      </c>
      <c r="I5" s="19">
        <f>'Data Sheet'!I58</f>
        <v>4446.57</v>
      </c>
      <c r="J5" s="19">
        <f>'Data Sheet'!J58</f>
        <v>5659.46</v>
      </c>
      <c r="K5" s="19">
        <f>'Data Sheet'!K58</f>
        <v>6237.45</v>
      </c>
    </row>
    <row r="6" spans="1:11">
      <c r="A6" s="11" t="s">
        <v>71</v>
      </c>
      <c r="B6" s="19">
        <f>'Data Sheet'!B59</f>
        <v>0.08</v>
      </c>
      <c r="C6" s="19">
        <f>'Data Sheet'!C59</f>
        <v>795.07</v>
      </c>
      <c r="D6" s="19">
        <f>'Data Sheet'!D59</f>
        <v>2589.2399999999998</v>
      </c>
      <c r="E6" s="19">
        <f>'Data Sheet'!E59</f>
        <v>5066.83</v>
      </c>
      <c r="F6" s="19">
        <f>'Data Sheet'!F59</f>
        <v>5322.94</v>
      </c>
      <c r="G6" s="19">
        <f>'Data Sheet'!G59</f>
        <v>5157.7700000000004</v>
      </c>
      <c r="H6" s="19">
        <f>'Data Sheet'!H59</f>
        <v>4626.93</v>
      </c>
      <c r="I6" s="19">
        <f>'Data Sheet'!I59</f>
        <v>5693.29</v>
      </c>
      <c r="J6" s="19">
        <f>'Data Sheet'!J59</f>
        <v>6152.49</v>
      </c>
      <c r="K6" s="19">
        <f>'Data Sheet'!K59</f>
        <v>10277.620000000001</v>
      </c>
    </row>
    <row r="7" spans="1:11" s="6" customFormat="1">
      <c r="A7" s="11" t="s">
        <v>72</v>
      </c>
      <c r="B7" s="19">
        <f>'Data Sheet'!B60</f>
        <v>677.43</v>
      </c>
      <c r="C7" s="19">
        <f>'Data Sheet'!C60</f>
        <v>854.94</v>
      </c>
      <c r="D7" s="19">
        <f>'Data Sheet'!D60</f>
        <v>1063.8900000000001</v>
      </c>
      <c r="E7" s="19">
        <f>'Data Sheet'!E60</f>
        <v>1586.04</v>
      </c>
      <c r="F7" s="19">
        <f>'Data Sheet'!F60</f>
        <v>2202.41</v>
      </c>
      <c r="G7" s="19">
        <f>'Data Sheet'!G60</f>
        <v>2149.06</v>
      </c>
      <c r="H7" s="19">
        <f>'Data Sheet'!H60</f>
        <v>2370.38</v>
      </c>
      <c r="I7" s="19">
        <f>'Data Sheet'!I60</f>
        <v>3886.7</v>
      </c>
      <c r="J7" s="19">
        <f>'Data Sheet'!J60</f>
        <v>5032.95</v>
      </c>
      <c r="K7" s="19">
        <f>'Data Sheet'!K60</f>
        <v>6419.41</v>
      </c>
    </row>
    <row r="8" spans="1:11" s="8" customFormat="1">
      <c r="A8" s="8" t="s">
        <v>26</v>
      </c>
      <c r="B8" s="20">
        <f>'Data Sheet'!B61</f>
        <v>1847.81</v>
      </c>
      <c r="C8" s="20">
        <f>'Data Sheet'!C61</f>
        <v>2944.86</v>
      </c>
      <c r="D8" s="20">
        <f>'Data Sheet'!D61</f>
        <v>5089.6499999999996</v>
      </c>
      <c r="E8" s="20">
        <f>'Data Sheet'!E61</f>
        <v>8438.9</v>
      </c>
      <c r="F8" s="20">
        <f>'Data Sheet'!F61</f>
        <v>10411.25</v>
      </c>
      <c r="G8" s="20">
        <f>'Data Sheet'!G61</f>
        <v>10360.27</v>
      </c>
      <c r="H8" s="20">
        <f>'Data Sheet'!H61</f>
        <v>10083.61</v>
      </c>
      <c r="I8" s="20">
        <f>'Data Sheet'!I61</f>
        <v>14041.41</v>
      </c>
      <c r="J8" s="20">
        <f>'Data Sheet'!J61</f>
        <v>16859.810000000001</v>
      </c>
      <c r="K8" s="20">
        <f>'Data Sheet'!K61</f>
        <v>22949.27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307.05</v>
      </c>
      <c r="C10" s="19">
        <f>'Data Sheet'!C62</f>
        <v>300.13</v>
      </c>
      <c r="D10" s="19">
        <f>'Data Sheet'!D62</f>
        <v>292.14</v>
      </c>
      <c r="E10" s="19">
        <f>'Data Sheet'!E62</f>
        <v>293.67</v>
      </c>
      <c r="F10" s="19">
        <f>'Data Sheet'!F62</f>
        <v>299.57</v>
      </c>
      <c r="G10" s="19">
        <f>'Data Sheet'!G62</f>
        <v>302.10000000000002</v>
      </c>
      <c r="H10" s="19">
        <f>'Data Sheet'!H62</f>
        <v>333.35</v>
      </c>
      <c r="I10" s="19">
        <f>'Data Sheet'!I62</f>
        <v>350.33</v>
      </c>
      <c r="J10" s="19">
        <f>'Data Sheet'!J62</f>
        <v>356.66</v>
      </c>
      <c r="K10" s="19">
        <f>'Data Sheet'!K62</f>
        <v>465.81</v>
      </c>
    </row>
    <row r="11" spans="1:11">
      <c r="A11" s="6" t="s">
        <v>28</v>
      </c>
      <c r="B11" s="19">
        <f>'Data Sheet'!B63</f>
        <v>0.18</v>
      </c>
      <c r="C11" s="19">
        <f>'Data Sheet'!C63</f>
        <v>0</v>
      </c>
      <c r="D11" s="19">
        <f>'Data Sheet'!D63</f>
        <v>0</v>
      </c>
      <c r="E11" s="19">
        <f>'Data Sheet'!E63</f>
        <v>0</v>
      </c>
      <c r="F11" s="19">
        <f>'Data Sheet'!F63</f>
        <v>0.11</v>
      </c>
      <c r="G11" s="19">
        <f>'Data Sheet'!G63</f>
        <v>0.11</v>
      </c>
      <c r="H11" s="19">
        <f>'Data Sheet'!H63</f>
        <v>0</v>
      </c>
      <c r="I11" s="19">
        <f>'Data Sheet'!I63</f>
        <v>0</v>
      </c>
      <c r="J11" s="19">
        <f>'Data Sheet'!J63</f>
        <v>0</v>
      </c>
      <c r="K11" s="19">
        <f>'Data Sheet'!K63</f>
        <v>0</v>
      </c>
    </row>
    <row r="12" spans="1:11">
      <c r="A12" s="6" t="s">
        <v>29</v>
      </c>
      <c r="B12" s="19">
        <f>'Data Sheet'!B64</f>
        <v>293.02999999999997</v>
      </c>
      <c r="C12" s="19">
        <f>'Data Sheet'!C64</f>
        <v>814.01</v>
      </c>
      <c r="D12" s="19">
        <f>'Data Sheet'!D64</f>
        <v>1231.06</v>
      </c>
      <c r="E12" s="19">
        <f>'Data Sheet'!E64</f>
        <v>1766.9</v>
      </c>
      <c r="F12" s="19">
        <f>'Data Sheet'!F64</f>
        <v>2807.18</v>
      </c>
      <c r="G12" s="19">
        <f>'Data Sheet'!G64</f>
        <v>2685.91</v>
      </c>
      <c r="H12" s="19">
        <f>'Data Sheet'!H64</f>
        <v>3088.5</v>
      </c>
      <c r="I12" s="19">
        <f>'Data Sheet'!I64</f>
        <v>3922.35</v>
      </c>
      <c r="J12" s="19">
        <f>'Data Sheet'!J64</f>
        <v>4684.91</v>
      </c>
      <c r="K12" s="19">
        <f>'Data Sheet'!K64</f>
        <v>4786.96</v>
      </c>
    </row>
    <row r="13" spans="1:11">
      <c r="A13" s="11" t="s">
        <v>73</v>
      </c>
      <c r="B13" s="19">
        <f>'Data Sheet'!B65</f>
        <v>1247.55</v>
      </c>
      <c r="C13" s="19">
        <f>'Data Sheet'!C65</f>
        <v>1830.72</v>
      </c>
      <c r="D13" s="19">
        <f>'Data Sheet'!D65</f>
        <v>3566.45</v>
      </c>
      <c r="E13" s="19">
        <f>'Data Sheet'!E65</f>
        <v>6378.33</v>
      </c>
      <c r="F13" s="19">
        <f>'Data Sheet'!F65</f>
        <v>7304.39</v>
      </c>
      <c r="G13" s="19">
        <f>'Data Sheet'!G65</f>
        <v>7372.15</v>
      </c>
      <c r="H13" s="19">
        <f>'Data Sheet'!H65</f>
        <v>6661.76</v>
      </c>
      <c r="I13" s="19">
        <f>'Data Sheet'!I65</f>
        <v>9768.73</v>
      </c>
      <c r="J13" s="19">
        <f>'Data Sheet'!J65</f>
        <v>11818.24</v>
      </c>
      <c r="K13" s="19">
        <f>'Data Sheet'!K65</f>
        <v>17696.5</v>
      </c>
    </row>
    <row r="14" spans="1:11" s="8" customFormat="1">
      <c r="A14" s="8" t="s">
        <v>26</v>
      </c>
      <c r="B14" s="19">
        <f>'Data Sheet'!B66</f>
        <v>1847.81</v>
      </c>
      <c r="C14" s="19">
        <f>'Data Sheet'!C66</f>
        <v>2944.86</v>
      </c>
      <c r="D14" s="19">
        <f>'Data Sheet'!D66</f>
        <v>5089.6499999999996</v>
      </c>
      <c r="E14" s="19">
        <f>'Data Sheet'!E66</f>
        <v>8438.9</v>
      </c>
      <c r="F14" s="19">
        <f>'Data Sheet'!F66</f>
        <v>10411.25</v>
      </c>
      <c r="G14" s="19">
        <f>'Data Sheet'!G66</f>
        <v>10360.27</v>
      </c>
      <c r="H14" s="19">
        <f>'Data Sheet'!H66</f>
        <v>10083.61</v>
      </c>
      <c r="I14" s="19">
        <f>'Data Sheet'!I66</f>
        <v>14041.41</v>
      </c>
      <c r="J14" s="19">
        <f>'Data Sheet'!J66</f>
        <v>16859.810000000001</v>
      </c>
      <c r="K14" s="19">
        <f>'Data Sheet'!K66</f>
        <v>22949.27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570.12</v>
      </c>
      <c r="C16" s="21">
        <f t="shared" ref="C16:K16" si="0">C13-C7</f>
        <v>975.78</v>
      </c>
      <c r="D16" s="21">
        <f t="shared" si="0"/>
        <v>2502.5599999999995</v>
      </c>
      <c r="E16" s="21">
        <f t="shared" si="0"/>
        <v>4792.29</v>
      </c>
      <c r="F16" s="21">
        <f t="shared" si="0"/>
        <v>5101.9800000000005</v>
      </c>
      <c r="G16" s="21">
        <f t="shared" si="0"/>
        <v>5223.09</v>
      </c>
      <c r="H16" s="21">
        <f t="shared" si="0"/>
        <v>4291.38</v>
      </c>
      <c r="I16" s="21">
        <f t="shared" si="0"/>
        <v>5882.03</v>
      </c>
      <c r="J16" s="21">
        <f t="shared" si="0"/>
        <v>6785.29</v>
      </c>
      <c r="K16" s="21">
        <f t="shared" si="0"/>
        <v>11277.09</v>
      </c>
    </row>
    <row r="17" spans="1:11">
      <c r="A17" s="11" t="s">
        <v>44</v>
      </c>
      <c r="B17" s="21">
        <f>'Data Sheet'!B67</f>
        <v>481.36</v>
      </c>
      <c r="C17" s="21">
        <f>'Data Sheet'!C67</f>
        <v>589.97</v>
      </c>
      <c r="D17" s="21">
        <f>'Data Sheet'!D67</f>
        <v>709.92</v>
      </c>
      <c r="E17" s="21">
        <f>'Data Sheet'!E67</f>
        <v>1260.18</v>
      </c>
      <c r="F17" s="21">
        <f>'Data Sheet'!F67</f>
        <v>1043.3900000000001</v>
      </c>
      <c r="G17" s="21">
        <f>'Data Sheet'!G67</f>
        <v>1517.33</v>
      </c>
      <c r="H17" s="21">
        <f>'Data Sheet'!H67</f>
        <v>745.53</v>
      </c>
      <c r="I17" s="21">
        <f>'Data Sheet'!I67</f>
        <v>911.23</v>
      </c>
      <c r="J17" s="21">
        <f>'Data Sheet'!J67</f>
        <v>1003.09</v>
      </c>
      <c r="K17" s="21">
        <f>'Data Sheet'!K67</f>
        <v>1029.0899999999999</v>
      </c>
    </row>
    <row r="18" spans="1:11">
      <c r="A18" s="11" t="s">
        <v>45</v>
      </c>
      <c r="B18" s="21">
        <f>'Data Sheet'!B68</f>
        <v>65.22</v>
      </c>
      <c r="C18" s="21">
        <f>'Data Sheet'!C68</f>
        <v>0</v>
      </c>
      <c r="D18" s="21">
        <f>'Data Sheet'!D68</f>
        <v>0</v>
      </c>
      <c r="E18" s="21">
        <f>'Data Sheet'!E68</f>
        <v>0.18</v>
      </c>
      <c r="F18" s="21">
        <f>'Data Sheet'!F68</f>
        <v>0</v>
      </c>
      <c r="G18" s="21">
        <f>'Data Sheet'!G68</f>
        <v>0</v>
      </c>
      <c r="H18" s="21">
        <f>'Data Sheet'!H68</f>
        <v>0</v>
      </c>
      <c r="I18" s="21">
        <f>'Data Sheet'!I68</f>
        <v>0</v>
      </c>
      <c r="J18" s="21">
        <f>'Data Sheet'!J68</f>
        <v>0</v>
      </c>
      <c r="K18" s="21">
        <f>'Data Sheet'!K68</f>
        <v>0</v>
      </c>
    </row>
    <row r="20" spans="1:11">
      <c r="A20" s="11" t="s">
        <v>46</v>
      </c>
      <c r="B20" s="5">
        <f>IF('Profit &amp; Loss'!B4&gt;0,'Balance Sheet'!B17/('Profit &amp; Loss'!B4/365),0)</f>
        <v>376.5945042225747</v>
      </c>
      <c r="C20" s="5">
        <f>IF('Profit &amp; Loss'!C4&gt;0,'Balance Sheet'!C17/('Profit &amp; Loss'!C4/365),0)</f>
        <v>279.06672800787936</v>
      </c>
      <c r="D20" s="5">
        <f>IF('Profit &amp; Loss'!D4&gt;0,'Balance Sheet'!D17/('Profit &amp; Loss'!D4/365),0)</f>
        <v>239.98666333249977</v>
      </c>
      <c r="E20" s="5">
        <f>IF('Profit &amp; Loss'!E4&gt;0,'Balance Sheet'!E17/('Profit &amp; Loss'!E4/365),0)</f>
        <v>239.21163487341644</v>
      </c>
      <c r="F20" s="5">
        <f>IF('Profit &amp; Loss'!F4&gt;0,'Balance Sheet'!F17/('Profit &amp; Loss'!F4/365),0)</f>
        <v>138.41886135483074</v>
      </c>
      <c r="G20" s="5">
        <f>IF('Profit &amp; Loss'!G4&gt;0,'Balance Sheet'!G17/('Profit &amp; Loss'!G4/365),0)</f>
        <v>226.05858558646813</v>
      </c>
      <c r="H20" s="5">
        <f>IF('Profit &amp; Loss'!H4&gt;0,'Balance Sheet'!H17/('Profit &amp; Loss'!H4/365),0)</f>
        <v>115.40809964883708</v>
      </c>
      <c r="I20" s="5">
        <f>IF('Profit &amp; Loss'!I4&gt;0,'Balance Sheet'!I17/('Profit &amp; Loss'!I4/365),0)</f>
        <v>91.727901531469186</v>
      </c>
      <c r="J20" s="5">
        <f>IF('Profit &amp; Loss'!J4&gt;0,'Balance Sheet'!J17/('Profit &amp; Loss'!J4/365),0)</f>
        <v>85.184641872477059</v>
      </c>
      <c r="K20" s="5">
        <f>IF('Profit &amp; Loss'!K4&gt;0,'Balance Sheet'!K17/('Profit &amp; Loss'!K4/365),0)</f>
        <v>89.908910516640489</v>
      </c>
    </row>
    <row r="21" spans="1:11">
      <c r="A21" s="11" t="s">
        <v>47</v>
      </c>
      <c r="B21" s="5">
        <f>IF('Balance Sheet'!B18&gt;0,'Profit &amp; Loss'!B4/'Balance Sheet'!B18,0)</f>
        <v>7.1533272002453243</v>
      </c>
      <c r="C21" s="5">
        <f>IF('Balance Sheet'!C18&gt;0,'Profit &amp; Loss'!C4/'Balance Sheet'!C18,0)</f>
        <v>0</v>
      </c>
      <c r="D21" s="5">
        <f>IF('Balance Sheet'!D18&gt;0,'Profit &amp; Loss'!D4/'Balance Sheet'!D18,0)</f>
        <v>0</v>
      </c>
      <c r="E21" s="5">
        <f>IF('Balance Sheet'!E18&gt;0,'Profit &amp; Loss'!E4/'Balance Sheet'!E18,0)</f>
        <v>10682.444444444445</v>
      </c>
      <c r="F21" s="5">
        <f>IF('Balance Sheet'!F18&gt;0,'Profit &amp; Loss'!F4/'Balance Sheet'!F18,0)</f>
        <v>0</v>
      </c>
      <c r="G21" s="5">
        <f>IF('Balance Sheet'!G18&gt;0,'Profit &amp; Loss'!G4/'Balance Sheet'!G18,0)</f>
        <v>0</v>
      </c>
      <c r="H21" s="5">
        <f>IF('Balance Sheet'!H18&gt;0,'Profit &amp; Loss'!H4/'Balance Sheet'!H18,0)</f>
        <v>0</v>
      </c>
      <c r="I21" s="5">
        <f>IF('Balance Sheet'!I18&gt;0,'Profit &amp; Loss'!I4/'Balance Sheet'!I18,0)</f>
        <v>0</v>
      </c>
      <c r="J21" s="5">
        <f>IF('Balance Sheet'!J18&gt;0,'Profit &amp; Loss'!J4/'Balance Sheet'!J18,0)</f>
        <v>0</v>
      </c>
      <c r="K21" s="5">
        <f>IF('Balance Sheet'!K18&gt;0,'Profit &amp; Loss'!K4/'Balance Sheet'!K18,0)</f>
        <v>0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3.3769119029308729E-2</v>
      </c>
      <c r="C23" s="14">
        <f>IF(SUM('Balance Sheet'!C4:C5)&gt;0,'Profit &amp; Loss'!C12/SUM('Balance Sheet'!C4:C5),"")</f>
        <v>0.11088543074487395</v>
      </c>
      <c r="D23" s="14">
        <f>IF(SUM('Balance Sheet'!D4:D5)&gt;0,'Profit &amp; Loss'!D12/SUM('Balance Sheet'!D4:D5),"")</f>
        <v>0.11770111101829422</v>
      </c>
      <c r="E23" s="14">
        <f>IF(SUM('Balance Sheet'!E4:E5)&gt;0,'Profit &amp; Loss'!E12/SUM('Balance Sheet'!E4:E5),"")</f>
        <v>0.20154756639026222</v>
      </c>
      <c r="F23" s="14">
        <f>IF(SUM('Balance Sheet'!F4:F5)&gt;0,'Profit &amp; Loss'!F12/SUM('Balance Sheet'!F4:F5),"")</f>
        <v>0.21562770712775908</v>
      </c>
      <c r="G23" s="14">
        <f>IF(SUM('Balance Sheet'!G4:G5)&gt;0,'Profit &amp; Loss'!G12/SUM('Balance Sheet'!G4:G5),"")</f>
        <v>9.627502095996647E-2</v>
      </c>
      <c r="H23" s="14">
        <f>IF(SUM('Balance Sheet'!H4:H5)&gt;0,'Profit &amp; Loss'!H12/SUM('Balance Sheet'!H4:H5),"")</f>
        <v>5.9414185270388498E-2</v>
      </c>
      <c r="I23" s="14">
        <f>IF(SUM('Balance Sheet'!I4:I5)&gt;0,'Profit &amp; Loss'!I12/SUM('Balance Sheet'!I4:I5),"")</f>
        <v>0.28251991518395492</v>
      </c>
      <c r="J23" s="14">
        <f>IF(SUM('Balance Sheet'!J4:J5)&gt;0,'Profit &amp; Loss'!J12/SUM('Balance Sheet'!J4:J5),"")</f>
        <v>0.23082386238472288</v>
      </c>
      <c r="K23" s="14">
        <f>IF(SUM('Balance Sheet'!K4:K5)&gt;0,'Profit &amp; Loss'!K12/SUM('Balance Sheet'!K4:K5),"")</f>
        <v>0.14901699230995613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0.13896880655154434</v>
      </c>
      <c r="D24" s="14">
        <f>IF((C4+C5+C6+D4+D5+D6)&gt;0,('Profit &amp; Loss'!D10+'Profit &amp; Loss'!D9)*2/(C4+C5+C6+D4+D5+D6),"")</f>
        <v>0.1302586139235539</v>
      </c>
      <c r="E24" s="14">
        <f>IF((D4+D5+D6+E4+E5+E6)&gt;0,('Profit &amp; Loss'!E10+'Profit &amp; Loss'!E9)*2/(D4+D5+D6+E4+E5+E6),"")</f>
        <v>0.17426475049224996</v>
      </c>
      <c r="F24" s="14">
        <f>IF((E4+E5+E6+F4+F5+F6)&gt;0,('Profit &amp; Loss'!F10+'Profit &amp; Loss'!F9)*2/(E4+E5+E6+F4+F5+F6),"")</f>
        <v>0.18025986442433456</v>
      </c>
      <c r="G24" s="14">
        <f>IF((F4+F5+F6+G4+G5+G6)&gt;0,('Profit &amp; Loss'!G10+'Profit &amp; Loss'!G9)*2/(F4+F5+F6+G4+G5+G6),"")</f>
        <v>0.10898261576548184</v>
      </c>
      <c r="H24" s="14">
        <f>IF((G4+G5+G6+H4+H5+H6)&gt;0,('Profit &amp; Loss'!H10+'Profit &amp; Loss'!H9)*2/(G4+G5+G6+H4+H5+H6),"")</f>
        <v>9.7919926854570724E-2</v>
      </c>
      <c r="I24" s="14">
        <f>IF((H4+H5+H6+I4+I5+I6)&gt;0,('Profit &amp; Loss'!I10+'Profit &amp; Loss'!I9)*2/(H4+H5+H6+I4+I5+I6),"")</f>
        <v>0.21140657512841438</v>
      </c>
      <c r="J24" s="14">
        <f>IF((I4+I5+I6+J4+J5+J6)&gt;0,('Profit &amp; Loss'!J10+'Profit &amp; Loss'!J9)*2/(I4+I5+I6+J4+J5+J6),"")</f>
        <v>0.19021207311397684</v>
      </c>
      <c r="K24" s="14">
        <f>IF((J4+J5+J6+K4+K5+K6)&gt;0,('Profit &amp; Loss'!K10+'Profit &amp; Loss'!K9)*2/(J4+J5+J6+K4+K5+K6),"")</f>
        <v>0.12963981729903881</v>
      </c>
    </row>
    <row r="25" spans="1:11" s="18" customFormat="1"/>
    <row r="27" spans="1:11">
      <c r="A27" s="11" t="s">
        <v>125</v>
      </c>
      <c r="B27" s="50">
        <f>+B4+B5</f>
        <v>1170.3</v>
      </c>
      <c r="C27" s="50">
        <f t="shared" ref="C27:K27" si="1">+C4+C5</f>
        <v>1294.8499999999999</v>
      </c>
      <c r="D27" s="50">
        <f t="shared" si="1"/>
        <v>1436.52</v>
      </c>
      <c r="E27" s="50">
        <f t="shared" si="1"/>
        <v>1786.03</v>
      </c>
      <c r="F27" s="50">
        <f t="shared" si="1"/>
        <v>2885.9</v>
      </c>
      <c r="G27" s="50">
        <f t="shared" si="1"/>
        <v>3053.44</v>
      </c>
      <c r="H27" s="50">
        <f t="shared" si="1"/>
        <v>3086.2999999999997</v>
      </c>
      <c r="I27" s="50">
        <f t="shared" si="1"/>
        <v>4461.42</v>
      </c>
      <c r="J27" s="50">
        <f t="shared" si="1"/>
        <v>5674.37</v>
      </c>
      <c r="K27" s="50">
        <f t="shared" si="1"/>
        <v>6252.24</v>
      </c>
    </row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6.85546875" style="6" bestFit="1" customWidth="1"/>
    <col min="2" max="6" width="13.42578125" style="6" customWidth="1"/>
    <col min="7" max="11" width="13.42578125" style="6" bestFit="1" customWidth="1"/>
    <col min="12" max="16384" width="8.85546875" style="6"/>
  </cols>
  <sheetData>
    <row r="1" spans="1:11" s="8" customFormat="1">
      <c r="A1" s="8" t="str">
        <f>'Balance Sheet'!A1</f>
        <v>MOTILAL OSWAL FINANCIAL SERVICES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140.24</v>
      </c>
      <c r="C4" s="1">
        <f>'Data Sheet'!C82</f>
        <v>-97.78</v>
      </c>
      <c r="D4" s="1">
        <f>'Data Sheet'!D82</f>
        <v>-1241.6500000000001</v>
      </c>
      <c r="E4" s="1">
        <f>'Data Sheet'!E82</f>
        <v>-1980.49</v>
      </c>
      <c r="F4" s="1">
        <f>'Data Sheet'!F82</f>
        <v>247.6</v>
      </c>
      <c r="G4" s="1">
        <f>'Data Sheet'!G82</f>
        <v>194.72</v>
      </c>
      <c r="H4" s="1">
        <f>'Data Sheet'!H82</f>
        <v>951.72</v>
      </c>
      <c r="I4" s="1">
        <f>'Data Sheet'!I82</f>
        <v>-138.68</v>
      </c>
      <c r="J4" s="1">
        <f>'Data Sheet'!J82</f>
        <v>1010.66</v>
      </c>
      <c r="K4" s="1">
        <f>'Data Sheet'!K82</f>
        <v>-3057.9</v>
      </c>
    </row>
    <row r="5" spans="1:11">
      <c r="A5" s="6" t="s">
        <v>33</v>
      </c>
      <c r="B5" s="9">
        <f>'Data Sheet'!B83</f>
        <v>4.3899999999999997</v>
      </c>
      <c r="C5" s="9">
        <f>'Data Sheet'!C83</f>
        <v>-605.55999999999995</v>
      </c>
      <c r="D5" s="9">
        <f>'Data Sheet'!D83</f>
        <v>-380.08</v>
      </c>
      <c r="E5" s="9">
        <f>'Data Sheet'!E83</f>
        <v>-314.2</v>
      </c>
      <c r="F5" s="9">
        <f>'Data Sheet'!F83</f>
        <v>-156.69</v>
      </c>
      <c r="G5" s="9">
        <f>'Data Sheet'!G83</f>
        <v>14.44</v>
      </c>
      <c r="H5" s="9">
        <f>'Data Sheet'!H83</f>
        <v>-352.56</v>
      </c>
      <c r="I5" s="9">
        <f>'Data Sheet'!I83</f>
        <v>-273.38</v>
      </c>
      <c r="J5" s="9">
        <f>'Data Sheet'!J83</f>
        <v>-447.39</v>
      </c>
      <c r="K5" s="9">
        <f>'Data Sheet'!K83</f>
        <v>-287.48</v>
      </c>
    </row>
    <row r="6" spans="1:11">
      <c r="A6" s="6" t="s">
        <v>34</v>
      </c>
      <c r="B6" s="9">
        <f>'Data Sheet'!B84</f>
        <v>-89.62</v>
      </c>
      <c r="C6" s="9">
        <f>'Data Sheet'!C84</f>
        <v>747.15</v>
      </c>
      <c r="D6" s="9">
        <f>'Data Sheet'!D84</f>
        <v>1717.99</v>
      </c>
      <c r="E6" s="9">
        <f>'Data Sheet'!E84</f>
        <v>2419.9699999999998</v>
      </c>
      <c r="F6" s="9">
        <f>'Data Sheet'!F84</f>
        <v>-98.03</v>
      </c>
      <c r="G6" s="9">
        <f>'Data Sheet'!G84</f>
        <v>-141.28</v>
      </c>
      <c r="H6" s="9">
        <f>'Data Sheet'!H84</f>
        <v>-129.32</v>
      </c>
      <c r="I6" s="9">
        <f>'Data Sheet'!I84</f>
        <v>860.63</v>
      </c>
      <c r="J6" s="9">
        <f>'Data Sheet'!J84</f>
        <v>282.19</v>
      </c>
      <c r="K6" s="9">
        <f>'Data Sheet'!K84</f>
        <v>3784.15</v>
      </c>
    </row>
    <row r="7" spans="1:11" s="8" customFormat="1">
      <c r="A7" s="8" t="s">
        <v>35</v>
      </c>
      <c r="B7" s="1">
        <f>'Data Sheet'!B85</f>
        <v>55.01</v>
      </c>
      <c r="C7" s="1">
        <f>'Data Sheet'!C85</f>
        <v>43.82</v>
      </c>
      <c r="D7" s="1">
        <f>'Data Sheet'!D85</f>
        <v>96.26</v>
      </c>
      <c r="E7" s="1">
        <f>'Data Sheet'!E85</f>
        <v>125.28</v>
      </c>
      <c r="F7" s="1">
        <f>'Data Sheet'!F85</f>
        <v>-7.12</v>
      </c>
      <c r="G7" s="1">
        <f>'Data Sheet'!G85</f>
        <v>67.88</v>
      </c>
      <c r="H7" s="1">
        <f>'Data Sheet'!H85</f>
        <v>469.84</v>
      </c>
      <c r="I7" s="1">
        <f>'Data Sheet'!I85</f>
        <v>448.57</v>
      </c>
      <c r="J7" s="1">
        <f>'Data Sheet'!J85</f>
        <v>845.46</v>
      </c>
      <c r="K7" s="1">
        <f>'Data Sheet'!K85</f>
        <v>438.77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/>
  <cols>
    <col min="1" max="1" width="8.85546875" style="8"/>
    <col min="2" max="2" width="10.42578125" style="11" customWidth="1"/>
    <col min="3" max="3" width="13.28515625" style="26" customWidth="1"/>
    <col min="4" max="5" width="8.85546875" style="11"/>
    <col min="6" max="6" width="6.85546875" style="11" customWidth="1"/>
    <col min="7" max="16384" width="8.855468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B50" activePane="bottomRight" state="frozen"/>
      <selection activeCell="C4" sqref="C4"/>
      <selection pane="topRight" activeCell="C4" sqref="C4"/>
      <selection pane="bottomLeft" activeCell="C4" sqref="C4"/>
      <selection pane="bottomRight" activeCell="C74" sqref="C74"/>
    </sheetView>
  </sheetViews>
  <sheetFormatPr defaultColWidth="8.85546875" defaultRowHeight="15"/>
  <cols>
    <col min="1" max="1" width="27.7109375" style="5" bestFit="1" customWidth="1"/>
    <col min="2" max="11" width="13.42578125" style="5" bestFit="1" customWidth="1"/>
    <col min="12" max="16384" width="8.85546875" style="5"/>
  </cols>
  <sheetData>
    <row r="1" spans="1:11" s="1" customFormat="1">
      <c r="A1" s="1" t="s">
        <v>0</v>
      </c>
      <c r="B1" s="1" t="s">
        <v>63</v>
      </c>
      <c r="E1" s="70" t="str">
        <f>IF(B2&lt;&gt;B3, "A NEW VERSION OF THE WORKSHEET IS AVAILABLE", "")</f>
        <v/>
      </c>
      <c r="F1" s="70"/>
      <c r="G1" s="70"/>
      <c r="H1" s="70"/>
      <c r="I1" s="70"/>
      <c r="J1" s="70"/>
      <c r="K1" s="70"/>
    </row>
    <row r="2" spans="1:11">
      <c r="A2" s="1" t="s">
        <v>61</v>
      </c>
      <c r="B2" s="5">
        <v>2.1</v>
      </c>
      <c r="E2" s="71" t="s">
        <v>36</v>
      </c>
      <c r="F2" s="71"/>
      <c r="G2" s="71"/>
      <c r="H2" s="71"/>
      <c r="I2" s="71"/>
      <c r="J2" s="71"/>
      <c r="K2" s="71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14.853081133199103</v>
      </c>
    </row>
    <row r="7" spans="1:11">
      <c r="A7" s="5" t="s">
        <v>31</v>
      </c>
      <c r="B7">
        <v>1</v>
      </c>
    </row>
    <row r="8" spans="1:11">
      <c r="A8" s="5" t="s">
        <v>43</v>
      </c>
      <c r="B8">
        <v>1763.15</v>
      </c>
    </row>
    <row r="9" spans="1:11">
      <c r="A9" s="5" t="s">
        <v>79</v>
      </c>
      <c r="B9">
        <v>26188.21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466.54</v>
      </c>
      <c r="C17">
        <v>771.64</v>
      </c>
      <c r="D17">
        <v>1079.73</v>
      </c>
      <c r="E17">
        <v>1922.84</v>
      </c>
      <c r="F17">
        <v>2751.34</v>
      </c>
      <c r="G17">
        <v>2449.92</v>
      </c>
      <c r="H17">
        <v>2357.88</v>
      </c>
      <c r="I17">
        <v>3625.93</v>
      </c>
      <c r="J17">
        <v>4298.05</v>
      </c>
      <c r="K17">
        <v>4177.76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  <c r="B20">
        <v>6.7</v>
      </c>
      <c r="C20">
        <v>8.0299999999999994</v>
      </c>
      <c r="D20">
        <v>8.51</v>
      </c>
      <c r="E20">
        <v>7.88</v>
      </c>
      <c r="F20">
        <v>8.3699999999999992</v>
      </c>
      <c r="G20">
        <v>8.58</v>
      </c>
      <c r="H20">
        <v>8.9600000000000009</v>
      </c>
      <c r="I20">
        <v>6.99</v>
      </c>
      <c r="J20">
        <v>8.64</v>
      </c>
      <c r="K20">
        <v>11.34</v>
      </c>
    </row>
    <row r="21" spans="1:11" s="9" customFormat="1">
      <c r="A21" s="5" t="s">
        <v>83</v>
      </c>
      <c r="B21">
        <v>13.95</v>
      </c>
      <c r="C21">
        <v>9.61</v>
      </c>
      <c r="D21">
        <v>9.2799999999999994</v>
      </c>
      <c r="E21">
        <v>10.66</v>
      </c>
      <c r="F21">
        <v>502.81</v>
      </c>
      <c r="G21">
        <v>475.3</v>
      </c>
      <c r="H21">
        <v>701.6</v>
      </c>
      <c r="I21">
        <v>654.01</v>
      </c>
      <c r="J21">
        <v>917.68</v>
      </c>
      <c r="K21">
        <v>895.37</v>
      </c>
    </row>
    <row r="22" spans="1:11" s="9" customFormat="1">
      <c r="A22" s="5" t="s">
        <v>84</v>
      </c>
      <c r="B22">
        <v>127.33</v>
      </c>
      <c r="C22">
        <v>190.16</v>
      </c>
      <c r="D22">
        <v>250.99</v>
      </c>
      <c r="E22">
        <v>353.4</v>
      </c>
      <c r="F22">
        <v>492.08</v>
      </c>
      <c r="G22">
        <v>501.77</v>
      </c>
      <c r="H22">
        <v>539.79999999999995</v>
      </c>
      <c r="I22">
        <v>643.58000000000004</v>
      </c>
      <c r="J22">
        <v>878.21</v>
      </c>
      <c r="K22">
        <v>1008.38</v>
      </c>
    </row>
    <row r="23" spans="1:11" s="9" customFormat="1">
      <c r="A23" s="5" t="s">
        <v>85</v>
      </c>
      <c r="B23">
        <v>163.47</v>
      </c>
      <c r="C23">
        <v>276.5</v>
      </c>
      <c r="D23">
        <v>344.49</v>
      </c>
      <c r="E23">
        <v>344.62</v>
      </c>
      <c r="F23">
        <v>169.36</v>
      </c>
      <c r="G23">
        <v>159.61000000000001</v>
      </c>
      <c r="H23">
        <v>159.87</v>
      </c>
      <c r="I23">
        <v>169.69</v>
      </c>
      <c r="J23">
        <v>234.08</v>
      </c>
      <c r="K23">
        <v>289.39</v>
      </c>
    </row>
    <row r="24" spans="1:11" s="9" customFormat="1">
      <c r="A24" s="5" t="s">
        <v>86</v>
      </c>
      <c r="B24">
        <v>14.48</v>
      </c>
      <c r="C24">
        <v>31.22</v>
      </c>
      <c r="D24">
        <v>34.119999999999997</v>
      </c>
      <c r="E24">
        <v>198.46</v>
      </c>
      <c r="F24">
        <v>184.72</v>
      </c>
      <c r="G24">
        <v>397.78</v>
      </c>
      <c r="H24">
        <v>135.81</v>
      </c>
      <c r="I24">
        <v>135.53</v>
      </c>
      <c r="J24">
        <v>138.96</v>
      </c>
      <c r="K24">
        <v>96.18</v>
      </c>
    </row>
    <row r="25" spans="1:11" s="9" customFormat="1">
      <c r="A25" s="9" t="s">
        <v>9</v>
      </c>
      <c r="B25">
        <v>-53.99</v>
      </c>
      <c r="C25">
        <v>1.0900000000000001</v>
      </c>
      <c r="D25">
        <v>0.91</v>
      </c>
      <c r="E25">
        <v>-27.1</v>
      </c>
      <c r="F25">
        <v>1</v>
      </c>
      <c r="G25">
        <v>11.82</v>
      </c>
      <c r="H25">
        <v>7.53</v>
      </c>
      <c r="I25">
        <v>-79.91</v>
      </c>
      <c r="J25">
        <v>18.36</v>
      </c>
      <c r="K25">
        <v>19.36</v>
      </c>
    </row>
    <row r="26" spans="1:11" s="9" customFormat="1">
      <c r="A26" s="9" t="s">
        <v>10</v>
      </c>
      <c r="B26">
        <v>24.27</v>
      </c>
      <c r="C26">
        <v>30.67</v>
      </c>
      <c r="D26">
        <v>34.94</v>
      </c>
      <c r="E26">
        <v>32.840000000000003</v>
      </c>
      <c r="F26">
        <v>37.49</v>
      </c>
      <c r="G26">
        <v>23.95</v>
      </c>
      <c r="H26">
        <v>39.71</v>
      </c>
      <c r="I26">
        <v>47.52</v>
      </c>
      <c r="J26">
        <v>48.26</v>
      </c>
      <c r="K26">
        <v>58.38</v>
      </c>
    </row>
    <row r="27" spans="1:11" s="9" customFormat="1">
      <c r="A27" s="9" t="s">
        <v>11</v>
      </c>
      <c r="B27">
        <v>2.86</v>
      </c>
      <c r="C27">
        <v>30.94</v>
      </c>
      <c r="D27">
        <v>173.77</v>
      </c>
      <c r="E27">
        <v>442.26</v>
      </c>
      <c r="F27">
        <v>528.42999999999995</v>
      </c>
      <c r="G27">
        <v>516.85</v>
      </c>
      <c r="H27">
        <v>494.47</v>
      </c>
      <c r="I27">
        <v>430.28</v>
      </c>
      <c r="J27">
        <v>474.77</v>
      </c>
      <c r="K27">
        <v>595.83000000000004</v>
      </c>
    </row>
    <row r="28" spans="1:11" s="9" customFormat="1">
      <c r="A28" s="9" t="s">
        <v>12</v>
      </c>
      <c r="B28">
        <v>59.49</v>
      </c>
      <c r="C28">
        <v>195.6</v>
      </c>
      <c r="D28">
        <v>224.54</v>
      </c>
      <c r="E28">
        <v>505.62</v>
      </c>
      <c r="F28">
        <v>829.08</v>
      </c>
      <c r="G28">
        <v>377.9</v>
      </c>
      <c r="H28">
        <v>285.19</v>
      </c>
      <c r="I28">
        <v>1458.42</v>
      </c>
      <c r="J28">
        <v>1615.81</v>
      </c>
      <c r="K28">
        <v>1242.25</v>
      </c>
    </row>
    <row r="29" spans="1:11" s="9" customFormat="1">
      <c r="A29" s="9" t="s">
        <v>13</v>
      </c>
      <c r="B29">
        <v>17.93</v>
      </c>
      <c r="C29">
        <v>52.33</v>
      </c>
      <c r="D29">
        <v>61.22</v>
      </c>
      <c r="E29">
        <v>141.09</v>
      </c>
      <c r="F29">
        <v>205.86</v>
      </c>
      <c r="G29">
        <v>92.65</v>
      </c>
      <c r="H29">
        <v>69.790000000000006</v>
      </c>
      <c r="I29">
        <v>255.46</v>
      </c>
      <c r="J29">
        <v>305.08</v>
      </c>
      <c r="K29">
        <v>309.43</v>
      </c>
    </row>
    <row r="30" spans="1:11" s="9" customFormat="1">
      <c r="A30" s="9" t="s">
        <v>14</v>
      </c>
      <c r="B30">
        <v>39.520000000000003</v>
      </c>
      <c r="C30">
        <v>143.58000000000001</v>
      </c>
      <c r="D30">
        <v>169.08</v>
      </c>
      <c r="E30">
        <v>359.97</v>
      </c>
      <c r="F30">
        <v>622.28</v>
      </c>
      <c r="G30">
        <v>293.97000000000003</v>
      </c>
      <c r="H30">
        <v>183.37</v>
      </c>
      <c r="I30">
        <v>1260.44</v>
      </c>
      <c r="J30">
        <v>1309.78</v>
      </c>
      <c r="K30">
        <v>931.69</v>
      </c>
    </row>
    <row r="31" spans="1:11" s="9" customFormat="1">
      <c r="A31" s="9" t="s">
        <v>70</v>
      </c>
      <c r="B31">
        <v>27.64</v>
      </c>
      <c r="C31">
        <v>42.06</v>
      </c>
      <c r="D31">
        <v>49.77</v>
      </c>
      <c r="E31">
        <v>79.48</v>
      </c>
      <c r="F31">
        <v>123.34</v>
      </c>
      <c r="G31">
        <v>123.84</v>
      </c>
      <c r="H31">
        <v>59.24</v>
      </c>
      <c r="I31">
        <v>148.5</v>
      </c>
      <c r="J31">
        <v>149.1</v>
      </c>
      <c r="K31">
        <v>147.9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44469</v>
      </c>
      <c r="C41" s="16">
        <v>44561</v>
      </c>
      <c r="D41" s="16">
        <v>44651</v>
      </c>
      <c r="E41" s="16">
        <v>44742</v>
      </c>
      <c r="F41" s="16">
        <v>44834</v>
      </c>
      <c r="G41" s="16">
        <v>44926</v>
      </c>
      <c r="H41" s="16">
        <v>45016</v>
      </c>
      <c r="I41" s="16">
        <v>45107</v>
      </c>
      <c r="J41" s="16">
        <v>45199</v>
      </c>
      <c r="K41" s="16">
        <v>45291</v>
      </c>
    </row>
    <row r="42" spans="1:11" s="9" customFormat="1">
      <c r="A42" s="9" t="s">
        <v>6</v>
      </c>
      <c r="B42">
        <v>1323.21</v>
      </c>
      <c r="C42">
        <v>1024.97</v>
      </c>
      <c r="D42">
        <v>1051.31</v>
      </c>
      <c r="E42">
        <v>753.7</v>
      </c>
      <c r="F42">
        <v>1320.53</v>
      </c>
      <c r="G42">
        <v>1075.52</v>
      </c>
      <c r="H42">
        <v>1027.3699999999999</v>
      </c>
      <c r="I42">
        <v>1499.2</v>
      </c>
      <c r="J42">
        <v>1646.68</v>
      </c>
      <c r="K42">
        <v>1784.31</v>
      </c>
    </row>
    <row r="43" spans="1:11" s="9" customFormat="1">
      <c r="A43" s="9" t="s">
        <v>7</v>
      </c>
      <c r="B43">
        <v>544.02</v>
      </c>
      <c r="C43">
        <v>576.66999999999996</v>
      </c>
      <c r="D43">
        <v>558.79</v>
      </c>
      <c r="E43">
        <v>552.97</v>
      </c>
      <c r="F43">
        <v>576.34</v>
      </c>
      <c r="G43">
        <v>587.61</v>
      </c>
      <c r="H43">
        <v>583.74</v>
      </c>
      <c r="I43">
        <v>661.15</v>
      </c>
      <c r="J43">
        <v>734.73</v>
      </c>
      <c r="K43">
        <v>696.26</v>
      </c>
    </row>
    <row r="44" spans="1:11" s="9" customFormat="1">
      <c r="A44" s="9" t="s">
        <v>9</v>
      </c>
      <c r="B44">
        <v>5.75</v>
      </c>
      <c r="C44">
        <v>9.3800000000000008</v>
      </c>
      <c r="D44">
        <v>0.82</v>
      </c>
      <c r="E44">
        <v>4.42</v>
      </c>
      <c r="F44">
        <v>4.43</v>
      </c>
      <c r="G44">
        <v>4.9800000000000004</v>
      </c>
      <c r="H44">
        <v>6.17</v>
      </c>
      <c r="I44">
        <v>31.15</v>
      </c>
      <c r="J44">
        <v>4.01</v>
      </c>
      <c r="K44">
        <v>6.99</v>
      </c>
    </row>
    <row r="45" spans="1:11" s="9" customFormat="1">
      <c r="A45" s="9" t="s">
        <v>10</v>
      </c>
      <c r="B45">
        <v>13.14</v>
      </c>
      <c r="C45">
        <v>12.72</v>
      </c>
      <c r="D45">
        <v>11.15</v>
      </c>
      <c r="E45">
        <v>13.36</v>
      </c>
      <c r="F45">
        <v>15.57</v>
      </c>
      <c r="G45">
        <v>16.7</v>
      </c>
      <c r="H45">
        <v>12.75</v>
      </c>
      <c r="I45">
        <v>17.350000000000001</v>
      </c>
      <c r="J45">
        <v>17.260000000000002</v>
      </c>
      <c r="K45">
        <v>24.03</v>
      </c>
    </row>
    <row r="46" spans="1:11" s="9" customFormat="1">
      <c r="A46" s="9" t="s">
        <v>11</v>
      </c>
      <c r="B46">
        <v>112.59</v>
      </c>
      <c r="C46">
        <v>144.34</v>
      </c>
      <c r="D46">
        <v>111.97</v>
      </c>
      <c r="E46">
        <v>110.87</v>
      </c>
      <c r="F46">
        <v>125.94</v>
      </c>
      <c r="G46">
        <v>169.44</v>
      </c>
      <c r="H46">
        <v>189.57</v>
      </c>
      <c r="I46">
        <v>215.89</v>
      </c>
      <c r="J46">
        <v>241.13</v>
      </c>
      <c r="K46">
        <v>262.39</v>
      </c>
    </row>
    <row r="47" spans="1:11" s="9" customFormat="1">
      <c r="A47" s="9" t="s">
        <v>12</v>
      </c>
      <c r="B47">
        <v>659.21</v>
      </c>
      <c r="C47">
        <v>300.62</v>
      </c>
      <c r="D47">
        <v>370.22</v>
      </c>
      <c r="E47">
        <v>80.92</v>
      </c>
      <c r="F47">
        <v>607.11</v>
      </c>
      <c r="G47">
        <v>306.75</v>
      </c>
      <c r="H47">
        <v>247.48</v>
      </c>
      <c r="I47">
        <v>635.96</v>
      </c>
      <c r="J47">
        <v>657.57</v>
      </c>
      <c r="K47">
        <v>808.62</v>
      </c>
    </row>
    <row r="48" spans="1:11" s="9" customFormat="1">
      <c r="A48" s="9" t="s">
        <v>13</v>
      </c>
      <c r="B48">
        <v>109.61</v>
      </c>
      <c r="C48">
        <v>61.48</v>
      </c>
      <c r="D48">
        <v>68.349999999999994</v>
      </c>
      <c r="E48">
        <v>49.65</v>
      </c>
      <c r="F48">
        <v>98.09</v>
      </c>
      <c r="G48">
        <v>81.17</v>
      </c>
      <c r="H48">
        <v>80.52</v>
      </c>
      <c r="I48">
        <v>109.83</v>
      </c>
      <c r="J48">
        <v>124.18</v>
      </c>
      <c r="K48">
        <v>147.13</v>
      </c>
    </row>
    <row r="49" spans="1:11" s="9" customFormat="1">
      <c r="A49" s="9" t="s">
        <v>14</v>
      </c>
      <c r="B49">
        <v>549.48</v>
      </c>
      <c r="C49">
        <v>239.7</v>
      </c>
      <c r="D49">
        <v>299.56</v>
      </c>
      <c r="E49">
        <v>31.26</v>
      </c>
      <c r="F49">
        <v>509.27</v>
      </c>
      <c r="G49">
        <v>226.45</v>
      </c>
      <c r="H49">
        <v>164.72</v>
      </c>
      <c r="I49">
        <v>526.92999999999995</v>
      </c>
      <c r="J49">
        <v>531.19000000000005</v>
      </c>
      <c r="K49">
        <v>659.88</v>
      </c>
    </row>
    <row r="50" spans="1:11">
      <c r="A50" s="9" t="s">
        <v>8</v>
      </c>
      <c r="B50">
        <v>779.19</v>
      </c>
      <c r="C50">
        <v>448.3</v>
      </c>
      <c r="D50">
        <v>492.52</v>
      </c>
      <c r="E50">
        <v>200.73</v>
      </c>
      <c r="F50">
        <v>744.19</v>
      </c>
      <c r="G50">
        <v>487.91</v>
      </c>
      <c r="H50">
        <v>443.63</v>
      </c>
      <c r="I50">
        <v>838.05</v>
      </c>
      <c r="J50">
        <v>911.95</v>
      </c>
      <c r="K50">
        <v>1088.05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13.82</v>
      </c>
      <c r="C57">
        <v>14.02</v>
      </c>
      <c r="D57">
        <v>14.22</v>
      </c>
      <c r="E57">
        <v>14.45</v>
      </c>
      <c r="F57">
        <v>14.51</v>
      </c>
      <c r="G57">
        <v>14.57</v>
      </c>
      <c r="H57">
        <v>14.81</v>
      </c>
      <c r="I57">
        <v>14.85</v>
      </c>
      <c r="J57">
        <v>14.91</v>
      </c>
      <c r="K57">
        <v>14.79</v>
      </c>
    </row>
    <row r="58" spans="1:11">
      <c r="A58" s="9" t="s">
        <v>25</v>
      </c>
      <c r="B58">
        <v>1156.48</v>
      </c>
      <c r="C58">
        <v>1280.83</v>
      </c>
      <c r="D58">
        <v>1422.3</v>
      </c>
      <c r="E58">
        <v>1771.58</v>
      </c>
      <c r="F58">
        <v>2871.39</v>
      </c>
      <c r="G58">
        <v>3038.87</v>
      </c>
      <c r="H58">
        <v>3071.49</v>
      </c>
      <c r="I58">
        <v>4446.57</v>
      </c>
      <c r="J58">
        <v>5659.46</v>
      </c>
      <c r="K58">
        <v>6237.45</v>
      </c>
    </row>
    <row r="59" spans="1:11">
      <c r="A59" s="9" t="s">
        <v>71</v>
      </c>
      <c r="B59">
        <v>0.08</v>
      </c>
      <c r="C59">
        <v>795.07</v>
      </c>
      <c r="D59">
        <v>2589.2399999999998</v>
      </c>
      <c r="E59">
        <v>5066.83</v>
      </c>
      <c r="F59">
        <v>5322.94</v>
      </c>
      <c r="G59">
        <v>5157.7700000000004</v>
      </c>
      <c r="H59">
        <v>4626.93</v>
      </c>
      <c r="I59">
        <v>5693.29</v>
      </c>
      <c r="J59">
        <v>6152.49</v>
      </c>
      <c r="K59">
        <v>10277.620000000001</v>
      </c>
    </row>
    <row r="60" spans="1:11">
      <c r="A60" s="9" t="s">
        <v>72</v>
      </c>
      <c r="B60">
        <v>677.43</v>
      </c>
      <c r="C60">
        <v>854.94</v>
      </c>
      <c r="D60">
        <v>1063.8900000000001</v>
      </c>
      <c r="E60">
        <v>1586.04</v>
      </c>
      <c r="F60">
        <v>2202.41</v>
      </c>
      <c r="G60">
        <v>2149.06</v>
      </c>
      <c r="H60">
        <v>2370.38</v>
      </c>
      <c r="I60">
        <v>3886.7</v>
      </c>
      <c r="J60">
        <v>5032.95</v>
      </c>
      <c r="K60">
        <v>6419.41</v>
      </c>
    </row>
    <row r="61" spans="1:11" s="1" customFormat="1">
      <c r="A61" s="1" t="s">
        <v>26</v>
      </c>
      <c r="B61">
        <v>1847.81</v>
      </c>
      <c r="C61">
        <v>2944.86</v>
      </c>
      <c r="D61">
        <v>5089.6499999999996</v>
      </c>
      <c r="E61">
        <v>8438.9</v>
      </c>
      <c r="F61">
        <v>10411.25</v>
      </c>
      <c r="G61">
        <v>10360.27</v>
      </c>
      <c r="H61">
        <v>10083.61</v>
      </c>
      <c r="I61">
        <v>14041.41</v>
      </c>
      <c r="J61">
        <v>16859.810000000001</v>
      </c>
      <c r="K61">
        <v>22949.27</v>
      </c>
    </row>
    <row r="62" spans="1:11">
      <c r="A62" s="9" t="s">
        <v>27</v>
      </c>
      <c r="B62">
        <v>307.05</v>
      </c>
      <c r="C62">
        <v>300.13</v>
      </c>
      <c r="D62">
        <v>292.14</v>
      </c>
      <c r="E62">
        <v>293.67</v>
      </c>
      <c r="F62">
        <v>299.57</v>
      </c>
      <c r="G62">
        <v>302.10000000000002</v>
      </c>
      <c r="H62">
        <v>333.35</v>
      </c>
      <c r="I62">
        <v>350.33</v>
      </c>
      <c r="J62">
        <v>356.66</v>
      </c>
      <c r="K62">
        <v>465.81</v>
      </c>
    </row>
    <row r="63" spans="1:11">
      <c r="A63" s="9" t="s">
        <v>28</v>
      </c>
      <c r="B63">
        <v>0.18</v>
      </c>
      <c r="F63">
        <v>0.11</v>
      </c>
      <c r="G63">
        <v>0.11</v>
      </c>
    </row>
    <row r="64" spans="1:11">
      <c r="A64" s="9" t="s">
        <v>29</v>
      </c>
      <c r="B64">
        <v>293.02999999999997</v>
      </c>
      <c r="C64">
        <v>814.01</v>
      </c>
      <c r="D64">
        <v>1231.06</v>
      </c>
      <c r="E64">
        <v>1766.9</v>
      </c>
      <c r="F64">
        <v>2807.18</v>
      </c>
      <c r="G64">
        <v>2685.91</v>
      </c>
      <c r="H64">
        <v>3088.5</v>
      </c>
      <c r="I64">
        <v>3922.35</v>
      </c>
      <c r="J64">
        <v>4684.91</v>
      </c>
      <c r="K64">
        <v>4786.96</v>
      </c>
    </row>
    <row r="65" spans="1:11">
      <c r="A65" s="9" t="s">
        <v>73</v>
      </c>
      <c r="B65">
        <v>1247.55</v>
      </c>
      <c r="C65">
        <v>1830.72</v>
      </c>
      <c r="D65">
        <v>3566.45</v>
      </c>
      <c r="E65">
        <v>6378.33</v>
      </c>
      <c r="F65">
        <v>7304.39</v>
      </c>
      <c r="G65">
        <v>7372.15</v>
      </c>
      <c r="H65">
        <v>6661.76</v>
      </c>
      <c r="I65">
        <v>9768.73</v>
      </c>
      <c r="J65">
        <v>11818.24</v>
      </c>
      <c r="K65">
        <v>17696.5</v>
      </c>
    </row>
    <row r="66" spans="1:11" s="1" customFormat="1">
      <c r="A66" s="1" t="s">
        <v>26</v>
      </c>
      <c r="B66">
        <v>1847.81</v>
      </c>
      <c r="C66">
        <v>2944.86</v>
      </c>
      <c r="D66">
        <v>5089.6499999999996</v>
      </c>
      <c r="E66">
        <v>8438.9</v>
      </c>
      <c r="F66">
        <v>10411.25</v>
      </c>
      <c r="G66">
        <v>10360.27</v>
      </c>
      <c r="H66">
        <v>10083.61</v>
      </c>
      <c r="I66">
        <v>14041.41</v>
      </c>
      <c r="J66">
        <v>16859.810000000001</v>
      </c>
      <c r="K66">
        <v>22949.27</v>
      </c>
    </row>
    <row r="67" spans="1:11" s="9" customFormat="1">
      <c r="A67" s="9" t="s">
        <v>78</v>
      </c>
      <c r="B67">
        <v>481.36</v>
      </c>
      <c r="C67">
        <v>589.97</v>
      </c>
      <c r="D67">
        <v>709.92</v>
      </c>
      <c r="E67">
        <v>1260.18</v>
      </c>
      <c r="F67">
        <v>1043.3900000000001</v>
      </c>
      <c r="G67">
        <v>1517.33</v>
      </c>
      <c r="H67">
        <v>745.53</v>
      </c>
      <c r="I67">
        <v>911.23</v>
      </c>
      <c r="J67">
        <v>1003.09</v>
      </c>
      <c r="K67">
        <v>1029.0899999999999</v>
      </c>
    </row>
    <row r="68" spans="1:11">
      <c r="A68" s="9" t="s">
        <v>45</v>
      </c>
      <c r="B68">
        <v>65.22</v>
      </c>
      <c r="E68">
        <v>0.18</v>
      </c>
    </row>
    <row r="69" spans="1:11">
      <c r="A69" s="5" t="s">
        <v>87</v>
      </c>
      <c r="B69">
        <v>167.78</v>
      </c>
      <c r="C69">
        <v>271.95</v>
      </c>
      <c r="D69">
        <v>286.67</v>
      </c>
      <c r="E69">
        <v>462.52</v>
      </c>
      <c r="F69">
        <v>453.72</v>
      </c>
      <c r="G69">
        <v>689.07</v>
      </c>
      <c r="H69">
        <v>1377.95</v>
      </c>
      <c r="I69">
        <v>3497.78</v>
      </c>
      <c r="J69">
        <v>5315.25</v>
      </c>
      <c r="K69">
        <v>8836.91</v>
      </c>
    </row>
    <row r="70" spans="1:11">
      <c r="A70" s="5" t="s">
        <v>74</v>
      </c>
      <c r="B70">
        <v>138165830</v>
      </c>
      <c r="C70">
        <v>140162675</v>
      </c>
      <c r="D70">
        <v>142174075</v>
      </c>
      <c r="E70">
        <v>144457476</v>
      </c>
      <c r="F70">
        <v>145083558</v>
      </c>
      <c r="G70">
        <v>145680358</v>
      </c>
      <c r="H70">
        <v>148066718</v>
      </c>
      <c r="I70">
        <v>148488819</v>
      </c>
      <c r="J70">
        <v>149062919</v>
      </c>
      <c r="K70">
        <v>147947126</v>
      </c>
    </row>
    <row r="71" spans="1:11">
      <c r="A71" s="5" t="s">
        <v>75</v>
      </c>
    </row>
    <row r="72" spans="1:11">
      <c r="A72" s="5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140.24</v>
      </c>
      <c r="C82">
        <v>-97.78</v>
      </c>
      <c r="D82">
        <v>-1241.6500000000001</v>
      </c>
      <c r="E82">
        <v>-1980.49</v>
      </c>
      <c r="F82">
        <v>247.6</v>
      </c>
      <c r="G82">
        <v>194.72</v>
      </c>
      <c r="H82">
        <v>951.72</v>
      </c>
      <c r="I82">
        <v>-138.68</v>
      </c>
      <c r="J82">
        <v>1010.66</v>
      </c>
      <c r="K82">
        <v>-3057.9</v>
      </c>
    </row>
    <row r="83" spans="1:11" s="9" customFormat="1">
      <c r="A83" s="9" t="s">
        <v>33</v>
      </c>
      <c r="B83">
        <v>4.3899999999999997</v>
      </c>
      <c r="C83">
        <v>-605.55999999999995</v>
      </c>
      <c r="D83">
        <v>-380.08</v>
      </c>
      <c r="E83">
        <v>-314.2</v>
      </c>
      <c r="F83">
        <v>-156.69</v>
      </c>
      <c r="G83">
        <v>14.44</v>
      </c>
      <c r="H83">
        <v>-352.56</v>
      </c>
      <c r="I83">
        <v>-273.38</v>
      </c>
      <c r="J83">
        <v>-447.39</v>
      </c>
      <c r="K83">
        <v>-287.48</v>
      </c>
    </row>
    <row r="84" spans="1:11" s="9" customFormat="1">
      <c r="A84" s="9" t="s">
        <v>34</v>
      </c>
      <c r="B84">
        <v>-89.62</v>
      </c>
      <c r="C84">
        <v>747.15</v>
      </c>
      <c r="D84">
        <v>1717.99</v>
      </c>
      <c r="E84">
        <v>2419.9699999999998</v>
      </c>
      <c r="F84">
        <v>-98.03</v>
      </c>
      <c r="G84">
        <v>-141.28</v>
      </c>
      <c r="H84">
        <v>-129.32</v>
      </c>
      <c r="I84">
        <v>860.63</v>
      </c>
      <c r="J84">
        <v>282.19</v>
      </c>
      <c r="K84">
        <v>3784.15</v>
      </c>
    </row>
    <row r="85" spans="1:11" s="1" customFormat="1">
      <c r="A85" s="9" t="s">
        <v>35</v>
      </c>
      <c r="B85">
        <v>55.01</v>
      </c>
      <c r="C85">
        <v>43.82</v>
      </c>
      <c r="D85">
        <v>96.26</v>
      </c>
      <c r="E85">
        <v>125.28</v>
      </c>
      <c r="F85">
        <v>-7.12</v>
      </c>
      <c r="G85">
        <v>67.88</v>
      </c>
      <c r="H85">
        <v>469.84</v>
      </c>
      <c r="I85">
        <v>448.57</v>
      </c>
      <c r="J85">
        <v>845.46</v>
      </c>
      <c r="K85">
        <v>438.77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92.5</v>
      </c>
      <c r="C90">
        <v>283.3</v>
      </c>
      <c r="D90">
        <v>273.25</v>
      </c>
      <c r="E90">
        <v>726.4</v>
      </c>
      <c r="F90">
        <v>1002.35</v>
      </c>
      <c r="G90">
        <v>602.1</v>
      </c>
      <c r="H90">
        <v>497.05</v>
      </c>
      <c r="I90">
        <v>624.79999999999995</v>
      </c>
      <c r="J90">
        <v>869.95</v>
      </c>
      <c r="K90">
        <v>610.29999999999995</v>
      </c>
    </row>
    <row r="92" spans="1:11" s="1" customFormat="1">
      <c r="A92" s="1" t="s">
        <v>76</v>
      </c>
    </row>
    <row r="93" spans="1:11">
      <c r="A93" s="5" t="s">
        <v>89</v>
      </c>
      <c r="B93" s="31">
        <v>13.82</v>
      </c>
      <c r="C93" s="31">
        <v>14.02</v>
      </c>
      <c r="D93" s="31">
        <v>14.22</v>
      </c>
      <c r="E93" s="31">
        <v>14.45</v>
      </c>
      <c r="F93" s="31">
        <v>14.51</v>
      </c>
      <c r="G93" s="31">
        <v>14.57</v>
      </c>
      <c r="H93" s="31">
        <v>14.81</v>
      </c>
      <c r="I93" s="31">
        <v>14.66</v>
      </c>
      <c r="J93" s="31">
        <v>14.91</v>
      </c>
      <c r="K93" s="31">
        <v>14.79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</vt:lpstr>
      <vt:lpstr>Teasure</vt:lpstr>
      <vt:lpstr>Share price</vt:lpstr>
      <vt:lpstr>Profit &amp; Loss</vt:lpstr>
      <vt:lpstr>Quarters</vt:lpstr>
      <vt:lpstr>Balance Sheet</vt:lpstr>
      <vt:lpstr>Cash Flow</vt:lpstr>
      <vt:lpstr>Customization</vt:lpstr>
      <vt:lpstr>Data Sheet</vt:lpstr>
      <vt:lpstr>Teasure!Print_Area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Akash Pandey</cp:lastModifiedBy>
  <cp:lastPrinted>2024-02-14T04:33:44Z</cp:lastPrinted>
  <dcterms:created xsi:type="dcterms:W3CDTF">2012-08-17T09:55:37Z</dcterms:created>
  <dcterms:modified xsi:type="dcterms:W3CDTF">2024-02-14T04:37:56Z</dcterms:modified>
</cp:coreProperties>
</file>