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aochen/Downloads/"/>
    </mc:Choice>
  </mc:AlternateContent>
  <xr:revisionPtr revIDLastSave="0" documentId="13_ncr:1_{EF541CF6-02D9-6940-80B6-FDB5669D2D91}" xr6:coauthVersionLast="36" xr6:coauthVersionMax="36" xr10:uidLastSave="{00000000-0000-0000-0000-000000000000}"/>
  <bookViews>
    <workbookView xWindow="8920" yWindow="500" windowWidth="28040" windowHeight="16100" xr2:uid="{A8131B27-111E-5840-A3DD-59337A1C45B9}"/>
  </bookViews>
  <sheets>
    <sheet name="question 1 - 3" sheetId="1" r:id="rId1"/>
    <sheet name="questio 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J24" i="2"/>
  <c r="I24" i="2"/>
  <c r="H24" i="2"/>
  <c r="G24" i="2"/>
  <c r="F24" i="2"/>
  <c r="E24" i="2"/>
  <c r="D24" i="2"/>
  <c r="C24" i="2"/>
  <c r="B24" i="2"/>
  <c r="K21" i="2"/>
  <c r="K25" i="2" s="1"/>
  <c r="H21" i="2"/>
  <c r="H25" i="2" s="1"/>
  <c r="G21" i="2"/>
  <c r="G25" i="2" s="1"/>
  <c r="D21" i="2"/>
  <c r="D25" i="2" s="1"/>
  <c r="C21" i="2"/>
  <c r="C25" i="2" s="1"/>
  <c r="K19" i="2"/>
  <c r="J19" i="2"/>
  <c r="J21" i="2" s="1"/>
  <c r="J25" i="2" s="1"/>
  <c r="I19" i="2"/>
  <c r="I21" i="2" s="1"/>
  <c r="I25" i="2" s="1"/>
  <c r="H19" i="2"/>
  <c r="G19" i="2"/>
  <c r="F19" i="2"/>
  <c r="F21" i="2" s="1"/>
  <c r="F25" i="2" s="1"/>
  <c r="E19" i="2"/>
  <c r="E21" i="2" s="1"/>
  <c r="E25" i="2" s="1"/>
  <c r="D19" i="2"/>
  <c r="C19" i="2"/>
  <c r="B19" i="2"/>
  <c r="B21" i="2" s="1"/>
  <c r="B25" i="2" s="1"/>
  <c r="D7" i="1"/>
  <c r="D4" i="1"/>
  <c r="D3" i="1"/>
  <c r="B13" i="2"/>
  <c r="C11" i="2"/>
  <c r="D11" i="2"/>
  <c r="E11" i="2"/>
  <c r="F11" i="2"/>
  <c r="G11" i="2"/>
  <c r="H11" i="2"/>
  <c r="I11" i="2"/>
  <c r="J11" i="2"/>
  <c r="K11" i="2"/>
  <c r="B11" i="2"/>
  <c r="C10" i="2"/>
  <c r="D10" i="2"/>
  <c r="E10" i="2"/>
  <c r="F10" i="2"/>
  <c r="G10" i="2"/>
  <c r="H10" i="2"/>
  <c r="I10" i="2"/>
  <c r="J10" i="2"/>
  <c r="K10" i="2"/>
  <c r="B10" i="2"/>
  <c r="C7" i="2"/>
  <c r="D7" i="2"/>
  <c r="E7" i="2"/>
  <c r="F7" i="2"/>
  <c r="G7" i="2"/>
  <c r="H7" i="2"/>
  <c r="I7" i="2"/>
  <c r="J7" i="2"/>
  <c r="K7" i="2"/>
  <c r="B7" i="2"/>
  <c r="C5" i="2"/>
  <c r="D5" i="2"/>
  <c r="E5" i="2"/>
  <c r="F5" i="2"/>
  <c r="G5" i="2"/>
  <c r="H5" i="2"/>
  <c r="I5" i="2"/>
  <c r="J5" i="2"/>
  <c r="K5" i="2"/>
  <c r="B5" i="2"/>
  <c r="D6" i="1"/>
  <c r="B27" i="2" l="1"/>
</calcChain>
</file>

<file path=xl/sharedStrings.xml><?xml version="1.0" encoding="utf-8"?>
<sst xmlns="http://schemas.openxmlformats.org/spreadsheetml/2006/main" count="50" uniqueCount="37">
  <si>
    <t xml:space="preserve">Revenue </t>
  </si>
  <si>
    <t xml:space="preserve">Initiation </t>
  </si>
  <si>
    <t>Security Deposit</t>
  </si>
  <si>
    <t>Annual</t>
  </si>
  <si>
    <t>Hourly Usage</t>
  </si>
  <si>
    <t>Mileage</t>
  </si>
  <si>
    <t>Late Return</t>
  </si>
  <si>
    <t>Variable Costs</t>
  </si>
  <si>
    <t>Lease</t>
  </si>
  <si>
    <t>Access</t>
  </si>
  <si>
    <t>Insurance</t>
  </si>
  <si>
    <t>Parking</t>
  </si>
  <si>
    <t>Maintenance</t>
  </si>
  <si>
    <t>Fuel</t>
  </si>
  <si>
    <t>Sum</t>
  </si>
  <si>
    <t>Fix Costs</t>
  </si>
  <si>
    <t>Corporate</t>
  </si>
  <si>
    <t>Boston</t>
  </si>
  <si>
    <t>Customer/car</t>
  </si>
  <si>
    <t>Trips/customer/month</t>
  </si>
  <si>
    <t>Average miles per trip</t>
  </si>
  <si>
    <t>Average hours per trip</t>
  </si>
  <si>
    <t>contribution margin</t>
  </si>
  <si>
    <t>(assuming no late return)</t>
  </si>
  <si>
    <t>1.contribution margin = Revenue - Variable Cost (per customer per year)</t>
  </si>
  <si>
    <t>2.breakeven number = fc/contribution margin</t>
  </si>
  <si>
    <t>Year</t>
  </si>
  <si>
    <t>(assuming 10% late return for each trip)</t>
  </si>
  <si>
    <t>churn</t>
  </si>
  <si>
    <t>retention</t>
  </si>
  <si>
    <t>expected cashflow</t>
  </si>
  <si>
    <t>discount rate</t>
  </si>
  <si>
    <t>pv</t>
  </si>
  <si>
    <t>pv factor</t>
  </si>
  <si>
    <t>ltv</t>
  </si>
  <si>
    <t>3. FEASIBLE?</t>
  </si>
  <si>
    <t>Yes, regardless of our assumption on late return, the breakeven number seem to be very small and is easy to acquire.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</si>
</sst>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DE7A-3642-8F45-B543-26E14C553503}">
  <dimension ref="A1:I27"/>
  <sheetViews>
    <sheetView tabSelected="1" workbookViewId="0">
      <selection activeCell="E4" sqref="E4"/>
    </sheetView>
  </sheetViews>
  <sheetFormatPr baseColWidth="10" defaultRowHeight="16"/>
  <cols>
    <col min="1" max="1" width="28.5" customWidth="1"/>
    <col min="3" max="3" width="13" customWidth="1"/>
  </cols>
  <sheetData>
    <row r="1" spans="1:9" ht="17" thickBot="1"/>
    <row r="2" spans="1:9">
      <c r="A2" t="s">
        <v>0</v>
      </c>
      <c r="D2" s="1" t="s">
        <v>24</v>
      </c>
      <c r="E2" s="2"/>
      <c r="F2" s="2"/>
      <c r="G2" s="2"/>
      <c r="H2" s="2"/>
      <c r="I2" s="3"/>
    </row>
    <row r="3" spans="1:9">
      <c r="A3" t="s">
        <v>1</v>
      </c>
      <c r="B3">
        <v>25</v>
      </c>
      <c r="D3" s="4">
        <f>B3+B5+B25*12*B27*B6+B25*12*B26*B7+B8*B25*12*0.1-B17/B24*12</f>
        <v>276.11655172413771</v>
      </c>
      <c r="E3" s="5" t="s">
        <v>27</v>
      </c>
      <c r="F3" s="5"/>
      <c r="G3" s="5"/>
      <c r="H3" s="5"/>
      <c r="I3" s="6"/>
    </row>
    <row r="4" spans="1:9" ht="17" thickBot="1">
      <c r="A4" t="s">
        <v>2</v>
      </c>
      <c r="B4">
        <v>300</v>
      </c>
      <c r="D4" s="7">
        <f>B3+B5+B25*12*B27*B6+B25*12*B26*B7-B17/B24*12</f>
        <v>180.11655172413782</v>
      </c>
      <c r="E4" s="8" t="s">
        <v>23</v>
      </c>
      <c r="F4" s="8"/>
      <c r="G4" s="8"/>
      <c r="H4" s="8"/>
      <c r="I4" s="9"/>
    </row>
    <row r="5" spans="1:9">
      <c r="A5" t="s">
        <v>3</v>
      </c>
      <c r="B5">
        <v>75</v>
      </c>
      <c r="D5" s="1" t="s">
        <v>25</v>
      </c>
      <c r="E5" s="2"/>
      <c r="F5" s="2"/>
      <c r="G5" s="2"/>
      <c r="H5" s="2"/>
      <c r="I5" s="3"/>
    </row>
    <row r="6" spans="1:9">
      <c r="A6" t="s">
        <v>4</v>
      </c>
      <c r="B6">
        <v>3.84</v>
      </c>
      <c r="D6" s="4">
        <f>B22/D3</f>
        <v>159.35299686039642</v>
      </c>
      <c r="E6" s="5" t="s">
        <v>27</v>
      </c>
      <c r="F6" s="5"/>
      <c r="G6" s="5"/>
      <c r="H6" s="5"/>
      <c r="I6" s="6"/>
    </row>
    <row r="7" spans="1:9" ht="17" thickBot="1">
      <c r="A7" t="s">
        <v>5</v>
      </c>
      <c r="B7">
        <v>0.14000000000000001</v>
      </c>
      <c r="D7" s="7">
        <f>B22/D4</f>
        <v>244.28626674681925</v>
      </c>
      <c r="E7" s="8" t="s">
        <v>23</v>
      </c>
      <c r="F7" s="8"/>
      <c r="G7" s="8"/>
      <c r="H7" s="8"/>
      <c r="I7" s="9"/>
    </row>
    <row r="8" spans="1:9">
      <c r="A8" t="s">
        <v>6</v>
      </c>
      <c r="B8">
        <v>20</v>
      </c>
      <c r="D8" t="s">
        <v>35</v>
      </c>
    </row>
    <row r="9" spans="1:9">
      <c r="D9" t="s">
        <v>36</v>
      </c>
    </row>
    <row r="10" spans="1:9">
      <c r="A10" t="s">
        <v>7</v>
      </c>
    </row>
    <row r="11" spans="1:9">
      <c r="A11" t="s">
        <v>8</v>
      </c>
      <c r="B11">
        <v>400</v>
      </c>
    </row>
    <row r="12" spans="1:9">
      <c r="A12" t="s">
        <v>9</v>
      </c>
      <c r="B12">
        <v>41.67</v>
      </c>
    </row>
    <row r="13" spans="1:9">
      <c r="A13" t="s">
        <v>10</v>
      </c>
      <c r="B13">
        <v>141.66999999999999</v>
      </c>
    </row>
    <row r="14" spans="1:9">
      <c r="A14" t="s">
        <v>11</v>
      </c>
      <c r="B14">
        <v>62.5</v>
      </c>
    </row>
    <row r="15" spans="1:9">
      <c r="A15" t="s">
        <v>12</v>
      </c>
      <c r="B15">
        <v>33.33</v>
      </c>
    </row>
    <row r="16" spans="1:9">
      <c r="A16" t="s">
        <v>13</v>
      </c>
      <c r="B16">
        <v>99</v>
      </c>
    </row>
    <row r="17" spans="1:2">
      <c r="A17" t="s">
        <v>14</v>
      </c>
      <c r="B17">
        <v>778.17</v>
      </c>
    </row>
    <row r="19" spans="1:2">
      <c r="A19" t="s">
        <v>15</v>
      </c>
    </row>
    <row r="20" spans="1:2">
      <c r="A20" t="s">
        <v>16</v>
      </c>
      <c r="B20">
        <v>30000</v>
      </c>
    </row>
    <row r="21" spans="1:2">
      <c r="A21" t="s">
        <v>17</v>
      </c>
      <c r="B21">
        <v>14000</v>
      </c>
    </row>
    <row r="22" spans="1:2">
      <c r="B22">
        <v>44000</v>
      </c>
    </row>
    <row r="24" spans="1:2">
      <c r="A24" t="s">
        <v>18</v>
      </c>
      <c r="B24">
        <v>11.6</v>
      </c>
    </row>
    <row r="25" spans="1:2">
      <c r="A25" t="s">
        <v>19</v>
      </c>
      <c r="B25">
        <v>4</v>
      </c>
    </row>
    <row r="26" spans="1:2">
      <c r="A26" t="s">
        <v>20</v>
      </c>
      <c r="B26">
        <v>22</v>
      </c>
    </row>
    <row r="27" spans="1:2">
      <c r="A27" t="s">
        <v>21</v>
      </c>
      <c r="B2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0413-B40C-514F-9CCF-468FE76CBF3D}">
  <dimension ref="A1:K27"/>
  <sheetViews>
    <sheetView workbookViewId="0">
      <selection activeCell="E30" sqref="E30"/>
    </sheetView>
  </sheetViews>
  <sheetFormatPr baseColWidth="10" defaultRowHeight="16"/>
  <cols>
    <col min="1" max="1" width="17.33203125" customWidth="1"/>
  </cols>
  <sheetData>
    <row r="1" spans="1:11">
      <c r="A1" s="11" t="s">
        <v>26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3">
        <v>10</v>
      </c>
    </row>
    <row r="2" spans="1:11">
      <c r="A2" s="14"/>
      <c r="B2" s="5"/>
      <c r="C2" s="5"/>
      <c r="D2" s="5"/>
      <c r="E2" s="5"/>
      <c r="F2" s="5"/>
      <c r="G2" s="5"/>
      <c r="H2" s="5"/>
      <c r="I2" s="5"/>
      <c r="J2" s="5"/>
      <c r="K2" s="15"/>
    </row>
    <row r="3" spans="1:11">
      <c r="A3" s="14" t="s">
        <v>22</v>
      </c>
      <c r="B3" s="5">
        <v>276.12</v>
      </c>
      <c r="C3" s="5">
        <v>276.12</v>
      </c>
      <c r="D3" s="5">
        <v>276.12</v>
      </c>
      <c r="E3" s="5">
        <v>276.12</v>
      </c>
      <c r="F3" s="5">
        <v>276.12</v>
      </c>
      <c r="G3" s="5">
        <v>276.12</v>
      </c>
      <c r="H3" s="5">
        <v>276.12</v>
      </c>
      <c r="I3" s="5">
        <v>276.12</v>
      </c>
      <c r="J3" s="5">
        <v>276.12</v>
      </c>
      <c r="K3" s="15">
        <v>276.12</v>
      </c>
    </row>
    <row r="4" spans="1:11">
      <c r="A4" s="14" t="s">
        <v>28</v>
      </c>
      <c r="B4" s="5">
        <v>0.15</v>
      </c>
      <c r="C4" s="5">
        <v>0.15</v>
      </c>
      <c r="D4" s="5">
        <v>0.15</v>
      </c>
      <c r="E4" s="5">
        <v>0.15</v>
      </c>
      <c r="F4" s="5">
        <v>0.15</v>
      </c>
      <c r="G4" s="5">
        <v>0.15</v>
      </c>
      <c r="H4" s="5">
        <v>0.15</v>
      </c>
      <c r="I4" s="5">
        <v>0.15</v>
      </c>
      <c r="J4" s="5">
        <v>0.15</v>
      </c>
      <c r="K4" s="15">
        <v>0.15</v>
      </c>
    </row>
    <row r="5" spans="1:11">
      <c r="A5" s="14" t="s">
        <v>29</v>
      </c>
      <c r="B5" s="5">
        <f>1-B4</f>
        <v>0.85</v>
      </c>
      <c r="C5" s="5">
        <f t="shared" ref="C5:K5" si="0">1-C4</f>
        <v>0.85</v>
      </c>
      <c r="D5" s="5">
        <f t="shared" si="0"/>
        <v>0.85</v>
      </c>
      <c r="E5" s="5">
        <f t="shared" si="0"/>
        <v>0.85</v>
      </c>
      <c r="F5" s="5">
        <f t="shared" si="0"/>
        <v>0.85</v>
      </c>
      <c r="G5" s="5">
        <f t="shared" si="0"/>
        <v>0.85</v>
      </c>
      <c r="H5" s="5">
        <f t="shared" si="0"/>
        <v>0.85</v>
      </c>
      <c r="I5" s="5">
        <f t="shared" si="0"/>
        <v>0.85</v>
      </c>
      <c r="J5" s="5">
        <f t="shared" si="0"/>
        <v>0.85</v>
      </c>
      <c r="K5" s="15">
        <f t="shared" si="0"/>
        <v>0.85</v>
      </c>
    </row>
    <row r="6" spans="1:11">
      <c r="A6" s="14"/>
      <c r="B6" s="5"/>
      <c r="C6" s="5"/>
      <c r="D6" s="5"/>
      <c r="E6" s="5"/>
      <c r="F6" s="5"/>
      <c r="G6" s="5"/>
      <c r="H6" s="5"/>
      <c r="I6" s="5"/>
      <c r="J6" s="5"/>
      <c r="K6" s="15"/>
    </row>
    <row r="7" spans="1:11">
      <c r="A7" s="14" t="s">
        <v>30</v>
      </c>
      <c r="B7" s="5">
        <f>B3*B5</f>
        <v>234.702</v>
      </c>
      <c r="C7" s="5">
        <f t="shared" ref="C7:K7" si="1">C3*C5</f>
        <v>234.702</v>
      </c>
      <c r="D7" s="5">
        <f t="shared" si="1"/>
        <v>234.702</v>
      </c>
      <c r="E7" s="5">
        <f t="shared" si="1"/>
        <v>234.702</v>
      </c>
      <c r="F7" s="5">
        <f t="shared" si="1"/>
        <v>234.702</v>
      </c>
      <c r="G7" s="5">
        <f t="shared" si="1"/>
        <v>234.702</v>
      </c>
      <c r="H7" s="5">
        <f t="shared" si="1"/>
        <v>234.702</v>
      </c>
      <c r="I7" s="5">
        <f t="shared" si="1"/>
        <v>234.702</v>
      </c>
      <c r="J7" s="5">
        <f t="shared" si="1"/>
        <v>234.702</v>
      </c>
      <c r="K7" s="15">
        <f t="shared" si="1"/>
        <v>234.702</v>
      </c>
    </row>
    <row r="8" spans="1:11">
      <c r="A8" s="14"/>
      <c r="B8" s="5"/>
      <c r="C8" s="5"/>
      <c r="D8" s="5"/>
      <c r="E8" s="5"/>
      <c r="F8" s="5"/>
      <c r="G8" s="5"/>
      <c r="H8" s="5"/>
      <c r="I8" s="5"/>
      <c r="J8" s="5"/>
      <c r="K8" s="15"/>
    </row>
    <row r="9" spans="1:11">
      <c r="A9" s="14" t="s">
        <v>31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0.4</v>
      </c>
      <c r="K9" s="15">
        <v>0.4</v>
      </c>
    </row>
    <row r="10" spans="1:11">
      <c r="A10" s="14" t="s">
        <v>33</v>
      </c>
      <c r="B10" s="5">
        <f>1*(1-B9)^(B1-1)</f>
        <v>1</v>
      </c>
      <c r="C10" s="5">
        <f t="shared" ref="C10:K10" si="2">1*(1-C9)^(C1-1)</f>
        <v>0.6</v>
      </c>
      <c r="D10" s="5">
        <f t="shared" si="2"/>
        <v>0.36</v>
      </c>
      <c r="E10" s="5">
        <f t="shared" si="2"/>
        <v>0.216</v>
      </c>
      <c r="F10" s="5">
        <f t="shared" si="2"/>
        <v>0.12959999999999999</v>
      </c>
      <c r="G10" s="5">
        <f t="shared" si="2"/>
        <v>7.7759999999999996E-2</v>
      </c>
      <c r="H10" s="5">
        <f t="shared" si="2"/>
        <v>4.6655999999999996E-2</v>
      </c>
      <c r="I10" s="5">
        <f t="shared" si="2"/>
        <v>2.7993599999999997E-2</v>
      </c>
      <c r="J10" s="5">
        <f t="shared" si="2"/>
        <v>1.6796159999999997E-2</v>
      </c>
      <c r="K10" s="15">
        <f t="shared" si="2"/>
        <v>1.0077695999999999E-2</v>
      </c>
    </row>
    <row r="11" spans="1:11">
      <c r="A11" s="14" t="s">
        <v>32</v>
      </c>
      <c r="B11" s="5">
        <f>B7*B10</f>
        <v>234.702</v>
      </c>
      <c r="C11" s="5">
        <f t="shared" ref="C11:K11" si="3">C7*C10</f>
        <v>140.8212</v>
      </c>
      <c r="D11" s="5">
        <f t="shared" si="3"/>
        <v>84.492719999999991</v>
      </c>
      <c r="E11" s="5">
        <f t="shared" si="3"/>
        <v>50.695631999999996</v>
      </c>
      <c r="F11" s="5">
        <f t="shared" si="3"/>
        <v>30.417379199999999</v>
      </c>
      <c r="G11" s="5">
        <f t="shared" si="3"/>
        <v>18.250427519999999</v>
      </c>
      <c r="H11" s="5">
        <f t="shared" si="3"/>
        <v>10.950256511999999</v>
      </c>
      <c r="I11" s="5">
        <f t="shared" si="3"/>
        <v>6.570153907199999</v>
      </c>
      <c r="J11" s="5">
        <f t="shared" si="3"/>
        <v>3.9420923443199993</v>
      </c>
      <c r="K11" s="15">
        <f t="shared" si="3"/>
        <v>2.3652554065919995</v>
      </c>
    </row>
    <row r="12" spans="1:11">
      <c r="A12" s="14"/>
      <c r="B12" s="5"/>
      <c r="C12" s="5"/>
      <c r="D12" s="5"/>
      <c r="E12" s="5"/>
      <c r="F12" s="5"/>
      <c r="G12" s="5"/>
      <c r="H12" s="5"/>
      <c r="I12" s="5"/>
      <c r="J12" s="5"/>
      <c r="K12" s="15"/>
    </row>
    <row r="13" spans="1:11">
      <c r="A13" s="16" t="s">
        <v>34</v>
      </c>
      <c r="B13" s="10">
        <f>SUM(B11:K11)</f>
        <v>583.20711689011205</v>
      </c>
      <c r="C13" s="10" t="s">
        <v>27</v>
      </c>
      <c r="D13" s="10"/>
      <c r="E13" s="10"/>
      <c r="F13" s="10"/>
      <c r="G13" s="10"/>
      <c r="H13" s="10"/>
      <c r="I13" s="10"/>
      <c r="J13" s="10"/>
      <c r="K13" s="17"/>
    </row>
    <row r="15" spans="1:11">
      <c r="A15" s="11" t="s">
        <v>26</v>
      </c>
      <c r="B15" s="12">
        <v>1</v>
      </c>
      <c r="C15" s="12">
        <v>2</v>
      </c>
      <c r="D15" s="12">
        <v>3</v>
      </c>
      <c r="E15" s="12">
        <v>4</v>
      </c>
      <c r="F15" s="12">
        <v>5</v>
      </c>
      <c r="G15" s="12">
        <v>6</v>
      </c>
      <c r="H15" s="12">
        <v>7</v>
      </c>
      <c r="I15" s="12">
        <v>8</v>
      </c>
      <c r="J15" s="12">
        <v>9</v>
      </c>
      <c r="K15" s="13">
        <v>10</v>
      </c>
    </row>
    <row r="16" spans="1:11">
      <c r="A16" s="14"/>
      <c r="B16" s="5"/>
      <c r="C16" s="5"/>
      <c r="D16" s="5"/>
      <c r="E16" s="5"/>
      <c r="F16" s="5"/>
      <c r="G16" s="5"/>
      <c r="H16" s="5"/>
      <c r="I16" s="5"/>
      <c r="J16" s="5"/>
      <c r="K16" s="15"/>
    </row>
    <row r="17" spans="1:11">
      <c r="A17" s="14" t="s">
        <v>22</v>
      </c>
      <c r="B17" s="5">
        <v>180.12</v>
      </c>
      <c r="C17" s="5">
        <v>180.12</v>
      </c>
      <c r="D17" s="5">
        <v>180.12</v>
      </c>
      <c r="E17" s="5">
        <v>180.12</v>
      </c>
      <c r="F17" s="5">
        <v>180.12</v>
      </c>
      <c r="G17" s="5">
        <v>180.12</v>
      </c>
      <c r="H17" s="5">
        <v>180.12</v>
      </c>
      <c r="I17" s="5">
        <v>180.12</v>
      </c>
      <c r="J17" s="5">
        <v>180.12</v>
      </c>
      <c r="K17" s="15">
        <v>180.12</v>
      </c>
    </row>
    <row r="18" spans="1:11">
      <c r="A18" s="14" t="s">
        <v>28</v>
      </c>
      <c r="B18" s="5">
        <v>0.15</v>
      </c>
      <c r="C18" s="5">
        <v>0.15</v>
      </c>
      <c r="D18" s="5">
        <v>0.15</v>
      </c>
      <c r="E18" s="5">
        <v>0.15</v>
      </c>
      <c r="F18" s="5">
        <v>0.15</v>
      </c>
      <c r="G18" s="5">
        <v>0.15</v>
      </c>
      <c r="H18" s="5">
        <v>0.15</v>
      </c>
      <c r="I18" s="5">
        <v>0.15</v>
      </c>
      <c r="J18" s="5">
        <v>0.15</v>
      </c>
      <c r="K18" s="15">
        <v>0.15</v>
      </c>
    </row>
    <row r="19" spans="1:11">
      <c r="A19" s="14" t="s">
        <v>29</v>
      </c>
      <c r="B19" s="5">
        <f>1-B18</f>
        <v>0.85</v>
      </c>
      <c r="C19" s="5">
        <f t="shared" ref="C19" si="4">1-C18</f>
        <v>0.85</v>
      </c>
      <c r="D19" s="5">
        <f t="shared" ref="D19" si="5">1-D18</f>
        <v>0.85</v>
      </c>
      <c r="E19" s="5">
        <f t="shared" ref="E19" si="6">1-E18</f>
        <v>0.85</v>
      </c>
      <c r="F19" s="5">
        <f t="shared" ref="F19" si="7">1-F18</f>
        <v>0.85</v>
      </c>
      <c r="G19" s="5">
        <f t="shared" ref="G19" si="8">1-G18</f>
        <v>0.85</v>
      </c>
      <c r="H19" s="5">
        <f t="shared" ref="H19" si="9">1-H18</f>
        <v>0.85</v>
      </c>
      <c r="I19" s="5">
        <f t="shared" ref="I19" si="10">1-I18</f>
        <v>0.85</v>
      </c>
      <c r="J19" s="5">
        <f t="shared" ref="J19" si="11">1-J18</f>
        <v>0.85</v>
      </c>
      <c r="K19" s="15">
        <f t="shared" ref="K19" si="12">1-K18</f>
        <v>0.85</v>
      </c>
    </row>
    <row r="20" spans="1:11">
      <c r="A20" s="14"/>
      <c r="B20" s="5"/>
      <c r="C20" s="5"/>
      <c r="D20" s="5"/>
      <c r="E20" s="5"/>
      <c r="F20" s="5"/>
      <c r="G20" s="5"/>
      <c r="H20" s="5"/>
      <c r="I20" s="5"/>
      <c r="J20" s="5"/>
      <c r="K20" s="15"/>
    </row>
    <row r="21" spans="1:11">
      <c r="A21" s="14" t="s">
        <v>30</v>
      </c>
      <c r="B21" s="5">
        <f>B17*B19</f>
        <v>153.102</v>
      </c>
      <c r="C21" s="5">
        <f t="shared" ref="C21:K21" si="13">C17*C19</f>
        <v>153.102</v>
      </c>
      <c r="D21" s="5">
        <f t="shared" si="13"/>
        <v>153.102</v>
      </c>
      <c r="E21" s="5">
        <f t="shared" si="13"/>
        <v>153.102</v>
      </c>
      <c r="F21" s="5">
        <f t="shared" si="13"/>
        <v>153.102</v>
      </c>
      <c r="G21" s="5">
        <f t="shared" si="13"/>
        <v>153.102</v>
      </c>
      <c r="H21" s="5">
        <f t="shared" si="13"/>
        <v>153.102</v>
      </c>
      <c r="I21" s="5">
        <f t="shared" si="13"/>
        <v>153.102</v>
      </c>
      <c r="J21" s="5">
        <f t="shared" si="13"/>
        <v>153.102</v>
      </c>
      <c r="K21" s="15">
        <f t="shared" si="13"/>
        <v>153.102</v>
      </c>
    </row>
    <row r="22" spans="1:11">
      <c r="A22" s="14"/>
      <c r="B22" s="5"/>
      <c r="C22" s="5"/>
      <c r="D22" s="5"/>
      <c r="E22" s="5"/>
      <c r="F22" s="5"/>
      <c r="G22" s="5"/>
      <c r="H22" s="5"/>
      <c r="I22" s="5"/>
      <c r="J22" s="5"/>
      <c r="K22" s="15"/>
    </row>
    <row r="23" spans="1:11">
      <c r="A23" s="14" t="s">
        <v>31</v>
      </c>
      <c r="B23" s="5">
        <v>0.4</v>
      </c>
      <c r="C23" s="5">
        <v>0.4</v>
      </c>
      <c r="D23" s="5">
        <v>0.4</v>
      </c>
      <c r="E23" s="5">
        <v>0.4</v>
      </c>
      <c r="F23" s="5">
        <v>0.4</v>
      </c>
      <c r="G23" s="5">
        <v>0.4</v>
      </c>
      <c r="H23" s="5">
        <v>0.4</v>
      </c>
      <c r="I23" s="5">
        <v>0.4</v>
      </c>
      <c r="J23" s="5">
        <v>0.4</v>
      </c>
      <c r="K23" s="15">
        <v>0.4</v>
      </c>
    </row>
    <row r="24" spans="1:11">
      <c r="A24" s="14" t="s">
        <v>33</v>
      </c>
      <c r="B24" s="5">
        <f>1*(1-B23)^(B15-1)</f>
        <v>1</v>
      </c>
      <c r="C24" s="5">
        <f t="shared" ref="C24" si="14">1*(1-C23)^(C15-1)</f>
        <v>0.6</v>
      </c>
      <c r="D24" s="5">
        <f t="shared" ref="D24" si="15">1*(1-D23)^(D15-1)</f>
        <v>0.36</v>
      </c>
      <c r="E24" s="5">
        <f t="shared" ref="E24" si="16">1*(1-E23)^(E15-1)</f>
        <v>0.216</v>
      </c>
      <c r="F24" s="5">
        <f t="shared" ref="F24" si="17">1*(1-F23)^(F15-1)</f>
        <v>0.12959999999999999</v>
      </c>
      <c r="G24" s="5">
        <f t="shared" ref="G24" si="18">1*(1-G23)^(G15-1)</f>
        <v>7.7759999999999996E-2</v>
      </c>
      <c r="H24" s="5">
        <f t="shared" ref="H24" si="19">1*(1-H23)^(H15-1)</f>
        <v>4.6655999999999996E-2</v>
      </c>
      <c r="I24" s="5">
        <f t="shared" ref="I24" si="20">1*(1-I23)^(I15-1)</f>
        <v>2.7993599999999997E-2</v>
      </c>
      <c r="J24" s="5">
        <f t="shared" ref="J24" si="21">1*(1-J23)^(J15-1)</f>
        <v>1.6796159999999997E-2</v>
      </c>
      <c r="K24" s="15">
        <f t="shared" ref="K24" si="22">1*(1-K23)^(K15-1)</f>
        <v>1.0077695999999999E-2</v>
      </c>
    </row>
    <row r="25" spans="1:11">
      <c r="A25" s="14" t="s">
        <v>32</v>
      </c>
      <c r="B25" s="5">
        <f>B21*B24</f>
        <v>153.102</v>
      </c>
      <c r="C25" s="5">
        <f t="shared" ref="C25" si="23">C21*C24</f>
        <v>91.861199999999997</v>
      </c>
      <c r="D25" s="5">
        <f t="shared" ref="D25" si="24">D21*D24</f>
        <v>55.116720000000001</v>
      </c>
      <c r="E25" s="5">
        <f t="shared" ref="E25" si="25">E21*E24</f>
        <v>33.070031999999998</v>
      </c>
      <c r="F25" s="5">
        <f t="shared" ref="F25" si="26">F21*F24</f>
        <v>19.842019199999999</v>
      </c>
      <c r="G25" s="5">
        <f t="shared" ref="G25" si="27">G21*G24</f>
        <v>11.90521152</v>
      </c>
      <c r="H25" s="5">
        <f t="shared" ref="H25" si="28">H21*H24</f>
        <v>7.1431269119999996</v>
      </c>
      <c r="I25" s="5">
        <f t="shared" ref="I25" si="29">I21*I24</f>
        <v>4.2858761471999998</v>
      </c>
      <c r="J25" s="5">
        <f t="shared" ref="J25" si="30">J21*J24</f>
        <v>2.5715256883199995</v>
      </c>
      <c r="K25" s="15">
        <f t="shared" ref="K25" si="31">K21*K24</f>
        <v>1.542915412992</v>
      </c>
    </row>
    <row r="26" spans="1:11">
      <c r="A26" s="14"/>
      <c r="B26" s="5"/>
      <c r="C26" s="5"/>
      <c r="D26" s="5"/>
      <c r="E26" s="5"/>
      <c r="F26" s="5"/>
      <c r="G26" s="5"/>
      <c r="H26" s="5"/>
      <c r="I26" s="5"/>
      <c r="J26" s="5"/>
      <c r="K26" s="15"/>
    </row>
    <row r="27" spans="1:11" ht="17" thickBot="1">
      <c r="A27" s="16" t="s">
        <v>34</v>
      </c>
      <c r="B27" s="10">
        <f>SUM(B25:K25)</f>
        <v>380.44062688051196</v>
      </c>
      <c r="C27" s="8" t="s">
        <v>23</v>
      </c>
      <c r="D27" s="10"/>
      <c r="E27" s="10"/>
      <c r="F27" s="10"/>
      <c r="G27" s="10"/>
      <c r="H27" s="10"/>
      <c r="I27" s="10"/>
      <c r="J27" s="10"/>
      <c r="K2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1 - 3</vt:lpstr>
      <vt:lpstr>questio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2022-04-17T16:21:21Z</dcterms:created>
  <dcterms:modified xsi:type="dcterms:W3CDTF">2022-04-17T17:20:08Z</dcterms:modified>
</cp:coreProperties>
</file>