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https://myerauedu.sharepoint.com/sites/AkbasResearch/Shared Documents/General/Projects/Foretellix/Accidents/Scenario Description Work/"/>
    </mc:Choice>
  </mc:AlternateContent>
  <xr:revisionPtr revIDLastSave="34" documentId="13_ncr:1_{E7B13859-111E-404E-9E56-ED4546173C0C}" xr6:coauthVersionLast="45" xr6:coauthVersionMax="45" xr10:uidLastSave="{C3BC2BE4-277F-4FAB-BDB7-159179ED177A}"/>
  <bookViews>
    <workbookView minimized="1" xWindow="31380" yWindow="2445" windowWidth="21600" windowHeight="11385" activeTab="1" xr2:uid="{00000000-000D-0000-FFFF-FFFF00000000}"/>
  </bookViews>
  <sheets>
    <sheet name="Accident Template" sheetId="9" r:id="rId1"/>
    <sheet name="Atomic Block Classification" sheetId="7" r:id="rId2"/>
    <sheet name="Atomic Block Stats" sheetId="8" r:id="rId3"/>
  </sheets>
  <calcPr calcId="191028"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9" i="8" l="1"/>
  <c r="C10" i="8"/>
  <c r="C11" i="8"/>
  <c r="B3" i="7"/>
  <c r="B4" i="7"/>
  <c r="B5" i="7"/>
  <c r="B6" i="7"/>
  <c r="B7" i="7"/>
  <c r="B8" i="7"/>
  <c r="B9" i="7"/>
  <c r="B10" i="7"/>
  <c r="B11" i="7"/>
  <c r="B12" i="7"/>
  <c r="B13" i="7"/>
  <c r="B14" i="7"/>
  <c r="B15" i="7"/>
  <c r="B16" i="7"/>
  <c r="B17" i="7"/>
  <c r="B18" i="7"/>
  <c r="B19" i="7"/>
  <c r="B20" i="7"/>
  <c r="B21" i="7"/>
  <c r="B22" i="7"/>
  <c r="B23" i="7"/>
  <c r="B24" i="7"/>
  <c r="B25" i="7"/>
  <c r="B26" i="7"/>
  <c r="B27" i="7"/>
  <c r="B28" i="7"/>
  <c r="B29" i="7"/>
  <c r="B30" i="7"/>
  <c r="B31" i="7"/>
  <c r="B32" i="7"/>
  <c r="B33" i="7"/>
  <c r="B34" i="7"/>
  <c r="B35" i="7"/>
  <c r="B36" i="7"/>
  <c r="B37" i="7"/>
  <c r="B38" i="7"/>
  <c r="B39" i="7"/>
  <c r="B40" i="7"/>
  <c r="B41" i="7"/>
  <c r="B42" i="7"/>
  <c r="B43" i="7"/>
  <c r="B44" i="7"/>
  <c r="B45" i="7"/>
  <c r="B46" i="7"/>
  <c r="B47" i="7"/>
  <c r="B48" i="7"/>
  <c r="B49" i="7"/>
  <c r="B50" i="7"/>
  <c r="B51" i="7"/>
  <c r="B52" i="7"/>
  <c r="B53" i="7"/>
  <c r="B54" i="7"/>
  <c r="B55" i="7"/>
  <c r="B56" i="7"/>
  <c r="B57" i="7"/>
  <c r="B58" i="7"/>
  <c r="B59" i="7"/>
  <c r="B60" i="7"/>
  <c r="B61" i="7"/>
  <c r="B62" i="7"/>
  <c r="B63" i="7"/>
  <c r="B64" i="7"/>
  <c r="B65" i="7"/>
  <c r="B66" i="7"/>
  <c r="B67" i="7"/>
  <c r="B68" i="7"/>
  <c r="B69" i="7"/>
  <c r="B70" i="7"/>
  <c r="B71" i="7"/>
  <c r="B72" i="7"/>
  <c r="B73" i="7"/>
  <c r="B74" i="7"/>
  <c r="B75" i="7"/>
  <c r="B76" i="7"/>
  <c r="B77" i="7"/>
  <c r="B78" i="7"/>
  <c r="B79" i="7"/>
  <c r="B80" i="7"/>
  <c r="B81" i="7"/>
  <c r="B82" i="7"/>
  <c r="B83" i="7"/>
  <c r="B84" i="7"/>
  <c r="B85" i="7"/>
  <c r="B86" i="7"/>
  <c r="B87" i="7"/>
  <c r="B88" i="7"/>
  <c r="B89" i="7"/>
  <c r="B90" i="7"/>
  <c r="B91" i="7"/>
  <c r="B92" i="7"/>
  <c r="B93" i="7"/>
  <c r="B94" i="7"/>
  <c r="B95" i="7"/>
  <c r="B96" i="7"/>
  <c r="B97" i="7"/>
  <c r="B2" i="7"/>
  <c r="A5" i="7"/>
  <c r="A6" i="7"/>
  <c r="A7" i="7"/>
  <c r="A8" i="7"/>
  <c r="A9" i="7"/>
  <c r="A10" i="7"/>
  <c r="A11" i="7"/>
  <c r="A12" i="7"/>
  <c r="A13" i="7"/>
  <c r="A14" i="7"/>
  <c r="A15" i="7"/>
  <c r="A16" i="7"/>
  <c r="A17" i="7"/>
  <c r="A18" i="7"/>
  <c r="A19" i="7"/>
  <c r="A20" i="7"/>
  <c r="A21" i="7"/>
  <c r="A22" i="7"/>
  <c r="A23" i="7"/>
  <c r="A24" i="7"/>
  <c r="A25" i="7"/>
  <c r="A26" i="7"/>
  <c r="A27" i="7"/>
  <c r="A28" i="7"/>
  <c r="A29" i="7"/>
  <c r="A30" i="7"/>
  <c r="A31" i="7"/>
  <c r="A32" i="7"/>
  <c r="A33" i="7"/>
  <c r="A34" i="7"/>
  <c r="A35" i="7"/>
  <c r="A36" i="7"/>
  <c r="A37" i="7"/>
  <c r="A38" i="7"/>
  <c r="A39" i="7"/>
  <c r="A40" i="7"/>
  <c r="A41" i="7"/>
  <c r="A42" i="7"/>
  <c r="A43" i="7"/>
  <c r="A44" i="7"/>
  <c r="A45" i="7"/>
  <c r="A46" i="7"/>
  <c r="A47" i="7"/>
  <c r="A48" i="7"/>
  <c r="A49" i="7"/>
  <c r="A50" i="7"/>
  <c r="A51" i="7"/>
  <c r="A52" i="7"/>
  <c r="A53" i="7"/>
  <c r="A54" i="7"/>
  <c r="A55" i="7"/>
  <c r="A56" i="7"/>
  <c r="A57" i="7"/>
  <c r="A58" i="7"/>
  <c r="A59" i="7"/>
  <c r="A60" i="7"/>
  <c r="A61" i="7"/>
  <c r="A62" i="7"/>
  <c r="A63" i="7"/>
  <c r="A64" i="7"/>
  <c r="A65" i="7"/>
  <c r="A66" i="7"/>
  <c r="A67" i="7"/>
  <c r="A68" i="7"/>
  <c r="A69" i="7"/>
  <c r="A70" i="7"/>
  <c r="A71" i="7"/>
  <c r="A72" i="7"/>
  <c r="A73" i="7"/>
  <c r="A74" i="7"/>
  <c r="A75" i="7"/>
  <c r="A76" i="7"/>
  <c r="A77" i="7"/>
  <c r="A78" i="7"/>
  <c r="A79" i="7"/>
  <c r="A80" i="7"/>
  <c r="A81" i="7"/>
  <c r="A82" i="7"/>
  <c r="A83" i="7"/>
  <c r="A84" i="7"/>
  <c r="A85" i="7"/>
  <c r="A86" i="7"/>
  <c r="A87" i="7"/>
  <c r="A88" i="7"/>
  <c r="A89" i="7"/>
  <c r="A90" i="7"/>
  <c r="A91" i="7"/>
  <c r="A92" i="7"/>
  <c r="A93" i="7"/>
  <c r="A94" i="7"/>
  <c r="A95" i="7"/>
  <c r="A96" i="7"/>
  <c r="A97" i="7"/>
  <c r="A3" i="7"/>
  <c r="A4" i="7"/>
  <c r="A2" i="7"/>
  <c r="C91" i="7"/>
  <c r="C10" i="7"/>
  <c r="C76" i="7"/>
  <c r="C60" i="7"/>
  <c r="C59" i="7"/>
  <c r="C20" i="7"/>
  <c r="C13" i="7"/>
  <c r="C12" i="7"/>
  <c r="C1" i="8" a="1"/>
  <c r="C1" i="8"/>
  <c r="C3" i="7"/>
  <c r="C4" i="7"/>
  <c r="C5" i="7"/>
  <c r="C6" i="7"/>
  <c r="C7" i="7"/>
  <c r="C8" i="7"/>
  <c r="C9" i="7"/>
  <c r="C11" i="7"/>
  <c r="C14" i="7"/>
  <c r="C15" i="7"/>
  <c r="C16" i="7"/>
  <c r="C17" i="7"/>
  <c r="C18" i="7"/>
  <c r="C19" i="7"/>
  <c r="C21" i="7"/>
  <c r="C22" i="7"/>
  <c r="C23" i="7"/>
  <c r="C24" i="7"/>
  <c r="C25" i="7"/>
  <c r="C27" i="7"/>
  <c r="C28" i="7"/>
  <c r="C29" i="7"/>
  <c r="C30" i="7"/>
  <c r="C31" i="7"/>
  <c r="C32" i="7"/>
  <c r="C33" i="7"/>
  <c r="C34" i="7"/>
  <c r="C35" i="7"/>
  <c r="C36" i="7"/>
  <c r="C37" i="7"/>
  <c r="C38" i="7"/>
  <c r="C39" i="7"/>
  <c r="C40" i="7"/>
  <c r="C41" i="7"/>
  <c r="C42" i="7"/>
  <c r="C43" i="7"/>
  <c r="C44" i="7"/>
  <c r="C45" i="7"/>
  <c r="C46" i="7"/>
  <c r="C47" i="7"/>
  <c r="C48" i="7"/>
  <c r="C49" i="7"/>
  <c r="C50" i="7"/>
  <c r="C51" i="7"/>
  <c r="C52" i="7"/>
  <c r="C53" i="7"/>
  <c r="C54" i="7"/>
  <c r="C55" i="7"/>
  <c r="C56" i="7"/>
  <c r="C57" i="7"/>
  <c r="C58" i="7"/>
  <c r="C61" i="7"/>
  <c r="C62" i="7"/>
  <c r="C63" i="7"/>
  <c r="C64" i="7"/>
  <c r="C65" i="7"/>
  <c r="C66" i="7"/>
  <c r="C67" i="7"/>
  <c r="C68" i="7"/>
  <c r="C69" i="7"/>
  <c r="C70" i="7"/>
  <c r="C71" i="7"/>
  <c r="C72" i="7"/>
  <c r="C73" i="7"/>
  <c r="C74" i="7"/>
  <c r="C75" i="7"/>
  <c r="C77" i="7"/>
  <c r="C78" i="7"/>
  <c r="C79" i="7"/>
  <c r="C80" i="7"/>
  <c r="C81" i="7"/>
  <c r="C82" i="7"/>
  <c r="C83" i="7"/>
  <c r="C84" i="7"/>
  <c r="C85" i="7"/>
  <c r="C86" i="7"/>
  <c r="C87" i="7"/>
  <c r="C88" i="7"/>
  <c r="C89" i="7"/>
  <c r="C90" i="7"/>
  <c r="C92" i="7"/>
  <c r="C93" i="7"/>
  <c r="C94" i="7"/>
  <c r="C95" i="7"/>
  <c r="C96" i="7"/>
  <c r="C97" i="7"/>
  <c r="C2" i="8" a="1"/>
  <c r="C2" i="8"/>
  <c r="C3" i="8"/>
  <c r="C4" i="8"/>
  <c r="C5"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<sst xmlns="http://schemas.openxmlformats.org/spreadsheetml/2006/main" count="5206" uniqueCount="1158">
  <si>
    <t>ID</t>
  </si>
  <si>
    <t>AV mode?</t>
  </si>
  <si>
    <t>Type_of_Road</t>
  </si>
  <si>
    <t>Manner_of_Collision_between_cars</t>
  </si>
  <si>
    <t>1</t>
  </si>
  <si>
    <t>2</t>
  </si>
  <si>
    <t>Pedestrian</t>
  </si>
  <si>
    <t>Highway</t>
  </si>
  <si>
    <t>3</t>
  </si>
  <si>
    <t>N/A</t>
  </si>
  <si>
    <t>Angle</t>
  </si>
  <si>
    <t>hit a barrier</t>
  </si>
  <si>
    <t>Front to rear a fire truck</t>
  </si>
  <si>
    <t>The AV crossed the red light</t>
  </si>
  <si>
    <t>4</t>
  </si>
  <si>
    <t>Honda hit AV from left angle</t>
  </si>
  <si>
    <t>T-intersection</t>
  </si>
  <si>
    <t>Perpendicular</t>
  </si>
  <si>
    <t>perpendicular</t>
  </si>
  <si>
    <t>A vehicle rear ended the AV</t>
  </si>
  <si>
    <t>A car made slight contact with the side of AV vehicle</t>
  </si>
  <si>
    <t>AV struck a median while travelling at 9 mph</t>
  </si>
  <si>
    <t>AV rear ended another stopped car</t>
  </si>
  <si>
    <t>Intersection</t>
  </si>
  <si>
    <t>4-way Intersection</t>
  </si>
  <si>
    <t>side by side</t>
  </si>
  <si>
    <t>AV Front to back of firetruck</t>
  </si>
  <si>
    <t>Road</t>
  </si>
  <si>
    <t>side to side</t>
  </si>
  <si>
    <t>Front Av hit the rear of the other car</t>
  </si>
  <si>
    <t>Impacted stationary construction equipment</t>
  </si>
  <si>
    <t>A driver of a Taxi slapped the front passenger window</t>
  </si>
  <si>
    <t>A truck passing by clipped the AV's left front articulating radar</t>
  </si>
  <si>
    <t>A pedestrian struck the left side of the Cruise AV's rear bumper and hatch with his entire body.</t>
  </si>
  <si>
    <t>5-way intersection</t>
  </si>
  <si>
    <t>front to front</t>
  </si>
  <si>
    <t>rear to front</t>
  </si>
  <si>
    <t>AV rear ended another car</t>
  </si>
  <si>
    <t>The rear of AV hit the front of a car</t>
  </si>
  <si>
    <t>Side swipe</t>
  </si>
  <si>
    <t>Other</t>
  </si>
  <si>
    <t>Description</t>
  </si>
  <si>
    <t>Pattern</t>
  </si>
  <si>
    <t>Pedestrians are not currently implemented in M-SDL</t>
  </si>
  <si>
    <t>1S19</t>
  </si>
  <si>
    <t>1S18</t>
  </si>
  <si>
    <t>The truck is treated as CAR2.</t>
  </si>
  <si>
    <t>1S23</t>
  </si>
  <si>
    <t>1S4</t>
  </si>
  <si>
    <t>There are no other actors than the DUT in this scenario.</t>
  </si>
  <si>
    <t>1X6</t>
  </si>
  <si>
    <t>1X5</t>
  </si>
  <si>
    <t>1S24</t>
  </si>
  <si>
    <t>1S9</t>
  </si>
  <si>
    <t>1S10</t>
  </si>
  <si>
    <t>1S11</t>
  </si>
  <si>
    <t>2S1</t>
  </si>
  <si>
    <t>2S2</t>
  </si>
  <si>
    <t>2X1</t>
  </si>
  <si>
    <t>2T1</t>
  </si>
  <si>
    <t>3S1</t>
  </si>
  <si>
    <t>1S12</t>
  </si>
  <si>
    <t>1S13</t>
  </si>
  <si>
    <t>2S3</t>
  </si>
  <si>
    <t>2S4</t>
  </si>
  <si>
    <t>1T1</t>
  </si>
  <si>
    <t>1S21</t>
  </si>
  <si>
    <t>2S5</t>
  </si>
  <si>
    <t>2S6</t>
  </si>
  <si>
    <t>This is a case where the DUT exits and renters through traffic. There is not enough CAR behaviour to model in M-SDL.</t>
  </si>
  <si>
    <t>1S16</t>
  </si>
  <si>
    <t>There are two vehicle involved where one is passing on a turn. To compensate for the difficulty of simulating turn lanes, we will consider the situation as a left pass on a road edge instead.</t>
  </si>
  <si>
    <t>There is no case in which the accident could be reproduced with M-SDL.</t>
  </si>
  <si>
    <t>Lane splitting is not currently implmented in M-SDL</t>
  </si>
  <si>
    <t>2S7</t>
  </si>
  <si>
    <t>2S8</t>
  </si>
  <si>
    <t>2S9</t>
  </si>
  <si>
    <t>2S12</t>
  </si>
  <si>
    <t>Cyclists are not supported in M-SDL.</t>
  </si>
  <si>
    <t>2S11</t>
  </si>
  <si>
    <t>2S13</t>
  </si>
  <si>
    <t>2S14</t>
  </si>
  <si>
    <t>2S15</t>
  </si>
  <si>
    <t>This is Operator error in the DUT.</t>
  </si>
  <si>
    <t>1S22</t>
  </si>
  <si>
    <t>Freak squirrel incident.</t>
  </si>
  <si>
    <t>Rogue golf ball.</t>
  </si>
  <si>
    <t>Distinct blocks</t>
  </si>
  <si>
    <t>Distinct Patterns</t>
  </si>
  <si>
    <t>Blank</t>
  </si>
  <si>
    <t>Total</t>
  </si>
  <si>
    <t>Total Not Blank</t>
  </si>
  <si>
    <t>1SP1</t>
  </si>
  <si>
    <t>CAR2 is the car the collides with the DUT's back bumper</t>
  </si>
  <si>
    <t>PED1 is treated as the pedestrian</t>
  </si>
  <si>
    <t>3XP2</t>
  </si>
  <si>
    <t>3TP1</t>
  </si>
  <si>
    <t>CAR3 is the car that collides with DUT</t>
  </si>
  <si>
    <t>PED1 represents pedestrians in general</t>
  </si>
  <si>
    <t>2SP1</t>
  </si>
  <si>
    <t>2XP1</t>
  </si>
  <si>
    <t>2XP2</t>
  </si>
  <si>
    <t>PED1 is considered the pedestrians crossing and PED2 is the pedestrian that collided with the DUT</t>
  </si>
  <si>
    <t>2XP4</t>
  </si>
  <si>
    <t>3MP1</t>
  </si>
  <si>
    <t>2XP3</t>
  </si>
  <si>
    <t>Since it operates in the traffic lane, we represent the bike as CAR3</t>
  </si>
  <si>
    <t>AV company</t>
  </si>
  <si>
    <t>Crash_Date</t>
  </si>
  <si>
    <t>City</t>
  </si>
  <si>
    <t>State_of_Accident</t>
  </si>
  <si>
    <t>Crash_Time</t>
  </si>
  <si>
    <t>Description_of_Accident</t>
  </si>
  <si>
    <t>Total_Lanes_in_Driveway</t>
  </si>
  <si>
    <t>bicycle lane</t>
  </si>
  <si>
    <t>bicycle lane location</t>
  </si>
  <si>
    <t>Driveway_left_turn_lanes</t>
  </si>
  <si>
    <t>Driveway_Right_turn_lanes</t>
  </si>
  <si>
    <t>Driveway_straight_lanes</t>
  </si>
  <si>
    <t>Trafficway_Description</t>
  </si>
  <si>
    <t>Relation_to_Trafficway</t>
  </si>
  <si>
    <t>RoadWay_grade</t>
  </si>
  <si>
    <t>Work_Zone</t>
  </si>
  <si>
    <t>AV_Vehicle_Make</t>
  </si>
  <si>
    <t>AV_Vehicle_Model</t>
  </si>
  <si>
    <t>AV_Model_Year</t>
  </si>
  <si>
    <t>AV_Body_Type</t>
  </si>
  <si>
    <t>AV_Stopped?</t>
  </si>
  <si>
    <t>AV_Moving?</t>
  </si>
  <si>
    <t>Light_Condition</t>
  </si>
  <si>
    <t>Atmospheric_Conditions</t>
  </si>
  <si>
    <t>Speed_Limit</t>
  </si>
  <si>
    <t>Travel_Speed</t>
  </si>
  <si>
    <t>Underride</t>
  </si>
  <si>
    <t>Override</t>
  </si>
  <si>
    <t>Rollover</t>
  </si>
  <si>
    <t>Latitude_of_Accident</t>
  </si>
  <si>
    <t>Longitude_of_Accident</t>
  </si>
  <si>
    <t>AV_Starting_latitude</t>
  </si>
  <si>
    <t>AV_Starting_Longitude</t>
  </si>
  <si>
    <t>Other_crash_element</t>
  </si>
  <si>
    <t>Other_element_moving?</t>
  </si>
  <si>
    <t>Other_element_speed</t>
  </si>
  <si>
    <t>Other_element_Starting_latitude</t>
  </si>
  <si>
    <t>Other_element_Starting_longitude</t>
  </si>
  <si>
    <t>No_of_Traffic_at_time_of_Accident</t>
  </si>
  <si>
    <t>No_of_Pedestrians_at_time_of_Accident</t>
  </si>
  <si>
    <t>Cause_of_Accident</t>
  </si>
  <si>
    <t>Critical_Event_pre_Crash</t>
  </si>
  <si>
    <t>Fatal?</t>
  </si>
  <si>
    <t>Map</t>
  </si>
  <si>
    <t>Map 2</t>
  </si>
  <si>
    <t>Comments</t>
  </si>
  <si>
    <t>link 1</t>
  </si>
  <si>
    <t>link 2</t>
  </si>
  <si>
    <t>link 3</t>
  </si>
  <si>
    <t>link 4</t>
  </si>
  <si>
    <t>link 5</t>
  </si>
  <si>
    <t>Uber</t>
  </si>
  <si>
    <t>Tempe</t>
  </si>
  <si>
    <t>Arizona</t>
  </si>
  <si>
    <t>This accident occurred on Mill Ave, just south of Curry Rd. in Tempe, Arizona. The accident occurred around 10 pm. The vehicle involved is one of Uber's self-driving vehicles. It was in autonomous mode at the time of the collision, with a vehicle operator behind the wheel. The vehicle was travelling northbound just south of Curry Rd. when a female walking outside of the crosswalk crossed the road from west to east when she was struck by the Uber vehicle. She was transported to a local area hospital where she passed away from her injuries.
The National Transportation Safety Board’s preliminary report on Uber’s fatal crash in Arizona gave us a few insights, and surprises, about what went wrong with Uber’s AV.
Uber disabled Volvo’s factory-equipped ADAS features, including the Automatic Emergency Brake (AEB). Phil Magney, Founder of VSI Labs, told us, “This may be somewhat routine for robo-taxi development, as you don’t want the OEM ADAS systems to conflict with the Uber AV Stack.”
This assumes the Uber’s own AV stack had an AEB that worked properly. According to the NTSB report, Uber stated that its “developmental self-driving system relies on an attentive operator to intervene if the system fails to perform appropriately during testing.”
Uber told NTSB, “emergency braking maneuvers are not enabled while the vehicle is under computer control, to reduce the potential for erratic vehicle behavior. The vehicle operator is relied on to intervene and take action.”
Mike Demler, a senior analyst at The Linley Group, suspects that Uber’s sensor fusion, more accurately its software, “was broken.”
…the system first registered radar and LIDAR observations of the pedestrian about 6 seconds before impact, when the vehicle was traveling at 43 mph. As the vehicle and pedestrian paths converged, the self-driving system software classified the pedestrian as an unknown object, as a vehicle, and then as a bicycle with varying expectations of future travel path. At 1.3 seconds before impact, the self-driving system determined that an emergency braking maneuver was needed to mitigate a collision.
“While the sensor detected an object it had a hard time classifying what it was. A person walking a bike with bags of stuff… probably a scene in which the system was not trained.”
There are issues related to the object being outside (initially) the trajectory of the vehicle. Nevertheless, the computer did not originally see the object as a threat because the predictive movement was not accurate.”</t>
  </si>
  <si>
    <t>Yes</t>
  </si>
  <si>
    <t>Four-way Intersection</t>
  </si>
  <si>
    <t>5</t>
  </si>
  <si>
    <t>left of the left lane</t>
  </si>
  <si>
    <t>Two-Way divided</t>
  </si>
  <si>
    <t>On Roadway</t>
  </si>
  <si>
    <t>level</t>
  </si>
  <si>
    <t>No</t>
  </si>
  <si>
    <t>Volvo</t>
  </si>
  <si>
    <t>SUV (xc90s) sport utility vehicle</t>
  </si>
  <si>
    <t>2015</t>
  </si>
  <si>
    <t>5-door</t>
  </si>
  <si>
    <t>Dark</t>
  </si>
  <si>
    <t>Clear</t>
  </si>
  <si>
    <t>NA</t>
  </si>
  <si>
    <t>45</t>
  </si>
  <si>
    <t>40</t>
  </si>
  <si>
    <t>33.4368999999999</t>
  </si>
  <si>
    <t>-111.942941666666</t>
  </si>
  <si>
    <t>33° 26' 11.18" N</t>
  </si>
  <si>
    <t>111° 56' 33.26"w</t>
  </si>
  <si>
    <t>~ 3</t>
  </si>
  <si>
    <t>33° 26' 12.68" N</t>
  </si>
  <si>
    <t>111° 56' 34.97"w</t>
  </si>
  <si>
    <t>unknown</t>
  </si>
  <si>
    <t>AV didn't stop for a pedestrian crossing the street. The AEB system was not activated. Might be an object recognition problem</t>
  </si>
  <si>
    <t>it was dark outside, the driver was not monitoring the road seconds prior to the accident</t>
  </si>
  <si>
    <t>0</t>
  </si>
  <si>
    <t/>
  </si>
  <si>
    <t>https://www.citylab.com/transportation/2018/03/first-pedestrian-killed-by-a-self-driving-car-uber/555956/</t>
  </si>
  <si>
    <t>https://www.nytimes.com/2018/03/19/technology/uber-driverless-fatality.html</t>
  </si>
  <si>
    <t>https://www.eetimes.com/author.asp?section_id=36&amp;doc_id=1333325</t>
  </si>
  <si>
    <t>https://en.wikipedia.org/wiki/Volvo_XC90</t>
  </si>
  <si>
    <t>Tesla</t>
  </si>
  <si>
    <t>Williston</t>
  </si>
  <si>
    <t>Florida</t>
  </si>
  <si>
    <t>Driver Brown was driving along a Florida highway in his 2015 Model S70D, when he collided with a tractor-trailer. Data from the vehicle’s system revealed Brown was operating the car using automated control systems like traffic-aware cruise control and Autosteer. The Tesla driver killed last year while using the semi-autonomous Autopilot mode on his Model S, received several visual and audio warnings to take control of the vehicle before he was killed, according to a report from the National Transportation Safety Board. Despite the warnings, Brown kept his hands off the wheel before colliding with a truck on a Florida highway.
The Tesla was nearing an intersection as a tractor-trailer was making a left turn. The Tesla failed to stop and drove under the trailer with the windshield impacting the bottom part of the trailer. Tesla engineers feel that the Autopilot’s brakes failed to engage because the camera failed to distinguish between the bright sky and the large white side of the trailer. Adding to the problem, the trailer’s height may have fooled the camera into believing the road was clear ahead.
The Tesla camera’s inability to distinguish white paint from a clear blue sky poses a major problem.  The camera is a black and white camera that can only distinguish between black, white, and various shades of gray. It has been suggested that, if the system had used Lidar (laser based radar) instead, the colors wouldn’t have mattered.</t>
  </si>
  <si>
    <t>Two-way divided</t>
  </si>
  <si>
    <t>S70D</t>
  </si>
  <si>
    <t>Sedan 4 doors</t>
  </si>
  <si>
    <t>Day light</t>
  </si>
  <si>
    <t>65</t>
  </si>
  <si>
    <t>74</t>
  </si>
  <si>
    <t>29.4105833333333</t>
  </si>
  <si>
    <t>-82.5397555555555</t>
  </si>
  <si>
    <t>29° 24' 39.93" N</t>
  </si>
  <si>
    <t>82° 32' 29.43" W</t>
  </si>
  <si>
    <t>a tractor-semitrailer truck</t>
  </si>
  <si>
    <t>29° 24' 37.37" N</t>
  </si>
  <si>
    <t>82° 32' 16.94" W</t>
  </si>
  <si>
    <t>Tesla didn't recognize the trailor in its pathway and didn't slow down or stop</t>
  </si>
  <si>
    <t>Trailor made a left turn in Tesla's direction. Tesla didn't recognize the trailor in its pathway and didn't slow down or stop. Driver wasn't putting his hands on the wheel prior the accident</t>
  </si>
  <si>
    <t>https://www.theverge.com/2017/2/1/14458662/tesla-autopilot-crash-accident-florida-fatal-highway-patrol-report</t>
  </si>
  <si>
    <t>Mountain View</t>
  </si>
  <si>
    <t>California</t>
  </si>
  <si>
    <t>Tesla Model X slammed into a barrier on the 101 Highway near Mountain View, California. In the moments before the collision, which occurred at 9:27 a.m. on Friday, March 23rd, Autopilot was engaged with the adaptive cruise control follow-distance set to minimum. The driver had received several visual and one audible hands-on warning earlier in the drive and the driver’s hands were not detected on the wheel for six seconds prior to the collision.
The National Transportation Safety Board’s widely anticipated preliminary report on the crash of a 2017 Tesla Model X on March 23 in California is out.
Based on the performance data downloaded from the vehicle is, here’s what the safety regulator wrote in its report:
The Autopilot system was engaged on four separate occasions during the 32-minute trip, including continuous operation for the last 18 minutes 55 seconds prior to the crash.
During this almost 19-minute segment, the vehicle provided two visual alerts and one auditory alert for the driver to take the steering wheel. These alerts came more than 15 minutes before the crash.
In the 60 seconds prior to the crash, the driver’s hands were detected on the steering wheel on three separate occasions for a total of 34 seconds. For the last six seconds before the crash, the vehicle didn’t detect any hands on the wheel.
At eight seconds before impact, the Tesla was behind a lead vehicle, traveling about 65 mph.
Seven seconds before the crash, the Tesla began to steer left, following the lead vehicle.
At four seconds, the Tesla was no longer following its leader.
From three seconds prior to the moment of impact with the crash attenuator, Tesla speeded up from 62 to 70.8 mph. No pre-crash braking or evasive steering was recorded.</t>
  </si>
  <si>
    <t>Model X</t>
  </si>
  <si>
    <t>2017</t>
  </si>
  <si>
    <t>Sedan 4 door</t>
  </si>
  <si>
    <t>75</t>
  </si>
  <si>
    <t>37.41045</t>
  </si>
  <si>
    <t>-122.074655555555</t>
  </si>
  <si>
    <t>37° 24' 39.09"N</t>
  </si>
  <si>
    <t>122° 04' 33.23"W</t>
  </si>
  <si>
    <t>Road Barrier</t>
  </si>
  <si>
    <t>37° 24' 37.62"N</t>
  </si>
  <si>
    <t>122° 04' 28.76"W</t>
  </si>
  <si>
    <t>Unknown</t>
  </si>
  <si>
    <t>Tesla AV swirved and hit a middle barrier</t>
  </si>
  <si>
    <t>Driver didn't have her hand on the steering wheel in the seconds before the accident and Tesla sped to its speed set of 75 mph when it was travelling towards the road barrier</t>
  </si>
  <si>
    <t>Tesla hit a road barrier which is fixed</t>
  </si>
  <si>
    <t>http://www.bbc.com/news/world-us-canada-43604440</t>
  </si>
  <si>
    <t>https://abcnews.go.com/US/tesla-car-autopilot-prior-fatal-crash-california-company/story?id=54142891</t>
  </si>
  <si>
    <t>https://www.eetimes.com/document.asp?doc_id=1333371</t>
  </si>
  <si>
    <t>Salt Lake city</t>
  </si>
  <si>
    <t>Utah</t>
  </si>
  <si>
    <t>A Tesla sedan with a semi-autonomous Autopilot feature has rear-ended a fire department truck at 60 mph (97 kph) apparently without braking before impact,  The Sedan was in Autopilot mode. The accident involved Tesla Model S and a fire department mechanic truck stopped at a red light in  South Jordan, a suburb of Salt Lake City.The Tesla's air bags were activated in the crash. There was light rain falling and roads were wet when the crash occurred. The car was programmed by the driver to travel at 60 mph. The driver finally touched the brake pedal "a second prior to the crash.
According to South Jordan Police, the Tesla was traveling southbound on Bangerter Highway (SR-154) Friday around 6:30 p.m. before it crashed into the truck that had been stopped at the red light at 10400 South.</t>
  </si>
  <si>
    <t>6</t>
  </si>
  <si>
    <t>Model S</t>
  </si>
  <si>
    <t>Light Rain</t>
  </si>
  <si>
    <t>60</t>
  </si>
  <si>
    <t>40.5621833333333</t>
  </si>
  <si>
    <t>-111.977119444444</t>
  </si>
  <si>
    <t>40° 33' 45.88"N</t>
  </si>
  <si>
    <t>111° 58' 37.27"W</t>
  </si>
  <si>
    <t>Stopped Fire Truck</t>
  </si>
  <si>
    <t>40° 33' 43.86"N</t>
  </si>
  <si>
    <t>111° 58' 37.63"W</t>
  </si>
  <si>
    <t>Tesla didn’t stop for the stopped fire truck</t>
  </si>
  <si>
    <t>Autopilot didn't slow down/brake and the driver applied brakes only in the last second of accident</t>
  </si>
  <si>
    <t>The fire truck was stopped when Tesal hit it (zero velocity)
Not sure about the model year of the AV</t>
  </si>
  <si>
    <t>http://www.thedrive.com/news/20848/utah-tesla-driver-turns-on-autopilot-rams-fire-truck-at-60-mph</t>
  </si>
  <si>
    <t>http://fox13now.com/2018/05/12/tesla-vehicle-rear-ends-unified-fire-authority-truck/</t>
  </si>
  <si>
    <t>https://sanfrancisco.cbslocal.com/2018/05/13/tesla-crash-utah/</t>
  </si>
  <si>
    <t>Mobileye</t>
  </si>
  <si>
    <t>Jerusalem</t>
  </si>
  <si>
    <t>Israel</t>
  </si>
  <si>
    <t>Intel/Mobileye held a media event in Jerusalem 05/17/2018, offering a group of reporters a taste of travel inside Mobileye’s autonomous vehicle equipped with 12 cameras but no other sensors. Separately, the public AV demo in Jerusalem inadvertently allowed a local TV station’s video camera to capture Mobileye’s car (Ford Fusion) running a red light. (Fast-forward the video to 4:28 for said scene in reference 3 column)
According to Mobileye, the incident was not a software bug in the car. Instead, it was triggered by electromagnetic interference (EMI) between a wireless camera used by the TV crew and the traffic light’s wireless transponder. Mobileye had equipped the traffic light with a wireless transponder — for extra safety — on the route that the AV was scheduled to drive in the demo. As a result, crossed signals from the two wireless sources befuddled the car. The AV actually slowed down at the sight of a red light, but then zipped on through.
a car outfitted with television cameras from Israel’s Channel 10, went straight through a red light about a quarter of mile from the company’s garage after an otherwise uneventful ride. Mobileye was also modifying the hardware designed to shield the car’s computers from electromagnetic interference in order to prevent similar incidents in the future.</t>
  </si>
  <si>
    <t>Ford</t>
  </si>
  <si>
    <t>Fusion</t>
  </si>
  <si>
    <t>Sedan</t>
  </si>
  <si>
    <t>None</t>
  </si>
  <si>
    <t>Mobiley AV crossed the red light</t>
  </si>
  <si>
    <t>RF interference prevented AV from getting the correct signals from the traffic light</t>
  </si>
  <si>
    <t>https://www.bloomberg.com/news/articles/2018-05-21/why-intel-s-mobileye-blew-a-red-light-while-showing-off-its-ride</t>
  </si>
  <si>
    <t>https://www.eetimes.com/document.asp?doc_id=1333308</t>
  </si>
  <si>
    <t>https://www.10.tv/news/163440</t>
  </si>
  <si>
    <t>Waymo</t>
  </si>
  <si>
    <t>Chandler</t>
  </si>
  <si>
    <t>On Friday, May 4, 2018 around 12:00 pm.,  a two-vehicle collision occurred in Chandler at the intersection of Chandler Blvd. &amp; Los Feliz Dr. A silve Honda sedan was traveling eastbound on Chandler Blvd., approaching the Los Feliz Dr. intersection. As the Honda continued towards the intersection, the traffic signal cycled from yellow to red. The silver Honda continued eastbound and entered the intersection on a red signal. As the Honda was traveling through the intersection, a vehicle began to proceed northbound through the intersection on a green signal. The operator of the Honda was forced to swerve to avoid striking this vehicle. Upon doing so, the silver Honda drove over the raised median and continued traveling eastbound in the westbound landes of Chandler Blvd. From there, the Honda struck a white Chrysler minivan (Waymo autonomous vehicle), which was traveling westbound and slowing for the red signal at Los Feliz Dr. The Chrysler was in manual mode and the vehicle operator was the lone occupant. Investigators were able to determine the silver Honda was traveling at approximatley 40 m.p.h. when it entered the Los Feliz Dr. intersection. When the eastbound light cycled red, the Honda was approximatley three seconds behind the intersetion. At 40 m.p.h., this places the Honda approximately 180 feet behind the intersection when the light cycled to red. Both vehicles were towed from the scene with significant damage. The operator of the white Chrysler sustained injureis which required hospitalization. On May 5, 2018, the operator of the silver Honda was cited for a red light violatin (28-645a(3)a)</t>
  </si>
  <si>
    <t>Chrysler</t>
  </si>
  <si>
    <t>Minivan</t>
  </si>
  <si>
    <t>33.3055916666666</t>
  </si>
  <si>
    <t>-111.905755555555</t>
  </si>
  <si>
    <t>33°18'20.21"N</t>
  </si>
  <si>
    <t>111°54'18.06"w</t>
  </si>
  <si>
    <t>Honda</t>
  </si>
  <si>
    <t>33°18'19.71"N</t>
  </si>
  <si>
    <t>111°54'23.14"w</t>
  </si>
  <si>
    <t>The other car, Honda, crossed the raised median towards the opposite side and hit AV</t>
  </si>
  <si>
    <t>Police say the waymo wasn't driving above the speed limit. The Honda drove over a raised median to get to the westbound road (where AV was travelling)</t>
  </si>
  <si>
    <t>https://www.theverge.com/2018/5/4/17320936/waymo-self-driving-car-crash-arizona</t>
  </si>
  <si>
    <t>https://www.abc15.com/news/region-southeast-valley/chandler/waymo-car-involved-in-chandler-arizona-crash</t>
  </si>
  <si>
    <t>Laguna beach</t>
  </si>
  <si>
    <t>A Tesla sedan in Autopilot mode crashed into a parked Laguna Beach Police Department vehicle Tuesday morning. The collision happened at 11:07 a.m. at 20652 Laguna Canyon Road, according to Laguna Police Sgt. Jim Cota. The officer was not in the cruiser at the time of the crash. The Tesla driver suffered minor injuries, but refused transportation to the hospital. A year ago in the same area there was another collision involving a Tesla running into a semi-truck. The Police SUV ended up with its two passenger-side wheels on a sidewalk.
A Tesla spokeperson said: “When using autopilot, drivers are continuously reminded of their responsibility to keep their hands on the wheel and maintain control of the vehicle at all times.
“Tesla has always been clear that autopilot doesn’t make the car impervious to all accidents, and before a driver can use autopilot, they must accept a dialogue box which states that ‘autopilot is designed for use on highways that have a center divider and clear lane markings’.”
Failing to detect stopped vehicles is a known problem for makers of cars with autonomous features. Tesla’s manual warns: “Traffic-Aware Cruise Control cannot detect all objects and may not brake/decelerate for stationary vehicles or objects, especially in situations when you are driving over 50mph (80kmh) and in situations where a vehicle you are following moves out of your driving path and a stationary vehicle or object is in front of you.”
As highlighted by Wired following the January collision with a fire truck, Volvo’s semi-autonomous system is similarly ill-equipped to deal with such a scenario. If a car in front of a Volvo using “pilot assist” changes lanes, revealing a stopped car in front, “pilot assist will ignore the stationary vehicle and instead accelerate to the stored [cruise control] speed”.
This quirk is generated by the systems’ efforts to avoid false positives and slamming on the brakes unnecessarily, which could also be dangerous. The radar sensors used on the cars detect other vehicles on the road, but also stationary objects such as overhead road signs. Engineers have to program the system to focus on moving objects to ensure the car doesn’t brake every time it “sees” a road sign.
Auto makers can improve the accuracy of their autonomous systems by using multiple sensor types, including , which projects lasers that bounce off objects to create a high-resolution map of the environment. It is expensive  where other sensors, such as radar and cameras, fail. Many experts believe lidar will be critical for building successful fully autonomous vehicles.</t>
  </si>
  <si>
    <t>Two-way road</t>
  </si>
  <si>
    <t>roadway, opposite side</t>
  </si>
  <si>
    <t>Level</t>
  </si>
  <si>
    <t>daytime</t>
  </si>
  <si>
    <t>clear</t>
  </si>
  <si>
    <t>33.57115</t>
  </si>
  <si>
    <t>-117.763072222222</t>
  </si>
  <si>
    <t>33°34'17.84N</t>
  </si>
  <si>
    <t>117°45'47.11w</t>
  </si>
  <si>
    <t>Police car SUV</t>
  </si>
  <si>
    <t>33°34'16.14N</t>
  </si>
  <si>
    <t>117°45'47.06w</t>
  </si>
  <si>
    <t>Tesla hit a parked police car</t>
  </si>
  <si>
    <t>AV crossed the median and drove towards a stopped police car on the other side of the road</t>
  </si>
  <si>
    <t>Tesla was driving southbound on Laguna road when it hit a parked police car on the other side of the road</t>
  </si>
  <si>
    <t>https://www-cnbc-com.cdn.ampproject.org/c/s/www.cnbc.com/amp/2018/05/29/tesla-in-autopilot-mode-hit-a-parked-california-police-car.html</t>
  </si>
  <si>
    <t>http://www.latimes.com/local/lanow/la-me-ln-tesla-collision-20180529-story.html</t>
  </si>
  <si>
    <t>https://www.cbsnews.com/news/tesla-driver-using-autopilot-mode-hits-police-car/</t>
  </si>
  <si>
    <t>https://www.zdnet.com/article/tesla-model-s-allegedly-in-autopilot-hits-parked-police-car/</t>
  </si>
  <si>
    <t>Google</t>
  </si>
  <si>
    <t>A Google Lexus model autonomous vehicle (“Google AV”) in autonomous mode travelling northbound on Clark Ave. in Mountain View was involved in an accident. As the Google AV approached the intersection of Clark St. and El Camino Real, it activated its turn signal to indicate its intention to make a right turn on El Camino Real. The Google AV came to a complete stop at a red light at the intersection and then began to slowly advance in order to get a better view of cross traffic on El Camino Real approaching from the left to determine whether it was clear to make the right turn on red. A vehicle approaching from behind came to a stop and then rolled forward and collided with the rear bumper of the Google AV. The pproximate speed of the other vehicle at the time of impact was 4 MPH. The speed of the Google AV at the time of impact was below 1 MPH.
There were no injuries reported at the scene by either party. The Google AV sustained minor damage to the rear bumper. The other vehicle sustained minor damage to the passenger side headlight, vehicle hood, and front
bumper.</t>
  </si>
  <si>
    <t>Lexus</t>
  </si>
  <si>
    <t>RX450h</t>
  </si>
  <si>
    <t>2012</t>
  </si>
  <si>
    <t>AV was rear ended</t>
  </si>
  <si>
    <t>25</t>
  </si>
  <si>
    <t>37.3940111111111</t>
  </si>
  <si>
    <t>-122.098252777777</t>
  </si>
  <si>
    <t>37° 23' 35.91" N</t>
  </si>
  <si>
    <t>122° 05' 55.36"w</t>
  </si>
  <si>
    <t>BMW 328i</t>
  </si>
  <si>
    <t>Other car didn't stop and hit the AV from the back</t>
  </si>
  <si>
    <t>AV was almost stopped to make sure the road is clear prior to making a right turn at the traffic light (wasn't in complete stop at the time of the accident)</t>
  </si>
  <si>
    <t>https://www.dmv.ca.gov/portal/wcm/connect/a35d0b74-02dc-4725-9a5f-cc4ac71e421b/Google_110215.pdf?MOD=AJPERES</t>
  </si>
  <si>
    <t>A Google prototype autonomous vehicle (“Google AV”) traveling southbound in autonomous mode on Shoreline Boulevard in Mountain View was involved in an accident. The Google AV entered a slip lane in order to turn right onto El Camino Real and came to a stop to yield to westbound traffic on El Camino Real. As the Google AV began to move forward onto El Camino Real, another vehicle immediately behind the Google AV collided with the rear of the Google AV. At the time of the collision, the Google AV was traveling at approximately 3 mph, and the other vehicle was traveling at approximately 6 mph. The Google AV sustained minor damage to its rear hatch. The other vehicle sustained minor damage to its front bumper. There were no injuries reported at the scene.</t>
  </si>
  <si>
    <t>right hand side of the road</t>
  </si>
  <si>
    <t>Google AV</t>
  </si>
  <si>
    <t>AV was read ended</t>
  </si>
  <si>
    <t>37.3881861111111</t>
  </si>
  <si>
    <t>-122.088422222222</t>
  </si>
  <si>
    <t>37°23'19.17"N</t>
  </si>
  <si>
    <t>122° 5'17.01"W</t>
  </si>
  <si>
    <t>car: Toyota Prius 2015</t>
  </si>
  <si>
    <t>Other car hit the reat of the google AV</t>
  </si>
  <si>
    <t>AV stops to check traffic and then started moving. At that time the other vehicle hit it from the rear</t>
  </si>
  <si>
    <t>AV car model is mentioned as google AV in the reports</t>
  </si>
  <si>
    <t>https://www.dmv.ca.gov/portal/wcm/connect/4a39c1b9-ca1f-4184-8b78-96d6baf98628/Google_102616.pdf?MOD=AJPERES</t>
  </si>
  <si>
    <t>Palo Alto</t>
  </si>
  <si>
    <t>A Google prototype autonomous vehicle (“Google AV”) proceeding westbound in autonomous mode on Nita Avenue in Palo Alto was involved in an accident. The Google AV came to a stop at the intersection of San Antonio Road, then, in preparation for making a right turn on San Antonio Road, began to gradually advance forward in order to gain a better view of cross-traffic. A
12-passenger shuttle van waiting immediately behind the Google AV then advanced forward at approximately 7 mph and collided with the rear bumper of the Google AV. The Google AV was travelling at approximately 3 mph at the time of the collision. The Google AV experienced minor damage to its rear bumper and hatch. The other vehicle experienced minor damage to its front bumper and right headlight. There were no injuries reported at the scene by either party.</t>
  </si>
  <si>
    <t>~ 25</t>
  </si>
  <si>
    <t>37.4114583333333</t>
  </si>
  <si>
    <t>-122.106247222222</t>
  </si>
  <si>
    <t>37°24'39.46"N</t>
  </si>
  <si>
    <t>122° 6'21.30"W</t>
  </si>
  <si>
    <t>Mercedes Sprinter: shuttle van 12 passengers, 2014</t>
  </si>
  <si>
    <t>7</t>
  </si>
  <si>
    <t>12-passenger shuttle van waiting immediately behind the Google AV  advanced forward at approximately 7 mph and collided with the rear bumper of the Google AV</t>
  </si>
  <si>
    <t>I think the speed limit is 25</t>
  </si>
  <si>
    <t>https://www.dmv.ca.gov/portal/wcm/connect/69feb1fa-ff90-4b7a-b8b4-dcaacdb20c65/Google_090716.pdf?MOD=AJPERES</t>
  </si>
  <si>
    <t>Los Altos</t>
  </si>
  <si>
    <t>A Google prototype vehicle (“Google AV”) traveling eastbound in manual mode
on El Camino Real in Los Altos was involved in an accident. As the Google AV was completing a lane change in autonomous mode from the far right lane to the middle lane of El Camino Real near the intersection of Showers Drive, a car stopped in tra􀃕c in the far left lane of El Camino Real abruptly changed lanes into the middle lane, immediately in front of the Google AV. The Google AV test
driver took manual control of the Google AV and quickly merged back into the far right lane to avoid the vehicle. Another vehicle approaching from behind in the right lane of El Camino Real then struck the rear passenger side quarter panel of the Google AV at approximately 23 mph. The Google AV was travelling at approximately 14 mph at the time of the collision. The Google AV sustained minor
damage to its rear passenger-side tire, quarter panel, and door. The other vehicle sustained moderate damage to its front bumper and front driver-side fender. No injuries were reported by the parties at the scene.</t>
  </si>
  <si>
    <t>Goolge</t>
  </si>
  <si>
    <t>other vehcile rear ended AV</t>
  </si>
  <si>
    <t>35</t>
  </si>
  <si>
    <t>14</t>
  </si>
  <si>
    <t>37.3994472222222</t>
  </si>
  <si>
    <t>-122.11045</t>
  </si>
  <si>
    <t>37°23'58.46"N</t>
  </si>
  <si>
    <t>122° 6'38.38"W</t>
  </si>
  <si>
    <t>Nissan Versa 2014</t>
  </si>
  <si>
    <t>23</t>
  </si>
  <si>
    <t>37°23'59.05"N</t>
  </si>
  <si>
    <t>122° 6'39.62"W</t>
  </si>
  <si>
    <t>Other car rear ended AV</t>
  </si>
  <si>
    <t>AV was in the middle lane but then went back to the left lane to avoid a car in front of it . The driver took the car back to the right lane where a car from behind hit the AV</t>
  </si>
  <si>
    <t>Originally the AV was in AV mode but then driver took control to avoid a car that suddenly drove in front of the AV</t>
  </si>
  <si>
    <t>https://www.dmv.ca.gov/portal/wcm/connect/28e869e3-794d-4b0d-8c3f-47120f5d7401/Google_091416.pdf?MOD=AJPERES</t>
  </si>
  <si>
    <t>A Google Lexus-model autonomous vehicle (“Google AV”) traveling northbound in manual mode on Calderon Ave. in Mountain View was involved in an accident. As the Google AV began to make a right turn onto Dana St. in autonomous mode, two pedestrians walking northbound on the sidewalk on Calderon Ave. approached the entrance to the crosswalk across Dana St. The Google AV test driver disengaged the autonomous technology and began to bring the Google AV to a stop in order to yield to the pedestrians entering the crosswalk. A vehicle immediately behind the Google AV traveling at 4.5 mph collided with the rear bumper of the Google
AV. The Google AV sustained minor damage to its rear bumper. The other vehicle sustained minor damage to its front bumper. There were no injuries reported at the scene by either party.</t>
  </si>
  <si>
    <t>To right of the road</t>
  </si>
  <si>
    <t>37.3895583333333</t>
  </si>
  <si>
    <t>-122.073013888888</t>
  </si>
  <si>
    <t>37°23'20.79"N</t>
  </si>
  <si>
    <t>122° 4'23.85"W</t>
  </si>
  <si>
    <t>Car</t>
  </si>
  <si>
    <t>4.5</t>
  </si>
  <si>
    <t>A car hit AV when AV was stopping for pedestrians to cross the street</t>
  </si>
  <si>
    <t>AV slowing down to a complete stop</t>
  </si>
  <si>
    <t>A Google Lexus-model autonomous vehicle (“Google AV”) traveling northbound on Phyllis Ave. in Mountain View in manual mode was involved in an accident. As the
Google AV proceeded through a green light at the El Camino Real intersection, its autonomous technology detected another vehicle traveling westbound on El Camino Real approaching the intersection at 30 mph and began to apply the Google AV’s brakes in anticipation that the other vehicle would run through the red light. The Google AV test driver then disengaged the autonomous technology and took manual control of the Google AV. Immediately thereafter, the other vehicle ran
through the red light and collided with the right side of the Google AV at 30 mph. At the time of collision, the Google AV was traveling at 22 mph. The Google AV sustained substantial damage to its front and rear passenger doors. The other vehicle sustained signi􀃒cant damage to its front end.
There were no injuries reported at the scene by either party. However, the Google AV test driver later voluntarily went to a local hospital where he was evaluated by medical staff and released.</t>
  </si>
  <si>
    <t>4-way intersection</t>
  </si>
  <si>
    <t>left of the right lane</t>
  </si>
  <si>
    <t>Accident In intersection</t>
  </si>
  <si>
    <t>30</t>
  </si>
  <si>
    <t>22</t>
  </si>
  <si>
    <t>37.3826555555555</t>
  </si>
  <si>
    <t>-122.077641666666</t>
  </si>
  <si>
    <t>37°22'54.89"N</t>
  </si>
  <si>
    <t>122° 4'39.90"W</t>
  </si>
  <si>
    <t>Merceds sprinter 25004X2</t>
  </si>
  <si>
    <t>37°22'56.80"N</t>
  </si>
  <si>
    <t>122° 4'37.48"W</t>
  </si>
  <si>
    <t>Another car crossed the red light</t>
  </si>
  <si>
    <t>AV slowed down while in intersection in anticipation that a car will cross the red light in its path</t>
  </si>
  <si>
    <t>https://www.dmv.ca.gov/portal/wcm/connect/d3f31000-2d71-4483-9584-70be2f2ed2c5/google_092316.pdf?MOD=AJPERES</t>
  </si>
  <si>
    <t>A Google prototype vehicle operating in manual mode traveling eastbound on
California Rd. in Mountain View, CA was involved in a minor accident. The Google vehicle was stopped at the intersection of Rengstorff Ave. waiting for pedestrians on Rengstorff Ave. to complete their crossing before it could make a turn, when another vehicle approaching from behind collided with the rear bumper of the Google vehicle. The other vehicle was traveling at approximately 4 mph
at the time of the collision. The Google vehicle sustained minor damage to its rear hatch and bumper. There was no visible damage to the other vehicle. No injuries were reported by the parties at the scene.</t>
  </si>
  <si>
    <t>on roadway</t>
  </si>
  <si>
    <t>Google prototype</t>
  </si>
  <si>
    <t>AV was rear-ended</t>
  </si>
  <si>
    <t>37.3989916666666</t>
  </si>
  <si>
    <t>-122.100119444444</t>
  </si>
  <si>
    <t>37°23'56.81"N</t>
  </si>
  <si>
    <t>122° 6'1.63"W</t>
  </si>
  <si>
    <t>2005 car</t>
  </si>
  <si>
    <t>Another car hit the rear of AV while stopping to allow pedestrian to cross the street</t>
  </si>
  <si>
    <t>https://www.dmv.ca.gov/portal/wcm/connect/3e8160d5-c766-4bf8-ab5b-3fce88355cef/Google_080816.pdf?MOD=AJPERES</t>
  </si>
  <si>
    <t>A Google Lexus-model vehicle operating in manual mode traveling westbound on
Chandler Blvd. in Chandler, AZ, was involved in a collision with a vehicle that ran a red-light. The Google vehicle was stopped in the intersection of Beck Dr. yielding to oncoming traffic while preparing to make a left turn. After the traffic light turned red, the Google vehicle’s test driver proceeded to complete a left turn onto Beck Dr. As the driver was making the turn, a vehicle travelling eastbound on Chandler Blvd. drove through a red light and into the intersection at approximately 45 mph, making contact with our vehicle. At the time of collision, our vehicle was traveling at 2 mph. Both vehicles experienced moderate damage. No injuries were reported by the parties at the scene.</t>
  </si>
  <si>
    <t>to the left of the left lane</t>
  </si>
  <si>
    <t>In intersection</t>
  </si>
  <si>
    <t>Lexus-model</t>
  </si>
  <si>
    <t>33.3052361111111</t>
  </si>
  <si>
    <t>-111.956455555555</t>
  </si>
  <si>
    <t>33°18'19.09"N</t>
  </si>
  <si>
    <t>111°57'20.85"W</t>
  </si>
  <si>
    <t>33°18'18.82"N</t>
  </si>
  <si>
    <t>111°57'24.97"W</t>
  </si>
  <si>
    <t>Another car (not AV) crossed a red light and hit the AV while the AV was trying to go to the left</t>
  </si>
  <si>
    <t>A car crossing the red light and caused the accident</t>
  </si>
  <si>
    <t>A Google Lexus-model vehicle traveling eastbound in manual mode on Ray Rd.
near the intersection of Mckemy Ave. in Chandler, AZ, was rear-ended. The Google vehicle was traveling in the far right lane on a straight path at approximately 42 mph when a vehicle approaching from behind in the same lane collided with the rear of the Google vehicle. The other vehicle was travelling at approximately 67 mph. The posted speed limit was 45 mph. The Google vehicle sustained moderate damage to its rear bumper and trunk. The other vehicle sustained significant damage to its front end. No injuries were reported by the parties at the scene.</t>
  </si>
  <si>
    <t>Four way-intersection</t>
  </si>
  <si>
    <t>to the left of the right lane</t>
  </si>
  <si>
    <t>roadway</t>
  </si>
  <si>
    <t>42</t>
  </si>
  <si>
    <t>33.3198027777777</t>
  </si>
  <si>
    <t>-111.954488888888</t>
  </si>
  <si>
    <t>33°19'11.29"N</t>
  </si>
  <si>
    <t>111°57'17.68"W</t>
  </si>
  <si>
    <t>Volkswagon</t>
  </si>
  <si>
    <t>67</t>
  </si>
  <si>
    <t>Another car was speeding and hit AV from the rear</t>
  </si>
  <si>
    <t>Other car was speeding</t>
  </si>
  <si>
    <t>A Google prototype vehicle travelling southeastbound on Phyllis Ave. in Mountain
View in autonomous mode was involved in an accident. In preparation for making a right turn onto Grant Rd., the Google vehicle entered the right-turn slip lane and advanced forward at 6 mph to gain a better view of traffic traveling southbound on Grant Rd. As the Google vehicle moved forward, it detected a vehicle approaching southbound on Grant Rd. and came to a stop to yield to that vehicle.
Approximately one second later, a vehicle approaching from behind the Google vehicle at approximately 5 mph collided with the rear bumper of the Google vehicle. The Google vehicle experienced moderate damage to its rear bumper and hatch. The other vehicle experienced mild damage to its front bumper. No injuries were reported by the parties at the scene.</t>
  </si>
  <si>
    <t>Goolge prototype</t>
  </si>
  <si>
    <t>37.3761416666666</t>
  </si>
  <si>
    <t>-122.076480555555</t>
  </si>
  <si>
    <t>37°22'35.10"N</t>
  </si>
  <si>
    <t>122° 4'36.82"W</t>
  </si>
  <si>
    <t>car</t>
  </si>
  <si>
    <t>Another car  hit AV from the rear</t>
  </si>
  <si>
    <t>https://www.dmv.ca.gov/portal/wcm/connect/6448a850-67fa-4136-938c-28c6cd9a4afd/Google_081616.pdf?MOD=AJPERES</t>
  </si>
  <si>
    <t>A Google Lexus-model autonomous vehicle traveling northbound in autonomous
mode on Desert Breeze Rd. in Chandler, AZ was rear-ended. The Google vehicle was stopped at a red light at the intersection of Ray Rd. and yielding to cross tra􀃕c before it could make a right turn. A vehicle approaching from behind the Google vehicle at approximately 7 mph collided with the rear bumper of the Google vehicle. The Google vehicle experienced moderate damage to its rear bumper. The other vehicle experienced mild damage to its front bumper. No injuries were reported by the parties at the scene.</t>
  </si>
  <si>
    <t>33.3197722222222</t>
  </si>
  <si>
    <t>-111.919586111111</t>
  </si>
  <si>
    <t>33°19'10.04"N</t>
  </si>
  <si>
    <t>111°55'10.53"W</t>
  </si>
  <si>
    <t>A Google Lexus autonomous vehicle (“Google AV”) operating in autonomous mode and traveling northbound on Shoreline Blvd. in Mountain View in lane two (the second of three lanes) was involved in an accident. As the Google AV approached the intersection of Shoreline Blvd. and High School way, a pedestrian began
to cross the northbound lanes of Shoreline Blvd. in the crosswalk traveling westbound. The Google AV slowed to yield as it approached the crosswalk, and out of an abundance of caution the Google AV test driver disengaged the autonomous technology and took control of the vehicle. A vehicle in lane three to the immediate right of, and traveling in the same direction as, the Google AV was already stopped and yielding the right of way to the pedestrian. A vehicle in the process of changing lanes from lane one into lane two and approaching from the rear struck the Google AV. The Google AV was travelling 5 mph at the time of impact, and braking to stop for the crosswalk. The other vehicle was travelling approximately 10 mph at the time of impact. 
The Google AV test driver reported minor back pain and was taken to a local hospital by Google employees, where he was evaluated and released by medical staff. The Google AV co-test driver did not report any injuries. The Google AV sustained minor damage to its rear left bumper. The other vehicle sustained moderate damage to its front end and was towed from the scene. The driver of the other vehicle did not report any injuries at the scene.</t>
  </si>
  <si>
    <t>at the right side of the road</t>
  </si>
  <si>
    <t>Google Lexus</t>
  </si>
  <si>
    <t>37.3886583333333</t>
  </si>
  <si>
    <t>-122.087752777777</t>
  </si>
  <si>
    <t>37°23'18.59"N</t>
  </si>
  <si>
    <t>122° 5'16.25"W</t>
  </si>
  <si>
    <t>10</t>
  </si>
  <si>
    <t>37°23'18.70"N</t>
  </si>
  <si>
    <t>122° 5'16.38"W</t>
  </si>
  <si>
    <t>https://www.dmv.ca.gov/portal/wcm/connect/0091e2b2-565b-4677-b8d0-99a0f4da3733/Google_082015.pdf?MOD=AJPERES</t>
  </si>
  <si>
    <t>A Google prototype autonomous vehicle (“Google AV”) operating in autonomous
mode traveling westbound on Cuesta Dr. in Los Altos, CA was rear ended. The Google AV was stopped at the stop sign at the intersection of Cuesta Dr. and Springer Rd. when a vehicle approaching from behind in the same lane collided with the Google AV. The other vehicle was traveling at approximately 7 mph when it struck the Google AV. The Google AV sustained minor damage to its rear hatch and rear sensor. There were no injuries reported at the scene.</t>
  </si>
  <si>
    <t>37.3737</t>
  </si>
  <si>
    <t>-122.095883333333</t>
  </si>
  <si>
    <t>37°22'24.84"N</t>
  </si>
  <si>
    <t>122° 5'44.30"W</t>
  </si>
  <si>
    <t>https://www.dmv.ca.gov/portal/wcm/connect/ba507798-80b2-4bbc-9e76-47cdfaf2784f/Google_071516.pdf?MOD=AJPERES</t>
  </si>
  <si>
    <t>A Google Lexus model autonomous vehicle (“Google AV”) was traveling northbound on Grant Rd. in Mountain View approaching the intersection of Phyllis Ave. and Martens Ave. in autonomous mode. The two vehicles in front of the Google AV, the Google AV, and the vehicle behind the Google AV were all traveling at a steady speed of ~15 mph. While approaching a green light intersection with stopped traffic on the other side of the intersection, the first vehicle decelerated and came to a stop, keeping clear of the intersection. The vehicle directly in front of the Google AV and the Google AV also decelerated and came to a stop with
adequate and similar stopping distances. About 1 second later, the vehicle approaching from the rear struck the Google AV at ~17 mph and did not appear to decelerate prior to the collision. At the time of the incident, the driver, co-driver and rear passenger of the Google AV reported some whiplash. They were driven by other team members to a local hospital, where they were evaluated by medical staff and cleared to return to work. The driver of the other vehicle reported minor neck and back pain. The Google AV sustained minor damage to its rear bumper. The other vehicle sustained significant damage to its front end.</t>
  </si>
  <si>
    <t>right hand side of the street</t>
  </si>
  <si>
    <t>37.3760361111111</t>
  </si>
  <si>
    <t>-122.076280555555</t>
  </si>
  <si>
    <t>37°22'32.82"N</t>
  </si>
  <si>
    <t>122° 4'35.28"W</t>
  </si>
  <si>
    <t>Nissan Altima  XL 2010</t>
  </si>
  <si>
    <t>17</t>
  </si>
  <si>
    <t>seconds before the impact, Two cars in front of AV came to a full stop and then AV did the same thing . All these cars were traveling at 15 mph.</t>
  </si>
  <si>
    <t>Befoe the impact (before AV came to a complete stop), AV was driving at speed of 15</t>
  </si>
  <si>
    <t>https://www.dmv.ca.gov/portal/wcm/connect/2091769e-8d5b-46c3-ae89-d63f6f98c641/Google_070115.pdf?MOD=AJPERES</t>
  </si>
  <si>
    <t>Austin</t>
  </si>
  <si>
    <t>Texas</t>
  </si>
  <si>
    <t>A Google prototype autonomous vehicle (Google AV) was traveling southbound on Berkman Dr. in Austin, TX in autonomous mode and was involved in a minor collision north of E 51st St. The other vehicle was approaching the Google AV from behind in an adjacent right turn-only lane. The other vehicle then crossed into the lane occupied by the Google AV and made slight contact with the side of our vehicle. The Google AV sustained a small scrape to the front right fender and the other vehicle had a scrape on its left rear quarter panel. There were no injuries reported at the scene.</t>
  </si>
  <si>
    <t>30.3040777777777</t>
  </si>
  <si>
    <t>-97.6988583333333</t>
  </si>
  <si>
    <t>30°18'15.26"N</t>
  </si>
  <si>
    <t>97°41'55.48"W</t>
  </si>
  <si>
    <t>30°18'15.02"N</t>
  </si>
  <si>
    <t>97°41'55.74"W</t>
  </si>
  <si>
    <t>Another car merged into AV lane and hit it side by side</t>
  </si>
  <si>
    <t>The other car merged from a right lane turn into AV lane and hit it from the side</t>
  </si>
  <si>
    <t>A Google prototype autonomous vehicle (Google AV) traveling Northbound in autonomous mode on Berkman Dr. in Austin, TX was rear-ended. The Google AV was stopped at a red light at E 51st Street for around one minute when the vehicle immediately behind the Google AV rolled forward and collided with the Google AV. The speed of the other vehicle at the time of the collision was approximately 3 mph. The Google AV sustained a minor scrape on its rear bumper. There was no visible damage to the other vehicle. There were no injuries reported at the scene.</t>
  </si>
  <si>
    <t>A car rear ended Google AV</t>
  </si>
  <si>
    <t>30.3035416666666</t>
  </si>
  <si>
    <t>-97.699075</t>
  </si>
  <si>
    <t>30°18'11.51"N</t>
  </si>
  <si>
    <t>97°41'57.40"W</t>
  </si>
  <si>
    <t>A car  behind the Google AV rolled forward and collided with the Google AV</t>
  </si>
  <si>
    <t>A Google Lexus model autonomous vehicle (“Google AV”) was travelling westbound on California St. in Mountain View in autonomous mode and was stopped behind traffic at a red light at the intersection of California St. and Rengstorff Ave. A vehicle approaching from behind collided with the rear bumper of the Google AV. The Google AV was stopped for approximately 17 seconds prior to the collision.
The approximate speed of the other vehicle at the time of impact was &lt;1 mph. There were no injuries reported at the scene by either party. The Google AV sustained no damage and there was no visible damage to the other vehicle.</t>
  </si>
  <si>
    <t>37.3989194444444</t>
  </si>
  <si>
    <t>-122.099744444444</t>
  </si>
  <si>
    <t>37°23'55.12"N</t>
  </si>
  <si>
    <t>122° 5'56.58"W</t>
  </si>
  <si>
    <t>A car collided with the rear bumper of the Google AV.</t>
  </si>
  <si>
    <t>https://www.dmv.ca.gov/portal/wcm/connect/035a2461-6617-4361-b619-5b2c7e0cfd0a/Google_060415.pdf?MOD=AJPERES</t>
  </si>
  <si>
    <t>A Google Lexus model autonomous vehicle (“Google AV”) was traveling northbound on California St. in Mountain View in autonomous mode and was stopped at a red light in the straight-only lane at the intersection of California St. and Bryant St. The lane to the left of the Google AV was a left-turn-only lane. The vehicle waiting immediately behind the Google AV in the straight-only lane began to move forward
when the green arrow left turn signal appeared (despite the signal for the straight-only lane remaining red) and collided with the rear bumper of the Google AV. The Google AV had been stopped for about 11 seconds at the time of impact. The other vehicle was traveling about 5 mph at the time of impact. There were no injuries reported at the scene by either party. The Google AV sustained minor damage (scrapes) to its rear bumper. The other vehicle sustained minor damage (scrapes) to its front bumper.</t>
  </si>
  <si>
    <t>To the right of the road</t>
  </si>
  <si>
    <t>Lexus RX450</t>
  </si>
  <si>
    <t>37.3918138888888</t>
  </si>
  <si>
    <t>-122.081919444444</t>
  </si>
  <si>
    <t>37°23'31.09"N</t>
  </si>
  <si>
    <t>122° 4'56.35"W</t>
  </si>
  <si>
    <t>Mazda s 2013</t>
  </si>
  <si>
    <t>A car collided with the rear bumper of the Google AV</t>
  </si>
  <si>
    <t>Probably the driver of the car (not AV) thought that the traffic light was green for his lane and thus he started driving</t>
  </si>
  <si>
    <t>https://www.dmv.ca.gov/portal/wcm/connect/363bc9cd-d0dc-4ad0-853c-8c2bb4ee49e9/Google_061815.pdf?MOD=AJPERES</t>
  </si>
  <si>
    <t>A Google self-driving prototype vehicle in manual mode and proceeding west on Latham St. in Mountain View struck a median while travelling at 9 mph near the intersection of Chiquita Ave. There were no other vehicles involved and no traffic in the vicinity. There were no injuries. The Google AV sustained minor damage.</t>
  </si>
  <si>
    <t>Google Prototype</t>
  </si>
  <si>
    <t>15</t>
  </si>
  <si>
    <t>9</t>
  </si>
  <si>
    <t>37.3929</t>
  </si>
  <si>
    <t>-122.092366666666</t>
  </si>
  <si>
    <t>37°23'34.14"N</t>
  </si>
  <si>
    <t>122° 5'31.74"W</t>
  </si>
  <si>
    <t>road median - not car</t>
  </si>
  <si>
    <t>AV struck a median</t>
  </si>
  <si>
    <t>https://www.dmv.ca.gov/portal/wcm/connect/d7e741df-112b-49ca-bc29-8a70e15ce322/Google_050416.pdf?MOD=AJPERES</t>
  </si>
  <si>
    <t>A Google Prius model autonomous vehicle (AV) operating in manual mode was involved in an accident on Central Expressway in Mountain View, CA. The Google AV was stopped at a traffic light at Ferguson Drive and was rear-ended by another vehicle. No injuries were reported at the scene. The Google AV sustained some damage.</t>
  </si>
  <si>
    <t>Prius</t>
  </si>
  <si>
    <t>AV was rear ended by another car</t>
  </si>
  <si>
    <t>37.3878666666666</t>
  </si>
  <si>
    <t>-122.057561111111</t>
  </si>
  <si>
    <t>37°23'15.85"N</t>
  </si>
  <si>
    <t>122° 3'25.68"W</t>
  </si>
  <si>
    <t>AV rear ended by another car</t>
  </si>
  <si>
    <t>A Google Lexus model AV operating in manual mode was involved in an accident on Phyllis Avenue in Mountain View. The Google AV was stopped on Phyllis Avenue waiting to make a right turn onto Grant Avenue when another vehicle struck the rear bumper of the Google AV. No injuries were reported at the scene. The Google AV sustained some damage.</t>
  </si>
  <si>
    <t>A nother vechilce struck AV from the rear bumper</t>
  </si>
  <si>
    <t>37.3762972222222</t>
  </si>
  <si>
    <t>-122.076608333333</t>
  </si>
  <si>
    <t>37°22'35.58"N</t>
  </si>
  <si>
    <t>122° 4'37.42"W</t>
  </si>
  <si>
    <t>Another car hit AV from the rear</t>
  </si>
  <si>
    <t>This accident happened in July but don't kow which day exactly</t>
  </si>
  <si>
    <t>A Google Prius model AV operating in manual mode was involved in an accident on
Charleston Road in Mountain View, CA. An employee operating the Google AV to run an errand (i.e., he was not using the vehicle to test our autonomous technology) rear-ended a vehicle that was stopped in traffic. No injuries were reported at the scene. The Google AV sustained some damage.</t>
  </si>
  <si>
    <t>AV (manual mode) rear ended another car</t>
  </si>
  <si>
    <t>There is not an accurate location of the accident. The google monthly report says that the accident happened on Charleston Road in Mountain View, CA. Also, the report does not have a specific date (August 2011)</t>
  </si>
  <si>
    <t>A Google Prius model AV operating in autonomous mode was involved in an accident on Amphitheatre Parkway in Mountain View. The Google AV was stopped at a traffic light and was rear-ended by another vehicle. No injuries were reported at the scene. The Google AV sustained some damage.</t>
  </si>
  <si>
    <t>Another car rear ended the AV</t>
  </si>
  <si>
    <t>Another car rear ended a stopped AV</t>
  </si>
  <si>
    <t>The report (google monthly reports) doesn't state an exact location of the accident. It states that it took place on Amphitheatre Parkway in Mountain View in October without specific date either</t>
  </si>
  <si>
    <t>A Google Lexus model AV operating in manual mode was involved in an accident while driving on Highway 101S in Mountain View near the Moffett exit. The Google AV was driving past a disabled vehicle and emergency vehicles, which were stationary on the shoulder, when it was rear-ended by another vehicle traveling at approximately 20-25 MPH. No injuries were reported at the scene. The rear of the Google AV sustained some damage.</t>
  </si>
  <si>
    <t>Another car rear ended AV on highway</t>
  </si>
  <si>
    <t>37.40765277777778</t>
  </si>
  <si>
    <t>-122.06702777777777</t>
  </si>
  <si>
    <t>37°24'27.83"N</t>
  </si>
  <si>
    <t>122° 4'3.12"W</t>
  </si>
  <si>
    <t>20 - 25</t>
  </si>
  <si>
    <t>Another car rear ended AV</t>
  </si>
  <si>
    <t>Google monthly report states that the accident took place Highway 101S in Mountain View near the Moffett exit and didn't specify which day exactly (December 2012)</t>
  </si>
  <si>
    <t>San Jose</t>
  </si>
  <si>
    <t>A Google Lexus model AV operating in autonomous mode was involved in an accident while driving on highway 680S in San Jose. The Google AV was driving at 63 MPH when another vehicle traveling in the adjacent right hand lane veered into the side of the Google AV. At the time of impact, the test driver took immediate manual control of the Google AV via the steering wheel. No injuries were reported at the scene. The Google AV sustained some damage.</t>
  </si>
  <si>
    <t>another vehicle traveling in the adjacent right hand lane veered into the side of the Google AV</t>
  </si>
  <si>
    <t>A car travelling in adjacent right hand lane veered into the side of the Google AV</t>
  </si>
  <si>
    <t>Google monthly report doesn't state the exact location of the accident ( highway 680S in San Jose.) nor the date/time (March 2013)</t>
  </si>
  <si>
    <t>A Google Lexus model AV operating in manual mode on Rengstorff Avenue in Mountain View was involved in an accident. The Google AV was traveling at 2 MPH, gradually slowing to a stop at an intersection, when it was rear-ended by another vehicle. No injuries were reported at the scene. The Google AV sustained some damage.</t>
  </si>
  <si>
    <t>another car rear ended an AV</t>
  </si>
  <si>
    <t>AV was gradually slowing to a stop at an intersection when it was hit</t>
  </si>
  <si>
    <t>Google monthly report doesn't state the exact location of the accident nor the date/time (October 2013) at Rengstorff Avenue in Mountain View, CA</t>
  </si>
  <si>
    <t>Belmont</t>
  </si>
  <si>
    <t>A Google Lexus model AV operating in autonomous mode traveling on Highway 101N near Belmont was involved in an accident. The Google AV was stopped in traffic when it was rear-ended by another vehicle. The vehicle that struck the Google AV was initially hit from behind by another vehicle. No injuries were reported at the scene. The Google AV sustained some damage.</t>
  </si>
  <si>
    <t>The vehicle that struck the Google AV was initially hit from behind by another vehicle</t>
  </si>
  <si>
    <t>Google monthly report doesn't state the exact location of the accident (Highway 101N near Belmont ) nor the date/time (March 2014)</t>
  </si>
  <si>
    <t>A Google Lexus model AV was travelling northbound on El Camino Real in autonomous mode when another vehicle travelling westbound on View Street failed to come to a stop at the stop sign at the intersection of El Camino and View Street. The other vehicle rolled through the stop sign and struck the right rear quarter panel and right rear wheel of the Google AV. Prior to the collision, the
Google AV’s autonomous technology began applying the brakes in response to its detection of the other vehicle’s speed and trajectory. Just before the collision, the driver of the Google AV disengaged autonomous mode and took manual control of the vehicle in response to the application of the brakes by the Google AV’s autonomous technology. The Google AV was in manual mode. No injuries were
reported at the scene. The Google AV sustained some damage.</t>
  </si>
  <si>
    <t>Two-way</t>
  </si>
  <si>
    <t>37.384794444444445</t>
  </si>
  <si>
    <t>-122.0818361111111</t>
  </si>
  <si>
    <t>37°23'4.30"N</t>
  </si>
  <si>
    <t>122° 4'52.54"W</t>
  </si>
  <si>
    <t>2015 Audi car</t>
  </si>
  <si>
    <t>37°23'6.53"N</t>
  </si>
  <si>
    <t>122° 4'53.81"W</t>
  </si>
  <si>
    <t>The other car didn't stop at the stop sign</t>
  </si>
  <si>
    <t>Other car didn't stop at the stop sign. AV applied brakes in prediction of the movement of the other car</t>
  </si>
  <si>
    <t>https://www.dmv.ca.gov/portal/wcm/connect/b3d0d167-0b74-49a7-aae0-daf8d2ff5718/Google_022615.pdf?MOD=AJPERES</t>
  </si>
  <si>
    <t>A Google Lexus model AV was involved in an accident in Mountain View while travelling northbound on Castro St and making a right turn onto El Camino eastbound. The car was operating in autonomous mode at the time of the accident. The Google AV was travelling northbound in the rightmost lane of Castro St and came to a complete stop for a red light at the intersection of Castro St
and El Camino Real. The Google AV then proceeded to make a right turn on red by creeping forward to obtain a better field of view of cross traffic on El Camino Real approaching from the left. While creeping forward, the Google AV detected a vehicle approaching eastbound on El Camino Real and came to a stop in order to yield to the approaching vehicle. The Google AV was just starting to move (&lt;1 MPH)
when the vehicle following immediately behind it, which was also attempting to make a right turn onto El Camino Real, failed to brake sufficiently and struck the Google AV’s bumper at approximately 5 MPH. All occupants of both vehicles involved were uninjured in the collision. The Google AV sustained minimal body damage and the other vehicle sustained no visible body damage.</t>
  </si>
  <si>
    <t>2011</t>
  </si>
  <si>
    <t>rear end</t>
  </si>
  <si>
    <t>37.38548611111111</t>
  </si>
  <si>
    <t>-122.08395277777777</t>
  </si>
  <si>
    <t>37°23'6.73"N</t>
  </si>
  <si>
    <t>122° 5'2.92"W</t>
  </si>
  <si>
    <t>2011 BMW</t>
  </si>
  <si>
    <t>Another  car rear ended an AV while the AV was trying to stop</t>
  </si>
  <si>
    <t>https://www.dmv.ca.gov/portal/wcm/connect/f0b785ee-1b47-4a91-ab9a-bda795d26465/Google_040715.pdf?MOD=AJPERES</t>
  </si>
  <si>
    <t>Lexus RX450H (“the AV”) in autonomous mode heading northbound on California St. in Mountain View, was stopped for a red light in the right lane (lane 2) at the intersection of California St and Shoreline Blvd. A Toyota Camry immediately behind the AV attempted to pass the AV on its right in the bike lane, in order to make a right turn onto Shoreline Blvd. While passing the AV, the Toyota driver’s side mirror brushed on of the AV’s sensors located on the passenger’s side of the AV. Neither vehicles were damaged</t>
  </si>
  <si>
    <t>Right side</t>
  </si>
  <si>
    <t>37.39295555555555</t>
  </si>
  <si>
    <t>-122.08455277777777</t>
  </si>
  <si>
    <t>37°23'34.29"N</t>
  </si>
  <si>
    <t>122° 5'3.44"W</t>
  </si>
  <si>
    <t>2000 Toyta Camry</t>
  </si>
  <si>
    <t>Another car tried to pass AV using the bike lane , driver’s side mirror brushed one of the AV’s sensors located on the passenger’s side of the AV</t>
  </si>
  <si>
    <t>Using the bike lane to pass the AV</t>
  </si>
  <si>
    <t>https://www.dmv.ca.gov/portal/wcm/connect/8e3530a7-ebe0-4e0f-846a-49797e5c3274/Google_042715.pdf?MOD=AJPERES</t>
  </si>
  <si>
    <t>A Google Lexus model AV was travelling southbound on Shoreline Boulevard in Mountain View in autonomous mode and was stopped behind traffic at a red light at the intersection of Shoreline Boulevard and El Camino Real. A vehicle approaching from behind collided with the rear bumper and sensor of the Google AV. The approximate speed of the other vehicle at the time of impact was 1 MPH.
There were no injuries reported at the scene by either party. The Google AV sustained minor damage to its rear sensor and bumper. There was no visible damage to the other vehicle.</t>
  </si>
  <si>
    <t>37.388149999999996</t>
  </si>
  <si>
    <t>-122.08825</t>
  </si>
  <si>
    <t>37°23'18.66"N</t>
  </si>
  <si>
    <t>122° 5'16.98"W</t>
  </si>
  <si>
    <t>2003 Ford Expedition</t>
  </si>
  <si>
    <t>A vehicle approaching from behind collided with the rear bumper and sensor of the Google AV</t>
  </si>
  <si>
    <t>https://www.dmv.ca.gov/portal/wcm/connect/04a626bb-bba9-4dc7-a9c9-7647b0b785fa/Google_053015.pdf?MOD=AJPERES</t>
  </si>
  <si>
    <t>A Google Lexus model self-driving vehicle was travelling southbound on Bryant St. in Palo Alto in autonomous mode and was stopped behind traffic at the red light intersection of Oregon Expwy. A vehicle attempting to pass on the right shoulder very slightly contacted the self-driving vehicle. The other vehicle’s side mirror grazed the passenger side of the Google self-driving vehicle. There were no injuries
reported at the scene by either party. The Google self-driving car sustained no damage and the other vehicle’s left side-view mirror was slightly folded in.</t>
  </si>
  <si>
    <t>37.43107222222222</t>
  </si>
  <si>
    <t>-122.13813055555556</t>
  </si>
  <si>
    <t>37°25'52.95"N</t>
  </si>
  <si>
    <t>122° 8'18.98"W</t>
  </si>
  <si>
    <t>1999 Lexux LS400</t>
  </si>
  <si>
    <t>A vehicle attempting to pass on the right shoulder very slightly contacted the self-driving vehicle (AV)</t>
  </si>
  <si>
    <t>https://www.dmv.ca.gov/portal/wcm/connect/66d05b7a-de43-4a76-94b8-f1e8d1a1c00c/Google_040716.pdf?MOD=AJPERES</t>
  </si>
  <si>
    <t>A Google self-driving prototype vehicle travelling westbound in autonomous mode on Nita Avenue in Palo Alto was involved in an accident. The prototype vehicle came to a stop at the intersection of San Antonio Road, then, prior to making a right turn on San Antonio Road, began to gradually advance forward in order to get a better view of traffic approaching from the left on San Antonio Road. When the
prototype vehicle stopped in order to yield to traffic approaching from the left on San Antonio Road, a vehicle approaching at approximately 9 mph from behind the prototype collided with the rear bumper of the prototype vehicle. There were no injuries reported by either party at the scene. Both vehicles sustained minor damage.</t>
  </si>
  <si>
    <t>T-way intersection</t>
  </si>
  <si>
    <t>37.41138888888889</t>
  </si>
  <si>
    <t>-122.10620277777777</t>
  </si>
  <si>
    <t>37°24'40.51"N</t>
  </si>
  <si>
    <t>122° 6'21.66"W</t>
  </si>
  <si>
    <t>2015 Toyota Prious</t>
  </si>
  <si>
    <t>When the prototype vehicle stopped in order to yield to traffic approaching from the left on San Antonio Road, a vehicle approaching at approximately 9 mph from behind the prototype collided with the rear bumper of the prototype vehicle.</t>
  </si>
  <si>
    <t>https://www.dmv.ca.gov/portal/wcm/connect/30fbc34a-2345-46f0-bdb2-ca1bac08f3a2/Google_042816.pdf?MOD=AJPERES</t>
  </si>
  <si>
    <t>A Google Lexus-model autonomous vehicle (“Google AV”) travelling westbound on W. Anderson Ln. in Austin, TX in autonomous mode was rear-ended while stopped at a traffic light. The Google AV was stopped for approximately 3 seconds behind traffic waiting at a red light at Burnet Road, when a vehicle (Volkswagen Passat) approaching from behind collided with the rear bumper of the Google AV. The Google AV’s speed at the time of the collision was 0 mph. The other vehicle’s approximate speed at the time of the collision was 10 mph.</t>
  </si>
  <si>
    <t>30.356113888888892</t>
  </si>
  <si>
    <t>-97.73069444444445</t>
  </si>
  <si>
    <t>30°21'21.67"N</t>
  </si>
  <si>
    <t>97°43'49.67"W</t>
  </si>
  <si>
    <t>Volkswagen Passat</t>
  </si>
  <si>
    <t>A vehicle approaching from behind collided with the rear bumper of the Google AV</t>
  </si>
  <si>
    <t>A Google Lexus-model autonomous vehicle (“Google AV”) was traveling in autonomous mode eastbound on El Camino Real in Mountain View in the far right-hand lane approaching the Castro St. intersection. As the Google AV approached the intersection, it signaled its intent to make a right turn on red onto Castro St. The Google AV then moved to the right-hand side of the lane to pass traffic in the same lane that was stopped at the intersection and proceeding straight. However, the Google AV had to come to a stop and go around sandbags positioned around a
storm drain that were blocking its path. When the light turned green, traffic in the lane continued past the Google AV. After a few cars had passed, the Google AV began to proceed back into the center of the lane to pass the sand bags. A public transit bus was approaching from behind. The Google AV test driver saw the bus approaching in the left side mirror but believed the bus would stop or slow to allow the Google AV to continue. Approximately three seconds later, as the Google AV was reentering the center of the lane it made contact with the side of the bus. The
Google AV was operating in autonomous mode and traveling at less than 2 mph, and the bus was travelling at about 15 mph at the time of contact. The Google AV sustained body damage to the left front fender, the left front wheel and one of its driver’s-side sensors. There were no injuries reported at the scene.</t>
  </si>
  <si>
    <t>37.38592222222222</t>
  </si>
  <si>
    <t>-122.08436666666667</t>
  </si>
  <si>
    <t>37°23'9.83"N</t>
  </si>
  <si>
    <t>122° 5'4.87"W</t>
  </si>
  <si>
    <t>2002 Newflyer Bus</t>
  </si>
  <si>
    <t>As the Google AV was reentering the center of the lane, it made contact with the side of a bus traveling in the center lane</t>
  </si>
  <si>
    <t>The safety driver saw the bus coming from behind but he assumed that the bus will slow down or stop to allow the AV to merge into the center lane</t>
  </si>
  <si>
    <t>https://www.dmv.ca.gov/portal/wcm/connect/3946fbb8-e04e-4d52-8f80-b33948df34b2/Google_021416.pdf?MOD=AJPERES</t>
  </si>
  <si>
    <t>Culver  city</t>
  </si>
  <si>
    <t>A Tesla Model S (going southbound) slammed into the back of a stopped firetruck on the 405 freeway in Los Angeles County (in Culver City). The driver apparently told the fire department the car was in Autopilot mode at the time. While working a freeway accident, Engine 42 was struck by a #Tesla traveling at 65 mph.  The driver reports the vehicle was on autopilot. The freeway accident occurred at about 8:30 in the morning. The fire truck was parked in the emergency lane and carpool lane, with a California Highway Patrol vehicle behind it. Even though firefighters claimed the Tesla driver was going approximately 65 miles per hour, which is very rare for the 405 freeway at 8:30am on a weekday, the driver of the Tesla said he did not require medical assistance.
The incident occurred on the 405 Freeway near Washington Boulevard in Los Angeles (Culver City).</t>
  </si>
  <si>
    <t>34.00872777777778</t>
  </si>
  <si>
    <t>-118.41596111111112</t>
  </si>
  <si>
    <t>34° 0'34.79"N</t>
  </si>
  <si>
    <t>118°24'59.87"W</t>
  </si>
  <si>
    <t>Fire truck</t>
  </si>
  <si>
    <t>Tesal AV hit a stopped fire truck</t>
  </si>
  <si>
    <t>The location of the accident is approximate</t>
  </si>
  <si>
    <t>https://www.wired.com/story/tesla-autopilot-why-crash-radar/</t>
  </si>
  <si>
    <t>https://www.californiapersonalinjurylawyersblog.com/2018/01/tesla-autopilot-accident-405-freeway-culver-city.html</t>
  </si>
  <si>
    <t>https://insideevs.com/tesla-model-s-crashes-fire-truck-driver-blames-autopilot/</t>
  </si>
  <si>
    <t>GM Cruise</t>
  </si>
  <si>
    <t>San Francisco</t>
  </si>
  <si>
    <t>A Cruise autonomous vehicle ( " Cruise AV " ) was involved in a collision while operating in conventional mode on Bryant Street between 10th and 11th Streets. Bryant Street is a one-way street heading northeast at that location. The Cruise AV was stopped waiting for pedestrians to clear the sidewalk before making a right turn into a driveway. A vehicle that had turned left onto Bryant Street from 11th Street collided with the Cruise AV, damaging the rear bumper and left rear sensor. There were no injuries and the police were not called. 
Time of accident: 12:50 PM (Day time)
location of accident: Bryant Street between 10th Street 11th Streets San Francisco
AV car model: Chevrolet Bolt, 2017
Other car model: BMW 328i, 2015
Weather: Clear
Vehicle 1: stopped (AV)
vehicle 2: Proceeding straight
Road: Dry
Normal Conditions
Type of Collision: Rear End</t>
  </si>
  <si>
    <t>One way</t>
  </si>
  <si>
    <t>Chevrolet</t>
  </si>
  <si>
    <t>Bolt</t>
  </si>
  <si>
    <t>Rear end</t>
  </si>
  <si>
    <t>37.769733333333335</t>
  </si>
  <si>
    <t>-122.41053611111111</t>
  </si>
  <si>
    <t>37°46'10.49"N</t>
  </si>
  <si>
    <t>122°24'38.61"W</t>
  </si>
  <si>
    <t>2015 BMW 328i</t>
  </si>
  <si>
    <t>37°46'10.74"N</t>
  </si>
  <si>
    <t>122°24'40.51"W</t>
  </si>
  <si>
    <t>A car made a left turn and hit AV from the rear</t>
  </si>
  <si>
    <t>Bryant street has parking spots (meter) on both sides of the road</t>
  </si>
  <si>
    <t>https://www.dmv.ca.gov/portal/wcm/connect/a4084481-77c6-4621-880c-6ca6dc428711/GMCruise_052318.pdf?MOD=AJPERES</t>
  </si>
  <si>
    <t>A Cruise autonomous vehicle ("Cruise AV") was involved in a collision while operating in autonomous mode on the northbound side of Powell Street between Washington and Jackson Streets. The Cruise AV was stopped waiting for a pedestrian to clear the crosswalk then initiated a right turn onto Jackson Street. Another vehicle directly behind the Cruise AV rear ended the Cruise AV, damaging the rear bumper. There were no injuries and the police were not called. 
Location: Powell Street &amp; Jackson Street, San Francisco , CA
AV car model: Chevrolet Bolt 2017
Other car model: Toyota Highlander 2007
Weather: Cloudy
Time: 07:27  AM day light
Road surface: Dry
Normal conditions
Vehicle 1: making right turn
vehicle 2: Proceeding stragiht
TYPE OF COLLISION: Rear End</t>
  </si>
  <si>
    <t>Two way</t>
  </si>
  <si>
    <t>downward slope</t>
  </si>
  <si>
    <t>Cloudy</t>
  </si>
  <si>
    <t>37.795563888888886</t>
  </si>
  <si>
    <t>-122.40985277777779</t>
  </si>
  <si>
    <t>37°47'42.98"N</t>
  </si>
  <si>
    <t>122°24'35.28"W</t>
  </si>
  <si>
    <t>2007 Toyota Highlander</t>
  </si>
  <si>
    <t>A car rear ended AV while the AV was making a right turn</t>
  </si>
  <si>
    <t>Powell street shares a train railway</t>
  </si>
  <si>
    <t>https://www.dmv.ca.gov/portal/wcm/connect/e01bc090-499e-42c3-a842-8bbab79ba0da/GMCruise_052218.pdf?MOD=AJPERES</t>
  </si>
  <si>
    <t>A Waymo autonomous vehicle ("Waymo AV") in autonomous mode was rear-ended while stopped at a red light at the intersection of north Grant Rd and Covington Rd in Mountain View, CA. The Waymo AV was stopped for approximately 9 seconds when a vehicle approaching from behind made contact with the rear bumper of the A V at approximately 3 mph. There were no injuries reported at the scene by either party. The police were notified that the driver of the other vehicle left the scene without exchanging vehicle and insurance information. 
AV car model: Chrysler Pacifica
Other car model: Mercedes ML 350
Location: Grant Road and Covington Road, Mountain View,  Santa Clara, CA
Weather: clear
Time: 12: 17 Pm day light
Road surface: Dry
Normal conditions</t>
  </si>
  <si>
    <t>Pacifica</t>
  </si>
  <si>
    <t>Van</t>
  </si>
  <si>
    <t>37.36524444444444</t>
  </si>
  <si>
    <t>-122.07790277777778</t>
  </si>
  <si>
    <t>37°21'56.40"N</t>
  </si>
  <si>
    <t>122° 4'40.39"W</t>
  </si>
  <si>
    <t>Mercedes ML 350</t>
  </si>
  <si>
    <t>A car rear ended AV while AV stopped at a red light</t>
  </si>
  <si>
    <t>https://www.dmv.ca.gov/portal/wcm/connect/350b47dc-6058-453d-970f-8986131d9e7b/Waymo_040618.pdf?MOD=AJPERES</t>
  </si>
  <si>
    <t>A Cruise autonomous vehicle (''Cruise A V''), was involved in a collision while operating in conventional mode, on southbound Powell Street at the intersection with Vallejo Street. As the Cruise AV was stopped at the four-way stop. a scooter turning right onto Powell from westbound Vallejo lost control and collided with the Cruise AV, damaging the left side view mirror. The scooter driver appeared to have
scraped her legs, but did not seek medical attention. The police were not called.
AV car model: Chevrolet Bolt,  2017
Other scotter model: Genuine Scooter, 2009
Location: Powell St&amp; Vallejo St San Francisco, San Francisco , CA
Time: 11: 04 am 
Vehicle 1: Moving (AV)
Scooter: Moving</t>
  </si>
  <si>
    <t>37.79828055555555</t>
  </si>
  <si>
    <t>-122.41042222222222</t>
  </si>
  <si>
    <t>37°47'52.77"N</t>
  </si>
  <si>
    <t>122°24'37.30"W</t>
  </si>
  <si>
    <t>Scooter</t>
  </si>
  <si>
    <t>37°47'54.04"N</t>
  </si>
  <si>
    <t>122°24'38.25"W</t>
  </si>
  <si>
    <t>A scooter turning right onto Powell from westbound Vallejo lost control and collided with the Cruise AV</t>
  </si>
  <si>
    <t>In this crash, A scooter hit a stopped AV while making a right turn because the scooter lost control</t>
  </si>
  <si>
    <t>https://www.dmv.ca.gov/portal/wcm/connect/31868498-247d-44b3-8da3-e64f72605475/GMCruise_032918.pdf?MOD=AJPERES</t>
  </si>
  <si>
    <t>A Cruise autonomous vehicle ("Cruise AV"),was involved in a collision while operating in autonomous mode, traveling in heavy traffic northbound on Ninth Street between Howard and Folsom Streets. A vehicle behind the Cruise AV was changing multiple lanes from the lane to the right of the Cruise AV across to the lane to the left of the Cruise AV. While completing that movement, the other vehicle clipped the corner of the Cruise A V. There were no injuries and the police were not called.
AV car model: Chevrolet Bolt, 2017
Other car model: BMW X5M, 2017
Location: Ninth St &amp; Howard St San Francisco, San Francisco , CA
Time: 12: 53 pm 
Vehicle 1: Moving (AV)
Vehicle 2: Moving</t>
  </si>
  <si>
    <t>37.77433333333333</t>
  </si>
  <si>
    <t>-122.41231666666667</t>
  </si>
  <si>
    <t>37°46'26.70"N</t>
  </si>
  <si>
    <t>122°24'43.21"W</t>
  </si>
  <si>
    <t>2017 BMW X5M</t>
  </si>
  <si>
    <t>Other car changing lanes</t>
  </si>
  <si>
    <t>https://www.dmv.ca.gov/portal/wcm/connect/22e8ea65-7fb3-4071-b073-414f809137f7/GMCruise_032718.pdf?MOD=AJPERES</t>
  </si>
  <si>
    <t>A Cruise autonomous vehicle ("Cruise AV"), was involved in a collision while operating in autonomous mode, driving eastbound on Francisco Street between Broderick and Divisadero. While approaching a stop sign, the Cruise AV was rear ended causing damage to the rear bumper. The driver ofthe Cruise AV later experience stiffness in his neck, sought treatment and was released to return to work. The police were not called.
AV car model: Chevrolet Bolt, 2017
Other car model: Honda Civic, 2014
Location: Francisco St &amp; Divisadero, San Francisco, CA
Time: 12: 55 pm 
Vehicle 1: Moving (AV)
Vehicle 2: Moving</t>
  </si>
  <si>
    <t>37.80079722222222</t>
  </si>
  <si>
    <t>-122.44379444444445</t>
  </si>
  <si>
    <t>37°48'2.71"N</t>
  </si>
  <si>
    <t>122°26'38.96"W</t>
  </si>
  <si>
    <t>2014 Honda Civic</t>
  </si>
  <si>
    <t>A nother car rear ended AV while approaching a stop sign</t>
  </si>
  <si>
    <t>https://www.dmv.ca.gov/portal/wcm/connect/2312b2c7-fa55-41e4-8352-eacc3928a03f/GMCruise_032418_1.pdf?MOD=AJPERES</t>
  </si>
  <si>
    <t>A Cruise autonomous vehicle ("Cruise AV"), was involved in a collision while operating in autonomous mode, driving westbound on Sutter Street. As the Cruise AV was approaching the intersection with Grant A venue, a cyclist approached, splitting the lane and riding in the wrong direction on the lane line between the Cruise AV and a row of parked cars adjacent to the Cruise AV. The Cruise AV slowed as the cyclist approached and passed, and during this time a taxi driving behind the Cruise AV bumped into the rear of the Cruise AV, causing
scratches and a dent to the Cruise AV. The taxi driver initially pulled over to check for damage to his vehicle, but then drove away without
exchanging information. There were no injuries and police were not called.
AV car model: Chevrolet Bolt, 2017
Other car model: Toyota Prius
Location: Sutter St &amp; Grant St , San Francisco, CA
Time: 01: 54 Am 
Vehicle 1: Moving (AV)
Vehicle 2: Moving</t>
  </si>
  <si>
    <t>one- way</t>
  </si>
  <si>
    <t>37.78972222222222</t>
  </si>
  <si>
    <t>-122.40514722222223</t>
  </si>
  <si>
    <t>37°47'23.09"N</t>
  </si>
  <si>
    <t>122°24'17.78"W</t>
  </si>
  <si>
    <t>Toyota  Taxi</t>
  </si>
  <si>
    <t>A taxi rear ended AV while AV was slowing down</t>
  </si>
  <si>
    <t>A cyclist approached, splitting the lane and riding in the wrong direction on the lane line between the  AV and a row of parked cars adjacent to the  AV. The  AV slowed as the cyclist approached and passed, and during this time a taxi driving behind the the Cruise AV bumped into the rear of the Cruise AV</t>
  </si>
  <si>
    <t>https://www.dmv.ca.gov/portal/wcm/connect/7069f163-d7a6-406a-b7d9-fb341cd84b16/GMCruise_032418_2.pdf?MOD=AJPERES</t>
  </si>
  <si>
    <t>A Cruise autonomous vehicle ("Cruise AV"), was involved in a collision while operating in autonomous mode, making a left turn onto Hawthorne from Howard Street. A van directly behind the Cruise AV continued straight from the same left turn only lane, clipping the back right of the Cruise AV as it passed and damaging the bumper and back right sensor. The driver of the van did not stop. There were no injuries and police were not called.
AV car model: Chevrolet Bolt, 2017
Other car model: Unknown
Location: Howard St &amp; Hawthorne St, San Francisco, CA
Time: 08: 34 Pm 
Vehicle 1: Moving (AV)
Vehicle 2: Moving</t>
  </si>
  <si>
    <t>T- intersection</t>
  </si>
  <si>
    <t>intersection</t>
  </si>
  <si>
    <t>37.785919444444446</t>
  </si>
  <si>
    <t>-122.39931944444444</t>
  </si>
  <si>
    <t>37°47'10.10"N</t>
  </si>
  <si>
    <t>122°23'56.68"W</t>
  </si>
  <si>
    <t>A car rear ended AV in intersection while the AV was making a left turn</t>
  </si>
  <si>
    <t>https://www.dmv.ca.gov/portal/wcm/connect/e1c3ba66-5ac7-41c0-9653-8b7d550b621a/GMCruise_031918.pdf?MOD=AJPERES</t>
  </si>
  <si>
    <t>A Cruise autonomous vehicle. ("Cruise AV"), was involved in a collision while operating in autonomous mode, traveling westbound on McAllister Street at the intersection of Polk Street. Another vehicle attempted to pass the Cruise AV on the right but crossed. Into its lane, scraping the Cruise AV's right sensor. There were no injuries and police were not called.
AV car model: Chevrolet Bolt, 2017
Other car model: Unknown
Location: McAllister St &amp; &amp; Polk Street, San Francisco, CA
Time: 03: 12 Pm 
Vehicle 1: Moving (AV)
Vehicle 2: Moving</t>
  </si>
  <si>
    <t>37.78040277777777</t>
  </si>
  <si>
    <t>-122.41815000000001</t>
  </si>
  <si>
    <t>37°46'49.60"N</t>
  </si>
  <si>
    <t>122°25'4.06"W</t>
  </si>
  <si>
    <t>Another vehicle attempted to pass the Cruise AV on the right but crossed. Into its lane, scraping the Cruise AV's right sensor.</t>
  </si>
  <si>
    <t>https://www.dmv.ca.gov/portal/wcm/connect/1b79c069-caa4-48fe-846e-4ca1ca141985/GMCruise_032718.pdf?MOD=AJPERES</t>
  </si>
  <si>
    <t>A Cruise autonomous vehicle ( "Cruise AV"), operating in autonomous mode, was completing a left turn from North Point Street onto The Embarcadero. A vehicle behind the Cruise AV also turning left onto The Embarcadero tried to pass the Cruise AV on the left, and while passing turned back into the Cruise A V '
s lane too tightly and clipped the Cruise AV's front left sensor. damaging the sensor and the other vehicle's front right passenger door, There were no injuries and po1ice were not called.
AV car model: Chevrolet Bolt, 2017
Other car model: Unknown
Location: North Point St &amp; The Embarcadero, San Francisco, CA
Time: 04: 58 Pm 
Vehicle 1: Moving (AV)
Vehicle 2: Moving</t>
  </si>
  <si>
    <t>37.807341666666666</t>
  </si>
  <si>
    <t>-122.40767500000001</t>
  </si>
  <si>
    <t>37°48'26.26"N</t>
  </si>
  <si>
    <t>122°24'28.83"W</t>
  </si>
  <si>
    <t>A vehicle behind the Cruise AV also turning left onto The Embarcadero tried to pass the Cruise AV on the left, and while passing turned back into the Cruise AV ' s lane too tightly and clipped the Cruise AV's front left sensor</t>
  </si>
  <si>
    <t>Other car tried to pass AV on a left turn and turned into AV's lane too tightly</t>
  </si>
  <si>
    <t>https://www.dmv.ca.gov/portal/wcm/connect/cca2b8a8-6c42-48ef-b72b-5ee4e18cd3a6/GMCruise_022018.pdf?MOD=AJPERES</t>
  </si>
  <si>
    <t>A Cruise autonomous vehicle ("Cruise AV"), operating in conventional mode, was moving slowly in traffic eastbound on 14th Street just past Guerrero Street when a vehicle merged in front of the Cruise AV and in doing so made contact with Cruise A V's front left sensor. The plastic casing of the sensor was damaged. The other vehicle did not stop. The driver of the Cruise AV called the police to report the event, but the police were not dispatched.
AV car model: Chevrolet Bolt, 2017
Other car model: Unknown
Location: 14th St between Guerrero and Valencia St, San Francisco, CA
Time: 08: 45 Am 
Vehicle 1: Moving slowly (AV)
Vehicle 2: Moving</t>
  </si>
  <si>
    <t>37.768027777777775</t>
  </si>
  <si>
    <t>-122.42415555555556</t>
  </si>
  <si>
    <t>37°46'4.71"N</t>
  </si>
  <si>
    <t>122°25'29.64"W</t>
  </si>
  <si>
    <t>a vehicle merged in front of the Cruise AV and in doing so made contact with Cruise A V's front left sensor</t>
  </si>
  <si>
    <t>https://www.dmv.ca.gov/portal/wcm/connect/86114d12-fce0-4ff0-90d9-3bfb7fc7dea3/GMCruise_021618.pdf?MOD=AJPERES</t>
  </si>
  <si>
    <t>Drive.ai, Inc.</t>
  </si>
  <si>
    <t>A Drive.ai test vehicle was being manually driven (conventional mode) for data collection in downtown San Jose at around 3:30pm on Monday 1/29. The vehicle was traveling southwest on Reed St. near 2nd St at the time of the incident. The right lane was blocked off by some construction equipment. Due to driver error, the front right section of the NV200 impacted a stationary piece of construction equipment at 17 mph. The front right corner of the test vehicle sustained damage; the piece of construction equipment was not damaged. There were no injuries as a result of the incident. 
AV car model: Nissan, NV200Taxi, 2016
Other car model: Unknown
Location: E Reed St. and S 2nd St. San Jose, Santa Clara, CA
Time: 03:30 Pm 
Vehicle 1: Moving (AV)
Vehicle 2: construction equipment</t>
  </si>
  <si>
    <t>Nissan</t>
  </si>
  <si>
    <t>NV200Taxi</t>
  </si>
  <si>
    <t>2016</t>
  </si>
  <si>
    <t>37.32776388888889</t>
  </si>
  <si>
    <t>-121.88245833333333</t>
  </si>
  <si>
    <t>37°19'40.62"N</t>
  </si>
  <si>
    <t>121°52'55.43"W</t>
  </si>
  <si>
    <t>Construction equipment</t>
  </si>
  <si>
    <t>Due to driver error, the front right section of the NV200 impacted a stationary piece of construction equipment at 17 mph</t>
  </si>
  <si>
    <t>https://www.dmv.ca.gov/portal/wcm/connect/66e7540b-b631-4c0f-8f1c-51cdc233ad22/DriveAi_012918.pdf?MOD=AJPERES</t>
  </si>
  <si>
    <t>A Cruise autonomous vehicle ("Cruise AV"), operating in manual mode, was stopped behind a taxi on Duboce Avenue just past Guerrero.
The driver of the taxi exited his vehicle, approached the Cruise AV, and slapped the front passenger window, causing a scratch. There were no injuries and police were not called. 
AV car model: Chevrolet Bolt, 2017
Other car model: Unknown
Location: Duboce Ave &amp; Mission St, San Francisco, CA
Time: 10: 55 Pm 
Vehicle 1: Stopped in traffic (AV)
Vehicle 2: Stopped in traffic</t>
  </si>
  <si>
    <t>37.769774999999996</t>
  </si>
  <si>
    <t>-122.42485833333333</t>
  </si>
  <si>
    <t>37°46'11.31"N</t>
  </si>
  <si>
    <t>122°25'27.56"W</t>
  </si>
  <si>
    <t>Human being</t>
  </si>
  <si>
    <t>The driver of a taxi exited his vehicle, approached the Cruise AV, and slapped the front passenger window, causing a scratch</t>
  </si>
  <si>
    <t>This is a human being slapping a car ha!</t>
  </si>
  <si>
    <t>https://www.dmv.ca.gov/portal/wcm/connect/439ad76c-d457-4fcd-b09d-854439d28962/GMCruise_012818.pdf?MOD=AJPERES</t>
  </si>
  <si>
    <t>Zoox</t>
  </si>
  <si>
    <t>A Hyundai rear-ended a stationary Zoox autonomous vehicle ("Zoox A V11 ) that was operating in Autonomous Mode when struck. The collision occurred while the Zoox AV was traveling westbound on Pacific A venue, intending to make a right turn at a green light onto Sansome St. The Zoox AV had slowly decelerated from a low speed and stopped, waiting for a pedestrian to clear the intersection, when the
Hyundai's front, passenger-side bumper made contact with the Zoox AV's driver-side rear bumper and sensor. At the time of collision, the Hyundai was traveling at just under 4 MPH and was slightly accelerating towards the Zoox AV prior to impact. 
AV car model: Toyota Highlander, 2016
Other car model: Hyundai, Accent, 2016
Location: Pacific Ave. and Sansome St., San Francisco, CA
Time: 9: 43 Am 
Vehicle 1: Stopped in traffic (AV)
Vehicle 2: Moving</t>
  </si>
  <si>
    <t>Toyota</t>
  </si>
  <si>
    <t>Highlander</t>
  </si>
  <si>
    <t>37.79756111111111</t>
  </si>
  <si>
    <t>-122.40193055555557</t>
  </si>
  <si>
    <t>37°47'51.35"N</t>
  </si>
  <si>
    <t>122°24'5.86"W</t>
  </si>
  <si>
    <t>2016 Hyundai, Accent</t>
  </si>
  <si>
    <t>another car rear ended AV</t>
  </si>
  <si>
    <t>. The Zoox AV had slowly decelerated from a low speed and stopped, waiting for a pedestrian to clear the intersection, when the Hyundai's front, passenger-side bumper made contact with the Zoox AV's driver-side rear bumper and sensor</t>
  </si>
  <si>
    <t>https://www.dmv.ca.gov/portal/wcm/connect/0e6ee324-3b32-478d-86f1-f1c4852c5e8e/Zoox_011818.pdf?MOD=AJPERES</t>
  </si>
  <si>
    <t>A Cruise autonomous vehicle ("Cruise AV"), operating in autonomous mode, was involved in a collision while traveling northbound on Kansas Street just past the intersection with Mariposa Street. The Cruise AV was driving in its lane when a cargo truck tried to overtake it on the left side. As it passed the Cruise AV, the truck clipped the Cruise A V's left front articulating radar. There were no injuries. The parties exchanged information. The police were called but declined to respond citing the lack of any reported injuries. 
AV car model: Chevrolet Bolt, 2017
Other car model: Isuzu NPR, 2017
Location: Kansas St &amp; Mariposa St, San Francisco, CA
Time: 11: 12 Am 
Vehicle 1: unknown (AV)
Vehicle 2: Moving</t>
  </si>
  <si>
    <t>37.76365555555556</t>
  </si>
  <si>
    <t>-122.40342222222223</t>
  </si>
  <si>
    <t>37°45'47.01"N</t>
  </si>
  <si>
    <t>122°24'12.05"W</t>
  </si>
  <si>
    <t>Truck, Isuzu NPR, 2017</t>
  </si>
  <si>
    <t>The Cruise AV was driving in its lane when a cargo truck tried to overtake it on the left side. As it passed the Cruise AV, the truck clipped the Cruise AV's left front articulating radar.</t>
  </si>
  <si>
    <t>Truck trying to overtake the AV lane</t>
  </si>
  <si>
    <t>Looks like there is no lane markings on the road but it is a two way road with no median</t>
  </si>
  <si>
    <t>https://www.dmv.ca.gov/portal/wcm/connect/25bf822b-b0ff-4925-83d2-86b28a587624/GMCruise_010818.pdf?MOD=AJPERES</t>
  </si>
  <si>
    <t>This statement is amended from the original filed on 1/10/2018 to correct the phrase "sustained some damage to its right rear light" by replacing the phrase with "sustained some damage to its left rear light".
A Cruise autonomous vehicle ("Cruise AV"), operating in autonomous mode, was involved in a collision while making a right hand turn from northbound Valencia Street onto 16th Street. The Cruise AV was stopped at a green light in between crosswalks of Valencia Street and 16th Street, waiting for pedestrians to cross over 16th Street. A different pedestrian from the southwest corner of Valencia and 16th ran across Valencia Street, against the "do not walk" symbol, shouting, and struck the left side of the Cruise AV's rear bumper and hatch with his entire body. There were no injuries but the Cruise AV sustained some damage to its left rear light. The police were not called.
AV car model: Chevrolet Bolt, 2017
Other car model: Pedestrian
Location: Valencia St. &amp; 16th St, San Francisco, CA
Time: 9: 27 Pm 
Vehicle 1: Moving (AV)
Object 2: Pedestrian</t>
  </si>
  <si>
    <t>37.764808333333335</t>
  </si>
  <si>
    <t>-122.42184444444445</t>
  </si>
  <si>
    <t>37°45'52.58"N</t>
  </si>
  <si>
    <t>122°25'18.64"W</t>
  </si>
  <si>
    <t>This is a human being slapping a car with his body. Crazy!</t>
  </si>
  <si>
    <t>https://www.dmv.ca.gov/portal/wcm/connect/1ff92b92-e066-4849-8610-7d74e179c488/GMCruise_010218.pdf?MOD=AJPERES</t>
  </si>
  <si>
    <t>A Cruise autonomous vehicle ("Cruise AV"), operating in autonomous mode in heavy traffic, was involved in a collision while traveling east on Oak Street just past the intersection with Fillmore Street. The Cruise AV was traveling in the center of three one-way lanes. Identifying a space between two vehicles (a minivan in front and a sedan behind) in the left lane, the Cruise AV began to merge into that lane. At the same time, the minivan decelerated. Sensing that its gap was closing, the Cruise AV stopped making its lane change and returned fully to the center lane. As the Cruise AV was re-centering itself in the lane, a motorcycle that that had just lane-split between two vehicles in the center and right lanes moved into the center lane, glanced the side of the Cruise AV, wobbled, and fell over. At the time of the collision, the Cruise AV was traveling with the flow of traffic at 12mph, while the motorcycle was traveling at approximately 17mph. The motorcyclist got up and walked his vehicle to the side of the road, where the parties exchanged information. 911 was called pursuant to Cruise policy. The motorcyclist reported shoulder pain and was taken to receive medical care, and a police report was taken. As reported in Traffic Collision Report#l70989746, the motorcyclist was determined to be at fault for attempting to overtake and pass another vehicle on the right under conditions that did not permit that movement in safety in violation of CVC 21755(a).</t>
  </si>
  <si>
    <t>One-way</t>
  </si>
  <si>
    <t>12</t>
  </si>
  <si>
    <t>37.77401388888889</t>
  </si>
  <si>
    <t>-122.43053611111111</t>
  </si>
  <si>
    <t>37°46'26.12"N</t>
  </si>
  <si>
    <t>122°25'52.59"W</t>
  </si>
  <si>
    <t>motorcycle</t>
  </si>
  <si>
    <t>Busy</t>
  </si>
  <si>
    <t>a motorcycle that  had just lane-split between two vehicles in the center and right lanes moved into the center lane where the AV was</t>
  </si>
  <si>
    <t>AV first tried to change lanes and go from the center lane to the left lane. But since a car in the left lane (minvan) decelrated , the AV decided to go back to its center lane. At the same time, a motocycle was splitting two cars and  was drving towards the middle lane where the AV was</t>
  </si>
  <si>
    <t>This accident happened in a busy traffic</t>
  </si>
  <si>
    <t>https://www.dmv.ca.gov/portal/wcm/connect/1877d019-d5f0-4c46-b472-78cfe289787d/GMCruise_120717.pdf?MOD=AJPERES</t>
  </si>
  <si>
    <t>A Cruise autonomous vehicle ("Cruise AV"), operating in autonomous mode, was involved in a collision while traveling northeast in the middle lane on Folsom Street at the intersection with 11thStreet. While passing through the intersection at 11thStreet, the Cruise AV followed the lane markings, which shift to the left as the road transitions to a one-way street starting east of 11th Street. All lanes on Folsom Street shift left that that intersection and are clearly marked. A Toyota Camry traveling behind and to the left of the Cruise AV, and gaining
on the Cruise AV, did not shift left with its lane and instead crossed over its lane boundary and lightly swiped the side of the Cruise AV.
The operator of the Cruise AV disengaged from autonomous mode just prior to the impact. There were no injuries and the police were not called.
AV car model: Chevrolet Bolt, 2017
Other car model: Toyota Camry, 2011
Location: 11th St &amp; Folsom St, San Francisco, CA
Time: 10: 05 Pm 
Vehicle 1: Moving (AV)
Vehicle 2: Moving</t>
  </si>
  <si>
    <t>37.771877777777775</t>
  </si>
  <si>
    <t>-122.41408055555556</t>
  </si>
  <si>
    <t>37°46'17.84"N</t>
  </si>
  <si>
    <t>122°24'51.64"W</t>
  </si>
  <si>
    <t>2011 Toyota Camry car</t>
  </si>
  <si>
    <t>Toyota car didn't follow the street marking and instead kept going straight which led to hitting the AV</t>
  </si>
  <si>
    <t>https://www.dmv.ca.gov/portal/wcm/connect/10aa25de-afbd-416d-a4f0-64f8c81eb212/GMCruise_111317.pdf?MOD=AJPERES</t>
  </si>
  <si>
    <t>A Cruise autonomous vehicle ("Cruise AV"), operating in autonomous mode, was involved in a collision while traveling north in the right lane of 5th Street between Mission Street and Market Street. A white Honda Accord, finding a gap in the slow-moving but heavy traffic, turned left from Stevenson Street onto 5th Street directly behind the Cruise AV. When the Cruise AV decelerated to merge into the left
lane, the driver of the Honda Accord-who appears to have been distracted, looking at a person standing on the sidewalk-failed to notice and rear-ended the Cruise AV. The parties proceeded out of the traffic lane and exchanged information. The police were not called.
AV car model: Chevrolet Bolt, 2017
Other car model: Honda Accord, 2015
Location: 5th St &amp; Market St, San Francisco, CA
Time: 09: 09 Pm 
Vehicle 1: Stopped in traffic (AV)
Vehicle 2: Moving</t>
  </si>
  <si>
    <t>37.78361944444444</t>
  </si>
  <si>
    <t>-122.40761388888889</t>
  </si>
  <si>
    <t>37°47'0.17"N</t>
  </si>
  <si>
    <t>122°24'26.32"W</t>
  </si>
  <si>
    <t>2015 Honda Accord car</t>
  </si>
  <si>
    <t>37°47'0.28"N</t>
  </si>
  <si>
    <t>122°24'27.75"W</t>
  </si>
  <si>
    <t>A car rear ended AV</t>
  </si>
  <si>
    <t>it was traffic and in downtown so the speed should be of cars are slow</t>
  </si>
  <si>
    <t>https://www.dmv.ca.gov/portal/wcm/connect/cef3cb8f-be55-405e-9f96-a4190a892935/GMCruise_102617.pdf?MOD=AJPERES</t>
  </si>
  <si>
    <t>A Cruise autonomous vehicle ("Cruise AV"), operating in autonomous mode, was involved in a collision while heading south on Noe Street. As the Cruise AV crossed the intersection with Henry Street, the driver of a Toyota Land Cruiser behind the Cruise AV drove into the oncoming lane in an effort to overtake the Cruise AV. At this point, the driver of the Cruise AV took over manual control. As the Toyota cut back into the forward lane of travel, the Toyota scraped the sensor on the Cruise AV's front, driver's-side comer. The Toyota continued through the intersection and left the scene without exchanging information. A passenger in the Cruise AV called the police to report the Incident as a hit-and-run. The police responded but no report was available at the time of the filing of this report. 
AV car model: Chevrolet Bolt, 2017
Other car model: Unknown
Location: Noe St &amp; Henry St, San Francisco, CA
Time: 09: 16 Am 
Vehicle 1: Moving (AV)
Vehicle 2: Moving</t>
  </si>
  <si>
    <t>37.76646111111111</t>
  </si>
  <si>
    <t>-122.43334444444444</t>
  </si>
  <si>
    <t>37°46'1.55"N</t>
  </si>
  <si>
    <t>122°26'0.24"W</t>
  </si>
  <si>
    <t>Toyota car</t>
  </si>
  <si>
    <t>A driver of a Toyota Land Cruiser behind the Cruise AV drove into the oncoming lane in an effort to overtake the Cruise AV. At this point, the driver of the Cruise AV took over manual control. As the Toyota cut back into the forward lane of travel, the Toyota scraped the sensor on the Cruise AV's front, driver's-side comer</t>
  </si>
  <si>
    <t>The Toyota drove onto drove into the oncoming lane to take over the lane of AV</t>
  </si>
  <si>
    <t>https://www.dmv.ca.gov/portal/wcm/connect/3f60d035-653e-4c2b-bf37-22e44cb26d3b/GMCruise_102017.pdf?MOD=AJPERES</t>
  </si>
  <si>
    <t>A Cruise autonomous vehicle ("Cruise AV"), operating in autonomous mode, was involved in a collision while heading west on 17th Street as it traversed the intersection with Folsom Street. As the Cruise AV passed through the intersection, a scooter came up from behind the Cruise AV and used the right-turn only lane to pass the Cruise AV on its passenger side. The scooter entered the Cruise AV's lane in front of the AV, and in response the Cruise AV stopped. At the same time, an oncoming Subaru Impreza attempted to tum left from 17th Street to Folsom street northbound. As the Subaru turned behind the Cruise AV, the Subaru clipped the rear, driver's-side comer of the Cruise AV. The parties proceeded out of the traffic lane and exchanged information. The police were not called. 
AV car model: Chevrolet Bolt, 2017
Other car model: Subaru Impreza, 2013
Location: 17th St &amp; Folsom St, San Francisco, CA
Time: 04: 06 Pm 
Vehicle 1: Stopped in Traffic (AV)
Vehicle 2: Moving</t>
  </si>
  <si>
    <t>Right hand side</t>
  </si>
  <si>
    <t>37.76371388888889</t>
  </si>
  <si>
    <t>-122.4152138888889</t>
  </si>
  <si>
    <t>37°45'50.73"N</t>
  </si>
  <si>
    <t>122°24'54.90"W</t>
  </si>
  <si>
    <t>Subaru  car</t>
  </si>
  <si>
    <t>37°45'48.62"N</t>
  </si>
  <si>
    <t>122°24'54.54"W</t>
  </si>
  <si>
    <t>Subaru car rear end AV</t>
  </si>
  <si>
    <t>AV stopped to prevent hitting a scooter and a car behind AV hit it</t>
  </si>
  <si>
    <t>This will be a good scenario</t>
  </si>
  <si>
    <t>https://www.dmv.ca.gov/portal/wcm/connect/de7b8b4e-410f-405c-ab61-222b24fa9aff/GMCruise_101817.pdf?MOD=AJPERES</t>
  </si>
  <si>
    <t>A Cruise autonomous vehicle ("Cruise AV"), operating in autonomous mode, was involved in a collision while traveling in the right lane on Mission Street between Plum Street and South Van Ness Avenue. In heavy stop-and-go traffic, the Cruise AV allowed a delivery van to merge into traffic from a gas station parking lot, then with a green light the Cruise AV proceeded forward. A pedestrian walking against traffic, off of the sidewalk and in the Cruise AV's lane, began to cross the street directly in front of the Cruise AV. The Cruise AV slowed to a complete stop, and a Mazda Protege 5 entering traffic from the same gas station rear-ended the Cruise AV. The parties proceeded out of the traffic lane and exchanged information, although the driver of the Protege lacked license information. The police were not called. 
AV car model: Chevrolet Bolt, 2017
Other car model: Mazda Protege 5, 2002
Location: 1640 Mission St, San Francisco, CA
Time: 05: 41 Pm 
Vehicle 1: Stopped in Traffic (AV)
Vehicle 2: Moving</t>
  </si>
  <si>
    <t>37.77213888888889</t>
  </si>
  <si>
    <t>-122.41909166666667</t>
  </si>
  <si>
    <t>37°46'17.63"N</t>
  </si>
  <si>
    <t>122°25'10.01"W</t>
  </si>
  <si>
    <t>2002 Mazda car</t>
  </si>
  <si>
    <t>37°46'18.82"N</t>
  </si>
  <si>
    <t>122°25'8.23"W</t>
  </si>
  <si>
    <t>A Mazda rear ended the aV</t>
  </si>
  <si>
    <t>AV stopped to allow a pedestrian cross against traffic, off the side walk in the AV's lane and another car (Mazda) hit the AV from the rear end</t>
  </si>
  <si>
    <t>https://www.dmv.ca.gov/portal/wcm/connect/27b791a8-e71b-46b8-9722-e8d362fd5040/GMCruise_101717.pdf?MOD=AJPERES</t>
  </si>
  <si>
    <t>A Cruise autonomous vehicle ("Cruise AV"), operating in autonomous mode, was involved in a collision while heading eastbound on 15th Street toward Harrison Street. The Cruise AV had stopped briefly, initially to simulate the pick-up of a ridesharing customer and then to allow oncoming traffic to pass on the narrow street. After the oncoming traffic cleared, the Cruise AV began to proceed. At the same time, from behind the Cruise AV the driver of a Ford F250 pickup truck drove into the oncoming lane and began passing the Cruise AV. While overtaking the Cruise AV, the F250 clipped a sensor on the front, driver's-side comer of the Cruise AV. The parties exchanged information.
Though the police were not called, an officer passing by stopped to consult the parties and concluded no further action was required.
AV car model: Chevrolet Bolt, 2017
Other car model: Ford F250 Super Duty, 2001
Time: 01: 34 Pm 
Vehicle 1: Moving (AV)
Vehicle 2: Moving</t>
  </si>
  <si>
    <t>37.767022222222224</t>
  </si>
  <si>
    <t>-122.41387222222222</t>
  </si>
  <si>
    <t>37°46'1.23"N</t>
  </si>
  <si>
    <t>122°24'51.40"W</t>
  </si>
  <si>
    <t>2001 Ford pickup</t>
  </si>
  <si>
    <t>The Ford car wanted to takeover the AV's lane by driving into the incoming lane and began passing the AV. While overtaking the Cruise AV,  the pickup clipped a sensor on the front, driver's-side comer of the Cruise AV</t>
  </si>
  <si>
    <t>The pick up drove on the incoming traffic to take over the AV lane</t>
  </si>
  <si>
    <t>https://www.dmv.ca.gov/portal/wcm/connect/321e0f1b-8f64-409b-8fb1-09d17ea0bde9/GMCruise_101617.pdf.pdf?MOD=AJPERES</t>
  </si>
  <si>
    <t>A Cruise autonomous vehicle ("Cruise A V"), operating in autonomous mode, was rear-ended while going through a green light on Bush Street at Montgomery Street. As the Cruise AV passed through the intersection, a pedestrian looking at his cell phone approached the crosswalk in front of the Cruise AV. The Cruise AV responded by decelerating, and was rear-ended by a Toyota Corolla. The parties exchanged information, though the driver of the Corolla lacked insurance information. The police were not called. No injuries were reported at the scene by either party. A Cruise AV test driver later sought medical evaluation for shoulder stiffness. 
AV car model: Chevrolet Bolt, 2017
Other car model: Toyota Corolla, 2002
Location: Bush St &amp; Montgomery St, San Francisco, CA
Time: 07: 40 Am 
Vehicle 1: Moving (AV)
Vehicle 2: Moving</t>
  </si>
  <si>
    <t>37.790930555555555</t>
  </si>
  <si>
    <t>-122.40243611111111</t>
  </si>
  <si>
    <t>37°47'27.38"N</t>
  </si>
  <si>
    <t>122°24'10.27"W</t>
  </si>
  <si>
    <t>2002 Toyota Corola</t>
  </si>
  <si>
    <t>A toyota rear ended AV when AV was decelerating because a pedestrian was walking in front of AV</t>
  </si>
  <si>
    <t>Speed of AV must be slow</t>
  </si>
  <si>
    <t>https://www.dmv.ca.gov/portal/wcm/connect/a6e18c60-c85e-4512-bf8c-cdf8daf3a664/GMCruise_101217.pdf.pdf?MOD=AJPERES</t>
  </si>
  <si>
    <t>A Cruise autonomous vehicle ("Cruise A V"), operating in autonomous mode, was rear-ended on 14th Street. The Cruise AV, in the right of two eastbound lanes, was traversing the intersection at Valencia Street. Slightly ahead in the left lane next to the Cruise AV, a vehicle drifted into the Cruise AV's lane. The Cruise AV responded by decelerating, and was rear-ended by a Honda Accord. The parties exchanged information. The driver of the Accord apologized, saying that a leg cramp prevented him from braking sufficiently. The police were not called.
AV car model: Chevrolet Bolt, 2017
Other car model: Honda Accord, 2010
Location: 14th St and Valencia St, San Francisco, CA
Time: 02: 35 Am 
Vehicle 1: Moving (AV)
Vehicle 2: Moving</t>
  </si>
  <si>
    <t>37.76816111111111</t>
  </si>
  <si>
    <t>-122.42251111111112</t>
  </si>
  <si>
    <t>37°46'5.31"N</t>
  </si>
  <si>
    <t>122°25'22.33"W</t>
  </si>
  <si>
    <t>2010 Honda Accord</t>
  </si>
  <si>
    <t>A Honda rear ended AV when AV decelarted when a vehicle drifted into the Cruise AV's lane</t>
  </si>
  <si>
    <t>https://www.dmv.ca.gov/portal/wcm/connect/288c3d3c-a7b4-4156-aba8-1e56023ec3cc/GMCruise_100717.pdf?MOD=AJPERES</t>
  </si>
  <si>
    <t>A Nissan Altima made a left turn into a Zoox autonomous vehicle ("Zoox AV") that was operating in conventional mode when struck. The collision occurred while the Zoox AV was traveling straight, eastbound, through the intersection at Battery and Green Streets with the right-of-way. The driver of the Nissan Altima was distracted when it turned into and collided with the driver's side passenger door of the Zoox AV. The police were called, but citing a lack of injury, did not respond to the scene
AV car model: Toyota Highlander, 2016
Other car model: Nissan Altima, 2017
Location: Intersection Green St. &amp; Battery St, San Francisco, CA
Time: Pm (no time)
Vehicle 1: Moving (AV)
Vehicle 2: Moving</t>
  </si>
  <si>
    <t>37.80047777777777</t>
  </si>
  <si>
    <t>-122.40145833333334</t>
  </si>
  <si>
    <t>37°48'1.52"N</t>
  </si>
  <si>
    <t>122°24'6.82"W</t>
  </si>
  <si>
    <t>2017 Nissan Altima</t>
  </si>
  <si>
    <t>A Nissan altima turn into AV while AV was moving striaght with the right of way</t>
  </si>
  <si>
    <t>https://www.dmv.ca.gov/portal/wcm/connect/e4e4811b-0805-4b36-a550-9f042387e94f/Zoox_092717.pdf?MOD=AJPERES</t>
  </si>
  <si>
    <t>A Cruise autonomous vehicle ("Cruise AV11 ), operating in autonomous mode, was rear-ended by a white Volvo V40 while turning left from 5th Street onto Bryant Street. The Cruise AV was the lead car in the right of two left-tum lanes; the Volvo was directly behind. Both vehicles were stopped at a green light and were waiting to turn left. The signal changed, giving the vehicles a green left-tum arrow. The
Cruise AV began making the tum and was then rear-ended by the Volvo. The parties exchanged information. The police were not called. 
AV car model: Chevrolet Bolt , 2017
Other car model: Volvo V40, 2002
Location: 5th St. &amp; Bryant St, San Francisco, CA
Time: 09:09 Pm 
Vehicle 1: Moving (AV)
Vehicle 2: Moving</t>
  </si>
  <si>
    <t>37.777944444444444</t>
  </si>
  <si>
    <t>-122.4005138888889</t>
  </si>
  <si>
    <t>37°46'41.31"N</t>
  </si>
  <si>
    <t>122°24'2.73"W</t>
  </si>
  <si>
    <t>2002 Vovlo V40</t>
  </si>
  <si>
    <t>AV was rear enede by the Volvo when the AV was making a left turn</t>
  </si>
  <si>
    <t>https://www.dmv.ca.gov/portal/wcm/connect/c075f6dc-7270-41eb-8a5b-5083e61913c2/GMCruise_092117.pdf?MOD=AJPERES</t>
  </si>
  <si>
    <t>A Cruise autonomous vehicle ("Cruise AV11 ), operating in autonomous mode, was rear-ended by a white Ford Ranger while waiting at a stop light on I0th Street, southbound between Bryant and Division Streets. The Ranger crept forward slowly into the Cruise AV, which was completely stationary at the time of the collision. The parties exchanged information and the driver of the Ranger apologized, adding that he was on his cell phone. The police were called but, citing the lack of any injury, declined to respond to the scene.
AV car model: Chevrolet Bolt, 2017
Other car model: Ford Ranger, 2004
Location: Division St &amp; 10th St, San Francisco, CA
Time: 06:20 Pm 
Vehicle 1: Stopped in traffic (AV)
Vehicle 2: Moving</t>
  </si>
  <si>
    <t>37.769641666666665</t>
  </si>
  <si>
    <t>-122.40891111111112</t>
  </si>
  <si>
    <t>37°46'12.20"N</t>
  </si>
  <si>
    <t>122°24'33.92"W</t>
  </si>
  <si>
    <t>2004 Ford Ranger</t>
  </si>
  <si>
    <t>Ford Ranger rear ended the AV while waiting for the traffic light to turn green</t>
  </si>
  <si>
    <t>https://www.dmv.ca.gov/portal/wcm/connect/3356e6c2-52e4-4494-b454-663eec163bf0/GMCruise_091917.pdf?MOD=AJPERES</t>
  </si>
  <si>
    <t>A Cruise autonomous vehicle ("Cruise A V"), operating in autonomous mode, was rear-ended while traveling on Bay Street at Columbus Avenue, The Cruise AV was stopped at a red light in the left of two eastbound lanes, When the light turned green, the Cruise AV began to proceed forward toward the intersection. In the right lane, another vehicle drifted within its lane toward the Cruise AV. The Cruise AV responded by decelerating, and a car following closely behind rear-ended the Cruise AV, The parties exchanged information. The police were not called. 
AV car model: Chevrolet Bolt, 2017
Other car model: BMW 633 CSi, 1984
Location: Bay Street at Columbus Avenue, San Francisco, CA
Time: 03:20 Pm 
Vehicle 1: Moving (AV)
Vehicle 2: Moving</t>
  </si>
  <si>
    <t>downgrade</t>
  </si>
  <si>
    <t>37.805144444444444</t>
  </si>
  <si>
    <t>-122.41748055555556</t>
  </si>
  <si>
    <t>37°48'18.37"N</t>
  </si>
  <si>
    <t>122°25'3.93"W</t>
  </si>
  <si>
    <t>BMW Car</t>
  </si>
  <si>
    <t>A car rear ended AV when AV decelerated because a car in front of it merged in its lane</t>
  </si>
  <si>
    <t>https://www.dmv.ca.gov/portal/wcm/connect/02ee15fb-6918-4689-92a1-af89e2da7127/GMCruise_091817.pdf?MOD=AJPERES</t>
  </si>
  <si>
    <t>South San Francisco</t>
  </si>
  <si>
    <t>A cruise autonomous vehicle ("Cruise AV"), initially operating in autonomous mode, was involved in an accident while travelling northbound as Potrero Avenue turns into Brannan street. The cruise AV was proceeding straight through the intersection, which bends to the right, when a black Dodge charger came up quickly from behind. The charger was in a left-turn only lane immediately to the left of the cruise AV; but instead of turning left, the Charger tried to overtake the cruise AV and to proceed straight as well. At this point, the driver of the cruise AV took over manual control. As the Charger cut off the cruise AV, it scraped the cruise AV's front left sensor. At the time of the collision, the cruise AV was travelling at 4 mph, while the Charger was travelling at approximately 12 mph. The Charger fled the scene without exchanging information. The driver of the Cruise AV called the police to report the incident as a hit-and-run, but the police were not dispatched and no report was filed
AV car model: Chevrolet Bolt, 2017
Other car model: Dodge Charger
Location: Potrero street and Division, South San Francisco, CA
Time: 11:20 Pm 
Vehicle 1: Moving (AV)
Vehicle 2: Moving</t>
  </si>
  <si>
    <t>37.769283333333334</t>
  </si>
  <si>
    <t>-122.40785277777778</t>
  </si>
  <si>
    <t>37°46'7.09"N</t>
  </si>
  <si>
    <t>122°24'28.28"W</t>
  </si>
  <si>
    <t>Dodge charger car</t>
  </si>
  <si>
    <t>A dodge tried to overtake the cruise AV . As the Charger cut off the cruise AV, it scraped the cruise AV's front left sensor</t>
  </si>
  <si>
    <t>https://www.dmv.ca.gov/portal/wcm/connect/f48cab10-4257-4ba3-8183-56131f0a348c/GMCruise_091517.pdf.pdf?MOD=AJPERES</t>
  </si>
  <si>
    <t>A Cruise autonomous vehicle ("Cruise AV"), operating in conventional mode, was involved in an incident while traveling eastbound on Harrison Street between 12th and 11th Streets. The Cruise AV's driver observed a cyclist traveling in the wrong direction toward the Cruise AV. The cyclist was waving his hands and swerving severely; he appeared to be intoxicated. The driver brought the Cruise AV to a complete stop. The cyclist continued weaving toward the Cruise AV, collided with the Cruise AV's front-right bumper, and fell over. After getting to his feet, the cyclist picked up his bike and deliberately hit the bike's front tire into the passenger side of the Cruise AV. He then pulled on a sensor on the Cruise A V's rear, passenger-side, causing minor damage. With the cyclist off to the side of the vehicle, the driver of the Cruise AV slowly pulled away from the interaction. Police were not present or called to the scene
AV car model: Chevrolet Bolt, 2016
Other object: Bicyclist 
Location: Folsom Street and 11th Street, San Francisco, CA
Time: 11:10 Am 
Vehicle 1: Stopped in traffic (AV)
Vehicle 2: Moving</t>
  </si>
  <si>
    <t>37.77028055555555</t>
  </si>
  <si>
    <t>-122.41285277777779</t>
  </si>
  <si>
    <t>37°46'11.37"N</t>
  </si>
  <si>
    <t>122°24'47.46"W</t>
  </si>
  <si>
    <t>37°46'13.39"N</t>
  </si>
  <si>
    <t>122°24'45.89"W</t>
  </si>
  <si>
    <t>A cyclist moving in the wrong dirction toward the Cruise AV , collided with the Cruise AV's front-right bumper, and fell over. After getting to his feet, the cyclist picked up his bike and deliberately hit the bike's front tire into the passenger side of the Cruise AV. He then pulled on a sensor on the Cruise AV's rear</t>
  </si>
  <si>
    <t>Thia accident dealt with intoxcated cyclist</t>
  </si>
  <si>
    <t>https://www.dmv.ca.gov/portal/wcm/connect/e89f2ed7-40d7-416c-abe1-51c42f4bcc26/GMCruise_091217.pdf?MOD=AJPERES</t>
  </si>
  <si>
    <t>A Cruise autonomous vehicle ("Cruise AV11), operating in conventional mode, was involved in a collision while preparing to turn left from Folsom street into 6th street. The driver of the cruise AV decelerated and stopped to let a pedestrian clear the crosswalk. A Ford Explorer behind the Cruise AV then impacted the rear passenger-side corner of the cruise AV. The police were called, but declined to respond citing the lack of any reported injury.
AV car model: Chevrolet Bolt, 2016
Other object: Ford Explorer XLT, 2005 
Location: Folsom Street and 6th Street, San Francisco, CA
Time: 04:47 Pm 
Vehicle 1: Moving (AV)
Vehicle 2: Moving</t>
  </si>
  <si>
    <t>To the left of the right turn</t>
  </si>
  <si>
    <t>37.778413888888885</t>
  </si>
  <si>
    <t>-122.40585555555556</t>
  </si>
  <si>
    <t>37°46'41.63"N</t>
  </si>
  <si>
    <t>122°24'21.95"W</t>
  </si>
  <si>
    <t>Ford Car</t>
  </si>
  <si>
    <t>A Ford rear ended AV when AV was stopping to let a pedestrian clear the cross walk</t>
  </si>
  <si>
    <t>https://www.dmv.ca.gov/portal/wcm/connect/b67dd67c-2684-4beb-a949-ef78d2db1165/GMCruise_090917.pdf.pdf?MOD=AJPERES</t>
  </si>
  <si>
    <t>A Waymo autonomous vehicle (Waymo AV) in manual travelling eastbound in the left lane on Alma Street in Palo Alto was involved in a minor collision. The Waymo AV was in autonomous mode when a vehicle ahead of it swerved right to avoid an object in the road. The driver of the Waymo AV then disengaged and began to change lanes to the right to avoid the object. The Waymo AVs rear bumper then scraped the front left bumper of a van proceeding in the adjacent right lane, The Waymo AV was travelling at approximately 21 mph while the other vehicle was travelling at approximately 26 mph at the time of the collision, The Waymo AV experienced minor damage to its rear bumper. The other vehicle experienced minor damage to its front bumper, There were no injuries reported at the scene by either party,
AV car model: Chrysler Pacifica, 2017
Other object: Odyssey, 2006 
Location: Aima Street and El Vemno Avenue, Palo Alto, Santa Clara CA
Time: 08:39 Am 
Vehicle 1: Moving (AV)
Vehicle 2: Moving</t>
  </si>
  <si>
    <t>21</t>
  </si>
  <si>
    <t>37.420938888888884</t>
  </si>
  <si>
    <t>-122.12804722222222</t>
  </si>
  <si>
    <t>37°25'15.95"N</t>
  </si>
  <si>
    <t>122° 7'41.91"W</t>
  </si>
  <si>
    <t>Van Odyssey</t>
  </si>
  <si>
    <t>26</t>
  </si>
  <si>
    <t>37°25'15.90"N</t>
  </si>
  <si>
    <t>122° 7'42.02"W</t>
  </si>
  <si>
    <t>The driver of the AV began to change lanes to the right to avoid an object in its path. The Waymo AVs rear bumper then scraped the front left bumper of a van proceeding in the adjacent right lane</t>
  </si>
  <si>
    <t>Having an object in the road caused the driver to disengage and go to the right lane where a van was driving in.</t>
  </si>
  <si>
    <t>https://www.dmv.ca.gov/portal/wcm/connect/cdca30b7-e793-44ed-bd22-be139acd526a/Waymo_082617.pdf?MOD=AJPERES</t>
  </si>
  <si>
    <t>UATC LLC</t>
  </si>
  <si>
    <t>An Uber Volvo XC 90 registered under the DMV testing program ("Uber SDV") was eastbound on Geary Blvd preparing to make a right turn onto 3rd Ave. The vehicle operator disengaged the combined advanced driver assist systems on the vehicle to wait for pedestrians before making a right tum onto 3rd Ave. While the Uber SDV was stopped, a Toyota Tacoma impacted the rear of the Uber SDV. The collision caused minor damage to the vehicle's rear hatch and bumper and scuffed the Tacoma's bumper. No injuries were reported onsite. Police were not called. The Uber SDV co-pilot later reported wrist discomfort. 
AV car model: Volvo XC90, 2017
Other car: Toyota Tacoma, 2017 
Location: Geary Blvd. &amp; 3rd Ave., San Francisco, CA
Time: 02:55 Pm 
Vehicle 1: Stopped in traffic (AV)
Vehicle 2: Moving</t>
  </si>
  <si>
    <t>at the right side</t>
  </si>
  <si>
    <t>XC90</t>
  </si>
  <si>
    <t>37.78106111111111</t>
  </si>
  <si>
    <t>-122.46127222222222</t>
  </si>
  <si>
    <t>37°46'51.80"N</t>
  </si>
  <si>
    <t>122°27'41.93"W</t>
  </si>
  <si>
    <t>2017 Toyota Tacoma</t>
  </si>
  <si>
    <t>The Av was stopped to allow a pedestrian to walk the cross walk and then a Toyota rear ended the AV</t>
  </si>
  <si>
    <t>https://www.dmv.ca.gov/portal/wcm/connect/ebd3d4dc-0a7b-4181-be43-1c280a228ae4/UATC_08.16.17.pdf?MOD=AJPERES</t>
  </si>
  <si>
    <t>A cruise autonomous vehicle (Cruise AV) was involved in a collision on 19th street at Shotwell street. The Cruise AV heading west, was slowing down as it approached the four way stop at which point the driver of a pickup truck behind the cruise AV drove into oncoming lane and began passing the cruise AV. While driving past the cruise AV, the truck clipped the cruise AV's front driver's side corner and continued through the intersection in the opposite lane of travel. The parties stopped and exchanged information after the intersection. Police were called to the scene but no report was created.
AV car model: Chevrolet Bolt, 2017
Other car: Toyota Tacoma, 2017 
Location: 19th street (Westbound) at Shotwell st., San Francisco, CA
Time: 10:54 Am 
Vehicle 1: Moving (AV)
Vehicle 2: Moving</t>
  </si>
  <si>
    <t>37.76045</t>
  </si>
  <si>
    <t>-122.41577500000001</t>
  </si>
  <si>
    <t>37°45'37.70"N</t>
  </si>
  <si>
    <t>122°24'55.32"W</t>
  </si>
  <si>
    <t>When AV was slowing down to stop at the stop sign, the Toyota truck behind it drove in the oncoming lane to overtake the AV's lane, the truck clipped the cruise AV's front driver's side corner and continued through the intersection in the opposite lane of travel</t>
  </si>
  <si>
    <t>A car behind AV drive in the oncoming lane to pass the AV</t>
  </si>
  <si>
    <t>The road is a two way without any lane markings and car can park on the left and the right side of the road</t>
  </si>
  <si>
    <t>https://www.dmv.ca.gov/portal/wcm/connect/b68a629c-6433-4ac4-8cba-931239d1b426/GM_Cruise_070617.pdf?MOD=AJPERES</t>
  </si>
  <si>
    <t>A cruise autonomous vehicle (Cruise AV) was involved in a collision on Montegomry street at Post street. The cruise AV was the lead car stopped at a red light. When the light turned green, the cruise AV began moving forward. Shortly thereafter, with the cruise AV travelling at &lt; 1 mph, a van closely following behind ran into the back of the cruise AV. Police were not present or called to the scene. The driver of the van left the scene without stopping to identify herself to the cruise AV driver or passengers
AV car model: Chevrolet Bolt, 2017
Other car: Ford Transit
Location: Montgomery street (southbound) at Post st., San Francisco, CA
Time: 11:58 Am 
Vehicle 1: Moving (AV)
Vehicle 2: Moving</t>
  </si>
  <si>
    <t>37.78923333333333</t>
  </si>
  <si>
    <t>-122.40206388888889</t>
  </si>
  <si>
    <t>37°47'22.47"N</t>
  </si>
  <si>
    <t>122°24'7.72"W</t>
  </si>
  <si>
    <t>Ford Transit van</t>
  </si>
  <si>
    <t>While the AV started to move at the green light, a Ford van rear ended the AV</t>
  </si>
  <si>
    <t>This street is usually very busy with cars and pedestrians</t>
  </si>
  <si>
    <t>https://www.dmv.ca.gov/portal/wcm/connect/2e12354c-097b-4986-b9ec-fc248727d09a/GMCruise_062817.pdf?MOD=AJPERES</t>
  </si>
  <si>
    <t>A cruise autonomous vehicle ("Cruise AV") was involved in a co11ision on Van Ness Avenue. The Cruise AV was traveling northbound at 7 mph when a bus merged into the lane in front of the Cruise AV. 
The Cruise AV braked, and a white minivan that had been closely following ran into the back of the Cruise AV. Police were not present or called to the scene.
AV car model: Chevrolet Bolt, 2017
Other car: unknown
Location: Van Ness Ave. at O'Farrell Street (northbound), San Francisco, CA
Time: Pm (unknown time)
Vehicle 1: Moving (AV)
Vehicle 2: Moving</t>
  </si>
  <si>
    <t>upgrade</t>
  </si>
  <si>
    <t>37.784575</t>
  </si>
  <si>
    <t>-122.4210638888889</t>
  </si>
  <si>
    <t>37°47'3.60"N</t>
  </si>
  <si>
    <t>122°25'15.60"W</t>
  </si>
  <si>
    <t>The AV braked because a bus merged in its lane and then a minivan behind the AV hit the rear of the AV</t>
  </si>
  <si>
    <t>Probably sudden brake is the main reason that triggered this accident</t>
  </si>
  <si>
    <t>https://www.dmv.ca.gov/portal/wcm/connect/6a6f62a1-9bde-4d70-a4d0-e747926faa9a/GM_Cruise_060717.pdf?MOD=AJPERES</t>
  </si>
  <si>
    <t>A Cruise autonomous vehicle ("Cruise AV") was traveling northbound on 11th Street in San Francisco in autonomous mode, turning left onto Mission Street in the outer of two left tum lanes. During the turn, a vehicle in the inner of the two left turn lanes began to cut in front of the Cruise AV. The Cruise AV braked, and a bike that had been closely crossing behind the rear of the Cruise A V ran into the back of the Cruise A V. Police were not present or called to the scene.
None of the occupants of the Cruise AV were injured. The Cruise AV occupants observed that the cyclist scraped his knee. At the time, the cyclist stated an intention to seek medical evaluation, but declined to seek emergency assistance. There was a minor scratch on the A V, and the bicycle had no visible damage.
AV car model: Chevrolet Bolt, 2017
Other car: (bicyclist)
Location: 11th St. and Mission St., San Francisco, CA
Time: 5:26 Pm 
Vehicle 1: Moving (AV)
Vehicle 2: Moving</t>
  </si>
  <si>
    <t>37.774252777777775</t>
  </si>
  <si>
    <t>-122.41697500000001</t>
  </si>
  <si>
    <t>37°46'26.66"N</t>
  </si>
  <si>
    <t>122°25'0.27"W</t>
  </si>
  <si>
    <t>Bicycle</t>
  </si>
  <si>
    <t>While the AV making a left turn, it had to brake because of a vehicle began to cut in the front of AV, after the brake, a bicycle rear ended the AV</t>
  </si>
  <si>
    <t>Maybe sudden braking and the bike being very close to the AV created this accident</t>
  </si>
  <si>
    <t>https://www.dmv.ca.gov/portal/wcm/connect/7775ab52-ff6a-4473-8300-e3d589cd6448/GMCruise_052517.pdf?MOD=AJPERES</t>
  </si>
  <si>
    <t>A Waymo Lexus-model autonomous vehicle ("Waymo AV") made contact with a curb while in manual mode on middle field road at Oregon expressway in Palo Alto, Ca. The Waymo AV was traveling Eastbound in autonomous mode in the rightmost lane of middle field road. As the vehicle crossed Oregon expressway, the Waymo AV autonomous system detected the vehicle in the left adjacent Lane begin to drift to the right, toward the Waymo AV. The Waymo AV nudged to the rightmost side of its lane. As the left adjacent vehicle continued to drift towards the Waymo AV, the Waymo AV Test driver took manual control. The Waymo AV's front passenger-side tire then made contact with the right curb, causing it to deflate. The other vehicle then straightened its trajectory in its Lane and continued on. There were no injuries reported.
AV car model: Lexus RX450H, 2012
Other object: (Street curb)
Location: Middle field road at Oregon Expwy., Palo Alto, CA
Time: 6:59 Pm 
Vehicle 1: Moving (AV)</t>
  </si>
  <si>
    <t>RX450H</t>
  </si>
  <si>
    <t>37.43545555555555</t>
  </si>
  <si>
    <t>-122.13269166666666</t>
  </si>
  <si>
    <t>37°26'10.08"N</t>
  </si>
  <si>
    <t>122° 8'1.44"W</t>
  </si>
  <si>
    <t>Street Curb</t>
  </si>
  <si>
    <t>The dirver of AV took control to keep the AV away from a vehicle approaching its lane. In doing so, the AV hit the street curb</t>
  </si>
  <si>
    <t>another car was drifting to the AV lane and thus, the driver of AV drove but the AV hit a curb on the right side of the street</t>
  </si>
  <si>
    <t>This is an accident with a street curb!</t>
  </si>
  <si>
    <t>https://www.dmv.ca.gov/portal/wcm/connect/40372935-f84b-402a-bd29-fd38924eccae/Google_041917.pdf?MOD=AJPERES</t>
  </si>
  <si>
    <t>A Waymo Lexus-model autonomous Vehicle ("Waymo AV") was involved in a collision while in autonomous mode in the left tum lane on SB Shoreline near El Camino in Mountain View, CA. The Waymo AV was rear-ended by a Toyota Camry while slowly creeping forward with traffic at the red light. The Waymo AV was travelling around 1 MPH at the time of collision, the Camry was travelling around 7 MPH at moment of collision. The Waymo A V had minor damage to its rear bumper, the Camry had minor damage to its front bumper. 
AV car model: Lexus RX450H, 2012
Other car: Toyota Camry, 2002
Location: Shoreline Blvd and El Camino Real Mountain View Santa Clara, CA
Time: 4:50 Pm 
Vehicle 1: Moving (AV)
Vehicle 2: Moving</t>
  </si>
  <si>
    <t>37.388130555555556</t>
  </si>
  <si>
    <t>-122.08817777777777</t>
  </si>
  <si>
    <t>37°23'18.46"N</t>
  </si>
  <si>
    <t>122° 5'16.79"W</t>
  </si>
  <si>
    <t>2012 Toyota Camry</t>
  </si>
  <si>
    <t>The Waymo AV was rear-ended by a Toyota Camry while slowly creeping forward with traffic at the red light.</t>
  </si>
  <si>
    <t>https://www.dmv.ca.gov/portal/wcm/connect/9ff287ca-2562-48f2-999d-be18e1714eba/Google_032617.pdf?MOD=AJPERES</t>
  </si>
  <si>
    <t>A Cruise autonomous vehicle ("Cruise AV") was traveling westbound on Broadway in San Francisco in autonomous mode and was in the process of passing a mobile crane truck that was double parked, blocking the westbound lane. During this maneuver, a Ford F-250 approached and simultaneously went around both the Cruise AV and the crane truck. While the Ford made its pass, the Cruise AV stopped.
As the Ford completed its pass and turned back into the forward lane of travel, the Ford clipped the front, driver's side sensor of the Cruise AV. At the time of impact, the Cruise AV was stopped and the Ford was traveling at approximately 4 miles per hour.
None of the occupants of the Cruise AV or Ford were injured. The Cruise AV sustained minor damage to its front, driver's side sensor and mount. The Ford sustained minor visible damage to its rear, passenger's side tire.
AV car model: Chevrolet Bolt, 2017
Other car: Ford F-250, 2016
Location: unknown
Time: 10:36 Am 
Vehicle 1: Stopped in traffic (AV)
Vehicle 2: Moving</t>
  </si>
  <si>
    <t>2016 Ford F-250</t>
  </si>
  <si>
    <t>AV was in the process of passing a mobile crane truck that was double parked, blocking the westbound lane. During this maneuver, a Ford F-250 approached and simultaneously went around both the Cruise AV and the crane truck. While the Ford made its pass, the Cruise AV stopped. As the Ford completed its pass and turned back into the forward lane of travel, the Ford clipped the front, driver's side sensor of the Cruise AV</t>
  </si>
  <si>
    <t>https://www.dmv.ca.gov/portal/wcm/connect/c7b00b79-1bc3-46d5-bd96-606342046aa8/GMCruise_032317.pdf?MOD=AJPERES</t>
  </si>
  <si>
    <t>A Cruise autonomous vehicle ("Cruise AV") was traveling southbound on Tenth Street in San Francisco in autonomous mode. The Cruise AV was stopped at a red light with a Mercedes behind it, also stopped. The Cruise AV began moving forward after the light turned green and was traveling at 2 mph when the Mercedes collided with the rear of the Cruise AV. The approximate speed of the Mercedes at the time of impact was 4 mph.
None of the occupants of the Cruise AV or Mercedes reported injuries at the scene. The Cruise AV sustained minor damage to its rear bumper. The Mercedes sustained minor visible damage to its front bumper.
AV car model: Chevrolet Bolt, 2017
Other car: Mercedes MI 350, 2015
Location: NW Corner of 1Oth and Division San Francisco, CA	
Time: 1:30 Pm 
Vehicle 1: Moving (AV)
Vehicle 2: Moving</t>
  </si>
  <si>
    <t>37.769425</t>
  </si>
  <si>
    <t>-122.40857222222223</t>
  </si>
  <si>
    <t>37°46'11.05"N</t>
  </si>
  <si>
    <t>122°24'32.34"W</t>
  </si>
  <si>
    <t>2015 Mercedes MI 350</t>
  </si>
  <si>
    <t>Mercedes collided with the rear of the Cruise AV.</t>
  </si>
  <si>
    <t>https://www.dmv.ca.gov/portal/wcm/connect/562b91e1-e05f-4ba3-8d62-6794d0f6509e/GMCruise_032217.pdf?MOD=AJPERES</t>
  </si>
  <si>
    <t>A cruise autonomous vehicle (Cruise AV) was involved in an accident in San Francisco while travelling eastbound on Golden Gate Avenue between Webster and Buchanan street. The cruise AV was operating in autonomous mode at the time of the accident.
The intersection at Buchanan does not allow-for vehicular cross traffic but is controlled by a crosswalk with yellow lights that flash· when activated.  As the Cruise AV was approaching at Buchanan the yellow lights were flashing. The Cruise AV slowed, paused briefly before the crosswalk and then began to proceed. The vehicle immediately behind the Cruise AV, a Toyota Highlander also slowed and paused in concert with the Cruise AV. A third vehicle, a Subaru, located behind the Toyota did not slow and collided with  the Toyota, causing the Subaru's airbags to deploy, That collision pushed the Toyota into the back of the Cruise AV. 
None of-the occupants of the Cruise AV or Toyota reported injuries at the scene,, and the driver of the subaru intended to seek medical evaluation for knee pain from the collision. The Cruise vehicle sustained minimal damage to its rear bumper. The Toyota sustained minor visible damage to its front and rear bumpers. The Subaru sustained minor visible damage to its front end.
AV car model: Chevrolet Bolt, 2017
Other car: Subaru Forest, 2010
Time: 08:38 Am 
Vehicle 1: Moving (AV)
Vehicle 2: Moving</t>
  </si>
  <si>
    <t>37.77988611111111</t>
  </si>
  <si>
    <t>-122.42928611111111</t>
  </si>
  <si>
    <t>37°46'47.33"N</t>
  </si>
  <si>
    <t>122°25'47.57"W</t>
  </si>
  <si>
    <t>2010 Subaru car</t>
  </si>
  <si>
    <t>This is multi car accident. A Subaru hit a Toyota behind the AV which caused the Toyota to hit the AV</t>
  </si>
  <si>
    <t>Multi car accident. What caused the accident is the car that didn't slow down and hit the car in front of it (Toyota) which, in turn, hit the AV</t>
  </si>
  <si>
    <t>Multi car accident</t>
  </si>
  <si>
    <t>https://www.dmv.ca.gov/portal/wcm/connect/a549dbc4-a164-4813-bc72-3164261fc89a/GMCruise_021617.pdf?MOD=AJPERES</t>
  </si>
  <si>
    <t>Sunnyvale</t>
  </si>
  <si>
    <t>The AV (subject vehicle) driver was on highway 101 S between NASA Ames Research center and exit 237 to Sunnyvale, at approxiamtely 3 pm on Tuesday May 10, 2016. The AV functions of the subject vehicle were not engaged at the time (conventional mode). The subject vehicle had one passenger in the back seat. There was heavy traffic travelling at 20-40 mph. The car travelling directly ahead of the subject vehicle stopped suddenly. The subject vehicle impacted the stopped vehicle at low speed. Both drivers pulled over to the shoulder of the road. No injuries were reported by either vehicle occupant in this minor crash. No airbags deployed in the crash. Except for minor scuff marks on the leading vehicle's rear bumper, no other damage was observed. After exchange of information, both vehicles were driven away from the scene. Police were not called. No other vehicles were involved.
AV car model: Nissan Leaf, 2010
Other car: Chevrolet Cobalt, 2010
Location: 101 HWY south bound, Sunnyvale , Santa Clara, CA	
Time: 3 Pm 
Vehicle 1: Moving (AV)
Vehicle 2: Moving</t>
  </si>
  <si>
    <t>Leaf</t>
  </si>
  <si>
    <t>2010</t>
  </si>
  <si>
    <t>37.40109722222222</t>
  </si>
  <si>
    <t>-122.03749722222221</t>
  </si>
  <si>
    <t>37°24'5.62"N</t>
  </si>
  <si>
    <t>122° 2'22.82"W</t>
  </si>
  <si>
    <t>2010 Chevrolet Cobalt</t>
  </si>
  <si>
    <t>20-40</t>
  </si>
  <si>
    <t>The car in front of AV stopped suddenly. The AV in conventional mode impacted and hit the rear of that car (Chevrolet Cobalt)</t>
  </si>
  <si>
    <t>A car in front brakes suddenly caused the car behind to hit it</t>
  </si>
  <si>
    <t>https://www.dmv.ca.gov/portal/wcm/connect/cd83795a-4f11-408d-a558-5201ea6bf264/Nissan_051016.pdf?MOD=AJPERES</t>
  </si>
  <si>
    <t>Cruise Automation</t>
  </si>
  <si>
    <t>A cruise Nissan Leaf autonomous vehicle (Cruise AV) was in autonomous mode travelling at approximately 20 miles per hour in the right lane of the 7th street. The vehicle began moving within its lane to the left, and then began correcting to the right, at which point the driver decided to take over manual control. After taking over manual control, the operator did not change the path of the vehicle and collided with an unoccupied Toyota Prius that was parallel parked on 7th street approximately 20 feet before the intersection with Bryant street. The Prius sustained minor visible damage to the front left quarter panel area. The Cruise AV sustained minor visible damage to the front right quarter panel area. There were no injuries.
AV car model: Nissan Leaf, 2012
Other car: Toyota Prius 
Location: 7th street and Bryant, San Francisco, CA	
Time: 1:41 Pm 
Vehicle 1: Moving (AV)
Vehicle 2: Moving</t>
  </si>
  <si>
    <t>right side</t>
  </si>
  <si>
    <t>20</t>
  </si>
  <si>
    <t>37.77418055555555</t>
  </si>
  <si>
    <t>-122.40453055555557</t>
  </si>
  <si>
    <t>37°46'26.39"N</t>
  </si>
  <si>
    <t>122°24'15.62"W</t>
  </si>
  <si>
    <t>Toyota Prius</t>
  </si>
  <si>
    <t>The driver of AV took over driving (from autonomous mode) and collided with a parked car</t>
  </si>
  <si>
    <t>https://www.dmv.ca.gov/portal/wcm/connect/bc21ef62-6e7c-4049-a552-0a7c50d92e86/Cruise_Automation_01.08.16.pdf?MOD=AJPERES</t>
  </si>
  <si>
    <t>A Cruise autonomous vehicle ("Cruise AV") was parked in conventional mode on westbound Jackson Street just east of the intersection with Jones Street. The driver, intending to pull out of the parking spot still in conventional mode, put the Cruise AV into reverse rather than drive and contacted the vehicle parked directly behind the Cruise AV. The contact scratched the rear bumper of the Cruise AV and dented the license plate holder of the other vehicle. Because the other vehicle was unoccupied, the driver of the Cruise AV left contact information on the windshield. There were no injuries and the police were not called.</t>
  </si>
  <si>
    <t>~ 2</t>
  </si>
  <si>
    <t>37.79505833333333</t>
  </si>
  <si>
    <t>-122.41458611111112</t>
  </si>
  <si>
    <t>Lexus car</t>
  </si>
  <si>
    <t>The driver of the AV put the AV into reverse instead of Drive and hit the car parking behind him</t>
  </si>
  <si>
    <t>Driver got confused between Drive and Reverse</t>
  </si>
  <si>
    <t>driving Reverse and hit a car</t>
  </si>
  <si>
    <t>https://www.dmv.ca.gov/portal/wcm/connect/eb38ec09-dd14-4b89-9d97-5a97cdf2f9cc/GMCruise_052518.pdf?MOD=AJPERES</t>
  </si>
  <si>
    <t>A Waymo autonomous vehicle ("Waymo AV") in autonomous mode was broadsided while stationary in a parking lot at 100 Mayfield Ave.
in Mountain View, CA. The Waymo AV was stopped for approximately 65 seconds when a vehicle backing out of a parking spot made
contact with the Waymo AV's driver's-side sliding door and rear quarter panel at approximately 2 mph. There were no injuries reported at
the scene by either party. The operator of the Waymo AV disengaged autonomous mode while the other vehicle pulled back into the spot it
had previously occupied. Both parties then exchanged information. .</t>
  </si>
  <si>
    <t>c</t>
  </si>
  <si>
    <t>Daylight</t>
  </si>
  <si>
    <t>37.4099</t>
  </si>
  <si>
    <t>-122.1055361111111</t>
  </si>
  <si>
    <t>2016 Ford Transit</t>
  </si>
  <si>
    <t>A Ford was backing out of a parking spot hit the parked AV</t>
  </si>
  <si>
    <t>Accident in Parking lot</t>
  </si>
  <si>
    <t>https://www.dmv.ca.gov/portal/wcm/connect/aa43d9aa-6675-43ed-97ec-cf032f2d7fda/waymo_5.25.18.pdf?MOD=AJPERES</t>
  </si>
  <si>
    <t>A Cruise autonomous vehicle ("Cruise AV") was involved in a collision while operating in autonomous mode southbound on Hyde Street at
the intersection with Washington Street. The Cruise AV was stopped waiting for traffic to clear the intersection before making a left turn
onto Washington Street. Another vehicle directly behind the Cruise AV collided with the Cruise AV, damaging the center of the rear
bumper. The driver of the Cruise AV later experienced stiffness in his neck, sought treatment, and was released to return to work the next
day. The police were not called.</t>
  </si>
  <si>
    <t>Dusk-Dawn</t>
  </si>
  <si>
    <t>37.793794444444444</t>
  </si>
  <si>
    <t>-122.41797222222223</t>
  </si>
  <si>
    <t>37°47'38.58"N</t>
  </si>
  <si>
    <t>122°25'5.00"W</t>
  </si>
  <si>
    <t>1999 Honda Accord</t>
  </si>
  <si>
    <t>A Honda rear ended AV while AV waiting at the traffic light to be clear to make a left turn</t>
  </si>
  <si>
    <t>https://www.dmv.ca.gov/portal/wcm/connect/2796fe1b-c56e-4d11-8ca1-093e677b39a4/GM+Cruise+06.03.18.pdf?MOD=AJPERES</t>
  </si>
  <si>
    <t>A Cruise autonomous vehicle ("Cruise AV") was rear-ended while operating in autonomous mode on Bryant Street between 10th Street and
11th Street. The Cruise AV had just made a left turn from 11th Street onto Bryant when a second Cruise autonomous vehicle directly behind
operating in conventional mode contacted the rear bumper of the Cruise AV, causing minor scuffs to both vehicles. There were no injuries and
the police were not called.</t>
  </si>
  <si>
    <t>37.769616666666664</t>
  </si>
  <si>
    <t>-122.41066388888889</t>
  </si>
  <si>
    <t>37°46'10.92"N</t>
  </si>
  <si>
    <t>122°24'40.71"W</t>
  </si>
  <si>
    <t>Cruise AV</t>
  </si>
  <si>
    <t>The AV (autonomous mode) was making a left turn into Bryant streen when another AV (conventional mode) rear ended the first AV</t>
  </si>
  <si>
    <t>Two AVs included in this accident</t>
  </si>
  <si>
    <t>https://www.dmv.ca.gov/portal/wcm/connect/0cb05b02-8025-4db1-b946-70e2abd8569d/GM+Cruise+06.11.18.pdf?MOD=AJPERES</t>
  </si>
  <si>
    <t>A Waymo autonomous vehicle ("Waymo AV") traveling on Highway 85 N in Mountain View struck the median divide after the driver disengaged the vehicle from autonomous mode to manual mode and allowed the vehicle to drift out of its lane while in manual mode. The Waymo A V experienced moderate damage to its front left tire and bumper. There were no other vehicles involved and no injuries were reported at the scene.</t>
  </si>
  <si>
    <t>Street Median</t>
  </si>
  <si>
    <t>AV in manual mode drifted out of its lane and struck the street median</t>
  </si>
  <si>
    <t>The AV hit a median. The exact location is not given in the accident report</t>
  </si>
  <si>
    <t>https://www.dmv.ca.gov/portal/wcm/connect/7f9d1f52-9f65-44d8-aeb7-6d26f234ffeb/Waymo_061318.pdf?MOD=AJPERES</t>
  </si>
  <si>
    <t>Aurora Innovation, Inc.</t>
  </si>
  <si>
    <t>An Aurora test vehicle was being manually driven (conventional mode) for data collection in Palo Alto near Pagemill Rd and the 280 off-ramp at around 1:50 pm on Wednesday 06/20/2018. As the driver of the Aurora test vehicle approached the end of the off-ramp, he witnessed ahead of him a squirrel enter and then stop itself in the middle of the ramp. The driver proceeded to begin a slow and steady deceleration of the Aurora test vehicle to avoid maiming the animal. A silver Lexus traveling behind the Aurora test vehicle then rear ended the test vehicle. There were no injuries and the parties exchanged information. Though the police were not called, a CHP officer was already in the vicinity addressing an abandoned vehicle. The officer consulted with the parties but ultimately concluded no further action was needed.</t>
  </si>
  <si>
    <t>Lincoln</t>
  </si>
  <si>
    <t>MKZ</t>
  </si>
  <si>
    <t>50</t>
  </si>
  <si>
    <t>37.39061111111111</t>
  </si>
  <si>
    <t>-122.16315833333334</t>
  </si>
  <si>
    <t>37°23'22.84"N</t>
  </si>
  <si>
    <t>122° 9'48.13"W</t>
  </si>
  <si>
    <t>1997 Lexus ES</t>
  </si>
  <si>
    <t>A lexus car rear ended AV</t>
  </si>
  <si>
    <t>While driving, the dirver of AV witnessed ahead of him a squirrel in the middle of the ramp. The driver proceeded to begin a slow and steady deceleration of the Aurora test vehicle to avoid maiming the animal. A silver Lexus traveling behind the Aurora test vehicle then rear ended the test vehicle</t>
  </si>
  <si>
    <t>There is a squirel issue in this accident. The location is approximate</t>
  </si>
  <si>
    <t>https://www.dmv.ca.gov/portal/wcm/connect/652df9b7-f19a-4105-86d9-7ae4a9f85008/Aurora_062018.pdf?MOD=AJPERES</t>
  </si>
  <si>
    <t>A Cruise autonomous vehicle ("Cruise AV"), operating in autonomous mode, was traveling westbound on El Camino Del Mar between 32nd Ave and Legion of Honor Drive. The Cruise AV was struck by a golf ball from a nearby golf course causing damage to the Cruise AV's front driver windshield. There were no injuries and police were not called.</t>
  </si>
  <si>
    <t>37.78649722222222</t>
  </si>
  <si>
    <t>-122.49383055555556</t>
  </si>
  <si>
    <t>37°47'11.67"N</t>
  </si>
  <si>
    <t>122°29'36.23"W</t>
  </si>
  <si>
    <t>Golf Ball (NOT a car)</t>
  </si>
  <si>
    <t>The Cruise AV was struck by a golf ball from a nearby golf course</t>
  </si>
  <si>
    <t>Driving near golf course</t>
  </si>
  <si>
    <t>Golg ball hit the car</t>
  </si>
  <si>
    <t>https://www.dmv.ca.gov/portal/wcm/connect/81d8865f-4c99-4342-9c5e-cc6c6b371c75/GMCruise_062218.pdf?MOD=AJPERES</t>
  </si>
  <si>
    <t>A Cruise autonomous vehicle (" Cruise AV"), operating in autonomous mode, was involved in a collision while traveling westbound on 17th Street through the intersection with Mission Street. The Cruise AV was struck on its left rear corner by another vehicle making a left turn from eastbound 17th Street onto Mission Street. This caused damage to the Cruise AV's rear bumper. There were no injuries and police were not called.</t>
  </si>
  <si>
    <t>37.763447222222226</t>
  </si>
  <si>
    <t>-122.41954722222222</t>
  </si>
  <si>
    <t>37°45'48.63"N</t>
  </si>
  <si>
    <t>122°25'8.65"W</t>
  </si>
  <si>
    <t>37°45'48.34"N</t>
  </si>
  <si>
    <t>122°25'11.18"W</t>
  </si>
  <si>
    <t>A car rear ended AV while that car making a left turn</t>
  </si>
  <si>
    <t>https://www.dmv.ca.gov/portal/wcm/connect/17441f20-cf5e-4a59-8ee4-b91cc38acfc1/GMCruise_062918.pdf?MOD=AJPERES</t>
  </si>
  <si>
    <t>Embry-Riddle Notes</t>
  </si>
  <si>
    <t>Scenarios with a single block</t>
  </si>
  <si>
    <t>Scenarios with two blocks</t>
  </si>
  <si>
    <t>Scenarios with three blocks</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</si>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</sst>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
  </numFmts>
  <fonts count="13">
    <font>
      <sz val="11"/>
      <color theme="1"/>
      <name val="Arial"/>
    </font>
    <font>
      <b/>
      <sz val="11"/>
      <color rgb="FF000000"/>
      <name val="Calibri"/>
      <family val="2"/>
    </font>
    <font>
      <sz val="11"/>
      <color rgb="FF000000"/>
      <name val="Calibri"/>
      <family val="2"/>
    </font>
    <font>
      <sz val="11"/>
      <color theme="1"/>
      <name val="Calibri"/>
      <family val="2"/>
    </font>
    <font>
      <b/>
      <sz val="11"/>
      <color rgb="FFFA7D00"/>
      <name val="Calibri"/>
      <family val="2"/>
      <scheme val="minor"/>
    </font>
    <font>
      <sz val="11"/>
      <color theme="1"/>
      <name val="Arial"/>
      <family val="2"/>
    </font>
    <font>
      <b/>
      <sz val="11"/>
      <color theme="1"/>
      <name val="Arial"/>
      <family val="2"/>
    </font>
    <font>
      <b/>
      <sz val="11"/>
      <color theme="1"/>
      <name val="Consolas"/>
      <family val="3"/>
    </font>
    <font>
      <sz val="11"/>
      <color theme="1"/>
      <name val="Consolas"/>
      <family val="3"/>
    </font>
    <font>
      <sz val="11"/>
      <color rgb="FF006100"/>
      <name val="Calibri"/>
      <family val="2"/>
      <scheme val="minor"/>
    </font>
    <font>
      <sz val="11"/>
      <color rgb="FF9C0006"/>
      <name val="Calibri"/>
      <family val="2"/>
      <scheme val="minor"/>
    </font>
    <font>
      <sz val="10"/>
      <color theme="1"/>
      <name val="Arial Unicode MS"/>
      <family val="2"/>
    </font>
    <font>
      <u/>
      <sz val="11"/>
      <color rgb="FF0000FF"/>
      <name val="Calibri"/>
      <family val="2"/>
    </font>
  </fonts>
  <fills count="6">
    <fill>
      <patternFill patternType="none"/>
    </fill>
    <fill>
      <patternFill patternType="gray125"/>
    </fill>
    <fill>
      <patternFill patternType="solid">
        <fgColor rgb="FFC0C0C0"/>
        <bgColor rgb="FFC0C0C0"/>
      </patternFill>
    </fill>
    <fill>
      <patternFill patternType="solid">
        <fgColor rgb="FFF2F2F2"/>
      </patternFill>
    </fill>
    <fill>
      <patternFill patternType="solid">
        <fgColor rgb="FFC6EFCE"/>
      </patternFill>
    </fill>
    <fill>
      <patternFill patternType="solid">
        <fgColor rgb="FFFFC7CE"/>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E7E6E6"/>
      </left>
      <right style="thin">
        <color rgb="FFE7E6E6"/>
      </right>
      <top style="thin">
        <color rgb="FFE7E6E6"/>
      </top>
      <bottom style="thin">
        <color rgb="FFE7E6E6"/>
      </bottom>
      <diagonal/>
    </border>
    <border>
      <left style="thin">
        <color rgb="FF7F7F7F"/>
      </left>
      <right style="thin">
        <color rgb="FF7F7F7F"/>
      </right>
      <top style="thin">
        <color rgb="FF7F7F7F"/>
      </top>
      <bottom style="thin">
        <color rgb="FF7F7F7F"/>
      </bottom>
      <diagonal/>
    </border>
    <border>
      <left/>
      <right/>
      <top/>
      <bottom style="thin">
        <color indexed="64"/>
      </bottom>
      <diagonal/>
    </border>
  </borders>
  <cellStyleXfs count="4">
    <xf numFmtId="0" fontId="0" fillId="0" borderId="0"/>
    <xf numFmtId="0" fontId="4" fillId="3" borderId="3" applyNumberFormat="0" applyAlignment="0" applyProtection="0"/>
    <xf numFmtId="0" fontId="9" fillId="4" borderId="0" applyNumberFormat="0" applyBorder="0" applyAlignment="0" applyProtection="0"/>
    <xf numFmtId="0" fontId="10" fillId="5" borderId="0" applyNumberFormat="0" applyBorder="0" applyAlignment="0" applyProtection="0"/>
  </cellStyleXfs>
  <cellXfs count="28">
    <xf numFmtId="0" fontId="0" fillId="0" borderId="0" xfId="0" applyFont="1" applyAlignment="1"/>
    <xf numFmtId="0" fontId="1" fillId="2" borderId="1" xfId="0" applyFont="1" applyFill="1" applyBorder="1" applyAlignment="1">
      <alignment horizontal="center" vertical="center"/>
    </xf>
    <xf numFmtId="0" fontId="2" fillId="0" borderId="2" xfId="0" applyFont="1" applyBorder="1" applyAlignment="1">
      <alignment horizontal="center" vertical="center" wrapText="1"/>
    </xf>
    <xf numFmtId="0" fontId="2" fillId="0" borderId="2" xfId="0" applyFont="1" applyBorder="1" applyAlignment="1">
      <alignment vertical="center" wrapText="1"/>
    </xf>
    <xf numFmtId="0" fontId="3" fillId="0" borderId="0" xfId="0" applyFont="1"/>
    <xf numFmtId="0" fontId="6" fillId="0" borderId="4" xfId="0" applyFont="1" applyBorder="1" applyAlignment="1"/>
    <xf numFmtId="0" fontId="6" fillId="0" borderId="4" xfId="0" applyFont="1" applyBorder="1" applyAlignment="1">
      <alignment horizontal="center" vertical="center"/>
    </xf>
    <xf numFmtId="0" fontId="0" fillId="0" borderId="0" xfId="0" applyFont="1" applyAlignment="1">
      <alignment horizontal="center" vertical="center"/>
    </xf>
    <xf numFmtId="0" fontId="5" fillId="0" borderId="0" xfId="0" applyFont="1" applyAlignment="1">
      <alignment horizontal="center" vertical="center"/>
    </xf>
    <xf numFmtId="0" fontId="5" fillId="0" borderId="0" xfId="0" applyFont="1" applyAlignment="1">
      <alignment horizontal="center" vertical="center" wrapText="1"/>
    </xf>
    <xf numFmtId="49" fontId="7" fillId="0" borderId="4" xfId="0" applyNumberFormat="1" applyFont="1" applyBorder="1" applyAlignment="1"/>
    <xf numFmtId="49" fontId="8" fillId="0" borderId="0" xfId="0" applyNumberFormat="1" applyFont="1" applyAlignment="1"/>
    <xf numFmtId="0" fontId="4" fillId="3" borderId="3" xfId="1" applyNumberFormat="1" applyAlignment="1">
      <alignment horizontal="center" vertical="center" wrapText="1"/>
    </xf>
    <xf numFmtId="0" fontId="8" fillId="0" borderId="0" xfId="0" applyFont="1" applyAlignment="1">
      <alignment horizontal="center" vertical="center"/>
    </xf>
    <xf numFmtId="0" fontId="5" fillId="0" borderId="0" xfId="0" applyFont="1" applyAlignment="1">
      <alignment horizontal="left" vertical="center" wrapText="1"/>
    </xf>
    <xf numFmtId="0" fontId="0" fillId="0" borderId="0" xfId="0" applyFont="1" applyAlignment="1">
      <alignment horizontal="center" vertical="center" wrapText="1"/>
    </xf>
    <xf numFmtId="0" fontId="5" fillId="0" borderId="0" xfId="0" applyFont="1" applyAlignment="1"/>
    <xf numFmtId="0" fontId="10" fillId="5" borderId="0" xfId="3" applyAlignment="1"/>
    <xf numFmtId="0" fontId="9" fillId="4" borderId="0" xfId="2" applyAlignment="1">
      <alignment horizontal="right"/>
    </xf>
    <xf numFmtId="0" fontId="9" fillId="4" borderId="0" xfId="2" applyAlignment="1"/>
    <xf numFmtId="0" fontId="10" fillId="5" borderId="0" xfId="3" applyAlignment="1">
      <alignment horizontal="right"/>
    </xf>
    <xf numFmtId="0" fontId="11" fillId="0" borderId="0" xfId="0" applyFont="1" applyAlignment="1"/>
    <xf numFmtId="0" fontId="0" fillId="0" borderId="0" xfId="0" applyFont="1" applyAlignment="1"/>
    <xf numFmtId="164" fontId="2" fillId="0" borderId="2" xfId="0" applyNumberFormat="1" applyFont="1" applyBorder="1" applyAlignment="1">
      <alignment horizontal="right" vertical="center" wrapText="1"/>
    </xf>
    <xf numFmtId="0" fontId="12" fillId="0" borderId="2" xfId="0" applyFont="1" applyBorder="1" applyAlignment="1">
      <alignment vertical="center" wrapText="1"/>
    </xf>
    <xf numFmtId="0" fontId="0" fillId="0" borderId="0" xfId="0"/>
    <xf numFmtId="0" fontId="0" fillId="0" borderId="0" xfId="0" applyAlignment="1">
      <alignment horizontal="center" vertical="center"/>
    </xf>
    <xf numFmtId="0" fontId="0" fillId="0" borderId="0" xfId="0" applyAlignment="1">
      <alignment wrapText="1"/>
    </xf>
  </cellXfs>
  <cellStyles count="4">
    <cellStyle name="Bad" xfId="3" builtinId="27"/>
    <cellStyle name="Calculation" xfId="1" builtinId="22"/>
    <cellStyle name="Good" xfId="2" builtinId="26"/>
    <cellStyle name="Normal" xfId="0" builtinId="0"/>
  </cellStyles>
  <dxfs count="10">
    <dxf>
      <alignment horizontal="center" vertical="center" textRotation="0" wrapText="0" indent="0" justifyLastLine="0" shrinkToFit="0" readingOrder="0"/>
    </dxf>
    <dxf>
      <alignment horizontal="center" vertical="center" textRotation="0" wrapText="0" indent="0" justifyLastLine="0" shrinkToFit="0" readingOrder="0"/>
    </dxf>
    <dxf>
      <font>
        <strike val="0"/>
        <outline val="0"/>
        <shadow val="0"/>
        <u val="none"/>
        <vertAlign val="baseline"/>
        <sz val="11"/>
        <color theme="1"/>
        <name val="Consolas"/>
        <family val="3"/>
        <scheme val="none"/>
      </font>
      <alignment horizontal="center" vertical="center" textRotation="0" wrapText="0" indent="0" justifyLastLine="0" shrinkToFit="0" readingOrder="0"/>
    </dxf>
    <dxf>
      <font>
        <strike val="0"/>
        <outline val="0"/>
        <shadow val="0"/>
        <u val="none"/>
        <vertAlign val="baseline"/>
        <sz val="11"/>
        <color theme="1"/>
        <name val="Consolas"/>
        <family val="3"/>
        <scheme val="none"/>
      </font>
      <alignment horizontal="center" vertical="center" textRotation="0" wrapText="0" indent="0" justifyLastLine="0" shrinkToFit="0" readingOrder="0"/>
    </dxf>
    <dxf>
      <font>
        <strike val="0"/>
        <outline val="0"/>
        <shadow val="0"/>
        <u val="none"/>
        <vertAlign val="baseline"/>
        <sz val="11"/>
        <color theme="1"/>
        <name val="Consolas"/>
        <family val="3"/>
        <scheme val="none"/>
      </font>
      <alignment horizontal="center" vertical="center" textRotation="0" wrapText="0" indent="0" justifyLastLine="0" shrinkToFit="0" readingOrder="0"/>
    </dxf>
    <dxf>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1"/>
        <color theme="1"/>
        <name val="Arial"/>
        <scheme val="none"/>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1"/>
        <color theme="1"/>
        <name val="Arial"/>
        <scheme val="none"/>
      </font>
      <numFmt numFmtId="0" formatCode="General"/>
      <alignment horizontal="center"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1"/>
        <name val="Arial"/>
        <family val="2"/>
        <scheme val="none"/>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9D41DE4-F997-4AF6-974C-6C4ED5F93D81}" name="Table2" displayName="Table2" ref="A1:H97" totalsRowShown="0" headerRowDxfId="9" headerRowBorderDxfId="8">
  <autoFilter ref="A1:H97" xr:uid="{129D20D0-0020-4C5E-954E-F3C2B5F8A963}"/>
  <tableColumns count="8">
    <tableColumn id="1" xr3:uid="{1B162A48-908B-42FE-AF5A-6E0F02F4350E}" name="ID" dataDxfId="7">
      <calculatedColumnFormula>'Accident Template'!$A2</calculatedColumnFormula>
    </tableColumn>
    <tableColumn id="2" xr3:uid="{96422901-417E-42AB-9A3C-C4431FDCA52A}" name="Description" dataDxfId="6">
      <calculatedColumnFormula>'Accident Template'!$G2</calculatedColumnFormula>
    </tableColumn>
    <tableColumn id="8" xr3:uid="{6906D835-F888-44D0-B19C-ED6C616F6A69}" name="Pattern" dataDxfId="5" dataCellStyle="Calculation">
      <calculatedColumnFormula>_xlfn.TEXTJOIN("-",TRUE,$D2,$E2,$F2,$G2)</calculatedColumnFormula>
    </tableColumn>
    <tableColumn id="3" xr3:uid="{8F2F0648-2856-4390-8FAB-302CBB1740C7}" name="1" dataDxfId="4"/>
    <tableColumn id="4" xr3:uid="{B451D9C2-970E-43B4-A728-BC8C690DFC9C}" name="2" dataDxfId="3"/>
    <tableColumn id="5" xr3:uid="{D84FF7EE-1AB5-4146-A7CF-3A6ACC28280D}" name="3" dataDxfId="2"/>
    <tableColumn id="6" xr3:uid="{4BA2251A-E239-424B-84DD-7865625DFF33}" name="4" dataDxfId="1"/>
    <tableColumn id="7" xr3:uid="{BB7B7D5B-5CF4-4155-B87A-CA9E1381A78A}" name="Embry-Riddle Notes" dataDxfId="0"/>
  </tableColumns>
  <tableStyleInfo name="TableStyleMedium15"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bloomberg.com/news/articles/2018-05-21/why-intel-s-mobileye-blew-a-red-light-while-showing-off-its-ride" TargetMode="External"/><Relationship Id="rId18" Type="http://schemas.openxmlformats.org/officeDocument/2006/relationships/hyperlink" Target="http://www.latimes.com/local/lanow/la-me-ln-tesla-collision-20180529-story.html" TargetMode="External"/><Relationship Id="rId26" Type="http://schemas.openxmlformats.org/officeDocument/2006/relationships/hyperlink" Target="https://www.dmv.ca.gov/portal/wcm/connect/3e8160d5-c766-4bf8-ab5b-3fce88355cef/Google_080816.pdf?MOD=AJPERES" TargetMode="External"/><Relationship Id="rId39" Type="http://schemas.openxmlformats.org/officeDocument/2006/relationships/hyperlink" Target="https://www.dmv.ca.gov/portal/wcm/connect/30fbc34a-2345-46f0-bdb2-ca1bac08f3a2/Google_042816.pdf?MOD=AJPERES" TargetMode="External"/><Relationship Id="rId21" Type="http://schemas.openxmlformats.org/officeDocument/2006/relationships/hyperlink" Target="https://www.dmv.ca.gov/portal/wcm/connect/a35d0b74-02dc-4725-9a5f-cc4ac71e421b/Google_110215.pdf?MOD=AJPERES" TargetMode="External"/><Relationship Id="rId34" Type="http://schemas.openxmlformats.org/officeDocument/2006/relationships/hyperlink" Target="https://www.dmv.ca.gov/portal/wcm/connect/b3d0d167-0b74-49a7-aae0-daf8d2ff5718/Google_022615.pdf?MOD=AJPERES" TargetMode="External"/><Relationship Id="rId42" Type="http://schemas.openxmlformats.org/officeDocument/2006/relationships/hyperlink" Target="https://www.californiapersonalinjurylawyersblog.com/2018/01/tesla-autopilot-accident-405-freeway-culver-city.html" TargetMode="External"/><Relationship Id="rId47" Type="http://schemas.openxmlformats.org/officeDocument/2006/relationships/hyperlink" Target="https://www.dmv.ca.gov/portal/wcm/connect/31868498-247d-44b3-8da3-e64f72605475/GMCruise_032918.pdf?MOD=AJPERES" TargetMode="External"/><Relationship Id="rId50" Type="http://schemas.openxmlformats.org/officeDocument/2006/relationships/hyperlink" Target="https://www.dmv.ca.gov/portal/wcm/connect/7069f163-d7a6-406a-b7d9-fb341cd84b16/GMCruise_032418_2.pdf?MOD=AJPERES" TargetMode="External"/><Relationship Id="rId55" Type="http://schemas.openxmlformats.org/officeDocument/2006/relationships/hyperlink" Target="https://www.dmv.ca.gov/portal/wcm/connect/66e7540b-b631-4c0f-8f1c-51cdc233ad22/DriveAi_012918.pdf?MOD=AJPERES" TargetMode="External"/><Relationship Id="rId63" Type="http://schemas.openxmlformats.org/officeDocument/2006/relationships/hyperlink" Target="https://www.dmv.ca.gov/portal/wcm/connect/3f60d035-653e-4c2b-bf37-22e44cb26d3b/GMCruise_102017.pdf?MOD=AJPERES" TargetMode="External"/><Relationship Id="rId68" Type="http://schemas.openxmlformats.org/officeDocument/2006/relationships/hyperlink" Target="https://www.dmv.ca.gov/portal/wcm/connect/288c3d3c-a7b4-4156-aba8-1e56023ec3cc/GMCruise_100717.pdf?MOD=AJPERES" TargetMode="External"/><Relationship Id="rId76" Type="http://schemas.openxmlformats.org/officeDocument/2006/relationships/hyperlink" Target="https://www.dmv.ca.gov/portal/wcm/connect/cdca30b7-e793-44ed-bd22-be139acd526a/Waymo_082617.pdf?MOD=AJPERES" TargetMode="External"/><Relationship Id="rId84" Type="http://schemas.openxmlformats.org/officeDocument/2006/relationships/hyperlink" Target="https://www.dmv.ca.gov/portal/wcm/connect/a549dbc4-a164-4813-bc72-3164261fc89a/GMCruise_021617.pdf?MOD=AJPERES" TargetMode="External"/><Relationship Id="rId89" Type="http://schemas.openxmlformats.org/officeDocument/2006/relationships/hyperlink" Target="https://www.dmv.ca.gov/portal/wcm/connect/2796fe1b-c56e-4d11-8ca1-093e677b39a4/GM+Cruise+06.03.18.pdf?MOD=AJPERES" TargetMode="External"/><Relationship Id="rId7" Type="http://schemas.openxmlformats.org/officeDocument/2006/relationships/hyperlink" Target="http://www.bbc.com/news/world-us-canada-43604440" TargetMode="External"/><Relationship Id="rId71" Type="http://schemas.openxmlformats.org/officeDocument/2006/relationships/hyperlink" Target="https://www.dmv.ca.gov/portal/wcm/connect/3356e6c2-52e4-4494-b454-663eec163bf0/GMCruise_091917.pdf?MOD=AJPERES" TargetMode="External"/><Relationship Id="rId92" Type="http://schemas.openxmlformats.org/officeDocument/2006/relationships/hyperlink" Target="https://www.dmv.ca.gov/portal/wcm/connect/652df9b7-f19a-4105-86d9-7ae4a9f85008/Aurora_062018.pdf?MOD=AJPERES" TargetMode="External"/><Relationship Id="rId2" Type="http://schemas.openxmlformats.org/officeDocument/2006/relationships/hyperlink" Target="https://www.nytimes.com/2018/03/19/technology/uber-driverless-fatality.html" TargetMode="External"/><Relationship Id="rId16" Type="http://schemas.openxmlformats.org/officeDocument/2006/relationships/hyperlink" Target="https://www.abc15.com/news/region-southeast-valley/chandler/waymo-car-involved-in-chandler-arizona-crash" TargetMode="External"/><Relationship Id="rId29" Type="http://schemas.openxmlformats.org/officeDocument/2006/relationships/hyperlink" Target="https://www.dmv.ca.gov/portal/wcm/connect/ba507798-80b2-4bbc-9e76-47cdfaf2784f/Google_071516.pdf?MOD=AJPERES" TargetMode="External"/><Relationship Id="rId11" Type="http://schemas.openxmlformats.org/officeDocument/2006/relationships/hyperlink" Target="http://fox13now.com/2018/05/12/tesla-vehicle-rear-ends-unified-fire-authority-truck/" TargetMode="External"/><Relationship Id="rId24" Type="http://schemas.openxmlformats.org/officeDocument/2006/relationships/hyperlink" Target="https://www.dmv.ca.gov/portal/wcm/connect/28e869e3-794d-4b0d-8c3f-47120f5d7401/Google_091416.pdf?MOD=AJPERES" TargetMode="External"/><Relationship Id="rId32" Type="http://schemas.openxmlformats.org/officeDocument/2006/relationships/hyperlink" Target="https://www.dmv.ca.gov/portal/wcm/connect/363bc9cd-d0dc-4ad0-853c-8c2bb4ee49e9/Google_061815.pdf?MOD=AJPERES" TargetMode="External"/><Relationship Id="rId37" Type="http://schemas.openxmlformats.org/officeDocument/2006/relationships/hyperlink" Target="https://www.dmv.ca.gov/portal/wcm/connect/04a626bb-bba9-4dc7-a9c9-7647b0b785fa/Google_053015.pdf?MOD=AJPERES" TargetMode="External"/><Relationship Id="rId40" Type="http://schemas.openxmlformats.org/officeDocument/2006/relationships/hyperlink" Target="https://www.dmv.ca.gov/portal/wcm/connect/3946fbb8-e04e-4d52-8f80-b33948df34b2/Google_021416.pdf?MOD=AJPERES" TargetMode="External"/><Relationship Id="rId45" Type="http://schemas.openxmlformats.org/officeDocument/2006/relationships/hyperlink" Target="https://www.dmv.ca.gov/portal/wcm/connect/e01bc090-499e-42c3-a842-8bbab79ba0da/GMCruise_052218.pdf?MOD=AJPERES" TargetMode="External"/><Relationship Id="rId53" Type="http://schemas.openxmlformats.org/officeDocument/2006/relationships/hyperlink" Target="https://www.dmv.ca.gov/portal/wcm/connect/cca2b8a8-6c42-48ef-b72b-5ee4e18cd3a6/GMCruise_022018.pdf?MOD=AJPERES" TargetMode="External"/><Relationship Id="rId58" Type="http://schemas.openxmlformats.org/officeDocument/2006/relationships/hyperlink" Target="https://www.dmv.ca.gov/portal/wcm/connect/25bf822b-b0ff-4925-83d2-86b28a587624/GMCruise_010818.pdf?MOD=AJPERES" TargetMode="External"/><Relationship Id="rId66" Type="http://schemas.openxmlformats.org/officeDocument/2006/relationships/hyperlink" Target="https://www.dmv.ca.gov/portal/wcm/connect/321e0f1b-8f64-409b-8fb1-09d17ea0bde9/GMCruise_101617.pdf.pdf?MOD=AJPERES" TargetMode="External"/><Relationship Id="rId74" Type="http://schemas.openxmlformats.org/officeDocument/2006/relationships/hyperlink" Target="https://www.dmv.ca.gov/portal/wcm/connect/e89f2ed7-40d7-416c-abe1-51c42f4bcc26/GMCruise_091217.pdf?MOD=AJPERES" TargetMode="External"/><Relationship Id="rId79" Type="http://schemas.openxmlformats.org/officeDocument/2006/relationships/hyperlink" Target="https://www.dmv.ca.gov/portal/wcm/connect/7775ab52-ff6a-4473-8300-e3d589cd6448/GMCruise_052517.pdf?MOD=AJPERES" TargetMode="External"/><Relationship Id="rId87" Type="http://schemas.openxmlformats.org/officeDocument/2006/relationships/hyperlink" Target="https://www.dmv.ca.gov/portal/wcm/connect/eb38ec09-dd14-4b89-9d97-5a97cdf2f9cc/GMCruise_052518.pdf?MOD=AJPERES" TargetMode="External"/><Relationship Id="rId5" Type="http://schemas.openxmlformats.org/officeDocument/2006/relationships/hyperlink" Target="https://en.wikipedia.org/wiki/Volvo_XC90" TargetMode="External"/><Relationship Id="rId61" Type="http://schemas.openxmlformats.org/officeDocument/2006/relationships/hyperlink" Target="https://www.dmv.ca.gov/portal/wcm/connect/10aa25de-afbd-416d-a4f0-64f8c81eb212/GMCruise_111317.pdf?MOD=AJPERES" TargetMode="External"/><Relationship Id="rId82" Type="http://schemas.openxmlformats.org/officeDocument/2006/relationships/hyperlink" Target="https://www.dmv.ca.gov/portal/wcm/connect/c7b00b79-1bc3-46d5-bd96-606342046aa8/GMCruise_032317.pdf?MOD=AJPERES" TargetMode="External"/><Relationship Id="rId90" Type="http://schemas.openxmlformats.org/officeDocument/2006/relationships/hyperlink" Target="https://www.dmv.ca.gov/portal/wcm/connect/0cb05b02-8025-4db1-b946-70e2abd8569d/GM+Cruise+06.11.18.pdf?MOD=AJPERES" TargetMode="External"/><Relationship Id="rId19" Type="http://schemas.openxmlformats.org/officeDocument/2006/relationships/hyperlink" Target="https://www.cbsnews.com/news/tesla-driver-using-autopilot-mode-hits-police-car/" TargetMode="External"/><Relationship Id="rId14" Type="http://schemas.openxmlformats.org/officeDocument/2006/relationships/hyperlink" Target="https://www.eetimes.com/document.asp?doc_id=1333308" TargetMode="External"/><Relationship Id="rId22" Type="http://schemas.openxmlformats.org/officeDocument/2006/relationships/hyperlink" Target="https://www.dmv.ca.gov/portal/wcm/connect/4a39c1b9-ca1f-4184-8b78-96d6baf98628/Google_102616.pdf?MOD=AJPERES" TargetMode="External"/><Relationship Id="rId27" Type="http://schemas.openxmlformats.org/officeDocument/2006/relationships/hyperlink" Target="https://www.dmv.ca.gov/portal/wcm/connect/6448a850-67fa-4136-938c-28c6cd9a4afd/Google_081616.pdf?MOD=AJPERES" TargetMode="External"/><Relationship Id="rId30" Type="http://schemas.openxmlformats.org/officeDocument/2006/relationships/hyperlink" Target="https://www.dmv.ca.gov/portal/wcm/connect/2091769e-8d5b-46c3-ae89-d63f6f98c641/Google_070115.pdf?MOD=AJPERES" TargetMode="External"/><Relationship Id="rId35" Type="http://schemas.openxmlformats.org/officeDocument/2006/relationships/hyperlink" Target="https://www.dmv.ca.gov/portal/wcm/connect/f0b785ee-1b47-4a91-ab9a-bda795d26465/Google_040715.pdf?MOD=AJPERES" TargetMode="External"/><Relationship Id="rId43" Type="http://schemas.openxmlformats.org/officeDocument/2006/relationships/hyperlink" Target="https://insideevs.com/tesla-model-s-crashes-fire-truck-driver-blames-autopilot/" TargetMode="External"/><Relationship Id="rId48" Type="http://schemas.openxmlformats.org/officeDocument/2006/relationships/hyperlink" Target="https://www.dmv.ca.gov/portal/wcm/connect/22e8ea65-7fb3-4071-b073-414f809137f7/GMCruise_032718.pdf?MOD=AJPERES" TargetMode="External"/><Relationship Id="rId56" Type="http://schemas.openxmlformats.org/officeDocument/2006/relationships/hyperlink" Target="https://www.dmv.ca.gov/portal/wcm/connect/439ad76c-d457-4fcd-b09d-854439d28962/GMCruise_012818.pdf?MOD=AJPERES" TargetMode="External"/><Relationship Id="rId64" Type="http://schemas.openxmlformats.org/officeDocument/2006/relationships/hyperlink" Target="https://www.dmv.ca.gov/portal/wcm/connect/de7b8b4e-410f-405c-ab61-222b24fa9aff/GMCruise_101817.pdf?MOD=AJPERES" TargetMode="External"/><Relationship Id="rId69" Type="http://schemas.openxmlformats.org/officeDocument/2006/relationships/hyperlink" Target="https://www.dmv.ca.gov/portal/wcm/connect/e4e4811b-0805-4b36-a550-9f042387e94f/Zoox_092717.pdf?MOD=AJPERES" TargetMode="External"/><Relationship Id="rId77" Type="http://schemas.openxmlformats.org/officeDocument/2006/relationships/hyperlink" Target="https://www.dmv.ca.gov/portal/wcm/connect/ebd3d4dc-0a7b-4181-be43-1c280a228ae4/UATC_08.16.17.pdf?MOD=AJPERES" TargetMode="External"/><Relationship Id="rId8" Type="http://schemas.openxmlformats.org/officeDocument/2006/relationships/hyperlink" Target="https://abcnews.go.com/US/tesla-car-autopilot-prior-fatal-crash-california-company/story?id=54142891" TargetMode="External"/><Relationship Id="rId51" Type="http://schemas.openxmlformats.org/officeDocument/2006/relationships/hyperlink" Target="https://www.dmv.ca.gov/portal/wcm/connect/e1c3ba66-5ac7-41c0-9653-8b7d550b621a/GMCruise_031918.pdf?MOD=AJPERES" TargetMode="External"/><Relationship Id="rId72" Type="http://schemas.openxmlformats.org/officeDocument/2006/relationships/hyperlink" Target="https://www.dmv.ca.gov/portal/wcm/connect/02ee15fb-6918-4689-92a1-af89e2da7127/GMCruise_091817.pdf?MOD=AJPERES" TargetMode="External"/><Relationship Id="rId80" Type="http://schemas.openxmlformats.org/officeDocument/2006/relationships/hyperlink" Target="https://www.dmv.ca.gov/portal/wcm/connect/40372935-f84b-402a-bd29-fd38924eccae/Google_041917.pdf?MOD=AJPERES" TargetMode="External"/><Relationship Id="rId85" Type="http://schemas.openxmlformats.org/officeDocument/2006/relationships/hyperlink" Target="https://www.dmv.ca.gov/portal/wcm/connect/cd83795a-4f11-408d-a558-5201ea6bf264/Nissan_051016.pdf?MOD=AJPERES" TargetMode="External"/><Relationship Id="rId93" Type="http://schemas.openxmlformats.org/officeDocument/2006/relationships/hyperlink" Target="https://www.dmv.ca.gov/portal/wcm/connect/81d8865f-4c99-4342-9c5e-cc6c6b371c75/GMCruise_062218.pdf?MOD=AJPERES" TargetMode="External"/><Relationship Id="rId3" Type="http://schemas.openxmlformats.org/officeDocument/2006/relationships/hyperlink" Target="https://www.eetimes.com/author.asp?section_id=36&amp;doc_id=1333325" TargetMode="External"/><Relationship Id="rId12" Type="http://schemas.openxmlformats.org/officeDocument/2006/relationships/hyperlink" Target="https://sanfrancisco.cbslocal.com/2018/05/13/tesla-crash-utah/" TargetMode="External"/><Relationship Id="rId17" Type="http://schemas.openxmlformats.org/officeDocument/2006/relationships/hyperlink" Target="https://www-cnbc-com.cdn.ampproject.org/c/s/www.cnbc.com/amp/2018/05/29/tesla-in-autopilot-mode-hit-a-parked-california-police-car.html" TargetMode="External"/><Relationship Id="rId25" Type="http://schemas.openxmlformats.org/officeDocument/2006/relationships/hyperlink" Target="https://www.dmv.ca.gov/portal/wcm/connect/d3f31000-2d71-4483-9584-70be2f2ed2c5/google_092316.pdf?MOD=AJPERES" TargetMode="External"/><Relationship Id="rId33" Type="http://schemas.openxmlformats.org/officeDocument/2006/relationships/hyperlink" Target="https://www.dmv.ca.gov/portal/wcm/connect/d7e741df-112b-49ca-bc29-8a70e15ce322/Google_050416.pdf?MOD=AJPERES" TargetMode="External"/><Relationship Id="rId38" Type="http://schemas.openxmlformats.org/officeDocument/2006/relationships/hyperlink" Target="https://www.dmv.ca.gov/portal/wcm/connect/66d05b7a-de43-4a76-94b8-f1e8d1a1c00c/Google_040716.pdf?MOD=AJPERES" TargetMode="External"/><Relationship Id="rId46" Type="http://schemas.openxmlformats.org/officeDocument/2006/relationships/hyperlink" Target="https://www.dmv.ca.gov/portal/wcm/connect/350b47dc-6058-453d-970f-8986131d9e7b/Waymo_040618.pdf?MOD=AJPERES" TargetMode="External"/><Relationship Id="rId59" Type="http://schemas.openxmlformats.org/officeDocument/2006/relationships/hyperlink" Target="https://www.dmv.ca.gov/portal/wcm/connect/1ff92b92-e066-4849-8610-7d74e179c488/GMCruise_010218.pdf?MOD=AJPERES" TargetMode="External"/><Relationship Id="rId67" Type="http://schemas.openxmlformats.org/officeDocument/2006/relationships/hyperlink" Target="https://www.dmv.ca.gov/portal/wcm/connect/a6e18c60-c85e-4512-bf8c-cdf8daf3a664/GMCruise_101217.pdf.pdf?MOD=AJPERES" TargetMode="External"/><Relationship Id="rId20" Type="http://schemas.openxmlformats.org/officeDocument/2006/relationships/hyperlink" Target="https://www.zdnet.com/article/tesla-model-s-allegedly-in-autopilot-hits-parked-police-car/" TargetMode="External"/><Relationship Id="rId41" Type="http://schemas.openxmlformats.org/officeDocument/2006/relationships/hyperlink" Target="https://www.wired.com/story/tesla-autopilot-why-crash-radar/" TargetMode="External"/><Relationship Id="rId54" Type="http://schemas.openxmlformats.org/officeDocument/2006/relationships/hyperlink" Target="https://www.dmv.ca.gov/portal/wcm/connect/86114d12-fce0-4ff0-90d9-3bfb7fc7dea3/GMCruise_021618.pdf?MOD=AJPERES" TargetMode="External"/><Relationship Id="rId62" Type="http://schemas.openxmlformats.org/officeDocument/2006/relationships/hyperlink" Target="https://www.dmv.ca.gov/portal/wcm/connect/cef3cb8f-be55-405e-9f96-a4190a892935/GMCruise_102617.pdf?MOD=AJPERES" TargetMode="External"/><Relationship Id="rId70" Type="http://schemas.openxmlformats.org/officeDocument/2006/relationships/hyperlink" Target="https://www.dmv.ca.gov/portal/wcm/connect/c075f6dc-7270-41eb-8a5b-5083e61913c2/GMCruise_092117.pdf?MOD=AJPERES" TargetMode="External"/><Relationship Id="rId75" Type="http://schemas.openxmlformats.org/officeDocument/2006/relationships/hyperlink" Target="https://www.dmv.ca.gov/portal/wcm/connect/b67dd67c-2684-4beb-a949-ef78d2db1165/GMCruise_090917.pdf.pdf?MOD=AJPERES" TargetMode="External"/><Relationship Id="rId83" Type="http://schemas.openxmlformats.org/officeDocument/2006/relationships/hyperlink" Target="https://www.dmv.ca.gov/portal/wcm/connect/562b91e1-e05f-4ba3-8d62-6794d0f6509e/GMCruise_032217.pdf?MOD=AJPERES" TargetMode="External"/><Relationship Id="rId88" Type="http://schemas.openxmlformats.org/officeDocument/2006/relationships/hyperlink" Target="https://www.dmv.ca.gov/portal/wcm/connect/aa43d9aa-6675-43ed-97ec-cf032f2d7fda/waymo_5.25.18.pdf?MOD=AJPERES" TargetMode="External"/><Relationship Id="rId91" Type="http://schemas.openxmlformats.org/officeDocument/2006/relationships/hyperlink" Target="https://www.dmv.ca.gov/portal/wcm/connect/7f9d1f52-9f65-44d8-aeb7-6d26f234ffeb/Waymo_061318.pdf?MOD=AJPERES" TargetMode="External"/><Relationship Id="rId1" Type="http://schemas.openxmlformats.org/officeDocument/2006/relationships/hyperlink" Target="https://www.citylab.com/transportation/2018/03/first-pedestrian-killed-by-a-self-driving-car-uber/555956/" TargetMode="External"/><Relationship Id="rId6" Type="http://schemas.openxmlformats.org/officeDocument/2006/relationships/hyperlink" Target="https://www.theverge.com/2017/2/1/14458662/tesla-autopilot-crash-accident-florida-fatal-highway-patrol-report" TargetMode="External"/><Relationship Id="rId15" Type="http://schemas.openxmlformats.org/officeDocument/2006/relationships/hyperlink" Target="https://www.theverge.com/2018/5/4/17320936/waymo-self-driving-car-crash-arizona" TargetMode="External"/><Relationship Id="rId23" Type="http://schemas.openxmlformats.org/officeDocument/2006/relationships/hyperlink" Target="https://www.dmv.ca.gov/portal/wcm/connect/69feb1fa-ff90-4b7a-b8b4-dcaacdb20c65/Google_090716.pdf?MOD=AJPERES" TargetMode="External"/><Relationship Id="rId28" Type="http://schemas.openxmlformats.org/officeDocument/2006/relationships/hyperlink" Target="https://www.dmv.ca.gov/portal/wcm/connect/0091e2b2-565b-4677-b8d0-99a0f4da3733/Google_082015.pdf?MOD=AJPERES" TargetMode="External"/><Relationship Id="rId36" Type="http://schemas.openxmlformats.org/officeDocument/2006/relationships/hyperlink" Target="https://www.dmv.ca.gov/portal/wcm/connect/8e3530a7-ebe0-4e0f-846a-49797e5c3274/Google_042715.pdf?MOD=AJPERES" TargetMode="External"/><Relationship Id="rId49" Type="http://schemas.openxmlformats.org/officeDocument/2006/relationships/hyperlink" Target="https://www.dmv.ca.gov/portal/wcm/connect/2312b2c7-fa55-41e4-8352-eacc3928a03f/GMCruise_032418_1.pdf?MOD=AJPERES" TargetMode="External"/><Relationship Id="rId57" Type="http://schemas.openxmlformats.org/officeDocument/2006/relationships/hyperlink" Target="https://www.dmv.ca.gov/portal/wcm/connect/0e6ee324-3b32-478d-86f1-f1c4852c5e8e/Zoox_011818.pdf?MOD=AJPERES" TargetMode="External"/><Relationship Id="rId10" Type="http://schemas.openxmlformats.org/officeDocument/2006/relationships/hyperlink" Target="http://www.thedrive.com/news/20848/utah-tesla-driver-turns-on-autopilot-rams-fire-truck-at-60-mph" TargetMode="External"/><Relationship Id="rId31" Type="http://schemas.openxmlformats.org/officeDocument/2006/relationships/hyperlink" Target="https://www.dmv.ca.gov/portal/wcm/connect/035a2461-6617-4361-b619-5b2c7e0cfd0a/Google_060415.pdf?MOD=AJPERES" TargetMode="External"/><Relationship Id="rId44" Type="http://schemas.openxmlformats.org/officeDocument/2006/relationships/hyperlink" Target="https://www.dmv.ca.gov/portal/wcm/connect/a4084481-77c6-4621-880c-6ca6dc428711/GMCruise_052318.pdf?MOD=AJPERES" TargetMode="External"/><Relationship Id="rId52" Type="http://schemas.openxmlformats.org/officeDocument/2006/relationships/hyperlink" Target="https://www.dmv.ca.gov/portal/wcm/connect/1b79c069-caa4-48fe-846e-4ca1ca141985/GMCruise_032718.pdf?MOD=AJPERES" TargetMode="External"/><Relationship Id="rId60" Type="http://schemas.openxmlformats.org/officeDocument/2006/relationships/hyperlink" Target="https://www.dmv.ca.gov/portal/wcm/connect/1877d019-d5f0-4c46-b472-78cfe289787d/GMCruise_120717.pdf?MOD=AJPERES" TargetMode="External"/><Relationship Id="rId65" Type="http://schemas.openxmlformats.org/officeDocument/2006/relationships/hyperlink" Target="https://www.dmv.ca.gov/portal/wcm/connect/27b791a8-e71b-46b8-9722-e8d362fd5040/GMCruise_101717.pdf?MOD=AJPERES" TargetMode="External"/><Relationship Id="rId73" Type="http://schemas.openxmlformats.org/officeDocument/2006/relationships/hyperlink" Target="https://www.dmv.ca.gov/portal/wcm/connect/f48cab10-4257-4ba3-8183-56131f0a348c/GMCruise_091517.pdf.pdf?MOD=AJPERES" TargetMode="External"/><Relationship Id="rId78" Type="http://schemas.openxmlformats.org/officeDocument/2006/relationships/hyperlink" Target="https://www.dmv.ca.gov/portal/wcm/connect/2e12354c-097b-4986-b9ec-fc248727d09a/GMCruise_062817.pdf?MOD=AJPERES" TargetMode="External"/><Relationship Id="rId81" Type="http://schemas.openxmlformats.org/officeDocument/2006/relationships/hyperlink" Target="https://www.dmv.ca.gov/portal/wcm/connect/9ff287ca-2562-48f2-999d-be18e1714eba/Google_032617.pdf?MOD=AJPERES" TargetMode="External"/><Relationship Id="rId86" Type="http://schemas.openxmlformats.org/officeDocument/2006/relationships/hyperlink" Target="https://www.dmv.ca.gov/portal/wcm/connect/bc21ef62-6e7c-4049-a552-0a7c50d92e86/Cruise_Automation_01.08.16.pdf?MOD=AJPERES" TargetMode="External"/><Relationship Id="rId94" Type="http://schemas.openxmlformats.org/officeDocument/2006/relationships/hyperlink" Target="https://www.dmv.ca.gov/portal/wcm/connect/17441f20-cf5e-4a59-8ee4-b91cc38acfc1/GMCruise_062918.pdf?MOD=AJPERES" TargetMode="External"/><Relationship Id="rId4" Type="http://schemas.openxmlformats.org/officeDocument/2006/relationships/hyperlink" Target="https://www.eetimes.com/author.asp?section_id=36&amp;doc_id=1333325" TargetMode="External"/><Relationship Id="rId9" Type="http://schemas.openxmlformats.org/officeDocument/2006/relationships/hyperlink" Target="https://www.eetimes.com/document.asp?doc_id=1333371"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349DF-BDEC-844F-ABF8-BF8EC3D61F6A}">
  <dimension ref="A1:BC97"/>
  <sheetViews>
    <sheetView workbookViewId="0">
      <selection activeCell="B2" sqref="B2"/>
    </sheetView>
  </sheetViews>
  <sheetFormatPr defaultColWidth="11" defaultRowHeight="14.25"/>
  <cols>
    <col min="7" max="7" width="138.125" bestFit="1" customWidth="1"/>
  </cols>
  <sheetData>
    <row r="1" spans="1:55" ht="15">
      <c r="A1" s="1" t="s">
        <v>0</v>
      </c>
      <c r="B1" s="1" t="s">
        <v>107</v>
      </c>
      <c r="C1" s="1" t="s">
        <v>108</v>
      </c>
      <c r="D1" s="1" t="s">
        <v>109</v>
      </c>
      <c r="E1" s="1" t="s">
        <v>110</v>
      </c>
      <c r="F1" s="1" t="s">
        <v>111</v>
      </c>
      <c r="G1" s="1" t="s">
        <v>112</v>
      </c>
      <c r="H1" s="1" t="s">
        <v>1</v>
      </c>
      <c r="I1" s="1" t="s">
        <v>2</v>
      </c>
      <c r="J1" s="1" t="s">
        <v>113</v>
      </c>
      <c r="K1" s="1" t="s">
        <v>114</v>
      </c>
      <c r="L1" s="1" t="s">
        <v>115</v>
      </c>
      <c r="M1" s="1" t="s">
        <v>116</v>
      </c>
      <c r="N1" s="1" t="s">
        <v>117</v>
      </c>
      <c r="O1" s="1" t="s">
        <v>118</v>
      </c>
      <c r="P1" s="1" t="s">
        <v>119</v>
      </c>
      <c r="Q1" s="1" t="s">
        <v>120</v>
      </c>
      <c r="R1" s="1" t="s">
        <v>121</v>
      </c>
      <c r="S1" s="1" t="s">
        <v>122</v>
      </c>
      <c r="T1" s="1" t="s">
        <v>123</v>
      </c>
      <c r="U1" s="1" t="s">
        <v>124</v>
      </c>
      <c r="V1" s="1" t="s">
        <v>125</v>
      </c>
      <c r="W1" s="1" t="s">
        <v>126</v>
      </c>
      <c r="X1" s="1" t="s">
        <v>127</v>
      </c>
      <c r="Y1" s="1" t="s">
        <v>128</v>
      </c>
      <c r="Z1" s="1" t="s">
        <v>129</v>
      </c>
      <c r="AA1" s="1" t="s">
        <v>130</v>
      </c>
      <c r="AB1" s="1" t="s">
        <v>3</v>
      </c>
      <c r="AC1" s="1" t="s">
        <v>131</v>
      </c>
      <c r="AD1" s="1" t="s">
        <v>132</v>
      </c>
      <c r="AE1" s="1" t="s">
        <v>133</v>
      </c>
      <c r="AF1" s="1" t="s">
        <v>134</v>
      </c>
      <c r="AG1" s="1" t="s">
        <v>135</v>
      </c>
      <c r="AH1" s="1" t="s">
        <v>136</v>
      </c>
      <c r="AI1" s="1" t="s">
        <v>137</v>
      </c>
      <c r="AJ1" s="1" t="s">
        <v>138</v>
      </c>
      <c r="AK1" s="1" t="s">
        <v>139</v>
      </c>
      <c r="AL1" s="1" t="s">
        <v>140</v>
      </c>
      <c r="AM1" s="1" t="s">
        <v>141</v>
      </c>
      <c r="AN1" s="1" t="s">
        <v>142</v>
      </c>
      <c r="AO1" s="1" t="s">
        <v>143</v>
      </c>
      <c r="AP1" s="1" t="s">
        <v>144</v>
      </c>
      <c r="AQ1" s="1" t="s">
        <v>145</v>
      </c>
      <c r="AR1" s="1" t="s">
        <v>146</v>
      </c>
      <c r="AS1" s="1" t="s">
        <v>147</v>
      </c>
      <c r="AT1" s="1" t="s">
        <v>148</v>
      </c>
      <c r="AU1" s="1" t="s">
        <v>149</v>
      </c>
      <c r="AV1" s="1" t="s">
        <v>150</v>
      </c>
      <c r="AW1" s="1" t="s">
        <v>151</v>
      </c>
      <c r="AX1" s="1" t="s">
        <v>152</v>
      </c>
      <c r="AY1" s="1" t="s">
        <v>153</v>
      </c>
      <c r="AZ1" s="1" t="s">
        <v>154</v>
      </c>
      <c r="BA1" s="1" t="s">
        <v>155</v>
      </c>
      <c r="BB1" s="1" t="s">
        <v>156</v>
      </c>
      <c r="BC1" s="1" t="s">
        <v>157</v>
      </c>
    </row>
    <row r="2" spans="1:55" ht="405">
      <c r="A2" s="2">
        <v>1</v>
      </c>
      <c r="B2" s="3" t="s">
        <v>158</v>
      </c>
      <c r="C2" s="23">
        <v>43177</v>
      </c>
      <c r="D2" s="3" t="s">
        <v>159</v>
      </c>
      <c r="E2" s="3" t="s">
        <v>160</v>
      </c>
      <c r="F2" s="23">
        <v>0.91666666666666696</v>
      </c>
      <c r="G2" s="3" t="s">
        <v>161</v>
      </c>
      <c r="H2" s="3" t="s">
        <v>162</v>
      </c>
      <c r="I2" s="3" t="s">
        <v>163</v>
      </c>
      <c r="J2" s="3" t="s">
        <v>164</v>
      </c>
      <c r="K2" s="3" t="s">
        <v>4</v>
      </c>
      <c r="L2" s="3" t="s">
        <v>165</v>
      </c>
      <c r="M2" s="3" t="s">
        <v>4</v>
      </c>
      <c r="N2" s="3" t="s">
        <v>5</v>
      </c>
      <c r="O2" s="3" t="s">
        <v>5</v>
      </c>
      <c r="P2" s="3" t="s">
        <v>166</v>
      </c>
      <c r="Q2" s="3" t="s">
        <v>167</v>
      </c>
      <c r="R2" s="3" t="s">
        <v>168</v>
      </c>
      <c r="S2" s="3" t="s">
        <v>169</v>
      </c>
      <c r="T2" s="3" t="s">
        <v>170</v>
      </c>
      <c r="U2" s="3" t="s">
        <v>171</v>
      </c>
      <c r="V2" s="3" t="s">
        <v>172</v>
      </c>
      <c r="W2" s="3" t="s">
        <v>173</v>
      </c>
      <c r="X2" s="3" t="s">
        <v>169</v>
      </c>
      <c r="Y2" s="3" t="s">
        <v>162</v>
      </c>
      <c r="Z2" s="3" t="s">
        <v>174</v>
      </c>
      <c r="AA2" s="3" t="s">
        <v>175</v>
      </c>
      <c r="AB2" s="3" t="s">
        <v>176</v>
      </c>
      <c r="AC2" s="3" t="s">
        <v>177</v>
      </c>
      <c r="AD2" s="3" t="s">
        <v>178</v>
      </c>
      <c r="AE2" s="3" t="s">
        <v>169</v>
      </c>
      <c r="AF2" s="3" t="s">
        <v>169</v>
      </c>
      <c r="AG2" s="3" t="s">
        <v>169</v>
      </c>
      <c r="AH2" s="3" t="s">
        <v>179</v>
      </c>
      <c r="AI2" s="3" t="s">
        <v>180</v>
      </c>
      <c r="AJ2" s="3" t="s">
        <v>181</v>
      </c>
      <c r="AK2" s="3" t="s">
        <v>182</v>
      </c>
      <c r="AL2" s="3" t="s">
        <v>6</v>
      </c>
      <c r="AM2" s="3" t="s">
        <v>162</v>
      </c>
      <c r="AN2" s="3" t="s">
        <v>183</v>
      </c>
      <c r="AO2" s="3" t="s">
        <v>184</v>
      </c>
      <c r="AP2" s="3" t="s">
        <v>185</v>
      </c>
      <c r="AQ2" s="3" t="s">
        <v>186</v>
      </c>
      <c r="AR2" s="3" t="s">
        <v>186</v>
      </c>
      <c r="AS2" s="3" t="s">
        <v>187</v>
      </c>
      <c r="AT2" s="3" t="s">
        <v>188</v>
      </c>
      <c r="AU2" s="3" t="s">
        <v>162</v>
      </c>
      <c r="AV2" s="3" t="s">
        <v>4</v>
      </c>
      <c r="AW2" s="3" t="s">
        <v>189</v>
      </c>
      <c r="AX2" s="3" t="s">
        <v>190</v>
      </c>
      <c r="AY2" s="24" t="s">
        <v>191</v>
      </c>
      <c r="AZ2" s="24" t="s">
        <v>192</v>
      </c>
      <c r="BA2" s="24" t="s">
        <v>193</v>
      </c>
      <c r="BB2" s="24" t="s">
        <v>193</v>
      </c>
      <c r="BC2" s="24" t="s">
        <v>194</v>
      </c>
    </row>
    <row r="3" spans="1:55" ht="240">
      <c r="A3" s="2">
        <v>2</v>
      </c>
      <c r="B3" s="3" t="s">
        <v>195</v>
      </c>
      <c r="C3" s="23">
        <v>42497</v>
      </c>
      <c r="D3" s="3" t="s">
        <v>196</v>
      </c>
      <c r="E3" s="3" t="s">
        <v>197</v>
      </c>
      <c r="F3" s="23">
        <v>0.69166666666666698</v>
      </c>
      <c r="G3" s="3" t="s">
        <v>198</v>
      </c>
      <c r="H3" s="3" t="s">
        <v>162</v>
      </c>
      <c r="I3" s="3" t="s">
        <v>7</v>
      </c>
      <c r="J3" s="3" t="s">
        <v>8</v>
      </c>
      <c r="K3" s="3" t="s">
        <v>189</v>
      </c>
      <c r="L3" s="3" t="s">
        <v>9</v>
      </c>
      <c r="M3" s="3" t="s">
        <v>4</v>
      </c>
      <c r="N3" s="3" t="s">
        <v>189</v>
      </c>
      <c r="O3" s="3" t="s">
        <v>5</v>
      </c>
      <c r="P3" s="3" t="s">
        <v>199</v>
      </c>
      <c r="Q3" s="3" t="s">
        <v>167</v>
      </c>
      <c r="R3" s="3" t="s">
        <v>168</v>
      </c>
      <c r="S3" s="3" t="s">
        <v>169</v>
      </c>
      <c r="T3" s="3" t="s">
        <v>195</v>
      </c>
      <c r="U3" s="3" t="s">
        <v>200</v>
      </c>
      <c r="V3" s="3" t="s">
        <v>172</v>
      </c>
      <c r="W3" s="3" t="s">
        <v>201</v>
      </c>
      <c r="X3" s="3" t="s">
        <v>169</v>
      </c>
      <c r="Y3" s="3" t="s">
        <v>162</v>
      </c>
      <c r="Z3" s="3" t="s">
        <v>202</v>
      </c>
      <c r="AA3" s="3" t="s">
        <v>175</v>
      </c>
      <c r="AB3" s="3" t="s">
        <v>10</v>
      </c>
      <c r="AC3" s="3" t="s">
        <v>203</v>
      </c>
      <c r="AD3" s="3" t="s">
        <v>204</v>
      </c>
      <c r="AE3" s="3" t="s">
        <v>162</v>
      </c>
      <c r="AF3" s="3" t="s">
        <v>169</v>
      </c>
      <c r="AG3" s="3" t="s">
        <v>169</v>
      </c>
      <c r="AH3" s="3" t="s">
        <v>205</v>
      </c>
      <c r="AI3" s="3" t="s">
        <v>206</v>
      </c>
      <c r="AJ3" s="3" t="s">
        <v>207</v>
      </c>
      <c r="AK3" s="3" t="s">
        <v>208</v>
      </c>
      <c r="AL3" s="3" t="s">
        <v>209</v>
      </c>
      <c r="AM3" s="3" t="s">
        <v>162</v>
      </c>
      <c r="AN3" s="3" t="s">
        <v>186</v>
      </c>
      <c r="AO3" s="3" t="s">
        <v>210</v>
      </c>
      <c r="AP3" s="3" t="s">
        <v>211</v>
      </c>
      <c r="AQ3" s="3" t="s">
        <v>186</v>
      </c>
      <c r="AR3" s="3" t="s">
        <v>186</v>
      </c>
      <c r="AS3" s="3" t="s">
        <v>212</v>
      </c>
      <c r="AT3" s="3" t="s">
        <v>213</v>
      </c>
      <c r="AU3" s="3" t="s">
        <v>162</v>
      </c>
      <c r="AV3" s="3" t="s">
        <v>4</v>
      </c>
      <c r="AW3" s="3" t="s">
        <v>4</v>
      </c>
      <c r="AX3" s="3" t="s">
        <v>190</v>
      </c>
      <c r="AY3" s="24" t="s">
        <v>214</v>
      </c>
      <c r="AZ3" s="24" t="s">
        <v>190</v>
      </c>
      <c r="BA3" s="24" t="s">
        <v>190</v>
      </c>
      <c r="BB3" s="24" t="s">
        <v>190</v>
      </c>
      <c r="BC3" s="24" t="s">
        <v>190</v>
      </c>
    </row>
    <row r="4" spans="1:55" ht="240">
      <c r="A4" s="2">
        <v>3</v>
      </c>
      <c r="B4" s="3" t="s">
        <v>195</v>
      </c>
      <c r="C4" s="23">
        <v>43182</v>
      </c>
      <c r="D4" s="3" t="s">
        <v>215</v>
      </c>
      <c r="E4" s="3" t="s">
        <v>216</v>
      </c>
      <c r="F4" s="23">
        <v>0.39374999999999999</v>
      </c>
      <c r="G4" s="3" t="s">
        <v>217</v>
      </c>
      <c r="H4" s="3" t="s">
        <v>162</v>
      </c>
      <c r="I4" s="3" t="s">
        <v>7</v>
      </c>
      <c r="J4" s="3" t="s">
        <v>164</v>
      </c>
      <c r="K4" s="3" t="s">
        <v>189</v>
      </c>
      <c r="L4" s="3" t="s">
        <v>189</v>
      </c>
      <c r="M4" s="3" t="s">
        <v>189</v>
      </c>
      <c r="N4" s="3" t="s">
        <v>189</v>
      </c>
      <c r="O4" s="3" t="s">
        <v>164</v>
      </c>
      <c r="P4" s="3" t="s">
        <v>199</v>
      </c>
      <c r="Q4" s="3" t="s">
        <v>167</v>
      </c>
      <c r="R4" s="3" t="s">
        <v>168</v>
      </c>
      <c r="S4" s="3" t="s">
        <v>169</v>
      </c>
      <c r="T4" s="3" t="s">
        <v>195</v>
      </c>
      <c r="U4" s="3" t="s">
        <v>218</v>
      </c>
      <c r="V4" s="3" t="s">
        <v>219</v>
      </c>
      <c r="W4" s="3" t="s">
        <v>220</v>
      </c>
      <c r="X4" s="3" t="s">
        <v>169</v>
      </c>
      <c r="Y4" s="3" t="s">
        <v>162</v>
      </c>
      <c r="Z4" s="3" t="s">
        <v>202</v>
      </c>
      <c r="AA4" s="3" t="s">
        <v>175</v>
      </c>
      <c r="AB4" s="3" t="s">
        <v>11</v>
      </c>
      <c r="AC4" s="3" t="s">
        <v>203</v>
      </c>
      <c r="AD4" s="3" t="s">
        <v>221</v>
      </c>
      <c r="AE4" s="3" t="s">
        <v>169</v>
      </c>
      <c r="AF4" s="3" t="s">
        <v>169</v>
      </c>
      <c r="AG4" s="3" t="s">
        <v>169</v>
      </c>
      <c r="AH4" s="3" t="s">
        <v>222</v>
      </c>
      <c r="AI4" s="3" t="s">
        <v>223</v>
      </c>
      <c r="AJ4" s="3" t="s">
        <v>224</v>
      </c>
      <c r="AK4" s="3" t="s">
        <v>225</v>
      </c>
      <c r="AL4" s="3" t="s">
        <v>226</v>
      </c>
      <c r="AM4" s="3" t="s">
        <v>169</v>
      </c>
      <c r="AN4" s="3" t="s">
        <v>189</v>
      </c>
      <c r="AO4" s="3" t="s">
        <v>227</v>
      </c>
      <c r="AP4" s="3" t="s">
        <v>228</v>
      </c>
      <c r="AQ4" s="3" t="s">
        <v>229</v>
      </c>
      <c r="AR4" s="3" t="s">
        <v>186</v>
      </c>
      <c r="AS4" s="3" t="s">
        <v>230</v>
      </c>
      <c r="AT4" s="3" t="s">
        <v>231</v>
      </c>
      <c r="AU4" s="3" t="s">
        <v>162</v>
      </c>
      <c r="AV4" s="3" t="s">
        <v>4</v>
      </c>
      <c r="AW4" s="3" t="s">
        <v>189</v>
      </c>
      <c r="AX4" s="3" t="s">
        <v>232</v>
      </c>
      <c r="AY4" s="24" t="s">
        <v>233</v>
      </c>
      <c r="AZ4" s="24" t="s">
        <v>234</v>
      </c>
      <c r="BA4" s="24" t="s">
        <v>235</v>
      </c>
      <c r="BB4" s="24" t="s">
        <v>190</v>
      </c>
      <c r="BC4" s="24" t="s">
        <v>190</v>
      </c>
    </row>
    <row r="5" spans="1:55" ht="165">
      <c r="A5" s="2">
        <v>4</v>
      </c>
      <c r="B5" s="3" t="s">
        <v>195</v>
      </c>
      <c r="C5" s="23">
        <v>43231</v>
      </c>
      <c r="D5" s="3" t="s">
        <v>236</v>
      </c>
      <c r="E5" s="3" t="s">
        <v>237</v>
      </c>
      <c r="F5" s="23">
        <v>0.77083333333333304</v>
      </c>
      <c r="G5" s="3" t="s">
        <v>238</v>
      </c>
      <c r="H5" s="3" t="s">
        <v>162</v>
      </c>
      <c r="I5" s="3" t="s">
        <v>7</v>
      </c>
      <c r="J5" s="3" t="s">
        <v>239</v>
      </c>
      <c r="K5" s="3" t="s">
        <v>189</v>
      </c>
      <c r="L5" s="3" t="s">
        <v>189</v>
      </c>
      <c r="M5" s="3" t="s">
        <v>5</v>
      </c>
      <c r="N5" s="3" t="s">
        <v>4</v>
      </c>
      <c r="O5" s="3" t="s">
        <v>8</v>
      </c>
      <c r="P5" s="3" t="s">
        <v>199</v>
      </c>
      <c r="Q5" s="3" t="s">
        <v>167</v>
      </c>
      <c r="R5" s="3" t="s">
        <v>168</v>
      </c>
      <c r="S5" s="3" t="s">
        <v>169</v>
      </c>
      <c r="T5" s="3" t="s">
        <v>195</v>
      </c>
      <c r="U5" s="3" t="s">
        <v>240</v>
      </c>
      <c r="V5" s="3" t="s">
        <v>172</v>
      </c>
      <c r="W5" s="3" t="s">
        <v>220</v>
      </c>
      <c r="X5" s="3" t="s">
        <v>169</v>
      </c>
      <c r="Y5" s="3" t="s">
        <v>162</v>
      </c>
      <c r="Z5" s="3" t="s">
        <v>202</v>
      </c>
      <c r="AA5" s="3" t="s">
        <v>241</v>
      </c>
      <c r="AB5" s="3" t="s">
        <v>12</v>
      </c>
      <c r="AC5" s="3" t="s">
        <v>242</v>
      </c>
      <c r="AD5" s="3" t="s">
        <v>242</v>
      </c>
      <c r="AE5" s="3" t="s">
        <v>169</v>
      </c>
      <c r="AF5" s="3" t="s">
        <v>169</v>
      </c>
      <c r="AG5" s="3" t="s">
        <v>169</v>
      </c>
      <c r="AH5" s="3" t="s">
        <v>243</v>
      </c>
      <c r="AI5" s="3" t="s">
        <v>244</v>
      </c>
      <c r="AJ5" s="3" t="s">
        <v>245</v>
      </c>
      <c r="AK5" s="3" t="s">
        <v>246</v>
      </c>
      <c r="AL5" s="3" t="s">
        <v>247</v>
      </c>
      <c r="AM5" s="3" t="s">
        <v>169</v>
      </c>
      <c r="AN5" s="3" t="s">
        <v>189</v>
      </c>
      <c r="AO5" s="3" t="s">
        <v>248</v>
      </c>
      <c r="AP5" s="3" t="s">
        <v>249</v>
      </c>
      <c r="AQ5" s="3" t="s">
        <v>229</v>
      </c>
      <c r="AR5" s="3" t="s">
        <v>186</v>
      </c>
      <c r="AS5" s="3" t="s">
        <v>250</v>
      </c>
      <c r="AT5" s="3" t="s">
        <v>251</v>
      </c>
      <c r="AU5" s="3" t="s">
        <v>169</v>
      </c>
      <c r="AV5" s="3" t="s">
        <v>4</v>
      </c>
      <c r="AW5" s="3" t="s">
        <v>189</v>
      </c>
      <c r="AX5" s="3" t="s">
        <v>252</v>
      </c>
      <c r="AY5" s="24" t="s">
        <v>253</v>
      </c>
      <c r="AZ5" s="24" t="s">
        <v>254</v>
      </c>
      <c r="BA5" s="24" t="s">
        <v>255</v>
      </c>
      <c r="BB5" s="24" t="s">
        <v>190</v>
      </c>
      <c r="BC5" s="24" t="s">
        <v>190</v>
      </c>
    </row>
    <row r="6" spans="1:55" ht="195">
      <c r="A6" s="2">
        <v>5</v>
      </c>
      <c r="B6" s="3" t="s">
        <v>256</v>
      </c>
      <c r="C6" s="23">
        <v>43237</v>
      </c>
      <c r="D6" s="3" t="s">
        <v>257</v>
      </c>
      <c r="E6" s="3" t="s">
        <v>258</v>
      </c>
      <c r="F6" s="25"/>
      <c r="G6" s="3" t="s">
        <v>259</v>
      </c>
      <c r="H6" s="3" t="s">
        <v>162</v>
      </c>
      <c r="I6" s="3" t="s">
        <v>163</v>
      </c>
      <c r="J6" s="3" t="s">
        <v>8</v>
      </c>
      <c r="K6" s="3" t="s">
        <v>189</v>
      </c>
      <c r="L6" s="3" t="s">
        <v>189</v>
      </c>
      <c r="M6" s="3" t="s">
        <v>4</v>
      </c>
      <c r="N6" s="3" t="s">
        <v>189</v>
      </c>
      <c r="O6" s="3" t="s">
        <v>5</v>
      </c>
      <c r="P6" s="3" t="s">
        <v>199</v>
      </c>
      <c r="Q6" s="3" t="s">
        <v>167</v>
      </c>
      <c r="R6" s="3" t="s">
        <v>168</v>
      </c>
      <c r="S6" s="3" t="s">
        <v>169</v>
      </c>
      <c r="T6" s="3" t="s">
        <v>260</v>
      </c>
      <c r="U6" s="3" t="s">
        <v>261</v>
      </c>
      <c r="V6" s="3" t="s">
        <v>190</v>
      </c>
      <c r="W6" s="3" t="s">
        <v>262</v>
      </c>
      <c r="X6" s="3" t="s">
        <v>169</v>
      </c>
      <c r="Y6" s="3" t="s">
        <v>162</v>
      </c>
      <c r="Z6" s="3" t="s">
        <v>202</v>
      </c>
      <c r="AA6" s="3" t="s">
        <v>175</v>
      </c>
      <c r="AB6" s="3" t="s">
        <v>13</v>
      </c>
      <c r="AC6" s="3" t="s">
        <v>189</v>
      </c>
      <c r="AD6" s="3" t="s">
        <v>189</v>
      </c>
      <c r="AE6" s="3" t="s">
        <v>169</v>
      </c>
      <c r="AF6" s="3" t="s">
        <v>169</v>
      </c>
      <c r="AG6" s="3" t="s">
        <v>169</v>
      </c>
      <c r="AH6" s="3" t="s">
        <v>190</v>
      </c>
      <c r="AI6" s="3" t="s">
        <v>190</v>
      </c>
      <c r="AJ6" s="3" t="s">
        <v>186</v>
      </c>
      <c r="AK6" s="3" t="s">
        <v>186</v>
      </c>
      <c r="AL6" s="3" t="s">
        <v>263</v>
      </c>
      <c r="AM6" s="3" t="s">
        <v>169</v>
      </c>
      <c r="AN6" s="3" t="s">
        <v>189</v>
      </c>
      <c r="AO6" s="3" t="s">
        <v>186</v>
      </c>
      <c r="AP6" s="3" t="s">
        <v>186</v>
      </c>
      <c r="AQ6" s="3" t="s">
        <v>229</v>
      </c>
      <c r="AR6" s="3" t="s">
        <v>8</v>
      </c>
      <c r="AS6" s="3" t="s">
        <v>264</v>
      </c>
      <c r="AT6" s="3" t="s">
        <v>265</v>
      </c>
      <c r="AU6" s="3" t="s">
        <v>169</v>
      </c>
      <c r="AV6" s="3" t="s">
        <v>189</v>
      </c>
      <c r="AW6" s="3" t="s">
        <v>189</v>
      </c>
      <c r="AX6" s="3" t="s">
        <v>190</v>
      </c>
      <c r="AY6" s="24" t="s">
        <v>266</v>
      </c>
      <c r="AZ6" s="24" t="s">
        <v>267</v>
      </c>
      <c r="BA6" s="24" t="s">
        <v>268</v>
      </c>
      <c r="BB6" s="24" t="s">
        <v>190</v>
      </c>
      <c r="BC6" s="24" t="s">
        <v>190</v>
      </c>
    </row>
    <row r="7" spans="1:55" ht="225">
      <c r="A7" s="2">
        <v>6</v>
      </c>
      <c r="B7" s="3" t="s">
        <v>269</v>
      </c>
      <c r="C7" s="23">
        <v>43224</v>
      </c>
      <c r="D7" s="3" t="s">
        <v>270</v>
      </c>
      <c r="E7" s="3" t="s">
        <v>160</v>
      </c>
      <c r="F7" s="23">
        <v>0.5</v>
      </c>
      <c r="G7" s="3" t="s">
        <v>271</v>
      </c>
      <c r="H7" s="3" t="s">
        <v>162</v>
      </c>
      <c r="I7" s="3" t="s">
        <v>163</v>
      </c>
      <c r="J7" s="3" t="s">
        <v>14</v>
      </c>
      <c r="K7" s="3" t="s">
        <v>189</v>
      </c>
      <c r="L7" s="3" t="s">
        <v>190</v>
      </c>
      <c r="M7" s="3" t="s">
        <v>4</v>
      </c>
      <c r="N7" s="3" t="s">
        <v>189</v>
      </c>
      <c r="O7" s="3" t="s">
        <v>8</v>
      </c>
      <c r="P7" s="3" t="s">
        <v>199</v>
      </c>
      <c r="Q7" s="3" t="s">
        <v>167</v>
      </c>
      <c r="R7" s="3" t="s">
        <v>168</v>
      </c>
      <c r="S7" s="3" t="s">
        <v>169</v>
      </c>
      <c r="T7" s="3" t="s">
        <v>272</v>
      </c>
      <c r="U7" s="3" t="s">
        <v>273</v>
      </c>
      <c r="V7" s="3" t="s">
        <v>189</v>
      </c>
      <c r="W7" s="3" t="s">
        <v>262</v>
      </c>
      <c r="X7" s="3" t="s">
        <v>169</v>
      </c>
      <c r="Y7" s="3" t="s">
        <v>162</v>
      </c>
      <c r="Z7" s="3" t="s">
        <v>202</v>
      </c>
      <c r="AA7" s="3" t="s">
        <v>175</v>
      </c>
      <c r="AB7" s="3" t="s">
        <v>15</v>
      </c>
      <c r="AC7" s="3" t="s">
        <v>177</v>
      </c>
      <c r="AD7" s="3" t="s">
        <v>177</v>
      </c>
      <c r="AE7" s="3" t="s">
        <v>169</v>
      </c>
      <c r="AF7" s="3" t="s">
        <v>169</v>
      </c>
      <c r="AG7" s="3" t="s">
        <v>169</v>
      </c>
      <c r="AH7" s="3" t="s">
        <v>274</v>
      </c>
      <c r="AI7" s="3" t="s">
        <v>275</v>
      </c>
      <c r="AJ7" s="3" t="s">
        <v>276</v>
      </c>
      <c r="AK7" s="3" t="s">
        <v>277</v>
      </c>
      <c r="AL7" s="3" t="s">
        <v>278</v>
      </c>
      <c r="AM7" s="3" t="s">
        <v>162</v>
      </c>
      <c r="AN7" s="3" t="s">
        <v>178</v>
      </c>
      <c r="AO7" s="3" t="s">
        <v>279</v>
      </c>
      <c r="AP7" s="3" t="s">
        <v>280</v>
      </c>
      <c r="AQ7" s="3" t="s">
        <v>229</v>
      </c>
      <c r="AR7" s="3" t="s">
        <v>229</v>
      </c>
      <c r="AS7" s="3" t="s">
        <v>190</v>
      </c>
      <c r="AT7" s="3" t="s">
        <v>281</v>
      </c>
      <c r="AU7" s="3" t="s">
        <v>169</v>
      </c>
      <c r="AV7" s="3" t="s">
        <v>189</v>
      </c>
      <c r="AW7" s="3" t="s">
        <v>189</v>
      </c>
      <c r="AX7" s="3" t="s">
        <v>282</v>
      </c>
      <c r="AY7" s="24" t="s">
        <v>283</v>
      </c>
      <c r="AZ7" s="24" t="s">
        <v>284</v>
      </c>
      <c r="BA7" s="24" t="s">
        <v>190</v>
      </c>
      <c r="BB7" s="24" t="s">
        <v>190</v>
      </c>
      <c r="BC7" s="24" t="s">
        <v>190</v>
      </c>
    </row>
    <row r="8" spans="1:55" ht="390">
      <c r="A8" s="2">
        <v>7</v>
      </c>
      <c r="B8" s="3" t="s">
        <v>195</v>
      </c>
      <c r="C8" s="23">
        <v>43249</v>
      </c>
      <c r="D8" s="3" t="s">
        <v>285</v>
      </c>
      <c r="E8" s="3" t="s">
        <v>216</v>
      </c>
      <c r="F8" s="23">
        <v>0.46319444444444402</v>
      </c>
      <c r="G8" s="3" t="s">
        <v>286</v>
      </c>
      <c r="H8" s="3" t="s">
        <v>162</v>
      </c>
      <c r="I8" s="3" t="s">
        <v>287</v>
      </c>
      <c r="J8" s="3" t="s">
        <v>5</v>
      </c>
      <c r="K8" s="3" t="s">
        <v>189</v>
      </c>
      <c r="L8" s="3" t="s">
        <v>189</v>
      </c>
      <c r="M8" s="3" t="s">
        <v>189</v>
      </c>
      <c r="N8" s="3" t="s">
        <v>189</v>
      </c>
      <c r="O8" s="3" t="s">
        <v>5</v>
      </c>
      <c r="P8" s="3" t="s">
        <v>287</v>
      </c>
      <c r="Q8" s="3" t="s">
        <v>288</v>
      </c>
      <c r="R8" s="3" t="s">
        <v>289</v>
      </c>
      <c r="S8" s="3" t="s">
        <v>169</v>
      </c>
      <c r="T8" s="3" t="s">
        <v>195</v>
      </c>
      <c r="U8" s="3" t="s">
        <v>240</v>
      </c>
      <c r="V8" s="3" t="s">
        <v>189</v>
      </c>
      <c r="W8" s="3" t="s">
        <v>262</v>
      </c>
      <c r="X8" s="3" t="s">
        <v>169</v>
      </c>
      <c r="Y8" s="3" t="s">
        <v>162</v>
      </c>
      <c r="Z8" s="3" t="s">
        <v>290</v>
      </c>
      <c r="AA8" s="3" t="s">
        <v>291</v>
      </c>
      <c r="AB8" s="3" t="s">
        <v>10</v>
      </c>
      <c r="AC8" s="3" t="s">
        <v>190</v>
      </c>
      <c r="AD8" s="3" t="s">
        <v>190</v>
      </c>
      <c r="AE8" s="3" t="s">
        <v>169</v>
      </c>
      <c r="AF8" s="3" t="s">
        <v>169</v>
      </c>
      <c r="AG8" s="3" t="s">
        <v>169</v>
      </c>
      <c r="AH8" s="3" t="s">
        <v>292</v>
      </c>
      <c r="AI8" s="3" t="s">
        <v>293</v>
      </c>
      <c r="AJ8" s="3" t="s">
        <v>294</v>
      </c>
      <c r="AK8" s="3" t="s">
        <v>295</v>
      </c>
      <c r="AL8" s="3" t="s">
        <v>296</v>
      </c>
      <c r="AM8" s="3" t="s">
        <v>169</v>
      </c>
      <c r="AN8" s="3" t="s">
        <v>189</v>
      </c>
      <c r="AO8" s="3" t="s">
        <v>297</v>
      </c>
      <c r="AP8" s="3" t="s">
        <v>298</v>
      </c>
      <c r="AQ8" s="3" t="s">
        <v>186</v>
      </c>
      <c r="AR8" s="3" t="s">
        <v>186</v>
      </c>
      <c r="AS8" s="3" t="s">
        <v>299</v>
      </c>
      <c r="AT8" s="3" t="s">
        <v>300</v>
      </c>
      <c r="AU8" s="3" t="s">
        <v>169</v>
      </c>
      <c r="AV8" s="3" t="s">
        <v>189</v>
      </c>
      <c r="AW8" s="3" t="s">
        <v>189</v>
      </c>
      <c r="AX8" s="3" t="s">
        <v>301</v>
      </c>
      <c r="AY8" s="24" t="s">
        <v>302</v>
      </c>
      <c r="AZ8" s="24" t="s">
        <v>303</v>
      </c>
      <c r="BA8" s="24" t="s">
        <v>304</v>
      </c>
      <c r="BB8" s="24" t="s">
        <v>305</v>
      </c>
      <c r="BC8" s="24" t="s">
        <v>190</v>
      </c>
    </row>
    <row r="9" spans="1:55" ht="210">
      <c r="A9" s="2">
        <v>8</v>
      </c>
      <c r="B9" s="3" t="s">
        <v>306</v>
      </c>
      <c r="C9" s="23">
        <v>42310</v>
      </c>
      <c r="D9" s="3" t="s">
        <v>215</v>
      </c>
      <c r="E9" s="3" t="s">
        <v>216</v>
      </c>
      <c r="F9" s="23">
        <v>0.60416666666666696</v>
      </c>
      <c r="G9" s="3" t="s">
        <v>307</v>
      </c>
      <c r="H9" s="3" t="s">
        <v>162</v>
      </c>
      <c r="I9" s="3" t="s">
        <v>16</v>
      </c>
      <c r="J9" s="3" t="s">
        <v>4</v>
      </c>
      <c r="K9" s="3" t="s">
        <v>189</v>
      </c>
      <c r="L9" s="3" t="s">
        <v>189</v>
      </c>
      <c r="M9" s="3" t="s">
        <v>189</v>
      </c>
      <c r="N9" s="3" t="s">
        <v>4</v>
      </c>
      <c r="O9" s="3" t="s">
        <v>189</v>
      </c>
      <c r="P9" s="3" t="s">
        <v>166</v>
      </c>
      <c r="Q9" s="3" t="s">
        <v>167</v>
      </c>
      <c r="R9" s="3" t="s">
        <v>168</v>
      </c>
      <c r="S9" s="3" t="s">
        <v>169</v>
      </c>
      <c r="T9" s="3" t="s">
        <v>308</v>
      </c>
      <c r="U9" s="3" t="s">
        <v>309</v>
      </c>
      <c r="V9" s="3" t="s">
        <v>310</v>
      </c>
      <c r="W9" s="3" t="s">
        <v>173</v>
      </c>
      <c r="X9" s="3" t="s">
        <v>162</v>
      </c>
      <c r="Y9" s="3" t="s">
        <v>169</v>
      </c>
      <c r="Z9" s="3" t="s">
        <v>186</v>
      </c>
      <c r="AA9" s="3" t="s">
        <v>186</v>
      </c>
      <c r="AB9" s="3" t="s">
        <v>311</v>
      </c>
      <c r="AC9" s="3" t="s">
        <v>312</v>
      </c>
      <c r="AD9" s="3" t="s">
        <v>4</v>
      </c>
      <c r="AE9" s="3" t="s">
        <v>169</v>
      </c>
      <c r="AF9" s="3" t="s">
        <v>169</v>
      </c>
      <c r="AG9" s="3" t="s">
        <v>169</v>
      </c>
      <c r="AH9" s="3" t="s">
        <v>313</v>
      </c>
      <c r="AI9" s="3" t="s">
        <v>314</v>
      </c>
      <c r="AJ9" s="3" t="s">
        <v>315</v>
      </c>
      <c r="AK9" s="3" t="s">
        <v>316</v>
      </c>
      <c r="AL9" s="3" t="s">
        <v>317</v>
      </c>
      <c r="AM9" s="3" t="s">
        <v>162</v>
      </c>
      <c r="AN9" s="3" t="s">
        <v>14</v>
      </c>
      <c r="AO9" s="3" t="s">
        <v>315</v>
      </c>
      <c r="AP9" s="3" t="s">
        <v>316</v>
      </c>
      <c r="AQ9" s="3" t="s">
        <v>186</v>
      </c>
      <c r="AR9" s="3" t="s">
        <v>186</v>
      </c>
      <c r="AS9" s="3" t="s">
        <v>318</v>
      </c>
      <c r="AT9" s="3" t="s">
        <v>319</v>
      </c>
      <c r="AU9" s="3" t="s">
        <v>169</v>
      </c>
      <c r="AV9" s="3" t="s">
        <v>4</v>
      </c>
      <c r="AW9" s="3" t="s">
        <v>189</v>
      </c>
      <c r="AX9" s="3" t="s">
        <v>190</v>
      </c>
      <c r="AY9" s="24" t="s">
        <v>320</v>
      </c>
      <c r="AZ9" s="24" t="s">
        <v>190</v>
      </c>
      <c r="BA9" s="24" t="s">
        <v>190</v>
      </c>
      <c r="BB9" s="24" t="s">
        <v>190</v>
      </c>
      <c r="BC9" s="24" t="s">
        <v>190</v>
      </c>
    </row>
    <row r="10" spans="1:55" ht="150">
      <c r="A10" s="2">
        <v>9</v>
      </c>
      <c r="B10" s="3" t="s">
        <v>306</v>
      </c>
      <c r="C10" s="23">
        <v>42669</v>
      </c>
      <c r="D10" s="3" t="s">
        <v>215</v>
      </c>
      <c r="E10" s="3" t="s">
        <v>216</v>
      </c>
      <c r="F10" s="23">
        <v>0.43541666666666701</v>
      </c>
      <c r="G10" s="3" t="s">
        <v>321</v>
      </c>
      <c r="H10" s="3" t="s">
        <v>162</v>
      </c>
      <c r="I10" s="3" t="s">
        <v>163</v>
      </c>
      <c r="J10" s="3" t="s">
        <v>14</v>
      </c>
      <c r="K10" s="3" t="s">
        <v>4</v>
      </c>
      <c r="L10" s="3" t="s">
        <v>322</v>
      </c>
      <c r="M10" s="3" t="s">
        <v>4</v>
      </c>
      <c r="N10" s="3" t="s">
        <v>4</v>
      </c>
      <c r="O10" s="3" t="s">
        <v>5</v>
      </c>
      <c r="P10" s="3" t="s">
        <v>166</v>
      </c>
      <c r="Q10" s="3" t="s">
        <v>167</v>
      </c>
      <c r="R10" s="3" t="s">
        <v>168</v>
      </c>
      <c r="S10" s="3" t="s">
        <v>169</v>
      </c>
      <c r="T10" s="3" t="s">
        <v>323</v>
      </c>
      <c r="U10" s="3" t="s">
        <v>323</v>
      </c>
      <c r="V10" s="3" t="s">
        <v>172</v>
      </c>
      <c r="W10" s="3" t="s">
        <v>186</v>
      </c>
      <c r="X10" s="3" t="s">
        <v>169</v>
      </c>
      <c r="Y10" s="3" t="s">
        <v>162</v>
      </c>
      <c r="Z10" s="3" t="s">
        <v>186</v>
      </c>
      <c r="AA10" s="3" t="s">
        <v>186</v>
      </c>
      <c r="AB10" s="3" t="s">
        <v>324</v>
      </c>
      <c r="AC10" s="3" t="s">
        <v>312</v>
      </c>
      <c r="AD10" s="3" t="s">
        <v>8</v>
      </c>
      <c r="AE10" s="3" t="s">
        <v>169</v>
      </c>
      <c r="AF10" s="3" t="s">
        <v>169</v>
      </c>
      <c r="AG10" s="3" t="s">
        <v>169</v>
      </c>
      <c r="AH10" s="3" t="s">
        <v>325</v>
      </c>
      <c r="AI10" s="3" t="s">
        <v>326</v>
      </c>
      <c r="AJ10" s="3" t="s">
        <v>327</v>
      </c>
      <c r="AK10" s="3" t="s">
        <v>328</v>
      </c>
      <c r="AL10" s="3" t="s">
        <v>329</v>
      </c>
      <c r="AM10" s="3" t="s">
        <v>162</v>
      </c>
      <c r="AN10" s="3" t="s">
        <v>239</v>
      </c>
      <c r="AO10" s="3" t="s">
        <v>327</v>
      </c>
      <c r="AP10" s="3" t="s">
        <v>328</v>
      </c>
      <c r="AQ10" s="3" t="s">
        <v>186</v>
      </c>
      <c r="AR10" s="3" t="s">
        <v>186</v>
      </c>
      <c r="AS10" s="3" t="s">
        <v>330</v>
      </c>
      <c r="AT10" s="3" t="s">
        <v>331</v>
      </c>
      <c r="AU10" s="3" t="s">
        <v>169</v>
      </c>
      <c r="AV10" s="3" t="s">
        <v>4</v>
      </c>
      <c r="AW10" s="3" t="s">
        <v>189</v>
      </c>
      <c r="AX10" s="3" t="s">
        <v>332</v>
      </c>
      <c r="AY10" s="24" t="s">
        <v>333</v>
      </c>
      <c r="AZ10" s="24" t="s">
        <v>190</v>
      </c>
      <c r="BA10" s="24" t="s">
        <v>190</v>
      </c>
      <c r="BB10" s="24" t="s">
        <v>190</v>
      </c>
      <c r="BC10" s="24" t="s">
        <v>190</v>
      </c>
    </row>
    <row r="11" spans="1:55" ht="240">
      <c r="A11" s="2">
        <v>10</v>
      </c>
      <c r="B11" s="3" t="s">
        <v>306</v>
      </c>
      <c r="C11" s="23">
        <v>42620</v>
      </c>
      <c r="D11" s="3" t="s">
        <v>334</v>
      </c>
      <c r="E11" s="3" t="s">
        <v>216</v>
      </c>
      <c r="F11" s="23">
        <v>0.78263888888888899</v>
      </c>
      <c r="G11" s="3" t="s">
        <v>335</v>
      </c>
      <c r="H11" s="3" t="s">
        <v>162</v>
      </c>
      <c r="I11" s="3" t="s">
        <v>16</v>
      </c>
      <c r="J11" s="3" t="s">
        <v>4</v>
      </c>
      <c r="K11" s="3" t="s">
        <v>4</v>
      </c>
      <c r="L11" s="3" t="s">
        <v>322</v>
      </c>
      <c r="M11" s="3" t="s">
        <v>189</v>
      </c>
      <c r="N11" s="3" t="s">
        <v>4</v>
      </c>
      <c r="O11" s="3" t="s">
        <v>189</v>
      </c>
      <c r="P11" s="3" t="s">
        <v>166</v>
      </c>
      <c r="Q11" s="3" t="s">
        <v>167</v>
      </c>
      <c r="R11" s="3" t="s">
        <v>168</v>
      </c>
      <c r="S11" s="3" t="s">
        <v>169</v>
      </c>
      <c r="T11" s="3" t="s">
        <v>323</v>
      </c>
      <c r="U11" s="3" t="s">
        <v>323</v>
      </c>
      <c r="V11" s="3" t="s">
        <v>172</v>
      </c>
      <c r="W11" s="3" t="s">
        <v>186</v>
      </c>
      <c r="X11" s="3" t="s">
        <v>169</v>
      </c>
      <c r="Y11" s="3" t="s">
        <v>162</v>
      </c>
      <c r="Z11" s="3" t="s">
        <v>186</v>
      </c>
      <c r="AA11" s="3" t="s">
        <v>186</v>
      </c>
      <c r="AB11" s="3" t="s">
        <v>324</v>
      </c>
      <c r="AC11" s="3" t="s">
        <v>336</v>
      </c>
      <c r="AD11" s="3" t="s">
        <v>8</v>
      </c>
      <c r="AE11" s="3" t="s">
        <v>169</v>
      </c>
      <c r="AF11" s="3" t="s">
        <v>169</v>
      </c>
      <c r="AG11" s="3" t="s">
        <v>169</v>
      </c>
      <c r="AH11" s="3" t="s">
        <v>337</v>
      </c>
      <c r="AI11" s="3" t="s">
        <v>338</v>
      </c>
      <c r="AJ11" s="3" t="s">
        <v>339</v>
      </c>
      <c r="AK11" s="3" t="s">
        <v>340</v>
      </c>
      <c r="AL11" s="3" t="s">
        <v>341</v>
      </c>
      <c r="AM11" s="3" t="s">
        <v>162</v>
      </c>
      <c r="AN11" s="3" t="s">
        <v>342</v>
      </c>
      <c r="AO11" s="3" t="s">
        <v>339</v>
      </c>
      <c r="AP11" s="3" t="s">
        <v>340</v>
      </c>
      <c r="AQ11" s="3" t="s">
        <v>186</v>
      </c>
      <c r="AR11" s="3" t="s">
        <v>186</v>
      </c>
      <c r="AS11" s="3" t="s">
        <v>343</v>
      </c>
      <c r="AT11" s="3" t="s">
        <v>9</v>
      </c>
      <c r="AU11" s="3" t="s">
        <v>169</v>
      </c>
      <c r="AV11" s="3" t="s">
        <v>4</v>
      </c>
      <c r="AW11" s="3" t="s">
        <v>189</v>
      </c>
      <c r="AX11" s="3" t="s">
        <v>344</v>
      </c>
      <c r="AY11" s="24" t="s">
        <v>345</v>
      </c>
      <c r="AZ11" s="24" t="s">
        <v>190</v>
      </c>
      <c r="BA11" s="24" t="s">
        <v>190</v>
      </c>
      <c r="BB11" s="24" t="s">
        <v>190</v>
      </c>
      <c r="BC11" s="24" t="s">
        <v>190</v>
      </c>
    </row>
    <row r="12" spans="1:55" ht="225">
      <c r="A12" s="2">
        <v>11</v>
      </c>
      <c r="B12" s="3" t="s">
        <v>306</v>
      </c>
      <c r="C12" s="23">
        <v>42627</v>
      </c>
      <c r="D12" s="3" t="s">
        <v>346</v>
      </c>
      <c r="E12" s="3" t="s">
        <v>216</v>
      </c>
      <c r="F12" s="23">
        <v>0.62916666666666698</v>
      </c>
      <c r="G12" s="3" t="s">
        <v>347</v>
      </c>
      <c r="H12" s="3" t="s">
        <v>169</v>
      </c>
      <c r="I12" s="3" t="s">
        <v>16</v>
      </c>
      <c r="J12" s="3" t="s">
        <v>14</v>
      </c>
      <c r="K12" s="3" t="s">
        <v>189</v>
      </c>
      <c r="L12" s="3" t="s">
        <v>9</v>
      </c>
      <c r="M12" s="3" t="s">
        <v>4</v>
      </c>
      <c r="N12" s="3" t="s">
        <v>189</v>
      </c>
      <c r="O12" s="3" t="s">
        <v>8</v>
      </c>
      <c r="P12" s="3" t="s">
        <v>166</v>
      </c>
      <c r="Q12" s="3" t="s">
        <v>167</v>
      </c>
      <c r="R12" s="3" t="s">
        <v>168</v>
      </c>
      <c r="S12" s="3" t="s">
        <v>169</v>
      </c>
      <c r="T12" s="3" t="s">
        <v>348</v>
      </c>
      <c r="U12" s="3" t="s">
        <v>348</v>
      </c>
      <c r="V12" s="3" t="s">
        <v>172</v>
      </c>
      <c r="W12" s="3" t="s">
        <v>186</v>
      </c>
      <c r="X12" s="3" t="s">
        <v>169</v>
      </c>
      <c r="Y12" s="3" t="s">
        <v>162</v>
      </c>
      <c r="Z12" s="3" t="s">
        <v>186</v>
      </c>
      <c r="AA12" s="3" t="s">
        <v>186</v>
      </c>
      <c r="AB12" s="3" t="s">
        <v>349</v>
      </c>
      <c r="AC12" s="3" t="s">
        <v>350</v>
      </c>
      <c r="AD12" s="3" t="s">
        <v>351</v>
      </c>
      <c r="AE12" s="3" t="s">
        <v>169</v>
      </c>
      <c r="AF12" s="3" t="s">
        <v>169</v>
      </c>
      <c r="AG12" s="3" t="s">
        <v>169</v>
      </c>
      <c r="AH12" s="3" t="s">
        <v>352</v>
      </c>
      <c r="AI12" s="3" t="s">
        <v>353</v>
      </c>
      <c r="AJ12" s="3" t="s">
        <v>354</v>
      </c>
      <c r="AK12" s="3" t="s">
        <v>355</v>
      </c>
      <c r="AL12" s="3" t="s">
        <v>356</v>
      </c>
      <c r="AM12" s="3" t="s">
        <v>162</v>
      </c>
      <c r="AN12" s="3" t="s">
        <v>357</v>
      </c>
      <c r="AO12" s="3" t="s">
        <v>358</v>
      </c>
      <c r="AP12" s="3" t="s">
        <v>359</v>
      </c>
      <c r="AQ12" s="3" t="s">
        <v>186</v>
      </c>
      <c r="AR12" s="3" t="s">
        <v>186</v>
      </c>
      <c r="AS12" s="3" t="s">
        <v>360</v>
      </c>
      <c r="AT12" s="3" t="s">
        <v>361</v>
      </c>
      <c r="AU12" s="3" t="s">
        <v>169</v>
      </c>
      <c r="AV12" s="3" t="s">
        <v>4</v>
      </c>
      <c r="AW12" s="3" t="s">
        <v>189</v>
      </c>
      <c r="AX12" s="3" t="s">
        <v>362</v>
      </c>
      <c r="AY12" s="24" t="s">
        <v>363</v>
      </c>
      <c r="AZ12" s="24" t="s">
        <v>190</v>
      </c>
      <c r="BA12" s="24" t="s">
        <v>190</v>
      </c>
      <c r="BB12" s="24" t="s">
        <v>190</v>
      </c>
      <c r="BC12" s="24" t="s">
        <v>190</v>
      </c>
    </row>
    <row r="13" spans="1:55" ht="105">
      <c r="A13" s="2">
        <v>12</v>
      </c>
      <c r="B13" s="3" t="s">
        <v>306</v>
      </c>
      <c r="C13" s="23">
        <v>42633</v>
      </c>
      <c r="D13" s="3" t="s">
        <v>215</v>
      </c>
      <c r="E13" s="3" t="s">
        <v>216</v>
      </c>
      <c r="F13" s="25"/>
      <c r="G13" s="3" t="s">
        <v>364</v>
      </c>
      <c r="H13" s="3" t="s">
        <v>162</v>
      </c>
      <c r="I13" s="3" t="s">
        <v>163</v>
      </c>
      <c r="J13" s="3" t="s">
        <v>4</v>
      </c>
      <c r="K13" s="3" t="s">
        <v>4</v>
      </c>
      <c r="L13" s="3" t="s">
        <v>365</v>
      </c>
      <c r="M13" s="3" t="s">
        <v>189</v>
      </c>
      <c r="N13" s="3" t="s">
        <v>189</v>
      </c>
      <c r="O13" s="3" t="s">
        <v>4</v>
      </c>
      <c r="P13" s="3" t="s">
        <v>166</v>
      </c>
      <c r="Q13" s="3" t="s">
        <v>167</v>
      </c>
      <c r="R13" s="3" t="s">
        <v>168</v>
      </c>
      <c r="S13" s="3" t="s">
        <v>169</v>
      </c>
      <c r="T13" s="3" t="s">
        <v>308</v>
      </c>
      <c r="U13" s="3" t="s">
        <v>348</v>
      </c>
      <c r="V13" s="3" t="s">
        <v>189</v>
      </c>
      <c r="W13" s="3" t="s">
        <v>190</v>
      </c>
      <c r="X13" s="3" t="s">
        <v>162</v>
      </c>
      <c r="Y13" s="3" t="s">
        <v>169</v>
      </c>
      <c r="Z13" s="3" t="s">
        <v>229</v>
      </c>
      <c r="AA13" s="3" t="s">
        <v>229</v>
      </c>
      <c r="AB13" s="3" t="s">
        <v>311</v>
      </c>
      <c r="AC13" s="3" t="s">
        <v>336</v>
      </c>
      <c r="AD13" s="3" t="s">
        <v>189</v>
      </c>
      <c r="AE13" s="3" t="s">
        <v>169</v>
      </c>
      <c r="AF13" s="3" t="s">
        <v>169</v>
      </c>
      <c r="AG13" s="3" t="s">
        <v>169</v>
      </c>
      <c r="AH13" s="3" t="s">
        <v>366</v>
      </c>
      <c r="AI13" s="3" t="s">
        <v>367</v>
      </c>
      <c r="AJ13" s="3" t="s">
        <v>368</v>
      </c>
      <c r="AK13" s="3" t="s">
        <v>369</v>
      </c>
      <c r="AL13" s="3" t="s">
        <v>370</v>
      </c>
      <c r="AM13" s="3" t="s">
        <v>162</v>
      </c>
      <c r="AN13" s="3" t="s">
        <v>371</v>
      </c>
      <c r="AO13" s="3" t="s">
        <v>368</v>
      </c>
      <c r="AP13" s="3" t="s">
        <v>369</v>
      </c>
      <c r="AQ13" s="3" t="s">
        <v>186</v>
      </c>
      <c r="AR13" s="3" t="s">
        <v>5</v>
      </c>
      <c r="AS13" s="3" t="s">
        <v>372</v>
      </c>
      <c r="AT13" s="3" t="s">
        <v>373</v>
      </c>
      <c r="AU13" s="3" t="s">
        <v>169</v>
      </c>
      <c r="AV13" s="3" t="s">
        <v>4</v>
      </c>
      <c r="AW13" s="3" t="s">
        <v>189</v>
      </c>
      <c r="AX13" s="3" t="s">
        <v>190</v>
      </c>
      <c r="AY13" s="24" t="s">
        <v>190</v>
      </c>
      <c r="AZ13" s="24" t="s">
        <v>190</v>
      </c>
      <c r="BA13" s="24" t="s">
        <v>190</v>
      </c>
      <c r="BB13" s="24" t="s">
        <v>190</v>
      </c>
      <c r="BC13" s="24" t="s">
        <v>190</v>
      </c>
    </row>
    <row r="14" spans="1:55" ht="150">
      <c r="A14" s="2">
        <v>13</v>
      </c>
      <c r="B14" s="3" t="s">
        <v>306</v>
      </c>
      <c r="C14" s="23">
        <v>42636</v>
      </c>
      <c r="D14" s="3" t="s">
        <v>215</v>
      </c>
      <c r="E14" s="3" t="s">
        <v>216</v>
      </c>
      <c r="F14" s="23">
        <v>0.49861111111111101</v>
      </c>
      <c r="G14" s="3" t="s">
        <v>374</v>
      </c>
      <c r="H14" s="3" t="s">
        <v>162</v>
      </c>
      <c r="I14" s="3" t="s">
        <v>375</v>
      </c>
      <c r="J14" s="3" t="s">
        <v>8</v>
      </c>
      <c r="K14" s="3" t="s">
        <v>4</v>
      </c>
      <c r="L14" s="3" t="s">
        <v>376</v>
      </c>
      <c r="M14" s="3" t="s">
        <v>4</v>
      </c>
      <c r="N14" s="3" t="s">
        <v>4</v>
      </c>
      <c r="O14" s="3" t="s">
        <v>4</v>
      </c>
      <c r="P14" s="3" t="s">
        <v>287</v>
      </c>
      <c r="Q14" s="3" t="s">
        <v>377</v>
      </c>
      <c r="R14" s="3" t="s">
        <v>168</v>
      </c>
      <c r="S14" s="3" t="s">
        <v>169</v>
      </c>
      <c r="T14" s="3" t="s">
        <v>308</v>
      </c>
      <c r="U14" s="3" t="s">
        <v>309</v>
      </c>
      <c r="V14" s="3" t="s">
        <v>310</v>
      </c>
      <c r="W14" s="3" t="s">
        <v>262</v>
      </c>
      <c r="X14" s="3" t="s">
        <v>169</v>
      </c>
      <c r="Y14" s="3" t="s">
        <v>162</v>
      </c>
      <c r="Z14" s="3" t="s">
        <v>229</v>
      </c>
      <c r="AA14" s="3" t="s">
        <v>229</v>
      </c>
      <c r="AB14" s="3" t="s">
        <v>17</v>
      </c>
      <c r="AC14" s="3" t="s">
        <v>378</v>
      </c>
      <c r="AD14" s="3" t="s">
        <v>379</v>
      </c>
      <c r="AE14" s="3" t="s">
        <v>169</v>
      </c>
      <c r="AF14" s="3" t="s">
        <v>169</v>
      </c>
      <c r="AG14" s="3" t="s">
        <v>169</v>
      </c>
      <c r="AH14" s="3" t="s">
        <v>380</v>
      </c>
      <c r="AI14" s="3" t="s">
        <v>381</v>
      </c>
      <c r="AJ14" s="3" t="s">
        <v>382</v>
      </c>
      <c r="AK14" s="3" t="s">
        <v>383</v>
      </c>
      <c r="AL14" s="3" t="s">
        <v>384</v>
      </c>
      <c r="AM14" s="3" t="s">
        <v>162</v>
      </c>
      <c r="AN14" s="3" t="s">
        <v>378</v>
      </c>
      <c r="AO14" s="3" t="s">
        <v>385</v>
      </c>
      <c r="AP14" s="3" t="s">
        <v>386</v>
      </c>
      <c r="AQ14" s="3" t="s">
        <v>229</v>
      </c>
      <c r="AR14" s="3" t="s">
        <v>229</v>
      </c>
      <c r="AS14" s="3" t="s">
        <v>387</v>
      </c>
      <c r="AT14" s="3" t="s">
        <v>388</v>
      </c>
      <c r="AU14" s="3" t="s">
        <v>169</v>
      </c>
      <c r="AV14" s="3" t="s">
        <v>4</v>
      </c>
      <c r="AW14" s="3" t="s">
        <v>189</v>
      </c>
      <c r="AX14" s="3" t="s">
        <v>190</v>
      </c>
      <c r="AY14" s="24" t="s">
        <v>389</v>
      </c>
      <c r="AZ14" s="24" t="s">
        <v>190</v>
      </c>
      <c r="BA14" s="24" t="s">
        <v>190</v>
      </c>
      <c r="BB14" s="24" t="s">
        <v>190</v>
      </c>
      <c r="BC14" s="24" t="s">
        <v>190</v>
      </c>
    </row>
    <row r="15" spans="1:55" ht="150">
      <c r="A15" s="2">
        <v>14</v>
      </c>
      <c r="B15" s="3" t="s">
        <v>306</v>
      </c>
      <c r="C15" s="23">
        <v>42590</v>
      </c>
      <c r="D15" s="3" t="s">
        <v>215</v>
      </c>
      <c r="E15" s="3" t="s">
        <v>216</v>
      </c>
      <c r="F15" s="25"/>
      <c r="G15" s="3" t="s">
        <v>390</v>
      </c>
      <c r="H15" s="3" t="s">
        <v>162</v>
      </c>
      <c r="I15" s="3" t="s">
        <v>375</v>
      </c>
      <c r="J15" s="3" t="s">
        <v>8</v>
      </c>
      <c r="K15" s="3" t="s">
        <v>189</v>
      </c>
      <c r="L15" s="3" t="s">
        <v>9</v>
      </c>
      <c r="M15" s="3" t="s">
        <v>4</v>
      </c>
      <c r="N15" s="3" t="s">
        <v>189</v>
      </c>
      <c r="O15" s="3" t="s">
        <v>5</v>
      </c>
      <c r="P15" s="3" t="s">
        <v>287</v>
      </c>
      <c r="Q15" s="3" t="s">
        <v>391</v>
      </c>
      <c r="R15" s="3" t="s">
        <v>168</v>
      </c>
      <c r="S15" s="3" t="s">
        <v>169</v>
      </c>
      <c r="T15" s="3" t="s">
        <v>306</v>
      </c>
      <c r="U15" s="3" t="s">
        <v>392</v>
      </c>
      <c r="V15" s="3" t="s">
        <v>172</v>
      </c>
      <c r="W15" s="3" t="s">
        <v>190</v>
      </c>
      <c r="X15" s="3" t="s">
        <v>162</v>
      </c>
      <c r="Y15" s="3" t="s">
        <v>169</v>
      </c>
      <c r="Z15" s="3" t="s">
        <v>229</v>
      </c>
      <c r="AA15" s="3" t="s">
        <v>229</v>
      </c>
      <c r="AB15" s="3" t="s">
        <v>393</v>
      </c>
      <c r="AC15" s="3" t="s">
        <v>190</v>
      </c>
      <c r="AD15" s="3" t="s">
        <v>189</v>
      </c>
      <c r="AE15" s="3" t="s">
        <v>169</v>
      </c>
      <c r="AF15" s="3" t="s">
        <v>169</v>
      </c>
      <c r="AG15" s="3" t="s">
        <v>169</v>
      </c>
      <c r="AH15" s="3" t="s">
        <v>394</v>
      </c>
      <c r="AI15" s="3" t="s">
        <v>395</v>
      </c>
      <c r="AJ15" s="3" t="s">
        <v>396</v>
      </c>
      <c r="AK15" s="3" t="s">
        <v>397</v>
      </c>
      <c r="AL15" s="3" t="s">
        <v>398</v>
      </c>
      <c r="AM15" s="3" t="s">
        <v>162</v>
      </c>
      <c r="AN15" s="3" t="s">
        <v>14</v>
      </c>
      <c r="AO15" s="3" t="s">
        <v>396</v>
      </c>
      <c r="AP15" s="3" t="s">
        <v>397</v>
      </c>
      <c r="AQ15" s="3" t="s">
        <v>229</v>
      </c>
      <c r="AR15" s="3" t="s">
        <v>229</v>
      </c>
      <c r="AS15" s="3" t="s">
        <v>399</v>
      </c>
      <c r="AT15" s="3" t="s">
        <v>9</v>
      </c>
      <c r="AU15" s="3" t="s">
        <v>169</v>
      </c>
      <c r="AV15" s="3" t="s">
        <v>4</v>
      </c>
      <c r="AW15" s="3" t="s">
        <v>189</v>
      </c>
      <c r="AX15" s="3" t="s">
        <v>190</v>
      </c>
      <c r="AY15" s="24" t="s">
        <v>400</v>
      </c>
      <c r="AZ15" s="24" t="s">
        <v>190</v>
      </c>
      <c r="BA15" s="24" t="s">
        <v>190</v>
      </c>
      <c r="BB15" s="24" t="s">
        <v>190</v>
      </c>
      <c r="BC15" s="24" t="s">
        <v>190</v>
      </c>
    </row>
    <row r="16" spans="1:55" ht="135">
      <c r="A16" s="2">
        <v>15</v>
      </c>
      <c r="B16" s="3" t="s">
        <v>306</v>
      </c>
      <c r="C16" s="23">
        <v>42591</v>
      </c>
      <c r="D16" s="3" t="s">
        <v>270</v>
      </c>
      <c r="E16" s="3" t="s">
        <v>160</v>
      </c>
      <c r="F16" s="25"/>
      <c r="G16" s="3" t="s">
        <v>401</v>
      </c>
      <c r="H16" s="3" t="s">
        <v>169</v>
      </c>
      <c r="I16" s="3" t="s">
        <v>375</v>
      </c>
      <c r="J16" s="3" t="s">
        <v>164</v>
      </c>
      <c r="K16" s="3" t="s">
        <v>4</v>
      </c>
      <c r="L16" s="3" t="s">
        <v>402</v>
      </c>
      <c r="M16" s="3" t="s">
        <v>4</v>
      </c>
      <c r="N16" s="3" t="s">
        <v>4</v>
      </c>
      <c r="O16" s="3" t="s">
        <v>8</v>
      </c>
      <c r="P16" s="3" t="s">
        <v>287</v>
      </c>
      <c r="Q16" s="3" t="s">
        <v>403</v>
      </c>
      <c r="R16" s="3" t="s">
        <v>168</v>
      </c>
      <c r="S16" s="3" t="s">
        <v>169</v>
      </c>
      <c r="T16" s="3" t="s">
        <v>306</v>
      </c>
      <c r="U16" s="3" t="s">
        <v>404</v>
      </c>
      <c r="V16" s="3" t="s">
        <v>190</v>
      </c>
      <c r="W16" s="3" t="s">
        <v>190</v>
      </c>
      <c r="X16" s="3" t="s">
        <v>169</v>
      </c>
      <c r="Y16" s="3" t="s">
        <v>162</v>
      </c>
      <c r="Z16" s="3" t="s">
        <v>229</v>
      </c>
      <c r="AA16" s="3" t="s">
        <v>229</v>
      </c>
      <c r="AB16" s="3" t="s">
        <v>18</v>
      </c>
      <c r="AC16" s="3" t="s">
        <v>190</v>
      </c>
      <c r="AD16" s="3" t="s">
        <v>5</v>
      </c>
      <c r="AE16" s="3" t="s">
        <v>169</v>
      </c>
      <c r="AF16" s="3" t="s">
        <v>169</v>
      </c>
      <c r="AG16" s="3" t="s">
        <v>169</v>
      </c>
      <c r="AH16" s="3" t="s">
        <v>405</v>
      </c>
      <c r="AI16" s="3" t="s">
        <v>406</v>
      </c>
      <c r="AJ16" s="3" t="s">
        <v>407</v>
      </c>
      <c r="AK16" s="3" t="s">
        <v>408</v>
      </c>
      <c r="AL16" s="3" t="s">
        <v>190</v>
      </c>
      <c r="AM16" s="3" t="s">
        <v>162</v>
      </c>
      <c r="AN16" s="3" t="s">
        <v>177</v>
      </c>
      <c r="AO16" s="3" t="s">
        <v>409</v>
      </c>
      <c r="AP16" s="3" t="s">
        <v>410</v>
      </c>
      <c r="AQ16" s="3" t="s">
        <v>229</v>
      </c>
      <c r="AR16" s="3" t="s">
        <v>229</v>
      </c>
      <c r="AS16" s="3" t="s">
        <v>411</v>
      </c>
      <c r="AT16" s="3" t="s">
        <v>412</v>
      </c>
      <c r="AU16" s="3" t="s">
        <v>169</v>
      </c>
      <c r="AV16" s="3" t="s">
        <v>4</v>
      </c>
      <c r="AW16" s="3" t="s">
        <v>189</v>
      </c>
      <c r="AX16" s="3" t="s">
        <v>190</v>
      </c>
      <c r="AY16" s="24" t="s">
        <v>190</v>
      </c>
      <c r="AZ16" s="24" t="s">
        <v>190</v>
      </c>
      <c r="BA16" s="24" t="s">
        <v>190</v>
      </c>
      <c r="BB16" s="24" t="s">
        <v>190</v>
      </c>
      <c r="BC16" s="24" t="s">
        <v>190</v>
      </c>
    </row>
    <row r="17" spans="1:55" ht="90">
      <c r="A17" s="2">
        <v>16</v>
      </c>
      <c r="B17" s="3" t="s">
        <v>306</v>
      </c>
      <c r="C17" s="23">
        <v>42598</v>
      </c>
      <c r="D17" s="3" t="s">
        <v>270</v>
      </c>
      <c r="E17" s="3" t="s">
        <v>160</v>
      </c>
      <c r="F17" s="25"/>
      <c r="G17" s="3" t="s">
        <v>413</v>
      </c>
      <c r="H17" s="3" t="s">
        <v>169</v>
      </c>
      <c r="I17" s="3" t="s">
        <v>414</v>
      </c>
      <c r="J17" s="3" t="s">
        <v>164</v>
      </c>
      <c r="K17" s="3" t="s">
        <v>4</v>
      </c>
      <c r="L17" s="3" t="s">
        <v>415</v>
      </c>
      <c r="M17" s="3" t="s">
        <v>4</v>
      </c>
      <c r="N17" s="3" t="s">
        <v>4</v>
      </c>
      <c r="O17" s="3" t="s">
        <v>8</v>
      </c>
      <c r="P17" s="3" t="s">
        <v>287</v>
      </c>
      <c r="Q17" s="3" t="s">
        <v>416</v>
      </c>
      <c r="R17" s="3" t="s">
        <v>168</v>
      </c>
      <c r="S17" s="3" t="s">
        <v>169</v>
      </c>
      <c r="T17" s="3" t="s">
        <v>348</v>
      </c>
      <c r="U17" s="3" t="s">
        <v>404</v>
      </c>
      <c r="V17" s="3" t="s">
        <v>172</v>
      </c>
      <c r="W17" s="3" t="s">
        <v>190</v>
      </c>
      <c r="X17" s="3" t="s">
        <v>162</v>
      </c>
      <c r="Y17" s="3" t="s">
        <v>169</v>
      </c>
      <c r="Z17" s="3" t="s">
        <v>229</v>
      </c>
      <c r="AA17" s="3" t="s">
        <v>229</v>
      </c>
      <c r="AB17" s="3" t="s">
        <v>19</v>
      </c>
      <c r="AC17" s="3" t="s">
        <v>177</v>
      </c>
      <c r="AD17" s="3" t="s">
        <v>417</v>
      </c>
      <c r="AE17" s="3" t="s">
        <v>169</v>
      </c>
      <c r="AF17" s="3" t="s">
        <v>169</v>
      </c>
      <c r="AG17" s="3" t="s">
        <v>169</v>
      </c>
      <c r="AH17" s="3" t="s">
        <v>418</v>
      </c>
      <c r="AI17" s="3" t="s">
        <v>419</v>
      </c>
      <c r="AJ17" s="3" t="s">
        <v>420</v>
      </c>
      <c r="AK17" s="3" t="s">
        <v>421</v>
      </c>
      <c r="AL17" s="3" t="s">
        <v>422</v>
      </c>
      <c r="AM17" s="3" t="s">
        <v>162</v>
      </c>
      <c r="AN17" s="3" t="s">
        <v>423</v>
      </c>
      <c r="AO17" s="3" t="s">
        <v>420</v>
      </c>
      <c r="AP17" s="3" t="s">
        <v>421</v>
      </c>
      <c r="AQ17" s="3" t="s">
        <v>229</v>
      </c>
      <c r="AR17" s="3" t="s">
        <v>229</v>
      </c>
      <c r="AS17" s="3" t="s">
        <v>424</v>
      </c>
      <c r="AT17" s="3" t="s">
        <v>425</v>
      </c>
      <c r="AU17" s="3" t="s">
        <v>169</v>
      </c>
      <c r="AV17" s="3" t="s">
        <v>4</v>
      </c>
      <c r="AW17" s="3" t="s">
        <v>189</v>
      </c>
      <c r="AX17" s="3" t="s">
        <v>190</v>
      </c>
      <c r="AY17" s="24" t="s">
        <v>190</v>
      </c>
      <c r="AZ17" s="24" t="s">
        <v>190</v>
      </c>
      <c r="BA17" s="24" t="s">
        <v>190</v>
      </c>
      <c r="BB17" s="24" t="s">
        <v>190</v>
      </c>
      <c r="BC17" s="24" t="s">
        <v>190</v>
      </c>
    </row>
    <row r="18" spans="1:55" ht="150">
      <c r="A18" s="2">
        <v>17</v>
      </c>
      <c r="B18" s="3" t="s">
        <v>306</v>
      </c>
      <c r="C18" s="23">
        <v>42598</v>
      </c>
      <c r="D18" s="3" t="s">
        <v>215</v>
      </c>
      <c r="E18" s="3" t="s">
        <v>216</v>
      </c>
      <c r="F18" s="25"/>
      <c r="G18" s="3" t="s">
        <v>426</v>
      </c>
      <c r="H18" s="3" t="s">
        <v>162</v>
      </c>
      <c r="I18" s="3" t="s">
        <v>375</v>
      </c>
      <c r="J18" s="3" t="s">
        <v>5</v>
      </c>
      <c r="K18" s="3" t="s">
        <v>189</v>
      </c>
      <c r="L18" s="3" t="s">
        <v>9</v>
      </c>
      <c r="M18" s="3" t="s">
        <v>189</v>
      </c>
      <c r="N18" s="3" t="s">
        <v>4</v>
      </c>
      <c r="O18" s="3" t="s">
        <v>4</v>
      </c>
      <c r="P18" s="3" t="s">
        <v>287</v>
      </c>
      <c r="Q18" s="3" t="s">
        <v>416</v>
      </c>
      <c r="R18" s="3" t="s">
        <v>168</v>
      </c>
      <c r="S18" s="3" t="s">
        <v>169</v>
      </c>
      <c r="T18" s="3" t="s">
        <v>348</v>
      </c>
      <c r="U18" s="3" t="s">
        <v>427</v>
      </c>
      <c r="V18" s="3" t="s">
        <v>172</v>
      </c>
      <c r="W18" s="3" t="s">
        <v>190</v>
      </c>
      <c r="X18" s="3" t="s">
        <v>162</v>
      </c>
      <c r="Y18" s="3" t="s">
        <v>169</v>
      </c>
      <c r="Z18" s="3" t="s">
        <v>229</v>
      </c>
      <c r="AA18" s="3" t="s">
        <v>229</v>
      </c>
      <c r="AB18" s="3" t="s">
        <v>19</v>
      </c>
      <c r="AC18" s="3" t="s">
        <v>190</v>
      </c>
      <c r="AD18" s="3" t="s">
        <v>189</v>
      </c>
      <c r="AE18" s="3" t="s">
        <v>169</v>
      </c>
      <c r="AF18" s="3" t="s">
        <v>169</v>
      </c>
      <c r="AG18" s="3" t="s">
        <v>169</v>
      </c>
      <c r="AH18" s="3" t="s">
        <v>428</v>
      </c>
      <c r="AI18" s="3" t="s">
        <v>429</v>
      </c>
      <c r="AJ18" s="3" t="s">
        <v>430</v>
      </c>
      <c r="AK18" s="3" t="s">
        <v>431</v>
      </c>
      <c r="AL18" s="3" t="s">
        <v>432</v>
      </c>
      <c r="AM18" s="3" t="s">
        <v>162</v>
      </c>
      <c r="AN18" s="3" t="s">
        <v>164</v>
      </c>
      <c r="AO18" s="3" t="s">
        <v>430</v>
      </c>
      <c r="AP18" s="3" t="s">
        <v>431</v>
      </c>
      <c r="AQ18" s="3" t="s">
        <v>229</v>
      </c>
      <c r="AR18" s="3" t="s">
        <v>229</v>
      </c>
      <c r="AS18" s="3" t="s">
        <v>433</v>
      </c>
      <c r="AT18" s="3" t="s">
        <v>9</v>
      </c>
      <c r="AU18" s="3" t="s">
        <v>169</v>
      </c>
      <c r="AV18" s="3" t="s">
        <v>4</v>
      </c>
      <c r="AW18" s="3" t="s">
        <v>189</v>
      </c>
      <c r="AX18" s="3" t="s">
        <v>190</v>
      </c>
      <c r="AY18" s="24" t="s">
        <v>434</v>
      </c>
      <c r="AZ18" s="24" t="s">
        <v>190</v>
      </c>
      <c r="BA18" s="24" t="s">
        <v>190</v>
      </c>
      <c r="BB18" s="24" t="s">
        <v>190</v>
      </c>
      <c r="BC18" s="24" t="s">
        <v>190</v>
      </c>
    </row>
    <row r="19" spans="1:55" ht="75">
      <c r="A19" s="2">
        <v>18</v>
      </c>
      <c r="B19" s="3" t="s">
        <v>306</v>
      </c>
      <c r="C19" s="23">
        <v>42604</v>
      </c>
      <c r="D19" s="3" t="s">
        <v>270</v>
      </c>
      <c r="E19" s="3" t="s">
        <v>160</v>
      </c>
      <c r="F19" s="25"/>
      <c r="G19" s="3" t="s">
        <v>435</v>
      </c>
      <c r="H19" s="3" t="s">
        <v>162</v>
      </c>
      <c r="I19" s="3" t="s">
        <v>16</v>
      </c>
      <c r="J19" s="3" t="s">
        <v>5</v>
      </c>
      <c r="K19" s="3" t="s">
        <v>189</v>
      </c>
      <c r="L19" s="3" t="s">
        <v>9</v>
      </c>
      <c r="M19" s="3" t="s">
        <v>4</v>
      </c>
      <c r="N19" s="3" t="s">
        <v>4</v>
      </c>
      <c r="O19" s="3" t="s">
        <v>189</v>
      </c>
      <c r="P19" s="3" t="s">
        <v>287</v>
      </c>
      <c r="Q19" s="3" t="s">
        <v>416</v>
      </c>
      <c r="R19" s="3" t="s">
        <v>168</v>
      </c>
      <c r="S19" s="3" t="s">
        <v>169</v>
      </c>
      <c r="T19" s="3" t="s">
        <v>348</v>
      </c>
      <c r="U19" s="3" t="s">
        <v>404</v>
      </c>
      <c r="V19" s="3" t="s">
        <v>190</v>
      </c>
      <c r="W19" s="3" t="s">
        <v>190</v>
      </c>
      <c r="X19" s="3" t="s">
        <v>162</v>
      </c>
      <c r="Y19" s="3" t="s">
        <v>169</v>
      </c>
      <c r="Z19" s="3" t="s">
        <v>229</v>
      </c>
      <c r="AA19" s="3" t="s">
        <v>229</v>
      </c>
      <c r="AB19" s="3" t="s">
        <v>19</v>
      </c>
      <c r="AC19" s="3" t="s">
        <v>312</v>
      </c>
      <c r="AD19" s="3" t="s">
        <v>189</v>
      </c>
      <c r="AE19" s="3" t="s">
        <v>169</v>
      </c>
      <c r="AF19" s="3" t="s">
        <v>169</v>
      </c>
      <c r="AG19" s="3" t="s">
        <v>169</v>
      </c>
      <c r="AH19" s="3" t="s">
        <v>436</v>
      </c>
      <c r="AI19" s="3" t="s">
        <v>437</v>
      </c>
      <c r="AJ19" s="3" t="s">
        <v>438</v>
      </c>
      <c r="AK19" s="3" t="s">
        <v>439</v>
      </c>
      <c r="AL19" s="3" t="s">
        <v>432</v>
      </c>
      <c r="AM19" s="3" t="s">
        <v>162</v>
      </c>
      <c r="AN19" s="3" t="s">
        <v>342</v>
      </c>
      <c r="AO19" s="3" t="s">
        <v>438</v>
      </c>
      <c r="AP19" s="3" t="s">
        <v>439</v>
      </c>
      <c r="AQ19" s="3" t="s">
        <v>229</v>
      </c>
      <c r="AR19" s="3" t="s">
        <v>229</v>
      </c>
      <c r="AS19" s="3" t="s">
        <v>433</v>
      </c>
      <c r="AT19" s="3" t="s">
        <v>9</v>
      </c>
      <c r="AU19" s="3" t="s">
        <v>169</v>
      </c>
      <c r="AV19" s="3" t="s">
        <v>4</v>
      </c>
      <c r="AW19" s="3" t="s">
        <v>189</v>
      </c>
      <c r="AX19" s="3" t="s">
        <v>190</v>
      </c>
      <c r="AY19" s="24" t="s">
        <v>190</v>
      </c>
      <c r="AZ19" s="24" t="s">
        <v>190</v>
      </c>
      <c r="BA19" s="24" t="s">
        <v>190</v>
      </c>
      <c r="BB19" s="24" t="s">
        <v>190</v>
      </c>
      <c r="BC19" s="24" t="s">
        <v>190</v>
      </c>
    </row>
    <row r="20" spans="1:55" ht="150">
      <c r="A20" s="2">
        <v>19</v>
      </c>
      <c r="B20" s="3" t="s">
        <v>306</v>
      </c>
      <c r="C20" s="23">
        <v>42236</v>
      </c>
      <c r="D20" s="3" t="s">
        <v>215</v>
      </c>
      <c r="E20" s="3" t="s">
        <v>216</v>
      </c>
      <c r="F20" s="23">
        <v>0.4</v>
      </c>
      <c r="G20" s="3" t="s">
        <v>440</v>
      </c>
      <c r="H20" s="3" t="s">
        <v>169</v>
      </c>
      <c r="I20" s="3" t="s">
        <v>16</v>
      </c>
      <c r="J20" s="3" t="s">
        <v>8</v>
      </c>
      <c r="K20" s="3" t="s">
        <v>4</v>
      </c>
      <c r="L20" s="3" t="s">
        <v>441</v>
      </c>
      <c r="M20" s="3" t="s">
        <v>189</v>
      </c>
      <c r="N20" s="3" t="s">
        <v>189</v>
      </c>
      <c r="O20" s="3" t="s">
        <v>8</v>
      </c>
      <c r="P20" s="3" t="s">
        <v>287</v>
      </c>
      <c r="Q20" s="3" t="s">
        <v>416</v>
      </c>
      <c r="R20" s="3" t="s">
        <v>168</v>
      </c>
      <c r="S20" s="3" t="s">
        <v>169</v>
      </c>
      <c r="T20" s="3" t="s">
        <v>348</v>
      </c>
      <c r="U20" s="3" t="s">
        <v>442</v>
      </c>
      <c r="V20" s="3" t="s">
        <v>190</v>
      </c>
      <c r="W20" s="3" t="s">
        <v>190</v>
      </c>
      <c r="X20" s="3" t="s">
        <v>169</v>
      </c>
      <c r="Y20" s="3" t="s">
        <v>162</v>
      </c>
      <c r="Z20" s="3" t="s">
        <v>229</v>
      </c>
      <c r="AA20" s="3" t="s">
        <v>229</v>
      </c>
      <c r="AB20" s="3" t="s">
        <v>19</v>
      </c>
      <c r="AC20" s="3" t="s">
        <v>312</v>
      </c>
      <c r="AD20" s="3" t="s">
        <v>164</v>
      </c>
      <c r="AE20" s="3" t="s">
        <v>169</v>
      </c>
      <c r="AF20" s="3" t="s">
        <v>169</v>
      </c>
      <c r="AG20" s="3" t="s">
        <v>169</v>
      </c>
      <c r="AH20" s="3" t="s">
        <v>443</v>
      </c>
      <c r="AI20" s="3" t="s">
        <v>444</v>
      </c>
      <c r="AJ20" s="3" t="s">
        <v>445</v>
      </c>
      <c r="AK20" s="3" t="s">
        <v>446</v>
      </c>
      <c r="AL20" s="3" t="s">
        <v>432</v>
      </c>
      <c r="AM20" s="3" t="s">
        <v>162</v>
      </c>
      <c r="AN20" s="3" t="s">
        <v>447</v>
      </c>
      <c r="AO20" s="3" t="s">
        <v>448</v>
      </c>
      <c r="AP20" s="3" t="s">
        <v>449</v>
      </c>
      <c r="AQ20" s="3" t="s">
        <v>229</v>
      </c>
      <c r="AR20" s="3" t="s">
        <v>4</v>
      </c>
      <c r="AS20" s="3" t="s">
        <v>433</v>
      </c>
      <c r="AT20" s="3" t="s">
        <v>9</v>
      </c>
      <c r="AU20" s="3" t="s">
        <v>169</v>
      </c>
      <c r="AV20" s="3" t="s">
        <v>4</v>
      </c>
      <c r="AW20" s="3" t="s">
        <v>189</v>
      </c>
      <c r="AX20" s="3" t="s">
        <v>190</v>
      </c>
      <c r="AY20" s="24" t="s">
        <v>450</v>
      </c>
      <c r="AZ20" s="24" t="s">
        <v>190</v>
      </c>
      <c r="BA20" s="24" t="s">
        <v>190</v>
      </c>
      <c r="BB20" s="24" t="s">
        <v>190</v>
      </c>
      <c r="BC20" s="24" t="s">
        <v>190</v>
      </c>
    </row>
    <row r="21" spans="1:55" ht="150">
      <c r="A21" s="2">
        <v>20</v>
      </c>
      <c r="B21" s="3" t="s">
        <v>306</v>
      </c>
      <c r="C21" s="23">
        <v>42566</v>
      </c>
      <c r="D21" s="3" t="s">
        <v>346</v>
      </c>
      <c r="E21" s="3" t="s">
        <v>216</v>
      </c>
      <c r="F21" s="23">
        <v>0.64305555555555605</v>
      </c>
      <c r="G21" s="3" t="s">
        <v>451</v>
      </c>
      <c r="H21" s="3" t="s">
        <v>162</v>
      </c>
      <c r="I21" s="3" t="s">
        <v>375</v>
      </c>
      <c r="J21" s="3" t="s">
        <v>8</v>
      </c>
      <c r="K21" s="3" t="s">
        <v>189</v>
      </c>
      <c r="L21" s="3" t="s">
        <v>9</v>
      </c>
      <c r="M21" s="3" t="s">
        <v>4</v>
      </c>
      <c r="N21" s="3" t="s">
        <v>189</v>
      </c>
      <c r="O21" s="3" t="s">
        <v>5</v>
      </c>
      <c r="P21" s="3" t="s">
        <v>287</v>
      </c>
      <c r="Q21" s="3" t="s">
        <v>416</v>
      </c>
      <c r="R21" s="3" t="s">
        <v>168</v>
      </c>
      <c r="S21" s="3" t="s">
        <v>169</v>
      </c>
      <c r="T21" s="3" t="s">
        <v>348</v>
      </c>
      <c r="U21" s="3" t="s">
        <v>427</v>
      </c>
      <c r="V21" s="3" t="s">
        <v>190</v>
      </c>
      <c r="W21" s="3" t="s">
        <v>190</v>
      </c>
      <c r="X21" s="3" t="s">
        <v>162</v>
      </c>
      <c r="Y21" s="3" t="s">
        <v>169</v>
      </c>
      <c r="Z21" s="3" t="s">
        <v>229</v>
      </c>
      <c r="AA21" s="3" t="s">
        <v>229</v>
      </c>
      <c r="AB21" s="3" t="s">
        <v>19</v>
      </c>
      <c r="AC21" s="3" t="s">
        <v>190</v>
      </c>
      <c r="AD21" s="3" t="s">
        <v>189</v>
      </c>
      <c r="AE21" s="3" t="s">
        <v>169</v>
      </c>
      <c r="AF21" s="3" t="s">
        <v>169</v>
      </c>
      <c r="AG21" s="3" t="s">
        <v>169</v>
      </c>
      <c r="AH21" s="3" t="s">
        <v>452</v>
      </c>
      <c r="AI21" s="3" t="s">
        <v>453</v>
      </c>
      <c r="AJ21" s="3" t="s">
        <v>454</v>
      </c>
      <c r="AK21" s="3" t="s">
        <v>455</v>
      </c>
      <c r="AL21" s="3" t="s">
        <v>190</v>
      </c>
      <c r="AM21" s="3" t="s">
        <v>162</v>
      </c>
      <c r="AN21" s="3" t="s">
        <v>342</v>
      </c>
      <c r="AO21" s="3" t="s">
        <v>454</v>
      </c>
      <c r="AP21" s="3" t="s">
        <v>455</v>
      </c>
      <c r="AQ21" s="3" t="s">
        <v>229</v>
      </c>
      <c r="AR21" s="3" t="s">
        <v>229</v>
      </c>
      <c r="AS21" s="3" t="s">
        <v>433</v>
      </c>
      <c r="AT21" s="3" t="s">
        <v>9</v>
      </c>
      <c r="AU21" s="3" t="s">
        <v>169</v>
      </c>
      <c r="AV21" s="3" t="s">
        <v>4</v>
      </c>
      <c r="AW21" s="3" t="s">
        <v>189</v>
      </c>
      <c r="AX21" s="3" t="s">
        <v>190</v>
      </c>
      <c r="AY21" s="24" t="s">
        <v>456</v>
      </c>
      <c r="AZ21" s="24" t="s">
        <v>190</v>
      </c>
      <c r="BA21" s="24" t="s">
        <v>190</v>
      </c>
      <c r="BB21" s="24" t="s">
        <v>190</v>
      </c>
      <c r="BC21" s="24" t="s">
        <v>190</v>
      </c>
    </row>
    <row r="22" spans="1:55" ht="195">
      <c r="A22" s="2">
        <v>21</v>
      </c>
      <c r="B22" s="3" t="s">
        <v>306</v>
      </c>
      <c r="C22" s="23">
        <v>42186</v>
      </c>
      <c r="D22" s="3" t="s">
        <v>215</v>
      </c>
      <c r="E22" s="3" t="s">
        <v>216</v>
      </c>
      <c r="F22" s="23">
        <v>0.719444444444444</v>
      </c>
      <c r="G22" s="3" t="s">
        <v>457</v>
      </c>
      <c r="H22" s="3" t="s">
        <v>162</v>
      </c>
      <c r="I22" s="3" t="s">
        <v>375</v>
      </c>
      <c r="J22" s="3" t="s">
        <v>8</v>
      </c>
      <c r="K22" s="3" t="s">
        <v>4</v>
      </c>
      <c r="L22" s="3" t="s">
        <v>458</v>
      </c>
      <c r="M22" s="3" t="s">
        <v>4</v>
      </c>
      <c r="N22" s="3" t="s">
        <v>189</v>
      </c>
      <c r="O22" s="3" t="s">
        <v>5</v>
      </c>
      <c r="P22" s="3" t="s">
        <v>287</v>
      </c>
      <c r="Q22" s="3" t="s">
        <v>416</v>
      </c>
      <c r="R22" s="3" t="s">
        <v>168</v>
      </c>
      <c r="S22" s="3" t="s">
        <v>169</v>
      </c>
      <c r="T22" s="3" t="s">
        <v>308</v>
      </c>
      <c r="U22" s="3" t="s">
        <v>309</v>
      </c>
      <c r="V22" s="3" t="s">
        <v>310</v>
      </c>
      <c r="W22" s="3" t="s">
        <v>190</v>
      </c>
      <c r="X22" s="3" t="s">
        <v>169</v>
      </c>
      <c r="Y22" s="3" t="s">
        <v>162</v>
      </c>
      <c r="Z22" s="3" t="s">
        <v>229</v>
      </c>
      <c r="AA22" s="3" t="s">
        <v>229</v>
      </c>
      <c r="AB22" s="3" t="s">
        <v>19</v>
      </c>
      <c r="AC22" s="3" t="s">
        <v>350</v>
      </c>
      <c r="AD22" s="3" t="s">
        <v>190</v>
      </c>
      <c r="AE22" s="3" t="s">
        <v>169</v>
      </c>
      <c r="AF22" s="3" t="s">
        <v>169</v>
      </c>
      <c r="AG22" s="3" t="s">
        <v>169</v>
      </c>
      <c r="AH22" s="3" t="s">
        <v>459</v>
      </c>
      <c r="AI22" s="3" t="s">
        <v>460</v>
      </c>
      <c r="AJ22" s="3" t="s">
        <v>461</v>
      </c>
      <c r="AK22" s="3" t="s">
        <v>462</v>
      </c>
      <c r="AL22" s="3" t="s">
        <v>463</v>
      </c>
      <c r="AM22" s="3" t="s">
        <v>162</v>
      </c>
      <c r="AN22" s="3" t="s">
        <v>464</v>
      </c>
      <c r="AO22" s="3" t="s">
        <v>461</v>
      </c>
      <c r="AP22" s="3" t="s">
        <v>462</v>
      </c>
      <c r="AQ22" s="3" t="s">
        <v>229</v>
      </c>
      <c r="AR22" s="3" t="s">
        <v>229</v>
      </c>
      <c r="AS22" s="3" t="s">
        <v>433</v>
      </c>
      <c r="AT22" s="3" t="s">
        <v>465</v>
      </c>
      <c r="AU22" s="3" t="s">
        <v>169</v>
      </c>
      <c r="AV22" s="3" t="s">
        <v>4</v>
      </c>
      <c r="AW22" s="3" t="s">
        <v>189</v>
      </c>
      <c r="AX22" s="3" t="s">
        <v>466</v>
      </c>
      <c r="AY22" s="24" t="s">
        <v>467</v>
      </c>
      <c r="AZ22" s="24" t="s">
        <v>190</v>
      </c>
      <c r="BA22" s="24" t="s">
        <v>190</v>
      </c>
      <c r="BB22" s="24" t="s">
        <v>190</v>
      </c>
      <c r="BC22" s="24" t="s">
        <v>190</v>
      </c>
    </row>
    <row r="23" spans="1:55" ht="120">
      <c r="A23" s="2">
        <v>22</v>
      </c>
      <c r="B23" s="3" t="s">
        <v>306</v>
      </c>
      <c r="C23" s="23">
        <v>42527</v>
      </c>
      <c r="D23" s="3" t="s">
        <v>468</v>
      </c>
      <c r="E23" s="3" t="s">
        <v>469</v>
      </c>
      <c r="F23" s="25"/>
      <c r="G23" s="3" t="s">
        <v>470</v>
      </c>
      <c r="H23" s="3" t="s">
        <v>162</v>
      </c>
      <c r="I23" s="3" t="s">
        <v>375</v>
      </c>
      <c r="J23" s="3" t="s">
        <v>8</v>
      </c>
      <c r="K23" s="3" t="s">
        <v>189</v>
      </c>
      <c r="L23" s="3" t="s">
        <v>9</v>
      </c>
      <c r="M23" s="3" t="s">
        <v>4</v>
      </c>
      <c r="N23" s="3" t="s">
        <v>4</v>
      </c>
      <c r="O23" s="3" t="s">
        <v>4</v>
      </c>
      <c r="P23" s="3" t="s">
        <v>287</v>
      </c>
      <c r="Q23" s="3" t="s">
        <v>416</v>
      </c>
      <c r="R23" s="3" t="s">
        <v>168</v>
      </c>
      <c r="S23" s="3" t="s">
        <v>169</v>
      </c>
      <c r="T23" s="3" t="s">
        <v>306</v>
      </c>
      <c r="U23" s="3" t="s">
        <v>392</v>
      </c>
      <c r="V23" s="3" t="s">
        <v>190</v>
      </c>
      <c r="W23" s="3" t="s">
        <v>190</v>
      </c>
      <c r="X23" s="3" t="s">
        <v>169</v>
      </c>
      <c r="Y23" s="3" t="s">
        <v>162</v>
      </c>
      <c r="Z23" s="3" t="s">
        <v>229</v>
      </c>
      <c r="AA23" s="3" t="s">
        <v>229</v>
      </c>
      <c r="AB23" s="3" t="s">
        <v>20</v>
      </c>
      <c r="AC23" s="3" t="s">
        <v>350</v>
      </c>
      <c r="AD23" s="3" t="s">
        <v>189</v>
      </c>
      <c r="AE23" s="3" t="s">
        <v>169</v>
      </c>
      <c r="AF23" s="3" t="s">
        <v>169</v>
      </c>
      <c r="AG23" s="3" t="s">
        <v>169</v>
      </c>
      <c r="AH23" s="3" t="s">
        <v>471</v>
      </c>
      <c r="AI23" s="3" t="s">
        <v>472</v>
      </c>
      <c r="AJ23" s="3" t="s">
        <v>473</v>
      </c>
      <c r="AK23" s="3" t="s">
        <v>474</v>
      </c>
      <c r="AL23" s="3" t="s">
        <v>432</v>
      </c>
      <c r="AM23" s="3" t="s">
        <v>162</v>
      </c>
      <c r="AN23" s="3" t="s">
        <v>190</v>
      </c>
      <c r="AO23" s="3" t="s">
        <v>475</v>
      </c>
      <c r="AP23" s="3" t="s">
        <v>476</v>
      </c>
      <c r="AQ23" s="3" t="s">
        <v>229</v>
      </c>
      <c r="AR23" s="3" t="s">
        <v>229</v>
      </c>
      <c r="AS23" s="3" t="s">
        <v>477</v>
      </c>
      <c r="AT23" s="3" t="s">
        <v>478</v>
      </c>
      <c r="AU23" s="3" t="s">
        <v>169</v>
      </c>
      <c r="AV23" s="3" t="s">
        <v>4</v>
      </c>
      <c r="AW23" s="3" t="s">
        <v>189</v>
      </c>
      <c r="AX23" s="3" t="s">
        <v>190</v>
      </c>
      <c r="AY23" s="24" t="s">
        <v>190</v>
      </c>
      <c r="AZ23" s="24" t="s">
        <v>190</v>
      </c>
      <c r="BA23" s="24" t="s">
        <v>190</v>
      </c>
      <c r="BB23" s="24" t="s">
        <v>190</v>
      </c>
      <c r="BC23" s="24" t="s">
        <v>190</v>
      </c>
    </row>
    <row r="24" spans="1:55" ht="120">
      <c r="A24" s="2">
        <v>23</v>
      </c>
      <c r="B24" s="3" t="s">
        <v>306</v>
      </c>
      <c r="C24" s="23">
        <v>42536</v>
      </c>
      <c r="D24" s="3" t="s">
        <v>468</v>
      </c>
      <c r="E24" s="3" t="s">
        <v>469</v>
      </c>
      <c r="F24" s="25"/>
      <c r="G24" s="3" t="s">
        <v>479</v>
      </c>
      <c r="H24" s="3" t="s">
        <v>162</v>
      </c>
      <c r="I24" s="3" t="s">
        <v>375</v>
      </c>
      <c r="J24" s="3" t="s">
        <v>8</v>
      </c>
      <c r="K24" s="3" t="s">
        <v>189</v>
      </c>
      <c r="L24" s="3" t="s">
        <v>9</v>
      </c>
      <c r="M24" s="3" t="s">
        <v>4</v>
      </c>
      <c r="N24" s="3" t="s">
        <v>4</v>
      </c>
      <c r="O24" s="3" t="s">
        <v>4</v>
      </c>
      <c r="P24" s="3" t="s">
        <v>287</v>
      </c>
      <c r="Q24" s="3" t="s">
        <v>416</v>
      </c>
      <c r="R24" s="3" t="s">
        <v>168</v>
      </c>
      <c r="S24" s="3" t="s">
        <v>169</v>
      </c>
      <c r="T24" s="3" t="s">
        <v>306</v>
      </c>
      <c r="U24" s="3" t="s">
        <v>392</v>
      </c>
      <c r="V24" s="3" t="s">
        <v>190</v>
      </c>
      <c r="W24" s="3" t="s">
        <v>190</v>
      </c>
      <c r="X24" s="3" t="s">
        <v>162</v>
      </c>
      <c r="Y24" s="3" t="s">
        <v>169</v>
      </c>
      <c r="Z24" s="3" t="s">
        <v>229</v>
      </c>
      <c r="AA24" s="3" t="s">
        <v>229</v>
      </c>
      <c r="AB24" s="3" t="s">
        <v>480</v>
      </c>
      <c r="AC24" s="3" t="s">
        <v>190</v>
      </c>
      <c r="AD24" s="3" t="s">
        <v>189</v>
      </c>
      <c r="AE24" s="3" t="s">
        <v>169</v>
      </c>
      <c r="AF24" s="3" t="s">
        <v>169</v>
      </c>
      <c r="AG24" s="3" t="s">
        <v>169</v>
      </c>
      <c r="AH24" s="3" t="s">
        <v>481</v>
      </c>
      <c r="AI24" s="3" t="s">
        <v>482</v>
      </c>
      <c r="AJ24" s="3" t="s">
        <v>483</v>
      </c>
      <c r="AK24" s="3" t="s">
        <v>484</v>
      </c>
      <c r="AL24" s="3" t="s">
        <v>432</v>
      </c>
      <c r="AM24" s="3" t="s">
        <v>162</v>
      </c>
      <c r="AN24" s="3" t="s">
        <v>8</v>
      </c>
      <c r="AO24" s="3" t="s">
        <v>483</v>
      </c>
      <c r="AP24" s="3" t="s">
        <v>484</v>
      </c>
      <c r="AQ24" s="3" t="s">
        <v>229</v>
      </c>
      <c r="AR24" s="3" t="s">
        <v>229</v>
      </c>
      <c r="AS24" s="3" t="s">
        <v>485</v>
      </c>
      <c r="AT24" s="3" t="s">
        <v>9</v>
      </c>
      <c r="AU24" s="3" t="s">
        <v>169</v>
      </c>
      <c r="AV24" s="3" t="s">
        <v>4</v>
      </c>
      <c r="AW24" s="3" t="s">
        <v>189</v>
      </c>
      <c r="AX24" s="3" t="s">
        <v>190</v>
      </c>
      <c r="AY24" s="24" t="s">
        <v>190</v>
      </c>
      <c r="AZ24" s="24" t="s">
        <v>190</v>
      </c>
      <c r="BA24" s="24" t="s">
        <v>190</v>
      </c>
      <c r="BB24" s="24" t="s">
        <v>190</v>
      </c>
      <c r="BC24" s="24" t="s">
        <v>190</v>
      </c>
    </row>
    <row r="25" spans="1:55" ht="150">
      <c r="A25" s="2">
        <v>24</v>
      </c>
      <c r="B25" s="3" t="s">
        <v>306</v>
      </c>
      <c r="C25" s="23">
        <v>42159</v>
      </c>
      <c r="D25" s="3" t="s">
        <v>215</v>
      </c>
      <c r="E25" s="3" t="s">
        <v>216</v>
      </c>
      <c r="F25" s="23">
        <v>0.37083333333333302</v>
      </c>
      <c r="G25" s="3" t="s">
        <v>486</v>
      </c>
      <c r="H25" s="3" t="s">
        <v>162</v>
      </c>
      <c r="I25" s="3" t="s">
        <v>375</v>
      </c>
      <c r="J25" s="3" t="s">
        <v>8</v>
      </c>
      <c r="K25" s="3" t="s">
        <v>189</v>
      </c>
      <c r="L25" s="3" t="s">
        <v>9</v>
      </c>
      <c r="M25" s="3" t="s">
        <v>4</v>
      </c>
      <c r="N25" s="3" t="s">
        <v>189</v>
      </c>
      <c r="O25" s="3" t="s">
        <v>5</v>
      </c>
      <c r="P25" s="3" t="s">
        <v>287</v>
      </c>
      <c r="Q25" s="3" t="s">
        <v>416</v>
      </c>
      <c r="R25" s="3" t="s">
        <v>168</v>
      </c>
      <c r="S25" s="3" t="s">
        <v>169</v>
      </c>
      <c r="T25" s="3" t="s">
        <v>306</v>
      </c>
      <c r="U25" s="3" t="s">
        <v>308</v>
      </c>
      <c r="V25" s="3" t="s">
        <v>310</v>
      </c>
      <c r="W25" s="3" t="s">
        <v>190</v>
      </c>
      <c r="X25" s="3" t="s">
        <v>162</v>
      </c>
      <c r="Y25" s="3" t="s">
        <v>169</v>
      </c>
      <c r="Z25" s="3" t="s">
        <v>229</v>
      </c>
      <c r="AA25" s="3" t="s">
        <v>229</v>
      </c>
      <c r="AB25" s="3" t="s">
        <v>480</v>
      </c>
      <c r="AC25" s="3" t="s">
        <v>350</v>
      </c>
      <c r="AD25" s="3" t="s">
        <v>189</v>
      </c>
      <c r="AE25" s="3" t="s">
        <v>169</v>
      </c>
      <c r="AF25" s="3" t="s">
        <v>169</v>
      </c>
      <c r="AG25" s="3" t="s">
        <v>169</v>
      </c>
      <c r="AH25" s="3" t="s">
        <v>487</v>
      </c>
      <c r="AI25" s="3" t="s">
        <v>488</v>
      </c>
      <c r="AJ25" s="3" t="s">
        <v>489</v>
      </c>
      <c r="AK25" s="3" t="s">
        <v>490</v>
      </c>
      <c r="AL25" s="3" t="s">
        <v>432</v>
      </c>
      <c r="AM25" s="3" t="s">
        <v>162</v>
      </c>
      <c r="AN25" s="3" t="s">
        <v>4</v>
      </c>
      <c r="AO25" s="3" t="s">
        <v>489</v>
      </c>
      <c r="AP25" s="3" t="s">
        <v>490</v>
      </c>
      <c r="AQ25" s="3" t="s">
        <v>229</v>
      </c>
      <c r="AR25" s="3" t="s">
        <v>229</v>
      </c>
      <c r="AS25" s="3" t="s">
        <v>491</v>
      </c>
      <c r="AT25" s="3" t="s">
        <v>9</v>
      </c>
      <c r="AU25" s="3" t="s">
        <v>169</v>
      </c>
      <c r="AV25" s="3" t="s">
        <v>4</v>
      </c>
      <c r="AW25" s="3" t="s">
        <v>189</v>
      </c>
      <c r="AX25" s="3" t="s">
        <v>190</v>
      </c>
      <c r="AY25" s="24" t="s">
        <v>492</v>
      </c>
      <c r="AZ25" s="24" t="s">
        <v>190</v>
      </c>
      <c r="BA25" s="24" t="s">
        <v>190</v>
      </c>
      <c r="BB25" s="24" t="s">
        <v>190</v>
      </c>
      <c r="BC25" s="24" t="s">
        <v>190</v>
      </c>
    </row>
    <row r="26" spans="1:55" ht="165">
      <c r="A26" s="2">
        <v>25</v>
      </c>
      <c r="B26" s="3" t="s">
        <v>306</v>
      </c>
      <c r="C26" s="23">
        <v>42173</v>
      </c>
      <c r="D26" s="3" t="s">
        <v>215</v>
      </c>
      <c r="E26" s="3" t="s">
        <v>216</v>
      </c>
      <c r="F26" s="23">
        <v>0.46875</v>
      </c>
      <c r="G26" s="3" t="s">
        <v>493</v>
      </c>
      <c r="H26" s="3" t="s">
        <v>162</v>
      </c>
      <c r="I26" s="3" t="s">
        <v>375</v>
      </c>
      <c r="J26" s="3" t="s">
        <v>5</v>
      </c>
      <c r="K26" s="3" t="s">
        <v>4</v>
      </c>
      <c r="L26" s="3" t="s">
        <v>494</v>
      </c>
      <c r="M26" s="3" t="s">
        <v>4</v>
      </c>
      <c r="N26" s="3" t="s">
        <v>189</v>
      </c>
      <c r="O26" s="3" t="s">
        <v>4</v>
      </c>
      <c r="P26" s="3" t="s">
        <v>287</v>
      </c>
      <c r="Q26" s="3" t="s">
        <v>416</v>
      </c>
      <c r="R26" s="3" t="s">
        <v>168</v>
      </c>
      <c r="S26" s="3" t="s">
        <v>169</v>
      </c>
      <c r="T26" s="3" t="s">
        <v>306</v>
      </c>
      <c r="U26" s="3" t="s">
        <v>495</v>
      </c>
      <c r="V26" s="3" t="s">
        <v>190</v>
      </c>
      <c r="W26" s="3" t="s">
        <v>190</v>
      </c>
      <c r="X26" s="3" t="s">
        <v>162</v>
      </c>
      <c r="Y26" s="3" t="s">
        <v>169</v>
      </c>
      <c r="Z26" s="3" t="s">
        <v>229</v>
      </c>
      <c r="AA26" s="3" t="s">
        <v>229</v>
      </c>
      <c r="AB26" s="3" t="s">
        <v>480</v>
      </c>
      <c r="AC26" s="3" t="s">
        <v>350</v>
      </c>
      <c r="AD26" s="3" t="s">
        <v>189</v>
      </c>
      <c r="AE26" s="3" t="s">
        <v>169</v>
      </c>
      <c r="AF26" s="3" t="s">
        <v>169</v>
      </c>
      <c r="AG26" s="3" t="s">
        <v>169</v>
      </c>
      <c r="AH26" s="3" t="s">
        <v>496</v>
      </c>
      <c r="AI26" s="3" t="s">
        <v>497</v>
      </c>
      <c r="AJ26" s="3" t="s">
        <v>498</v>
      </c>
      <c r="AK26" s="3" t="s">
        <v>499</v>
      </c>
      <c r="AL26" s="3" t="s">
        <v>500</v>
      </c>
      <c r="AM26" s="3" t="s">
        <v>162</v>
      </c>
      <c r="AN26" s="3" t="s">
        <v>164</v>
      </c>
      <c r="AO26" s="3" t="s">
        <v>498</v>
      </c>
      <c r="AP26" s="3" t="s">
        <v>499</v>
      </c>
      <c r="AQ26" s="3" t="s">
        <v>229</v>
      </c>
      <c r="AR26" s="3" t="s">
        <v>229</v>
      </c>
      <c r="AS26" s="3" t="s">
        <v>501</v>
      </c>
      <c r="AT26" s="3" t="s">
        <v>502</v>
      </c>
      <c r="AU26" s="3" t="s">
        <v>169</v>
      </c>
      <c r="AV26" s="3" t="s">
        <v>4</v>
      </c>
      <c r="AW26" s="3" t="s">
        <v>189</v>
      </c>
      <c r="AX26" s="3" t="s">
        <v>190</v>
      </c>
      <c r="AY26" s="24" t="s">
        <v>503</v>
      </c>
      <c r="AZ26" s="24" t="s">
        <v>190</v>
      </c>
      <c r="BA26" s="24" t="s">
        <v>190</v>
      </c>
      <c r="BB26" s="24" t="s">
        <v>190</v>
      </c>
      <c r="BC26" s="24" t="s">
        <v>190</v>
      </c>
    </row>
    <row r="27" spans="1:55" ht="150">
      <c r="A27" s="2">
        <v>26</v>
      </c>
      <c r="B27" s="3" t="s">
        <v>306</v>
      </c>
      <c r="C27" s="23">
        <v>42494</v>
      </c>
      <c r="D27" s="3" t="s">
        <v>215</v>
      </c>
      <c r="E27" s="3" t="s">
        <v>216</v>
      </c>
      <c r="F27" s="23">
        <v>0.90625</v>
      </c>
      <c r="G27" s="3" t="s">
        <v>504</v>
      </c>
      <c r="H27" s="3" t="s">
        <v>169</v>
      </c>
      <c r="I27" s="3" t="s">
        <v>375</v>
      </c>
      <c r="J27" s="3" t="s">
        <v>4</v>
      </c>
      <c r="K27" s="3" t="s">
        <v>189</v>
      </c>
      <c r="L27" s="3" t="s">
        <v>9</v>
      </c>
      <c r="M27" s="3" t="s">
        <v>189</v>
      </c>
      <c r="N27" s="3" t="s">
        <v>189</v>
      </c>
      <c r="O27" s="3" t="s">
        <v>4</v>
      </c>
      <c r="P27" s="3" t="s">
        <v>287</v>
      </c>
      <c r="Q27" s="3" t="s">
        <v>416</v>
      </c>
      <c r="R27" s="3" t="s">
        <v>168</v>
      </c>
      <c r="S27" s="3" t="s">
        <v>169</v>
      </c>
      <c r="T27" s="3" t="s">
        <v>306</v>
      </c>
      <c r="U27" s="3" t="s">
        <v>505</v>
      </c>
      <c r="V27" s="3" t="s">
        <v>190</v>
      </c>
      <c r="W27" s="3" t="s">
        <v>190</v>
      </c>
      <c r="X27" s="3" t="s">
        <v>169</v>
      </c>
      <c r="Y27" s="3" t="s">
        <v>162</v>
      </c>
      <c r="Z27" s="3" t="s">
        <v>229</v>
      </c>
      <c r="AA27" s="3" t="s">
        <v>229</v>
      </c>
      <c r="AB27" s="3" t="s">
        <v>21</v>
      </c>
      <c r="AC27" s="3" t="s">
        <v>506</v>
      </c>
      <c r="AD27" s="3" t="s">
        <v>507</v>
      </c>
      <c r="AE27" s="3" t="s">
        <v>169</v>
      </c>
      <c r="AF27" s="3" t="s">
        <v>169</v>
      </c>
      <c r="AG27" s="3" t="s">
        <v>169</v>
      </c>
      <c r="AH27" s="3" t="s">
        <v>508</v>
      </c>
      <c r="AI27" s="3" t="s">
        <v>509</v>
      </c>
      <c r="AJ27" s="3" t="s">
        <v>510</v>
      </c>
      <c r="AK27" s="3" t="s">
        <v>511</v>
      </c>
      <c r="AL27" s="3" t="s">
        <v>512</v>
      </c>
      <c r="AM27" s="3" t="s">
        <v>169</v>
      </c>
      <c r="AN27" s="3" t="s">
        <v>189</v>
      </c>
      <c r="AO27" s="3" t="s">
        <v>190</v>
      </c>
      <c r="AP27" s="3" t="s">
        <v>190</v>
      </c>
      <c r="AQ27" s="3" t="s">
        <v>229</v>
      </c>
      <c r="AR27" s="3" t="s">
        <v>229</v>
      </c>
      <c r="AS27" s="3" t="s">
        <v>513</v>
      </c>
      <c r="AT27" s="3" t="s">
        <v>9</v>
      </c>
      <c r="AU27" s="3" t="s">
        <v>169</v>
      </c>
      <c r="AV27" s="3" t="s">
        <v>4</v>
      </c>
      <c r="AW27" s="3" t="s">
        <v>189</v>
      </c>
      <c r="AX27" s="3" t="s">
        <v>190</v>
      </c>
      <c r="AY27" s="24" t="s">
        <v>514</v>
      </c>
      <c r="AZ27" s="24" t="s">
        <v>190</v>
      </c>
      <c r="BA27" s="24" t="s">
        <v>190</v>
      </c>
      <c r="BB27" s="24" t="s">
        <v>190</v>
      </c>
      <c r="BC27" s="24" t="s">
        <v>190</v>
      </c>
    </row>
    <row r="28" spans="1:55" ht="45">
      <c r="A28" s="2">
        <v>27</v>
      </c>
      <c r="B28" s="3" t="s">
        <v>306</v>
      </c>
      <c r="C28" s="23">
        <v>40299</v>
      </c>
      <c r="D28" s="3" t="s">
        <v>215</v>
      </c>
      <c r="E28" s="3" t="s">
        <v>216</v>
      </c>
      <c r="F28" s="25"/>
      <c r="G28" s="3" t="s">
        <v>515</v>
      </c>
      <c r="H28" s="3" t="s">
        <v>162</v>
      </c>
      <c r="I28" s="3" t="s">
        <v>375</v>
      </c>
      <c r="J28" s="3" t="s">
        <v>8</v>
      </c>
      <c r="K28" s="3" t="s">
        <v>189</v>
      </c>
      <c r="L28" s="3" t="s">
        <v>9</v>
      </c>
      <c r="M28" s="3" t="s">
        <v>189</v>
      </c>
      <c r="N28" s="3" t="s">
        <v>4</v>
      </c>
      <c r="O28" s="3" t="s">
        <v>5</v>
      </c>
      <c r="P28" s="3" t="s">
        <v>287</v>
      </c>
      <c r="Q28" s="3" t="s">
        <v>416</v>
      </c>
      <c r="R28" s="3" t="s">
        <v>168</v>
      </c>
      <c r="S28" s="3" t="s">
        <v>169</v>
      </c>
      <c r="T28" s="3" t="s">
        <v>348</v>
      </c>
      <c r="U28" s="3" t="s">
        <v>516</v>
      </c>
      <c r="V28" s="3" t="s">
        <v>190</v>
      </c>
      <c r="W28" s="3" t="s">
        <v>190</v>
      </c>
      <c r="X28" s="3" t="s">
        <v>162</v>
      </c>
      <c r="Y28" s="3" t="s">
        <v>169</v>
      </c>
      <c r="Z28" s="3" t="s">
        <v>229</v>
      </c>
      <c r="AA28" s="3" t="s">
        <v>229</v>
      </c>
      <c r="AB28" s="3" t="s">
        <v>517</v>
      </c>
      <c r="AC28" s="3" t="s">
        <v>190</v>
      </c>
      <c r="AD28" s="3" t="s">
        <v>189</v>
      </c>
      <c r="AE28" s="3" t="s">
        <v>169</v>
      </c>
      <c r="AF28" s="3" t="s">
        <v>169</v>
      </c>
      <c r="AG28" s="3" t="s">
        <v>169</v>
      </c>
      <c r="AH28" s="3" t="s">
        <v>518</v>
      </c>
      <c r="AI28" s="3" t="s">
        <v>519</v>
      </c>
      <c r="AJ28" s="3" t="s">
        <v>520</v>
      </c>
      <c r="AK28" s="3" t="s">
        <v>521</v>
      </c>
      <c r="AL28" s="3" t="s">
        <v>432</v>
      </c>
      <c r="AM28" s="3" t="s">
        <v>162</v>
      </c>
      <c r="AN28" s="3" t="s">
        <v>190</v>
      </c>
      <c r="AO28" s="3" t="s">
        <v>520</v>
      </c>
      <c r="AP28" s="3" t="s">
        <v>521</v>
      </c>
      <c r="AQ28" s="3" t="s">
        <v>229</v>
      </c>
      <c r="AR28" s="3" t="s">
        <v>229</v>
      </c>
      <c r="AS28" s="3" t="s">
        <v>522</v>
      </c>
      <c r="AT28" s="3" t="s">
        <v>9</v>
      </c>
      <c r="AU28" s="3" t="s">
        <v>169</v>
      </c>
      <c r="AV28" s="3" t="s">
        <v>4</v>
      </c>
      <c r="AW28" s="3" t="s">
        <v>189</v>
      </c>
      <c r="AX28" s="3" t="s">
        <v>190</v>
      </c>
      <c r="AY28" s="24" t="s">
        <v>190</v>
      </c>
      <c r="AZ28" s="24" t="s">
        <v>190</v>
      </c>
      <c r="BA28" s="24" t="s">
        <v>190</v>
      </c>
      <c r="BB28" s="24" t="s">
        <v>190</v>
      </c>
      <c r="BC28" s="24" t="s">
        <v>190</v>
      </c>
    </row>
    <row r="29" spans="1:55" ht="105">
      <c r="A29" s="2">
        <v>29</v>
      </c>
      <c r="B29" s="3" t="s">
        <v>306</v>
      </c>
      <c r="C29" s="23">
        <v>41821</v>
      </c>
      <c r="D29" s="3" t="s">
        <v>215</v>
      </c>
      <c r="E29" s="3" t="s">
        <v>216</v>
      </c>
      <c r="F29" s="25"/>
      <c r="G29" s="3" t="s">
        <v>523</v>
      </c>
      <c r="H29" s="3" t="s">
        <v>169</v>
      </c>
      <c r="I29" s="3" t="s">
        <v>163</v>
      </c>
      <c r="J29" s="3" t="s">
        <v>5</v>
      </c>
      <c r="K29" s="3" t="s">
        <v>189</v>
      </c>
      <c r="L29" s="3" t="s">
        <v>9</v>
      </c>
      <c r="M29" s="3" t="s">
        <v>189</v>
      </c>
      <c r="N29" s="3" t="s">
        <v>4</v>
      </c>
      <c r="O29" s="3" t="s">
        <v>4</v>
      </c>
      <c r="P29" s="3" t="s">
        <v>199</v>
      </c>
      <c r="Q29" s="3" t="s">
        <v>167</v>
      </c>
      <c r="R29" s="3" t="s">
        <v>168</v>
      </c>
      <c r="S29" s="3" t="s">
        <v>169</v>
      </c>
      <c r="T29" s="3" t="s">
        <v>306</v>
      </c>
      <c r="U29" s="3" t="s">
        <v>308</v>
      </c>
      <c r="V29" s="3" t="s">
        <v>186</v>
      </c>
      <c r="W29" s="3" t="s">
        <v>190</v>
      </c>
      <c r="X29" s="3" t="s">
        <v>162</v>
      </c>
      <c r="Y29" s="3" t="s">
        <v>169</v>
      </c>
      <c r="Z29" s="3" t="s">
        <v>186</v>
      </c>
      <c r="AA29" s="3" t="s">
        <v>186</v>
      </c>
      <c r="AB29" s="3" t="s">
        <v>524</v>
      </c>
      <c r="AC29" s="3" t="s">
        <v>190</v>
      </c>
      <c r="AD29" s="3" t="s">
        <v>189</v>
      </c>
      <c r="AE29" s="3" t="s">
        <v>169</v>
      </c>
      <c r="AF29" s="3" t="s">
        <v>169</v>
      </c>
      <c r="AG29" s="3" t="s">
        <v>169</v>
      </c>
      <c r="AH29" s="3" t="s">
        <v>525</v>
      </c>
      <c r="AI29" s="3" t="s">
        <v>526</v>
      </c>
      <c r="AJ29" s="3" t="s">
        <v>527</v>
      </c>
      <c r="AK29" s="3" t="s">
        <v>528</v>
      </c>
      <c r="AL29" s="3" t="s">
        <v>432</v>
      </c>
      <c r="AM29" s="3" t="s">
        <v>162</v>
      </c>
      <c r="AN29" s="3" t="s">
        <v>186</v>
      </c>
      <c r="AO29" s="3" t="s">
        <v>527</v>
      </c>
      <c r="AP29" s="3" t="s">
        <v>528</v>
      </c>
      <c r="AQ29" s="3" t="s">
        <v>229</v>
      </c>
      <c r="AR29" s="3" t="s">
        <v>229</v>
      </c>
      <c r="AS29" s="3" t="s">
        <v>529</v>
      </c>
      <c r="AT29" s="3" t="s">
        <v>9</v>
      </c>
      <c r="AU29" s="3" t="s">
        <v>169</v>
      </c>
      <c r="AV29" s="3" t="s">
        <v>4</v>
      </c>
      <c r="AW29" s="3" t="s">
        <v>189</v>
      </c>
      <c r="AX29" s="3" t="s">
        <v>530</v>
      </c>
      <c r="AY29" s="24" t="s">
        <v>190</v>
      </c>
      <c r="AZ29" s="24" t="s">
        <v>190</v>
      </c>
      <c r="BA29" s="24" t="s">
        <v>190</v>
      </c>
      <c r="BB29" s="24" t="s">
        <v>190</v>
      </c>
      <c r="BC29" s="24" t="s">
        <v>190</v>
      </c>
    </row>
    <row r="30" spans="1:55" ht="330">
      <c r="A30" s="2">
        <v>30</v>
      </c>
      <c r="B30" s="3" t="s">
        <v>306</v>
      </c>
      <c r="C30" s="23">
        <v>40756</v>
      </c>
      <c r="D30" s="3" t="s">
        <v>215</v>
      </c>
      <c r="E30" s="3" t="s">
        <v>216</v>
      </c>
      <c r="F30" s="25"/>
      <c r="G30" s="3" t="s">
        <v>531</v>
      </c>
      <c r="H30" s="3" t="s">
        <v>169</v>
      </c>
      <c r="I30" s="3" t="s">
        <v>186</v>
      </c>
      <c r="J30" s="3" t="s">
        <v>186</v>
      </c>
      <c r="K30" s="3" t="s">
        <v>186</v>
      </c>
      <c r="L30" s="3" t="s">
        <v>190</v>
      </c>
      <c r="M30" s="3" t="s">
        <v>186</v>
      </c>
      <c r="N30" s="3" t="s">
        <v>186</v>
      </c>
      <c r="O30" s="3" t="s">
        <v>186</v>
      </c>
      <c r="P30" s="3" t="s">
        <v>186</v>
      </c>
      <c r="Q30" s="3" t="s">
        <v>167</v>
      </c>
      <c r="R30" s="3" t="s">
        <v>186</v>
      </c>
      <c r="S30" s="3" t="s">
        <v>186</v>
      </c>
      <c r="T30" s="3" t="s">
        <v>306</v>
      </c>
      <c r="U30" s="3" t="s">
        <v>516</v>
      </c>
      <c r="V30" s="3" t="s">
        <v>186</v>
      </c>
      <c r="W30" s="3" t="s">
        <v>190</v>
      </c>
      <c r="X30" s="3" t="s">
        <v>169</v>
      </c>
      <c r="Y30" s="3" t="s">
        <v>162</v>
      </c>
      <c r="Z30" s="3" t="s">
        <v>186</v>
      </c>
      <c r="AA30" s="3" t="s">
        <v>186</v>
      </c>
      <c r="AB30" s="3" t="s">
        <v>22</v>
      </c>
      <c r="AC30" s="3" t="s">
        <v>190</v>
      </c>
      <c r="AD30" s="3" t="s">
        <v>190</v>
      </c>
      <c r="AE30" s="3" t="s">
        <v>169</v>
      </c>
      <c r="AF30" s="3" t="s">
        <v>169</v>
      </c>
      <c r="AG30" s="3" t="s">
        <v>169</v>
      </c>
      <c r="AH30" s="3" t="s">
        <v>186</v>
      </c>
      <c r="AI30" s="3" t="s">
        <v>186</v>
      </c>
      <c r="AJ30" s="3" t="s">
        <v>186</v>
      </c>
      <c r="AK30" s="3" t="s">
        <v>186</v>
      </c>
      <c r="AL30" s="3" t="s">
        <v>432</v>
      </c>
      <c r="AM30" s="3" t="s">
        <v>169</v>
      </c>
      <c r="AN30" s="3" t="s">
        <v>186</v>
      </c>
      <c r="AO30" s="3" t="s">
        <v>186</v>
      </c>
      <c r="AP30" s="3" t="s">
        <v>186</v>
      </c>
      <c r="AQ30" s="3" t="s">
        <v>186</v>
      </c>
      <c r="AR30" s="3" t="s">
        <v>186</v>
      </c>
      <c r="AS30" s="3" t="s">
        <v>532</v>
      </c>
      <c r="AT30" s="3" t="s">
        <v>9</v>
      </c>
      <c r="AU30" s="3" t="s">
        <v>169</v>
      </c>
      <c r="AV30" s="3" t="s">
        <v>4</v>
      </c>
      <c r="AW30" s="3" t="s">
        <v>189</v>
      </c>
      <c r="AX30" s="3" t="s">
        <v>533</v>
      </c>
      <c r="AY30" s="24" t="s">
        <v>190</v>
      </c>
      <c r="AZ30" s="24" t="s">
        <v>190</v>
      </c>
      <c r="BA30" s="24" t="s">
        <v>190</v>
      </c>
      <c r="BB30" s="24" t="s">
        <v>190</v>
      </c>
      <c r="BC30" s="24" t="s">
        <v>190</v>
      </c>
    </row>
    <row r="31" spans="1:55" ht="315">
      <c r="A31" s="2">
        <v>31</v>
      </c>
      <c r="B31" s="3" t="s">
        <v>306</v>
      </c>
      <c r="C31" s="23">
        <v>41183</v>
      </c>
      <c r="D31" s="3" t="s">
        <v>215</v>
      </c>
      <c r="E31" s="3" t="s">
        <v>216</v>
      </c>
      <c r="F31" s="25"/>
      <c r="G31" s="3" t="s">
        <v>534</v>
      </c>
      <c r="H31" s="3" t="s">
        <v>162</v>
      </c>
      <c r="I31" s="3" t="s">
        <v>186</v>
      </c>
      <c r="J31" s="3" t="s">
        <v>186</v>
      </c>
      <c r="K31" s="3" t="s">
        <v>186</v>
      </c>
      <c r="L31" s="3" t="s">
        <v>190</v>
      </c>
      <c r="M31" s="3" t="s">
        <v>186</v>
      </c>
      <c r="N31" s="3" t="s">
        <v>186</v>
      </c>
      <c r="O31" s="3" t="s">
        <v>186</v>
      </c>
      <c r="P31" s="3" t="s">
        <v>186</v>
      </c>
      <c r="Q31" s="3" t="s">
        <v>167</v>
      </c>
      <c r="R31" s="3" t="s">
        <v>167</v>
      </c>
      <c r="S31" s="3" t="s">
        <v>167</v>
      </c>
      <c r="T31" s="3" t="s">
        <v>306</v>
      </c>
      <c r="U31" s="3" t="s">
        <v>516</v>
      </c>
      <c r="V31" s="3" t="s">
        <v>186</v>
      </c>
      <c r="W31" s="3" t="s">
        <v>190</v>
      </c>
      <c r="X31" s="3" t="s">
        <v>162</v>
      </c>
      <c r="Y31" s="3" t="s">
        <v>169</v>
      </c>
      <c r="Z31" s="3" t="s">
        <v>186</v>
      </c>
      <c r="AA31" s="3" t="s">
        <v>186</v>
      </c>
      <c r="AB31" s="3" t="s">
        <v>535</v>
      </c>
      <c r="AC31" s="3" t="s">
        <v>186</v>
      </c>
      <c r="AD31" s="3" t="s">
        <v>189</v>
      </c>
      <c r="AE31" s="3" t="s">
        <v>169</v>
      </c>
      <c r="AF31" s="3" t="s">
        <v>169</v>
      </c>
      <c r="AG31" s="3" t="s">
        <v>169</v>
      </c>
      <c r="AH31" s="3" t="s">
        <v>186</v>
      </c>
      <c r="AI31" s="3" t="s">
        <v>186</v>
      </c>
      <c r="AJ31" s="3" t="s">
        <v>186</v>
      </c>
      <c r="AK31" s="3" t="s">
        <v>186</v>
      </c>
      <c r="AL31" s="3" t="s">
        <v>432</v>
      </c>
      <c r="AM31" s="3" t="s">
        <v>162</v>
      </c>
      <c r="AN31" s="3" t="s">
        <v>186</v>
      </c>
      <c r="AO31" s="3" t="s">
        <v>186</v>
      </c>
      <c r="AP31" s="3" t="s">
        <v>186</v>
      </c>
      <c r="AQ31" s="3" t="s">
        <v>186</v>
      </c>
      <c r="AR31" s="3" t="s">
        <v>186</v>
      </c>
      <c r="AS31" s="3" t="s">
        <v>536</v>
      </c>
      <c r="AT31" s="3" t="s">
        <v>9</v>
      </c>
      <c r="AU31" s="3" t="s">
        <v>169</v>
      </c>
      <c r="AV31" s="3" t="s">
        <v>4</v>
      </c>
      <c r="AW31" s="3" t="s">
        <v>189</v>
      </c>
      <c r="AX31" s="3" t="s">
        <v>537</v>
      </c>
      <c r="AY31" s="24" t="s">
        <v>190</v>
      </c>
      <c r="AZ31" s="24" t="s">
        <v>190</v>
      </c>
      <c r="BA31" s="24" t="s">
        <v>190</v>
      </c>
      <c r="BB31" s="24" t="s">
        <v>190</v>
      </c>
      <c r="BC31" s="24" t="s">
        <v>190</v>
      </c>
    </row>
    <row r="32" spans="1:55" ht="270">
      <c r="A32" s="2">
        <v>32</v>
      </c>
      <c r="B32" s="3" t="s">
        <v>306</v>
      </c>
      <c r="C32" s="23">
        <v>41244</v>
      </c>
      <c r="D32" s="3" t="s">
        <v>215</v>
      </c>
      <c r="E32" s="3" t="s">
        <v>216</v>
      </c>
      <c r="F32" s="25"/>
      <c r="G32" s="3" t="s">
        <v>538</v>
      </c>
      <c r="H32" s="3" t="s">
        <v>162</v>
      </c>
      <c r="I32" s="3" t="s">
        <v>7</v>
      </c>
      <c r="J32" s="3" t="s">
        <v>164</v>
      </c>
      <c r="K32" s="3" t="s">
        <v>189</v>
      </c>
      <c r="L32" s="3" t="s">
        <v>9</v>
      </c>
      <c r="M32" s="3" t="s">
        <v>189</v>
      </c>
      <c r="N32" s="3" t="s">
        <v>189</v>
      </c>
      <c r="O32" s="3" t="s">
        <v>164</v>
      </c>
      <c r="P32" s="3" t="s">
        <v>199</v>
      </c>
      <c r="Q32" s="3" t="s">
        <v>167</v>
      </c>
      <c r="R32" s="3" t="s">
        <v>168</v>
      </c>
      <c r="S32" s="3" t="s">
        <v>169</v>
      </c>
      <c r="T32" s="3" t="s">
        <v>190</v>
      </c>
      <c r="U32" s="3" t="s">
        <v>308</v>
      </c>
      <c r="V32" s="3" t="s">
        <v>190</v>
      </c>
      <c r="W32" s="3" t="s">
        <v>262</v>
      </c>
      <c r="X32" s="3" t="s">
        <v>169</v>
      </c>
      <c r="Y32" s="3" t="s">
        <v>162</v>
      </c>
      <c r="Z32" s="3" t="s">
        <v>229</v>
      </c>
      <c r="AA32" s="3" t="s">
        <v>229</v>
      </c>
      <c r="AB32" s="3" t="s">
        <v>539</v>
      </c>
      <c r="AC32" s="3" t="s">
        <v>242</v>
      </c>
      <c r="AD32" s="3" t="s">
        <v>190</v>
      </c>
      <c r="AE32" s="3" t="s">
        <v>169</v>
      </c>
      <c r="AF32" s="3" t="s">
        <v>169</v>
      </c>
      <c r="AG32" s="3" t="s">
        <v>169</v>
      </c>
      <c r="AH32" s="3" t="s">
        <v>540</v>
      </c>
      <c r="AI32" s="3" t="s">
        <v>541</v>
      </c>
      <c r="AJ32" s="3" t="s">
        <v>542</v>
      </c>
      <c r="AK32" s="3" t="s">
        <v>543</v>
      </c>
      <c r="AL32" s="3" t="s">
        <v>432</v>
      </c>
      <c r="AM32" s="3" t="s">
        <v>162</v>
      </c>
      <c r="AN32" s="3" t="s">
        <v>544</v>
      </c>
      <c r="AO32" s="3" t="s">
        <v>542</v>
      </c>
      <c r="AP32" s="3" t="s">
        <v>543</v>
      </c>
      <c r="AQ32" s="3" t="s">
        <v>229</v>
      </c>
      <c r="AR32" s="3" t="s">
        <v>229</v>
      </c>
      <c r="AS32" s="3" t="s">
        <v>545</v>
      </c>
      <c r="AT32" s="3" t="s">
        <v>9</v>
      </c>
      <c r="AU32" s="3" t="s">
        <v>169</v>
      </c>
      <c r="AV32" s="3" t="s">
        <v>4</v>
      </c>
      <c r="AW32" s="3" t="s">
        <v>189</v>
      </c>
      <c r="AX32" s="3" t="s">
        <v>546</v>
      </c>
      <c r="AY32" s="24" t="s">
        <v>190</v>
      </c>
      <c r="AZ32" s="24" t="s">
        <v>190</v>
      </c>
      <c r="BA32" s="24" t="s">
        <v>190</v>
      </c>
      <c r="BB32" s="24" t="s">
        <v>190</v>
      </c>
      <c r="BC32" s="24" t="s">
        <v>190</v>
      </c>
    </row>
    <row r="33" spans="1:55" ht="210">
      <c r="A33" s="2">
        <v>33</v>
      </c>
      <c r="B33" s="3" t="s">
        <v>306</v>
      </c>
      <c r="C33" s="23">
        <v>41334</v>
      </c>
      <c r="D33" s="3" t="s">
        <v>547</v>
      </c>
      <c r="E33" s="3" t="s">
        <v>216</v>
      </c>
      <c r="F33" s="25"/>
      <c r="G33" s="3" t="s">
        <v>548</v>
      </c>
      <c r="H33" s="3" t="s">
        <v>162</v>
      </c>
      <c r="I33" s="3" t="s">
        <v>7</v>
      </c>
      <c r="J33" s="3" t="s">
        <v>229</v>
      </c>
      <c r="K33" s="3" t="s">
        <v>186</v>
      </c>
      <c r="L33" s="3" t="s">
        <v>190</v>
      </c>
      <c r="M33" s="3" t="s">
        <v>229</v>
      </c>
      <c r="N33" s="3" t="s">
        <v>229</v>
      </c>
      <c r="O33" s="3" t="s">
        <v>229</v>
      </c>
      <c r="P33" s="3" t="s">
        <v>229</v>
      </c>
      <c r="Q33" s="3" t="s">
        <v>167</v>
      </c>
      <c r="R33" s="3" t="s">
        <v>229</v>
      </c>
      <c r="S33" s="3" t="s">
        <v>169</v>
      </c>
      <c r="T33" s="3" t="s">
        <v>190</v>
      </c>
      <c r="U33" s="3" t="s">
        <v>308</v>
      </c>
      <c r="V33" s="3" t="s">
        <v>190</v>
      </c>
      <c r="W33" s="3" t="s">
        <v>262</v>
      </c>
      <c r="X33" s="3" t="s">
        <v>169</v>
      </c>
      <c r="Y33" s="3" t="s">
        <v>162</v>
      </c>
      <c r="Z33" s="3" t="s">
        <v>229</v>
      </c>
      <c r="AA33" s="3" t="s">
        <v>229</v>
      </c>
      <c r="AB33" s="3" t="s">
        <v>10</v>
      </c>
      <c r="AC33" s="3" t="s">
        <v>229</v>
      </c>
      <c r="AD33" s="3" t="s">
        <v>229</v>
      </c>
      <c r="AE33" s="3" t="s">
        <v>169</v>
      </c>
      <c r="AF33" s="3" t="s">
        <v>169</v>
      </c>
      <c r="AG33" s="3" t="s">
        <v>169</v>
      </c>
      <c r="AH33" s="3" t="s">
        <v>229</v>
      </c>
      <c r="AI33" s="3" t="s">
        <v>229</v>
      </c>
      <c r="AJ33" s="3" t="s">
        <v>229</v>
      </c>
      <c r="AK33" s="3" t="s">
        <v>229</v>
      </c>
      <c r="AL33" s="3" t="s">
        <v>432</v>
      </c>
      <c r="AM33" s="3" t="s">
        <v>162</v>
      </c>
      <c r="AN33" s="3" t="s">
        <v>229</v>
      </c>
      <c r="AO33" s="3" t="s">
        <v>229</v>
      </c>
      <c r="AP33" s="3" t="s">
        <v>229</v>
      </c>
      <c r="AQ33" s="3" t="s">
        <v>229</v>
      </c>
      <c r="AR33" s="3" t="s">
        <v>229</v>
      </c>
      <c r="AS33" s="3" t="s">
        <v>549</v>
      </c>
      <c r="AT33" s="3" t="s">
        <v>550</v>
      </c>
      <c r="AU33" s="3" t="s">
        <v>169</v>
      </c>
      <c r="AV33" s="3" t="s">
        <v>4</v>
      </c>
      <c r="AW33" s="3" t="s">
        <v>189</v>
      </c>
      <c r="AX33" s="3" t="s">
        <v>551</v>
      </c>
      <c r="AY33" s="24" t="s">
        <v>190</v>
      </c>
      <c r="AZ33" s="24" t="s">
        <v>190</v>
      </c>
      <c r="BA33" s="24" t="s">
        <v>190</v>
      </c>
      <c r="BB33" s="24" t="s">
        <v>190</v>
      </c>
      <c r="BC33" s="24" t="s">
        <v>190</v>
      </c>
    </row>
    <row r="34" spans="1:55" ht="240">
      <c r="A34" s="2">
        <v>34</v>
      </c>
      <c r="B34" s="3" t="s">
        <v>306</v>
      </c>
      <c r="C34" s="23">
        <v>41548</v>
      </c>
      <c r="D34" s="3" t="s">
        <v>215</v>
      </c>
      <c r="E34" s="3" t="s">
        <v>216</v>
      </c>
      <c r="F34" s="25"/>
      <c r="G34" s="3" t="s">
        <v>552</v>
      </c>
      <c r="H34" s="3" t="s">
        <v>169</v>
      </c>
      <c r="I34" s="3" t="s">
        <v>23</v>
      </c>
      <c r="J34" s="3" t="s">
        <v>229</v>
      </c>
      <c r="K34" s="3" t="s">
        <v>186</v>
      </c>
      <c r="L34" s="3" t="s">
        <v>190</v>
      </c>
      <c r="M34" s="3" t="s">
        <v>229</v>
      </c>
      <c r="N34" s="3" t="s">
        <v>229</v>
      </c>
      <c r="O34" s="3" t="s">
        <v>229</v>
      </c>
      <c r="P34" s="3" t="s">
        <v>229</v>
      </c>
      <c r="Q34" s="3" t="s">
        <v>167</v>
      </c>
      <c r="R34" s="3" t="s">
        <v>229</v>
      </c>
      <c r="S34" s="3" t="s">
        <v>169</v>
      </c>
      <c r="T34" s="3" t="s">
        <v>190</v>
      </c>
      <c r="U34" s="3" t="s">
        <v>308</v>
      </c>
      <c r="V34" s="3" t="s">
        <v>190</v>
      </c>
      <c r="W34" s="3" t="s">
        <v>262</v>
      </c>
      <c r="X34" s="3" t="s">
        <v>169</v>
      </c>
      <c r="Y34" s="3" t="s">
        <v>162</v>
      </c>
      <c r="Z34" s="3" t="s">
        <v>229</v>
      </c>
      <c r="AA34" s="3" t="s">
        <v>229</v>
      </c>
      <c r="AB34" s="3" t="s">
        <v>553</v>
      </c>
      <c r="AC34" s="3" t="s">
        <v>229</v>
      </c>
      <c r="AD34" s="3" t="s">
        <v>229</v>
      </c>
      <c r="AE34" s="3" t="s">
        <v>169</v>
      </c>
      <c r="AF34" s="3" t="s">
        <v>169</v>
      </c>
      <c r="AG34" s="3" t="s">
        <v>169</v>
      </c>
      <c r="AH34" s="3" t="s">
        <v>229</v>
      </c>
      <c r="AI34" s="3" t="s">
        <v>229</v>
      </c>
      <c r="AJ34" s="3" t="s">
        <v>229</v>
      </c>
      <c r="AK34" s="3" t="s">
        <v>229</v>
      </c>
      <c r="AL34" s="3" t="s">
        <v>432</v>
      </c>
      <c r="AM34" s="3" t="s">
        <v>162</v>
      </c>
      <c r="AN34" s="3" t="s">
        <v>229</v>
      </c>
      <c r="AO34" s="3" t="s">
        <v>229</v>
      </c>
      <c r="AP34" s="3" t="s">
        <v>229</v>
      </c>
      <c r="AQ34" s="3" t="s">
        <v>229</v>
      </c>
      <c r="AR34" s="3" t="s">
        <v>229</v>
      </c>
      <c r="AS34" s="3" t="s">
        <v>553</v>
      </c>
      <c r="AT34" s="3" t="s">
        <v>554</v>
      </c>
      <c r="AU34" s="3" t="s">
        <v>169</v>
      </c>
      <c r="AV34" s="3" t="s">
        <v>4</v>
      </c>
      <c r="AW34" s="3" t="s">
        <v>189</v>
      </c>
      <c r="AX34" s="3" t="s">
        <v>555</v>
      </c>
      <c r="AY34" s="24" t="s">
        <v>190</v>
      </c>
      <c r="AZ34" s="24" t="s">
        <v>190</v>
      </c>
      <c r="BA34" s="24" t="s">
        <v>190</v>
      </c>
      <c r="BB34" s="24" t="s">
        <v>190</v>
      </c>
      <c r="BC34" s="24" t="s">
        <v>190</v>
      </c>
    </row>
    <row r="35" spans="1:55" ht="210">
      <c r="A35" s="2">
        <v>35</v>
      </c>
      <c r="B35" s="3" t="s">
        <v>306</v>
      </c>
      <c r="C35" s="23">
        <v>41699</v>
      </c>
      <c r="D35" s="3" t="s">
        <v>556</v>
      </c>
      <c r="E35" s="3" t="s">
        <v>216</v>
      </c>
      <c r="F35" s="25"/>
      <c r="G35" s="3" t="s">
        <v>557</v>
      </c>
      <c r="H35" s="3" t="s">
        <v>162</v>
      </c>
      <c r="I35" s="3" t="s">
        <v>7</v>
      </c>
      <c r="J35" s="3" t="s">
        <v>229</v>
      </c>
      <c r="K35" s="3" t="s">
        <v>186</v>
      </c>
      <c r="L35" s="3" t="s">
        <v>190</v>
      </c>
      <c r="M35" s="3" t="s">
        <v>229</v>
      </c>
      <c r="N35" s="3" t="s">
        <v>229</v>
      </c>
      <c r="O35" s="3" t="s">
        <v>229</v>
      </c>
      <c r="P35" s="3" t="s">
        <v>229</v>
      </c>
      <c r="Q35" s="3" t="s">
        <v>167</v>
      </c>
      <c r="R35" s="3" t="s">
        <v>229</v>
      </c>
      <c r="S35" s="3" t="s">
        <v>169</v>
      </c>
      <c r="T35" s="3" t="s">
        <v>190</v>
      </c>
      <c r="U35" s="3" t="s">
        <v>308</v>
      </c>
      <c r="V35" s="3" t="s">
        <v>190</v>
      </c>
      <c r="W35" s="3" t="s">
        <v>262</v>
      </c>
      <c r="X35" s="3" t="s">
        <v>162</v>
      </c>
      <c r="Y35" s="3" t="s">
        <v>169</v>
      </c>
      <c r="Z35" s="3" t="s">
        <v>229</v>
      </c>
      <c r="AA35" s="3" t="s">
        <v>229</v>
      </c>
      <c r="AB35" s="3" t="s">
        <v>553</v>
      </c>
      <c r="AC35" s="3" t="s">
        <v>229</v>
      </c>
      <c r="AD35" s="3" t="s">
        <v>229</v>
      </c>
      <c r="AE35" s="3" t="s">
        <v>169</v>
      </c>
      <c r="AF35" s="3" t="s">
        <v>169</v>
      </c>
      <c r="AG35" s="3" t="s">
        <v>169</v>
      </c>
      <c r="AH35" s="3" t="s">
        <v>229</v>
      </c>
      <c r="AI35" s="3" t="s">
        <v>229</v>
      </c>
      <c r="AJ35" s="3" t="s">
        <v>229</v>
      </c>
      <c r="AK35" s="3" t="s">
        <v>229</v>
      </c>
      <c r="AL35" s="3" t="s">
        <v>432</v>
      </c>
      <c r="AM35" s="3" t="s">
        <v>162</v>
      </c>
      <c r="AN35" s="3" t="s">
        <v>229</v>
      </c>
      <c r="AO35" s="3" t="s">
        <v>229</v>
      </c>
      <c r="AP35" s="3" t="s">
        <v>229</v>
      </c>
      <c r="AQ35" s="3" t="s">
        <v>229</v>
      </c>
      <c r="AR35" s="3" t="s">
        <v>229</v>
      </c>
      <c r="AS35" s="3" t="s">
        <v>553</v>
      </c>
      <c r="AT35" s="3" t="s">
        <v>558</v>
      </c>
      <c r="AU35" s="3" t="s">
        <v>169</v>
      </c>
      <c r="AV35" s="3" t="s">
        <v>4</v>
      </c>
      <c r="AW35" s="3" t="s">
        <v>189</v>
      </c>
      <c r="AX35" s="3" t="s">
        <v>559</v>
      </c>
      <c r="AY35" s="24" t="s">
        <v>190</v>
      </c>
      <c r="AZ35" s="24" t="s">
        <v>190</v>
      </c>
      <c r="BA35" s="24" t="s">
        <v>190</v>
      </c>
      <c r="BB35" s="24" t="s">
        <v>190</v>
      </c>
      <c r="BC35" s="24" t="s">
        <v>190</v>
      </c>
    </row>
    <row r="36" spans="1:55" ht="165">
      <c r="A36" s="2">
        <v>36</v>
      </c>
      <c r="B36" s="3" t="s">
        <v>306</v>
      </c>
      <c r="C36" s="23">
        <v>42061</v>
      </c>
      <c r="D36" s="3" t="s">
        <v>215</v>
      </c>
      <c r="E36" s="3" t="s">
        <v>216</v>
      </c>
      <c r="F36" s="25"/>
      <c r="G36" s="3" t="s">
        <v>560</v>
      </c>
      <c r="H36" s="3" t="s">
        <v>169</v>
      </c>
      <c r="I36" s="3" t="s">
        <v>16</v>
      </c>
      <c r="J36" s="3" t="s">
        <v>8</v>
      </c>
      <c r="K36" s="3" t="s">
        <v>189</v>
      </c>
      <c r="L36" s="3" t="s">
        <v>9</v>
      </c>
      <c r="M36" s="3" t="s">
        <v>189</v>
      </c>
      <c r="N36" s="3" t="s">
        <v>189</v>
      </c>
      <c r="O36" s="3" t="s">
        <v>8</v>
      </c>
      <c r="P36" s="3" t="s">
        <v>561</v>
      </c>
      <c r="Q36" s="3" t="s">
        <v>23</v>
      </c>
      <c r="R36" s="3" t="s">
        <v>168</v>
      </c>
      <c r="S36" s="3" t="s">
        <v>169</v>
      </c>
      <c r="T36" s="3" t="s">
        <v>190</v>
      </c>
      <c r="U36" s="3" t="s">
        <v>495</v>
      </c>
      <c r="V36" s="3" t="s">
        <v>190</v>
      </c>
      <c r="W36" s="3" t="s">
        <v>262</v>
      </c>
      <c r="X36" s="3" t="s">
        <v>169</v>
      </c>
      <c r="Y36" s="3" t="s">
        <v>162</v>
      </c>
      <c r="Z36" s="3" t="s">
        <v>229</v>
      </c>
      <c r="AA36" s="3" t="s">
        <v>229</v>
      </c>
      <c r="AB36" s="3" t="s">
        <v>17</v>
      </c>
      <c r="AC36" s="3" t="s">
        <v>350</v>
      </c>
      <c r="AD36" s="3" t="s">
        <v>190</v>
      </c>
      <c r="AE36" s="3" t="s">
        <v>169</v>
      </c>
      <c r="AF36" s="3" t="s">
        <v>169</v>
      </c>
      <c r="AG36" s="3" t="s">
        <v>169</v>
      </c>
      <c r="AH36" s="3" t="s">
        <v>562</v>
      </c>
      <c r="AI36" s="3" t="s">
        <v>563</v>
      </c>
      <c r="AJ36" s="3" t="s">
        <v>564</v>
      </c>
      <c r="AK36" s="3" t="s">
        <v>565</v>
      </c>
      <c r="AL36" s="3" t="s">
        <v>566</v>
      </c>
      <c r="AM36" s="3" t="s">
        <v>162</v>
      </c>
      <c r="AN36" s="3" t="s">
        <v>190</v>
      </c>
      <c r="AO36" s="3" t="s">
        <v>567</v>
      </c>
      <c r="AP36" s="3" t="s">
        <v>568</v>
      </c>
      <c r="AQ36" s="3" t="s">
        <v>229</v>
      </c>
      <c r="AR36" s="3" t="s">
        <v>229</v>
      </c>
      <c r="AS36" s="3" t="s">
        <v>569</v>
      </c>
      <c r="AT36" s="3" t="s">
        <v>570</v>
      </c>
      <c r="AU36" s="3" t="s">
        <v>169</v>
      </c>
      <c r="AV36" s="3" t="s">
        <v>4</v>
      </c>
      <c r="AW36" s="3" t="s">
        <v>189</v>
      </c>
      <c r="AX36" s="3" t="s">
        <v>190</v>
      </c>
      <c r="AY36" s="24" t="s">
        <v>571</v>
      </c>
      <c r="AZ36" s="24" t="s">
        <v>190</v>
      </c>
      <c r="BA36" s="24" t="s">
        <v>190</v>
      </c>
      <c r="BB36" s="24" t="s">
        <v>190</v>
      </c>
      <c r="BC36" s="24" t="s">
        <v>190</v>
      </c>
    </row>
    <row r="37" spans="1:55" ht="150">
      <c r="A37" s="2">
        <v>37</v>
      </c>
      <c r="B37" s="3" t="s">
        <v>306</v>
      </c>
      <c r="C37" s="23">
        <v>41736</v>
      </c>
      <c r="D37" s="3" t="s">
        <v>215</v>
      </c>
      <c r="E37" s="3" t="s">
        <v>216</v>
      </c>
      <c r="F37" s="25"/>
      <c r="G37" s="3" t="s">
        <v>572</v>
      </c>
      <c r="H37" s="3" t="s">
        <v>162</v>
      </c>
      <c r="I37" s="3" t="s">
        <v>24</v>
      </c>
      <c r="J37" s="3" t="s">
        <v>5</v>
      </c>
      <c r="K37" s="3" t="s">
        <v>189</v>
      </c>
      <c r="L37" s="3" t="s">
        <v>9</v>
      </c>
      <c r="M37" s="3" t="s">
        <v>189</v>
      </c>
      <c r="N37" s="3" t="s">
        <v>4</v>
      </c>
      <c r="O37" s="3" t="s">
        <v>4</v>
      </c>
      <c r="P37" s="3" t="s">
        <v>561</v>
      </c>
      <c r="Q37" s="3" t="s">
        <v>416</v>
      </c>
      <c r="R37" s="3" t="s">
        <v>168</v>
      </c>
      <c r="S37" s="3" t="s">
        <v>169</v>
      </c>
      <c r="T37" s="3" t="s">
        <v>190</v>
      </c>
      <c r="U37" s="3" t="s">
        <v>495</v>
      </c>
      <c r="V37" s="3" t="s">
        <v>573</v>
      </c>
      <c r="W37" s="3" t="s">
        <v>190</v>
      </c>
      <c r="X37" s="3" t="s">
        <v>169</v>
      </c>
      <c r="Y37" s="3" t="s">
        <v>162</v>
      </c>
      <c r="Z37" s="3" t="s">
        <v>229</v>
      </c>
      <c r="AA37" s="3" t="s">
        <v>229</v>
      </c>
      <c r="AB37" s="3" t="s">
        <v>574</v>
      </c>
      <c r="AC37" s="3" t="s">
        <v>378</v>
      </c>
      <c r="AD37" s="3" t="s">
        <v>4</v>
      </c>
      <c r="AE37" s="3" t="s">
        <v>169</v>
      </c>
      <c r="AF37" s="3" t="s">
        <v>169</v>
      </c>
      <c r="AG37" s="3" t="s">
        <v>169</v>
      </c>
      <c r="AH37" s="3" t="s">
        <v>575</v>
      </c>
      <c r="AI37" s="3" t="s">
        <v>576</v>
      </c>
      <c r="AJ37" s="3" t="s">
        <v>577</v>
      </c>
      <c r="AK37" s="3" t="s">
        <v>578</v>
      </c>
      <c r="AL37" s="3" t="s">
        <v>579</v>
      </c>
      <c r="AM37" s="3" t="s">
        <v>162</v>
      </c>
      <c r="AN37" s="3" t="s">
        <v>164</v>
      </c>
      <c r="AO37" s="3" t="s">
        <v>577</v>
      </c>
      <c r="AP37" s="3" t="s">
        <v>578</v>
      </c>
      <c r="AQ37" s="3" t="s">
        <v>229</v>
      </c>
      <c r="AR37" s="3" t="s">
        <v>229</v>
      </c>
      <c r="AS37" s="3" t="s">
        <v>580</v>
      </c>
      <c r="AT37" s="3" t="s">
        <v>9</v>
      </c>
      <c r="AU37" s="3" t="s">
        <v>169</v>
      </c>
      <c r="AV37" s="3" t="s">
        <v>4</v>
      </c>
      <c r="AW37" s="3" t="s">
        <v>189</v>
      </c>
      <c r="AX37" s="3" t="s">
        <v>190</v>
      </c>
      <c r="AY37" s="24" t="s">
        <v>581</v>
      </c>
      <c r="AZ37" s="24" t="s">
        <v>190</v>
      </c>
      <c r="BA37" s="24" t="s">
        <v>190</v>
      </c>
      <c r="BB37" s="24" t="s">
        <v>190</v>
      </c>
      <c r="BC37" s="24" t="s">
        <v>190</v>
      </c>
    </row>
    <row r="38" spans="1:55" ht="210">
      <c r="A38" s="2">
        <v>38</v>
      </c>
      <c r="B38" s="3" t="s">
        <v>306</v>
      </c>
      <c r="C38" s="23">
        <v>42121</v>
      </c>
      <c r="D38" s="3" t="s">
        <v>215</v>
      </c>
      <c r="E38" s="3" t="s">
        <v>216</v>
      </c>
      <c r="F38" s="23">
        <v>0.68541666666666701</v>
      </c>
      <c r="G38" s="3" t="s">
        <v>582</v>
      </c>
      <c r="H38" s="3" t="s">
        <v>162</v>
      </c>
      <c r="I38" s="3" t="s">
        <v>24</v>
      </c>
      <c r="J38" s="3" t="s">
        <v>8</v>
      </c>
      <c r="K38" s="3" t="s">
        <v>4</v>
      </c>
      <c r="L38" s="3" t="s">
        <v>583</v>
      </c>
      <c r="M38" s="3" t="s">
        <v>4</v>
      </c>
      <c r="N38" s="3" t="s">
        <v>189</v>
      </c>
      <c r="O38" s="3" t="s">
        <v>5</v>
      </c>
      <c r="P38" s="3" t="s">
        <v>561</v>
      </c>
      <c r="Q38" s="3" t="s">
        <v>416</v>
      </c>
      <c r="R38" s="3" t="s">
        <v>168</v>
      </c>
      <c r="S38" s="3" t="s">
        <v>169</v>
      </c>
      <c r="T38" s="3" t="s">
        <v>190</v>
      </c>
      <c r="U38" s="3" t="s">
        <v>495</v>
      </c>
      <c r="V38" s="3" t="s">
        <v>172</v>
      </c>
      <c r="W38" s="3" t="s">
        <v>190</v>
      </c>
      <c r="X38" s="3" t="s">
        <v>162</v>
      </c>
      <c r="Y38" s="3" t="s">
        <v>169</v>
      </c>
      <c r="Z38" s="3" t="s">
        <v>229</v>
      </c>
      <c r="AA38" s="3" t="s">
        <v>229</v>
      </c>
      <c r="AB38" s="3" t="s">
        <v>25</v>
      </c>
      <c r="AC38" s="3" t="s">
        <v>350</v>
      </c>
      <c r="AD38" s="3" t="s">
        <v>189</v>
      </c>
      <c r="AE38" s="3" t="s">
        <v>169</v>
      </c>
      <c r="AF38" s="3" t="s">
        <v>169</v>
      </c>
      <c r="AG38" s="3" t="s">
        <v>169</v>
      </c>
      <c r="AH38" s="3" t="s">
        <v>584</v>
      </c>
      <c r="AI38" s="3" t="s">
        <v>585</v>
      </c>
      <c r="AJ38" s="3" t="s">
        <v>586</v>
      </c>
      <c r="AK38" s="3" t="s">
        <v>587</v>
      </c>
      <c r="AL38" s="3" t="s">
        <v>588</v>
      </c>
      <c r="AM38" s="3" t="s">
        <v>162</v>
      </c>
      <c r="AN38" s="3" t="s">
        <v>190</v>
      </c>
      <c r="AO38" s="3" t="s">
        <v>586</v>
      </c>
      <c r="AP38" s="3" t="s">
        <v>587</v>
      </c>
      <c r="AQ38" s="3" t="s">
        <v>229</v>
      </c>
      <c r="AR38" s="3" t="s">
        <v>229</v>
      </c>
      <c r="AS38" s="3" t="s">
        <v>589</v>
      </c>
      <c r="AT38" s="3" t="s">
        <v>590</v>
      </c>
      <c r="AU38" s="3" t="s">
        <v>169</v>
      </c>
      <c r="AV38" s="3" t="s">
        <v>189</v>
      </c>
      <c r="AW38" s="3" t="s">
        <v>189</v>
      </c>
      <c r="AX38" s="3" t="s">
        <v>190</v>
      </c>
      <c r="AY38" s="24" t="s">
        <v>591</v>
      </c>
      <c r="AZ38" s="24" t="s">
        <v>190</v>
      </c>
      <c r="BA38" s="24" t="s">
        <v>190</v>
      </c>
      <c r="BB38" s="24" t="s">
        <v>190</v>
      </c>
      <c r="BC38" s="24" t="s">
        <v>190</v>
      </c>
    </row>
    <row r="39" spans="1:55" ht="150">
      <c r="A39" s="2">
        <v>39</v>
      </c>
      <c r="B39" s="3" t="s">
        <v>306</v>
      </c>
      <c r="C39" s="23">
        <v>42154</v>
      </c>
      <c r="D39" s="3" t="s">
        <v>215</v>
      </c>
      <c r="E39" s="3" t="s">
        <v>216</v>
      </c>
      <c r="F39" s="23">
        <v>0.5</v>
      </c>
      <c r="G39" s="3" t="s">
        <v>592</v>
      </c>
      <c r="H39" s="3" t="s">
        <v>162</v>
      </c>
      <c r="I39" s="3" t="s">
        <v>24</v>
      </c>
      <c r="J39" s="3" t="s">
        <v>14</v>
      </c>
      <c r="K39" s="3" t="s">
        <v>4</v>
      </c>
      <c r="L39" s="3" t="s">
        <v>583</v>
      </c>
      <c r="M39" s="3" t="s">
        <v>4</v>
      </c>
      <c r="N39" s="3" t="s">
        <v>4</v>
      </c>
      <c r="O39" s="3" t="s">
        <v>5</v>
      </c>
      <c r="P39" s="3" t="s">
        <v>561</v>
      </c>
      <c r="Q39" s="3" t="s">
        <v>416</v>
      </c>
      <c r="R39" s="3" t="s">
        <v>168</v>
      </c>
      <c r="S39" s="3" t="s">
        <v>169</v>
      </c>
      <c r="T39" s="3" t="s">
        <v>190</v>
      </c>
      <c r="U39" s="3" t="s">
        <v>495</v>
      </c>
      <c r="V39" s="3" t="s">
        <v>573</v>
      </c>
      <c r="W39" s="3" t="s">
        <v>190</v>
      </c>
      <c r="X39" s="3" t="s">
        <v>162</v>
      </c>
      <c r="Y39" s="3" t="s">
        <v>169</v>
      </c>
      <c r="Z39" s="3" t="s">
        <v>229</v>
      </c>
      <c r="AA39" s="3" t="s">
        <v>229</v>
      </c>
      <c r="AB39" s="3" t="s">
        <v>574</v>
      </c>
      <c r="AC39" s="3" t="s">
        <v>190</v>
      </c>
      <c r="AD39" s="3" t="s">
        <v>189</v>
      </c>
      <c r="AE39" s="3" t="s">
        <v>169</v>
      </c>
      <c r="AF39" s="3" t="s">
        <v>169</v>
      </c>
      <c r="AG39" s="3" t="s">
        <v>169</v>
      </c>
      <c r="AH39" s="3" t="s">
        <v>593</v>
      </c>
      <c r="AI39" s="3" t="s">
        <v>594</v>
      </c>
      <c r="AJ39" s="3" t="s">
        <v>595</v>
      </c>
      <c r="AK39" s="3" t="s">
        <v>596</v>
      </c>
      <c r="AL39" s="3" t="s">
        <v>597</v>
      </c>
      <c r="AM39" s="3" t="s">
        <v>162</v>
      </c>
      <c r="AN39" s="3" t="s">
        <v>4</v>
      </c>
      <c r="AO39" s="3" t="s">
        <v>595</v>
      </c>
      <c r="AP39" s="3" t="s">
        <v>596</v>
      </c>
      <c r="AQ39" s="3" t="s">
        <v>229</v>
      </c>
      <c r="AR39" s="3" t="s">
        <v>229</v>
      </c>
      <c r="AS39" s="3" t="s">
        <v>598</v>
      </c>
      <c r="AT39" s="3" t="s">
        <v>9</v>
      </c>
      <c r="AU39" s="3" t="s">
        <v>169</v>
      </c>
      <c r="AV39" s="3" t="s">
        <v>189</v>
      </c>
      <c r="AW39" s="3" t="s">
        <v>189</v>
      </c>
      <c r="AX39" s="3" t="s">
        <v>190</v>
      </c>
      <c r="AY39" s="24" t="s">
        <v>599</v>
      </c>
      <c r="AZ39" s="24" t="s">
        <v>190</v>
      </c>
      <c r="BA39" s="24" t="s">
        <v>190</v>
      </c>
      <c r="BB39" s="24" t="s">
        <v>190</v>
      </c>
      <c r="BC39" s="24" t="s">
        <v>190</v>
      </c>
    </row>
    <row r="40" spans="1:55" ht="150">
      <c r="A40" s="2">
        <v>40</v>
      </c>
      <c r="B40" s="3" t="s">
        <v>306</v>
      </c>
      <c r="C40" s="23">
        <v>42467</v>
      </c>
      <c r="D40" s="3" t="s">
        <v>334</v>
      </c>
      <c r="E40" s="3" t="s">
        <v>216</v>
      </c>
      <c r="F40" s="25"/>
      <c r="G40" s="3" t="s">
        <v>600</v>
      </c>
      <c r="H40" s="3" t="s">
        <v>162</v>
      </c>
      <c r="I40" s="3" t="s">
        <v>24</v>
      </c>
      <c r="J40" s="3" t="s">
        <v>4</v>
      </c>
      <c r="K40" s="3" t="s">
        <v>189</v>
      </c>
      <c r="L40" s="3" t="s">
        <v>9</v>
      </c>
      <c r="M40" s="3" t="s">
        <v>189</v>
      </c>
      <c r="N40" s="3" t="s">
        <v>189</v>
      </c>
      <c r="O40" s="3" t="s">
        <v>4</v>
      </c>
      <c r="P40" s="3" t="s">
        <v>561</v>
      </c>
      <c r="Q40" s="3" t="s">
        <v>416</v>
      </c>
      <c r="R40" s="3" t="s">
        <v>168</v>
      </c>
      <c r="S40" s="3" t="s">
        <v>169</v>
      </c>
      <c r="T40" s="3" t="s">
        <v>190</v>
      </c>
      <c r="U40" s="3" t="s">
        <v>495</v>
      </c>
      <c r="V40" s="3" t="s">
        <v>310</v>
      </c>
      <c r="W40" s="3" t="s">
        <v>190</v>
      </c>
      <c r="X40" s="3" t="s">
        <v>162</v>
      </c>
      <c r="Y40" s="3" t="s">
        <v>169</v>
      </c>
      <c r="Z40" s="3" t="s">
        <v>229</v>
      </c>
      <c r="AA40" s="3" t="s">
        <v>229</v>
      </c>
      <c r="AB40" s="3" t="s">
        <v>25</v>
      </c>
      <c r="AC40" s="3" t="s">
        <v>190</v>
      </c>
      <c r="AD40" s="3" t="s">
        <v>190</v>
      </c>
      <c r="AE40" s="3" t="s">
        <v>169</v>
      </c>
      <c r="AF40" s="3" t="s">
        <v>169</v>
      </c>
      <c r="AG40" s="3" t="s">
        <v>169</v>
      </c>
      <c r="AH40" s="3" t="s">
        <v>601</v>
      </c>
      <c r="AI40" s="3" t="s">
        <v>602</v>
      </c>
      <c r="AJ40" s="3" t="s">
        <v>603</v>
      </c>
      <c r="AK40" s="3" t="s">
        <v>604</v>
      </c>
      <c r="AL40" s="3" t="s">
        <v>605</v>
      </c>
      <c r="AM40" s="3" t="s">
        <v>162</v>
      </c>
      <c r="AN40" s="3" t="s">
        <v>190</v>
      </c>
      <c r="AO40" s="3" t="s">
        <v>603</v>
      </c>
      <c r="AP40" s="3" t="s">
        <v>604</v>
      </c>
      <c r="AQ40" s="3" t="s">
        <v>229</v>
      </c>
      <c r="AR40" s="3" t="s">
        <v>229</v>
      </c>
      <c r="AS40" s="3" t="s">
        <v>606</v>
      </c>
      <c r="AT40" s="3" t="s">
        <v>9</v>
      </c>
      <c r="AU40" s="3" t="s">
        <v>169</v>
      </c>
      <c r="AV40" s="3" t="s">
        <v>4</v>
      </c>
      <c r="AW40" s="3" t="s">
        <v>189</v>
      </c>
      <c r="AX40" s="3" t="s">
        <v>190</v>
      </c>
      <c r="AY40" s="24" t="s">
        <v>607</v>
      </c>
      <c r="AZ40" s="24" t="s">
        <v>190</v>
      </c>
      <c r="BA40" s="24" t="s">
        <v>190</v>
      </c>
      <c r="BB40" s="24" t="s">
        <v>190</v>
      </c>
      <c r="BC40" s="24" t="s">
        <v>190</v>
      </c>
    </row>
    <row r="41" spans="1:55" ht="390">
      <c r="A41" s="2">
        <v>41</v>
      </c>
      <c r="B41" s="3" t="s">
        <v>306</v>
      </c>
      <c r="C41" s="23">
        <v>42488</v>
      </c>
      <c r="D41" s="3" t="s">
        <v>334</v>
      </c>
      <c r="E41" s="3" t="s">
        <v>216</v>
      </c>
      <c r="F41" s="23">
        <v>0.73263888888888895</v>
      </c>
      <c r="G41" s="3" t="s">
        <v>608</v>
      </c>
      <c r="H41" s="3" t="s">
        <v>162</v>
      </c>
      <c r="I41" s="3" t="s">
        <v>609</v>
      </c>
      <c r="J41" s="3" t="s">
        <v>4</v>
      </c>
      <c r="K41" s="3" t="s">
        <v>4</v>
      </c>
      <c r="L41" s="3" t="s">
        <v>583</v>
      </c>
      <c r="M41" s="3" t="s">
        <v>189</v>
      </c>
      <c r="N41" s="3" t="s">
        <v>4</v>
      </c>
      <c r="O41" s="3" t="s">
        <v>189</v>
      </c>
      <c r="P41" s="3" t="s">
        <v>561</v>
      </c>
      <c r="Q41" s="3" t="s">
        <v>416</v>
      </c>
      <c r="R41" s="3" t="s">
        <v>168</v>
      </c>
      <c r="S41" s="3" t="s">
        <v>169</v>
      </c>
      <c r="T41" s="3" t="s">
        <v>392</v>
      </c>
      <c r="U41" s="3" t="s">
        <v>190</v>
      </c>
      <c r="V41" s="3" t="s">
        <v>172</v>
      </c>
      <c r="W41" s="3" t="s">
        <v>190</v>
      </c>
      <c r="X41" s="3" t="s">
        <v>162</v>
      </c>
      <c r="Y41" s="3" t="s">
        <v>169</v>
      </c>
      <c r="Z41" s="3" t="s">
        <v>229</v>
      </c>
      <c r="AA41" s="3" t="s">
        <v>229</v>
      </c>
      <c r="AB41" s="3" t="s">
        <v>574</v>
      </c>
      <c r="AC41" s="3" t="s">
        <v>190</v>
      </c>
      <c r="AD41" s="3" t="s">
        <v>190</v>
      </c>
      <c r="AE41" s="3" t="s">
        <v>169</v>
      </c>
      <c r="AF41" s="3" t="s">
        <v>169</v>
      </c>
      <c r="AG41" s="3" t="s">
        <v>169</v>
      </c>
      <c r="AH41" s="3" t="s">
        <v>610</v>
      </c>
      <c r="AI41" s="3" t="s">
        <v>611</v>
      </c>
      <c r="AJ41" s="3" t="s">
        <v>612</v>
      </c>
      <c r="AK41" s="3" t="s">
        <v>613</v>
      </c>
      <c r="AL41" s="3" t="s">
        <v>614</v>
      </c>
      <c r="AM41" s="3" t="s">
        <v>162</v>
      </c>
      <c r="AN41" s="3" t="s">
        <v>507</v>
      </c>
      <c r="AO41" s="3" t="s">
        <v>612</v>
      </c>
      <c r="AP41" s="3" t="s">
        <v>613</v>
      </c>
      <c r="AQ41" s="3" t="s">
        <v>229</v>
      </c>
      <c r="AR41" s="3" t="s">
        <v>229</v>
      </c>
      <c r="AS41" s="3" t="s">
        <v>615</v>
      </c>
      <c r="AT41" s="3" t="s">
        <v>9</v>
      </c>
      <c r="AU41" s="3" t="s">
        <v>169</v>
      </c>
      <c r="AV41" s="3" t="s">
        <v>189</v>
      </c>
      <c r="AW41" s="3" t="s">
        <v>189</v>
      </c>
      <c r="AX41" s="3" t="s">
        <v>190</v>
      </c>
      <c r="AY41" s="24" t="s">
        <v>616</v>
      </c>
      <c r="AZ41" s="24" t="s">
        <v>190</v>
      </c>
      <c r="BA41" s="24" t="s">
        <v>190</v>
      </c>
      <c r="BB41" s="24" t="s">
        <v>190</v>
      </c>
      <c r="BC41" s="24" t="s">
        <v>190</v>
      </c>
    </row>
    <row r="42" spans="1:55" ht="120">
      <c r="A42" s="2">
        <v>42</v>
      </c>
      <c r="B42" s="3" t="s">
        <v>306</v>
      </c>
      <c r="C42" s="23">
        <v>42443</v>
      </c>
      <c r="D42" s="3" t="s">
        <v>468</v>
      </c>
      <c r="E42" s="3" t="s">
        <v>469</v>
      </c>
      <c r="F42" s="25"/>
      <c r="G42" s="3" t="s">
        <v>617</v>
      </c>
      <c r="H42" s="3" t="s">
        <v>162</v>
      </c>
      <c r="I42" s="3" t="s">
        <v>24</v>
      </c>
      <c r="J42" s="3" t="s">
        <v>14</v>
      </c>
      <c r="K42" s="3" t="s">
        <v>189</v>
      </c>
      <c r="L42" s="3" t="s">
        <v>9</v>
      </c>
      <c r="M42" s="3" t="s">
        <v>4</v>
      </c>
      <c r="N42" s="3" t="s">
        <v>4</v>
      </c>
      <c r="O42" s="3" t="s">
        <v>5</v>
      </c>
      <c r="P42" s="3" t="s">
        <v>561</v>
      </c>
      <c r="Q42" s="3" t="s">
        <v>416</v>
      </c>
      <c r="R42" s="3" t="s">
        <v>168</v>
      </c>
      <c r="S42" s="3" t="s">
        <v>169</v>
      </c>
      <c r="T42" s="3" t="s">
        <v>392</v>
      </c>
      <c r="U42" s="3" t="s">
        <v>308</v>
      </c>
      <c r="V42" s="3" t="s">
        <v>190</v>
      </c>
      <c r="W42" s="3" t="s">
        <v>190</v>
      </c>
      <c r="X42" s="3" t="s">
        <v>162</v>
      </c>
      <c r="Y42" s="3" t="s">
        <v>169</v>
      </c>
      <c r="Z42" s="3" t="s">
        <v>229</v>
      </c>
      <c r="AA42" s="3" t="s">
        <v>229</v>
      </c>
      <c r="AB42" s="3" t="s">
        <v>574</v>
      </c>
      <c r="AC42" s="3" t="s">
        <v>190</v>
      </c>
      <c r="AD42" s="3" t="s">
        <v>190</v>
      </c>
      <c r="AE42" s="3" t="s">
        <v>169</v>
      </c>
      <c r="AF42" s="3" t="s">
        <v>169</v>
      </c>
      <c r="AG42" s="3" t="s">
        <v>169</v>
      </c>
      <c r="AH42" s="3" t="s">
        <v>618</v>
      </c>
      <c r="AI42" s="3" t="s">
        <v>619</v>
      </c>
      <c r="AJ42" s="3" t="s">
        <v>620</v>
      </c>
      <c r="AK42" s="3" t="s">
        <v>621</v>
      </c>
      <c r="AL42" s="3" t="s">
        <v>622</v>
      </c>
      <c r="AM42" s="3" t="s">
        <v>162</v>
      </c>
      <c r="AN42" s="3" t="s">
        <v>447</v>
      </c>
      <c r="AO42" s="3" t="s">
        <v>620</v>
      </c>
      <c r="AP42" s="3" t="s">
        <v>621</v>
      </c>
      <c r="AQ42" s="3" t="s">
        <v>229</v>
      </c>
      <c r="AR42" s="3" t="s">
        <v>229</v>
      </c>
      <c r="AS42" s="3" t="s">
        <v>623</v>
      </c>
      <c r="AT42" s="3" t="s">
        <v>9</v>
      </c>
      <c r="AU42" s="3" t="s">
        <v>169</v>
      </c>
      <c r="AV42" s="3" t="s">
        <v>4</v>
      </c>
      <c r="AW42" s="3" t="s">
        <v>189</v>
      </c>
      <c r="AX42" s="3" t="s">
        <v>190</v>
      </c>
      <c r="AY42" s="24" t="s">
        <v>190</v>
      </c>
      <c r="AZ42" s="24" t="s">
        <v>190</v>
      </c>
      <c r="BA42" s="24" t="s">
        <v>190</v>
      </c>
      <c r="BB42" s="24" t="s">
        <v>190</v>
      </c>
      <c r="BC42" s="24" t="s">
        <v>190</v>
      </c>
    </row>
    <row r="43" spans="1:55" ht="210">
      <c r="A43" s="2">
        <v>43</v>
      </c>
      <c r="B43" s="3" t="s">
        <v>306</v>
      </c>
      <c r="C43" s="23">
        <v>42414</v>
      </c>
      <c r="D43" s="3" t="s">
        <v>215</v>
      </c>
      <c r="E43" s="3" t="s">
        <v>216</v>
      </c>
      <c r="F43" s="25"/>
      <c r="G43" s="3" t="s">
        <v>624</v>
      </c>
      <c r="H43" s="3" t="s">
        <v>162</v>
      </c>
      <c r="I43" s="3" t="s">
        <v>24</v>
      </c>
      <c r="J43" s="3" t="s">
        <v>14</v>
      </c>
      <c r="K43" s="3" t="s">
        <v>189</v>
      </c>
      <c r="L43" s="3" t="s">
        <v>9</v>
      </c>
      <c r="M43" s="3" t="s">
        <v>4</v>
      </c>
      <c r="N43" s="3" t="s">
        <v>189</v>
      </c>
      <c r="O43" s="3" t="s">
        <v>8</v>
      </c>
      <c r="P43" s="3" t="s">
        <v>561</v>
      </c>
      <c r="Q43" s="3" t="s">
        <v>416</v>
      </c>
      <c r="R43" s="3" t="s">
        <v>168</v>
      </c>
      <c r="S43" s="3" t="s">
        <v>162</v>
      </c>
      <c r="T43" s="3" t="s">
        <v>190</v>
      </c>
      <c r="U43" s="3" t="s">
        <v>308</v>
      </c>
      <c r="V43" s="3" t="s">
        <v>310</v>
      </c>
      <c r="W43" s="3" t="s">
        <v>190</v>
      </c>
      <c r="X43" s="3" t="s">
        <v>169</v>
      </c>
      <c r="Y43" s="3" t="s">
        <v>162</v>
      </c>
      <c r="Z43" s="3" t="s">
        <v>229</v>
      </c>
      <c r="AA43" s="3" t="s">
        <v>229</v>
      </c>
      <c r="AB43" s="3" t="s">
        <v>17</v>
      </c>
      <c r="AC43" s="3" t="s">
        <v>190</v>
      </c>
      <c r="AD43" s="3" t="s">
        <v>5</v>
      </c>
      <c r="AE43" s="3" t="s">
        <v>169</v>
      </c>
      <c r="AF43" s="3" t="s">
        <v>169</v>
      </c>
      <c r="AG43" s="3" t="s">
        <v>169</v>
      </c>
      <c r="AH43" s="3" t="s">
        <v>625</v>
      </c>
      <c r="AI43" s="3" t="s">
        <v>626</v>
      </c>
      <c r="AJ43" s="3" t="s">
        <v>627</v>
      </c>
      <c r="AK43" s="3" t="s">
        <v>628</v>
      </c>
      <c r="AL43" s="3" t="s">
        <v>629</v>
      </c>
      <c r="AM43" s="3" t="s">
        <v>162</v>
      </c>
      <c r="AN43" s="3" t="s">
        <v>506</v>
      </c>
      <c r="AO43" s="3" t="s">
        <v>627</v>
      </c>
      <c r="AP43" s="3" t="s">
        <v>628</v>
      </c>
      <c r="AQ43" s="3" t="s">
        <v>229</v>
      </c>
      <c r="AR43" s="3" t="s">
        <v>229</v>
      </c>
      <c r="AS43" s="3" t="s">
        <v>630</v>
      </c>
      <c r="AT43" s="3" t="s">
        <v>631</v>
      </c>
      <c r="AU43" s="3" t="s">
        <v>169</v>
      </c>
      <c r="AV43" s="3" t="s">
        <v>4</v>
      </c>
      <c r="AW43" s="3" t="s">
        <v>189</v>
      </c>
      <c r="AX43" s="3" t="s">
        <v>190</v>
      </c>
      <c r="AY43" s="24" t="s">
        <v>632</v>
      </c>
      <c r="AZ43" s="24" t="s">
        <v>190</v>
      </c>
      <c r="BA43" s="24" t="s">
        <v>190</v>
      </c>
      <c r="BB43" s="24" t="s">
        <v>190</v>
      </c>
      <c r="BC43" s="24" t="s">
        <v>190</v>
      </c>
    </row>
    <row r="44" spans="1:55" ht="180">
      <c r="A44" s="2">
        <v>44</v>
      </c>
      <c r="B44" s="3" t="s">
        <v>195</v>
      </c>
      <c r="C44" s="23">
        <v>43122</v>
      </c>
      <c r="D44" s="3" t="s">
        <v>633</v>
      </c>
      <c r="E44" s="3" t="s">
        <v>216</v>
      </c>
      <c r="F44" s="23">
        <v>0.35416666666666702</v>
      </c>
      <c r="G44" s="3" t="s">
        <v>634</v>
      </c>
      <c r="H44" s="3" t="s">
        <v>162</v>
      </c>
      <c r="I44" s="3" t="s">
        <v>7</v>
      </c>
      <c r="J44" s="3" t="s">
        <v>239</v>
      </c>
      <c r="K44" s="3" t="s">
        <v>189</v>
      </c>
      <c r="L44" s="3" t="s">
        <v>9</v>
      </c>
      <c r="M44" s="3" t="s">
        <v>189</v>
      </c>
      <c r="N44" s="3" t="s">
        <v>189</v>
      </c>
      <c r="O44" s="3" t="s">
        <v>239</v>
      </c>
      <c r="P44" s="3" t="s">
        <v>7</v>
      </c>
      <c r="Q44" s="3" t="s">
        <v>416</v>
      </c>
      <c r="R44" s="3" t="s">
        <v>289</v>
      </c>
      <c r="S44" s="3" t="s">
        <v>169</v>
      </c>
      <c r="T44" s="3" t="s">
        <v>195</v>
      </c>
      <c r="U44" s="3" t="s">
        <v>240</v>
      </c>
      <c r="V44" s="3" t="s">
        <v>190</v>
      </c>
      <c r="W44" s="3" t="s">
        <v>262</v>
      </c>
      <c r="X44" s="3" t="s">
        <v>169</v>
      </c>
      <c r="Y44" s="3" t="s">
        <v>162</v>
      </c>
      <c r="Z44" s="3" t="s">
        <v>229</v>
      </c>
      <c r="AA44" s="3" t="s">
        <v>229</v>
      </c>
      <c r="AB44" s="3" t="s">
        <v>26</v>
      </c>
      <c r="AC44" s="3" t="s">
        <v>190</v>
      </c>
      <c r="AD44" s="3" t="s">
        <v>203</v>
      </c>
      <c r="AE44" s="3" t="s">
        <v>169</v>
      </c>
      <c r="AF44" s="3" t="s">
        <v>169</v>
      </c>
      <c r="AG44" s="3" t="s">
        <v>169</v>
      </c>
      <c r="AH44" s="3" t="s">
        <v>635</v>
      </c>
      <c r="AI44" s="3" t="s">
        <v>636</v>
      </c>
      <c r="AJ44" s="3" t="s">
        <v>637</v>
      </c>
      <c r="AK44" s="3" t="s">
        <v>638</v>
      </c>
      <c r="AL44" s="3" t="s">
        <v>639</v>
      </c>
      <c r="AM44" s="3" t="s">
        <v>169</v>
      </c>
      <c r="AN44" s="3" t="s">
        <v>189</v>
      </c>
      <c r="AO44" s="3" t="s">
        <v>190</v>
      </c>
      <c r="AP44" s="3" t="s">
        <v>190</v>
      </c>
      <c r="AQ44" s="3" t="s">
        <v>229</v>
      </c>
      <c r="AR44" s="3" t="s">
        <v>229</v>
      </c>
      <c r="AS44" s="3" t="s">
        <v>640</v>
      </c>
      <c r="AT44" s="3" t="s">
        <v>9</v>
      </c>
      <c r="AU44" s="3" t="s">
        <v>169</v>
      </c>
      <c r="AV44" s="3" t="s">
        <v>189</v>
      </c>
      <c r="AW44" s="3" t="s">
        <v>189</v>
      </c>
      <c r="AX44" s="3" t="s">
        <v>641</v>
      </c>
      <c r="AY44" s="24" t="s">
        <v>642</v>
      </c>
      <c r="AZ44" s="24" t="s">
        <v>643</v>
      </c>
      <c r="BA44" s="24" t="s">
        <v>644</v>
      </c>
      <c r="BB44" s="24" t="s">
        <v>190</v>
      </c>
      <c r="BC44" s="24" t="s">
        <v>190</v>
      </c>
    </row>
    <row r="45" spans="1:55" ht="225">
      <c r="A45" s="2">
        <v>45</v>
      </c>
      <c r="B45" s="3" t="s">
        <v>645</v>
      </c>
      <c r="C45" s="23">
        <v>43243</v>
      </c>
      <c r="D45" s="3" t="s">
        <v>646</v>
      </c>
      <c r="E45" s="3" t="s">
        <v>216</v>
      </c>
      <c r="F45" s="23">
        <v>0.53472222222222199</v>
      </c>
      <c r="G45" s="3" t="s">
        <v>647</v>
      </c>
      <c r="H45" s="3" t="s">
        <v>169</v>
      </c>
      <c r="I45" s="3" t="s">
        <v>27</v>
      </c>
      <c r="J45" s="3" t="s">
        <v>164</v>
      </c>
      <c r="K45" s="3" t="s">
        <v>189</v>
      </c>
      <c r="L45" s="3" t="s">
        <v>9</v>
      </c>
      <c r="M45" s="3" t="s">
        <v>189</v>
      </c>
      <c r="N45" s="3" t="s">
        <v>189</v>
      </c>
      <c r="O45" s="3" t="s">
        <v>164</v>
      </c>
      <c r="P45" s="3" t="s">
        <v>648</v>
      </c>
      <c r="Q45" s="3" t="s">
        <v>416</v>
      </c>
      <c r="R45" s="3" t="s">
        <v>289</v>
      </c>
      <c r="S45" s="3" t="s">
        <v>169</v>
      </c>
      <c r="T45" s="3" t="s">
        <v>649</v>
      </c>
      <c r="U45" s="3" t="s">
        <v>650</v>
      </c>
      <c r="V45" s="3" t="s">
        <v>219</v>
      </c>
      <c r="W45" s="3" t="s">
        <v>262</v>
      </c>
      <c r="X45" s="3" t="s">
        <v>162</v>
      </c>
      <c r="Y45" s="3" t="s">
        <v>169</v>
      </c>
      <c r="Z45" s="3" t="s">
        <v>202</v>
      </c>
      <c r="AA45" s="3" t="s">
        <v>175</v>
      </c>
      <c r="AB45" s="3" t="s">
        <v>651</v>
      </c>
      <c r="AC45" s="3" t="s">
        <v>190</v>
      </c>
      <c r="AD45" s="3" t="s">
        <v>190</v>
      </c>
      <c r="AE45" s="3" t="s">
        <v>169</v>
      </c>
      <c r="AF45" s="3" t="s">
        <v>169</v>
      </c>
      <c r="AG45" s="3" t="s">
        <v>169</v>
      </c>
      <c r="AH45" s="3" t="s">
        <v>652</v>
      </c>
      <c r="AI45" s="3" t="s">
        <v>653</v>
      </c>
      <c r="AJ45" s="3" t="s">
        <v>654</v>
      </c>
      <c r="AK45" s="3" t="s">
        <v>655</v>
      </c>
      <c r="AL45" s="3" t="s">
        <v>656</v>
      </c>
      <c r="AM45" s="3" t="s">
        <v>162</v>
      </c>
      <c r="AN45" s="3" t="s">
        <v>190</v>
      </c>
      <c r="AO45" s="3" t="s">
        <v>657</v>
      </c>
      <c r="AP45" s="3" t="s">
        <v>658</v>
      </c>
      <c r="AQ45" s="3" t="s">
        <v>229</v>
      </c>
      <c r="AR45" s="3" t="s">
        <v>229</v>
      </c>
      <c r="AS45" s="3" t="s">
        <v>659</v>
      </c>
      <c r="AT45" s="3" t="s">
        <v>9</v>
      </c>
      <c r="AU45" s="3" t="s">
        <v>169</v>
      </c>
      <c r="AV45" s="3" t="s">
        <v>189</v>
      </c>
      <c r="AW45" s="3" t="s">
        <v>189</v>
      </c>
      <c r="AX45" s="3" t="s">
        <v>660</v>
      </c>
      <c r="AY45" s="24" t="s">
        <v>661</v>
      </c>
      <c r="AZ45" s="24" t="s">
        <v>190</v>
      </c>
      <c r="BA45" s="24" t="s">
        <v>190</v>
      </c>
      <c r="BB45" s="24" t="s">
        <v>190</v>
      </c>
      <c r="BC45" s="24" t="s">
        <v>190</v>
      </c>
    </row>
    <row r="46" spans="1:55" ht="210">
      <c r="A46" s="2">
        <v>46</v>
      </c>
      <c r="B46" s="3" t="s">
        <v>645</v>
      </c>
      <c r="C46" s="23">
        <v>43242</v>
      </c>
      <c r="D46" s="3" t="s">
        <v>646</v>
      </c>
      <c r="E46" s="3" t="s">
        <v>216</v>
      </c>
      <c r="F46" s="23">
        <v>0.31041666666666701</v>
      </c>
      <c r="G46" s="3" t="s">
        <v>662</v>
      </c>
      <c r="H46" s="3" t="s">
        <v>162</v>
      </c>
      <c r="I46" s="3" t="s">
        <v>24</v>
      </c>
      <c r="J46" s="3" t="s">
        <v>4</v>
      </c>
      <c r="K46" s="3" t="s">
        <v>189</v>
      </c>
      <c r="L46" s="3" t="s">
        <v>9</v>
      </c>
      <c r="M46" s="3" t="s">
        <v>189</v>
      </c>
      <c r="N46" s="3" t="s">
        <v>189</v>
      </c>
      <c r="O46" s="3" t="s">
        <v>4</v>
      </c>
      <c r="P46" s="3" t="s">
        <v>663</v>
      </c>
      <c r="Q46" s="3" t="s">
        <v>416</v>
      </c>
      <c r="R46" s="3" t="s">
        <v>664</v>
      </c>
      <c r="S46" s="3" t="s">
        <v>169</v>
      </c>
      <c r="T46" s="3" t="s">
        <v>649</v>
      </c>
      <c r="U46" s="3" t="s">
        <v>650</v>
      </c>
      <c r="V46" s="3" t="s">
        <v>219</v>
      </c>
      <c r="W46" s="3" t="s">
        <v>262</v>
      </c>
      <c r="X46" s="3" t="s">
        <v>169</v>
      </c>
      <c r="Y46" s="3" t="s">
        <v>162</v>
      </c>
      <c r="Z46" s="3" t="s">
        <v>202</v>
      </c>
      <c r="AA46" s="3" t="s">
        <v>665</v>
      </c>
      <c r="AB46" s="3" t="s">
        <v>651</v>
      </c>
      <c r="AC46" s="3" t="s">
        <v>190</v>
      </c>
      <c r="AD46" s="3" t="s">
        <v>190</v>
      </c>
      <c r="AE46" s="3" t="s">
        <v>169</v>
      </c>
      <c r="AF46" s="3" t="s">
        <v>169</v>
      </c>
      <c r="AG46" s="3" t="s">
        <v>169</v>
      </c>
      <c r="AH46" s="3" t="s">
        <v>666</v>
      </c>
      <c r="AI46" s="3" t="s">
        <v>667</v>
      </c>
      <c r="AJ46" s="3" t="s">
        <v>668</v>
      </c>
      <c r="AK46" s="3" t="s">
        <v>669</v>
      </c>
      <c r="AL46" s="3" t="s">
        <v>670</v>
      </c>
      <c r="AM46" s="3" t="s">
        <v>162</v>
      </c>
      <c r="AN46" s="3" t="s">
        <v>190</v>
      </c>
      <c r="AO46" s="3" t="s">
        <v>668</v>
      </c>
      <c r="AP46" s="3" t="s">
        <v>669</v>
      </c>
      <c r="AQ46" s="3" t="s">
        <v>229</v>
      </c>
      <c r="AR46" s="3" t="s">
        <v>229</v>
      </c>
      <c r="AS46" s="3" t="s">
        <v>671</v>
      </c>
      <c r="AT46" s="3" t="s">
        <v>9</v>
      </c>
      <c r="AU46" s="3" t="s">
        <v>169</v>
      </c>
      <c r="AV46" s="3" t="s">
        <v>189</v>
      </c>
      <c r="AW46" s="3" t="s">
        <v>189</v>
      </c>
      <c r="AX46" s="3" t="s">
        <v>672</v>
      </c>
      <c r="AY46" s="24" t="s">
        <v>673</v>
      </c>
      <c r="AZ46" s="24" t="s">
        <v>190</v>
      </c>
      <c r="BA46" s="24" t="s">
        <v>190</v>
      </c>
      <c r="BB46" s="24" t="s">
        <v>190</v>
      </c>
      <c r="BC46" s="24" t="s">
        <v>190</v>
      </c>
    </row>
    <row r="47" spans="1:55" ht="180">
      <c r="A47" s="2">
        <v>47</v>
      </c>
      <c r="B47" s="3" t="s">
        <v>269</v>
      </c>
      <c r="C47" s="23">
        <v>43196</v>
      </c>
      <c r="D47" s="3" t="s">
        <v>215</v>
      </c>
      <c r="E47" s="3" t="s">
        <v>216</v>
      </c>
      <c r="F47" s="23">
        <v>0.51180555555555596</v>
      </c>
      <c r="G47" s="3" t="s">
        <v>674</v>
      </c>
      <c r="H47" s="3" t="s">
        <v>162</v>
      </c>
      <c r="I47" s="3" t="s">
        <v>24</v>
      </c>
      <c r="J47" s="3" t="s">
        <v>8</v>
      </c>
      <c r="K47" s="3" t="s">
        <v>189</v>
      </c>
      <c r="L47" s="3" t="s">
        <v>9</v>
      </c>
      <c r="M47" s="3" t="s">
        <v>4</v>
      </c>
      <c r="N47" s="3" t="s">
        <v>189</v>
      </c>
      <c r="O47" s="3" t="s">
        <v>5</v>
      </c>
      <c r="P47" s="3" t="s">
        <v>663</v>
      </c>
      <c r="Q47" s="3" t="s">
        <v>416</v>
      </c>
      <c r="R47" s="3" t="s">
        <v>289</v>
      </c>
      <c r="S47" s="3" t="s">
        <v>169</v>
      </c>
      <c r="T47" s="3" t="s">
        <v>272</v>
      </c>
      <c r="U47" s="3" t="s">
        <v>675</v>
      </c>
      <c r="V47" s="3" t="s">
        <v>219</v>
      </c>
      <c r="W47" s="3" t="s">
        <v>676</v>
      </c>
      <c r="X47" s="3" t="s">
        <v>162</v>
      </c>
      <c r="Y47" s="3" t="s">
        <v>169</v>
      </c>
      <c r="Z47" s="3" t="s">
        <v>202</v>
      </c>
      <c r="AA47" s="3" t="s">
        <v>175</v>
      </c>
      <c r="AB47" s="3" t="s">
        <v>651</v>
      </c>
      <c r="AC47" s="3" t="s">
        <v>190</v>
      </c>
      <c r="AD47" s="3" t="s">
        <v>189</v>
      </c>
      <c r="AE47" s="3" t="s">
        <v>169</v>
      </c>
      <c r="AF47" s="3" t="s">
        <v>169</v>
      </c>
      <c r="AG47" s="3" t="s">
        <v>169</v>
      </c>
      <c r="AH47" s="3" t="s">
        <v>677</v>
      </c>
      <c r="AI47" s="3" t="s">
        <v>678</v>
      </c>
      <c r="AJ47" s="3" t="s">
        <v>679</v>
      </c>
      <c r="AK47" s="3" t="s">
        <v>680</v>
      </c>
      <c r="AL47" s="3" t="s">
        <v>681</v>
      </c>
      <c r="AM47" s="3" t="s">
        <v>162</v>
      </c>
      <c r="AN47" s="3" t="s">
        <v>8</v>
      </c>
      <c r="AO47" s="3" t="s">
        <v>190</v>
      </c>
      <c r="AP47" s="3" t="s">
        <v>190</v>
      </c>
      <c r="AQ47" s="3" t="s">
        <v>229</v>
      </c>
      <c r="AR47" s="3" t="s">
        <v>229</v>
      </c>
      <c r="AS47" s="3" t="s">
        <v>682</v>
      </c>
      <c r="AT47" s="3" t="s">
        <v>9</v>
      </c>
      <c r="AU47" s="3" t="s">
        <v>169</v>
      </c>
      <c r="AV47" s="3" t="s">
        <v>189</v>
      </c>
      <c r="AW47" s="3" t="s">
        <v>189</v>
      </c>
      <c r="AX47" s="3" t="s">
        <v>190</v>
      </c>
      <c r="AY47" s="24" t="s">
        <v>683</v>
      </c>
      <c r="AZ47" s="24" t="s">
        <v>190</v>
      </c>
      <c r="BA47" s="24" t="s">
        <v>190</v>
      </c>
      <c r="BB47" s="24" t="s">
        <v>190</v>
      </c>
      <c r="BC47" s="24" t="s">
        <v>190</v>
      </c>
    </row>
    <row r="48" spans="1:55" ht="165">
      <c r="A48" s="2">
        <v>48</v>
      </c>
      <c r="B48" s="3" t="s">
        <v>645</v>
      </c>
      <c r="C48" s="23">
        <v>43188</v>
      </c>
      <c r="D48" s="3" t="s">
        <v>646</v>
      </c>
      <c r="E48" s="3" t="s">
        <v>216</v>
      </c>
      <c r="F48" s="23">
        <v>0.46111111111111103</v>
      </c>
      <c r="G48" s="3" t="s">
        <v>684</v>
      </c>
      <c r="H48" s="3" t="s">
        <v>169</v>
      </c>
      <c r="I48" s="3" t="s">
        <v>24</v>
      </c>
      <c r="J48" s="3" t="s">
        <v>4</v>
      </c>
      <c r="K48" s="3" t="s">
        <v>189</v>
      </c>
      <c r="L48" s="3" t="s">
        <v>9</v>
      </c>
      <c r="M48" s="3" t="s">
        <v>189</v>
      </c>
      <c r="N48" s="3" t="s">
        <v>189</v>
      </c>
      <c r="O48" s="3" t="s">
        <v>4</v>
      </c>
      <c r="P48" s="3" t="s">
        <v>663</v>
      </c>
      <c r="Q48" s="3" t="s">
        <v>416</v>
      </c>
      <c r="R48" s="3" t="s">
        <v>664</v>
      </c>
      <c r="S48" s="3" t="s">
        <v>169</v>
      </c>
      <c r="T48" s="3" t="s">
        <v>649</v>
      </c>
      <c r="U48" s="3" t="s">
        <v>650</v>
      </c>
      <c r="V48" s="3" t="s">
        <v>219</v>
      </c>
      <c r="W48" s="3" t="s">
        <v>262</v>
      </c>
      <c r="X48" s="3" t="s">
        <v>162</v>
      </c>
      <c r="Y48" s="3" t="s">
        <v>169</v>
      </c>
      <c r="Z48" s="3" t="s">
        <v>229</v>
      </c>
      <c r="AA48" s="3" t="s">
        <v>229</v>
      </c>
      <c r="AB48" s="3" t="s">
        <v>17</v>
      </c>
      <c r="AC48" s="3" t="s">
        <v>190</v>
      </c>
      <c r="AD48" s="3" t="s">
        <v>190</v>
      </c>
      <c r="AE48" s="3" t="s">
        <v>169</v>
      </c>
      <c r="AF48" s="3" t="s">
        <v>169</v>
      </c>
      <c r="AG48" s="3" t="s">
        <v>169</v>
      </c>
      <c r="AH48" s="3" t="s">
        <v>685</v>
      </c>
      <c r="AI48" s="3" t="s">
        <v>686</v>
      </c>
      <c r="AJ48" s="3" t="s">
        <v>687</v>
      </c>
      <c r="AK48" s="3" t="s">
        <v>688</v>
      </c>
      <c r="AL48" s="3" t="s">
        <v>689</v>
      </c>
      <c r="AM48" s="3" t="s">
        <v>162</v>
      </c>
      <c r="AN48" s="3" t="s">
        <v>190</v>
      </c>
      <c r="AO48" s="3" t="s">
        <v>690</v>
      </c>
      <c r="AP48" s="3" t="s">
        <v>691</v>
      </c>
      <c r="AQ48" s="3" t="s">
        <v>229</v>
      </c>
      <c r="AR48" s="3" t="s">
        <v>229</v>
      </c>
      <c r="AS48" s="3" t="s">
        <v>692</v>
      </c>
      <c r="AT48" s="3" t="s">
        <v>9</v>
      </c>
      <c r="AU48" s="3" t="s">
        <v>169</v>
      </c>
      <c r="AV48" s="3" t="s">
        <v>189</v>
      </c>
      <c r="AW48" s="3" t="s">
        <v>189</v>
      </c>
      <c r="AX48" s="3" t="s">
        <v>693</v>
      </c>
      <c r="AY48" s="24" t="s">
        <v>694</v>
      </c>
      <c r="AZ48" s="24" t="s">
        <v>190</v>
      </c>
      <c r="BA48" s="24" t="s">
        <v>190</v>
      </c>
      <c r="BB48" s="24" t="s">
        <v>190</v>
      </c>
      <c r="BC48" s="24" t="s">
        <v>190</v>
      </c>
    </row>
    <row r="49" spans="1:55" ht="150">
      <c r="A49" s="2">
        <v>49</v>
      </c>
      <c r="B49" s="3" t="s">
        <v>645</v>
      </c>
      <c r="C49" s="23">
        <v>43186</v>
      </c>
      <c r="D49" s="3" t="s">
        <v>646</v>
      </c>
      <c r="E49" s="3" t="s">
        <v>216</v>
      </c>
      <c r="F49" s="23">
        <v>0.53680555555555598</v>
      </c>
      <c r="G49" s="3" t="s">
        <v>695</v>
      </c>
      <c r="H49" s="3" t="s">
        <v>162</v>
      </c>
      <c r="I49" s="3" t="s">
        <v>24</v>
      </c>
      <c r="J49" s="3" t="s">
        <v>14</v>
      </c>
      <c r="K49" s="3" t="s">
        <v>189</v>
      </c>
      <c r="L49" s="3" t="s">
        <v>9</v>
      </c>
      <c r="M49" s="3" t="s">
        <v>189</v>
      </c>
      <c r="N49" s="3" t="s">
        <v>189</v>
      </c>
      <c r="O49" s="3" t="s">
        <v>14</v>
      </c>
      <c r="P49" s="3" t="s">
        <v>648</v>
      </c>
      <c r="Q49" s="3" t="s">
        <v>416</v>
      </c>
      <c r="R49" s="3" t="s">
        <v>289</v>
      </c>
      <c r="S49" s="3" t="s">
        <v>169</v>
      </c>
      <c r="T49" s="3" t="s">
        <v>649</v>
      </c>
      <c r="U49" s="3" t="s">
        <v>650</v>
      </c>
      <c r="V49" s="3" t="s">
        <v>219</v>
      </c>
      <c r="W49" s="3" t="s">
        <v>262</v>
      </c>
      <c r="X49" s="3" t="s">
        <v>169</v>
      </c>
      <c r="Y49" s="3" t="s">
        <v>162</v>
      </c>
      <c r="Z49" s="3" t="s">
        <v>229</v>
      </c>
      <c r="AA49" s="3" t="s">
        <v>229</v>
      </c>
      <c r="AB49" s="3" t="s">
        <v>651</v>
      </c>
      <c r="AC49" s="3" t="s">
        <v>312</v>
      </c>
      <c r="AD49" s="3" t="s">
        <v>190</v>
      </c>
      <c r="AE49" s="3" t="s">
        <v>169</v>
      </c>
      <c r="AF49" s="3" t="s">
        <v>169</v>
      </c>
      <c r="AG49" s="3" t="s">
        <v>169</v>
      </c>
      <c r="AH49" s="3" t="s">
        <v>696</v>
      </c>
      <c r="AI49" s="3" t="s">
        <v>697</v>
      </c>
      <c r="AJ49" s="3" t="s">
        <v>698</v>
      </c>
      <c r="AK49" s="3" t="s">
        <v>699</v>
      </c>
      <c r="AL49" s="3" t="s">
        <v>700</v>
      </c>
      <c r="AM49" s="3" t="s">
        <v>162</v>
      </c>
      <c r="AN49" s="3" t="s">
        <v>190</v>
      </c>
      <c r="AO49" s="3" t="s">
        <v>698</v>
      </c>
      <c r="AP49" s="3" t="s">
        <v>699</v>
      </c>
      <c r="AQ49" s="3" t="s">
        <v>229</v>
      </c>
      <c r="AR49" s="3" t="s">
        <v>229</v>
      </c>
      <c r="AS49" s="3" t="s">
        <v>701</v>
      </c>
      <c r="AT49" s="3" t="s">
        <v>9</v>
      </c>
      <c r="AU49" s="3" t="s">
        <v>169</v>
      </c>
      <c r="AV49" s="3" t="s">
        <v>189</v>
      </c>
      <c r="AW49" s="3" t="s">
        <v>189</v>
      </c>
      <c r="AX49" s="3" t="s">
        <v>190</v>
      </c>
      <c r="AY49" s="24" t="s">
        <v>702</v>
      </c>
      <c r="AZ49" s="24" t="s">
        <v>190</v>
      </c>
      <c r="BA49" s="24" t="s">
        <v>190</v>
      </c>
      <c r="BB49" s="24" t="s">
        <v>190</v>
      </c>
      <c r="BC49" s="24" t="s">
        <v>190</v>
      </c>
    </row>
    <row r="50" spans="1:55" ht="165">
      <c r="A50" s="2">
        <v>50</v>
      </c>
      <c r="B50" s="3" t="s">
        <v>645</v>
      </c>
      <c r="C50" s="23">
        <v>43183</v>
      </c>
      <c r="D50" s="3" t="s">
        <v>646</v>
      </c>
      <c r="E50" s="3" t="s">
        <v>216</v>
      </c>
      <c r="F50" s="23">
        <v>0.53819444444444398</v>
      </c>
      <c r="G50" s="3" t="s">
        <v>703</v>
      </c>
      <c r="H50" s="3" t="s">
        <v>162</v>
      </c>
      <c r="I50" s="3" t="s">
        <v>24</v>
      </c>
      <c r="J50" s="3" t="s">
        <v>4</v>
      </c>
      <c r="K50" s="3" t="s">
        <v>189</v>
      </c>
      <c r="L50" s="3" t="s">
        <v>9</v>
      </c>
      <c r="M50" s="3" t="s">
        <v>189</v>
      </c>
      <c r="N50" s="3" t="s">
        <v>189</v>
      </c>
      <c r="O50" s="3" t="s">
        <v>4</v>
      </c>
      <c r="P50" s="3" t="s">
        <v>663</v>
      </c>
      <c r="Q50" s="3" t="s">
        <v>416</v>
      </c>
      <c r="R50" s="3" t="s">
        <v>289</v>
      </c>
      <c r="S50" s="3" t="s">
        <v>169</v>
      </c>
      <c r="T50" s="3" t="s">
        <v>649</v>
      </c>
      <c r="U50" s="3" t="s">
        <v>650</v>
      </c>
      <c r="V50" s="3" t="s">
        <v>219</v>
      </c>
      <c r="W50" s="3" t="s">
        <v>262</v>
      </c>
      <c r="X50" s="3" t="s">
        <v>169</v>
      </c>
      <c r="Y50" s="3" t="s">
        <v>162</v>
      </c>
      <c r="Z50" s="3" t="s">
        <v>229</v>
      </c>
      <c r="AA50" s="3" t="s">
        <v>229</v>
      </c>
      <c r="AB50" s="3" t="s">
        <v>651</v>
      </c>
      <c r="AC50" s="3" t="s">
        <v>190</v>
      </c>
      <c r="AD50" s="3" t="s">
        <v>190</v>
      </c>
      <c r="AE50" s="3" t="s">
        <v>169</v>
      </c>
      <c r="AF50" s="3" t="s">
        <v>169</v>
      </c>
      <c r="AG50" s="3" t="s">
        <v>169</v>
      </c>
      <c r="AH50" s="3" t="s">
        <v>704</v>
      </c>
      <c r="AI50" s="3" t="s">
        <v>705</v>
      </c>
      <c r="AJ50" s="3" t="s">
        <v>706</v>
      </c>
      <c r="AK50" s="3" t="s">
        <v>707</v>
      </c>
      <c r="AL50" s="3" t="s">
        <v>708</v>
      </c>
      <c r="AM50" s="3" t="s">
        <v>162</v>
      </c>
      <c r="AN50" s="3" t="s">
        <v>190</v>
      </c>
      <c r="AO50" s="3" t="s">
        <v>706</v>
      </c>
      <c r="AP50" s="3" t="s">
        <v>707</v>
      </c>
      <c r="AQ50" s="3" t="s">
        <v>229</v>
      </c>
      <c r="AR50" s="3" t="s">
        <v>229</v>
      </c>
      <c r="AS50" s="3" t="s">
        <v>709</v>
      </c>
      <c r="AT50" s="3" t="s">
        <v>9</v>
      </c>
      <c r="AU50" s="3" t="s">
        <v>169</v>
      </c>
      <c r="AV50" s="3" t="s">
        <v>189</v>
      </c>
      <c r="AW50" s="3" t="s">
        <v>189</v>
      </c>
      <c r="AX50" s="3" t="s">
        <v>190</v>
      </c>
      <c r="AY50" s="24" t="s">
        <v>710</v>
      </c>
      <c r="AZ50" s="24" t="s">
        <v>190</v>
      </c>
      <c r="BA50" s="24" t="s">
        <v>190</v>
      </c>
      <c r="BB50" s="24" t="s">
        <v>190</v>
      </c>
      <c r="BC50" s="24" t="s">
        <v>190</v>
      </c>
    </row>
    <row r="51" spans="1:55" ht="405">
      <c r="A51" s="2">
        <v>51</v>
      </c>
      <c r="B51" s="3" t="s">
        <v>645</v>
      </c>
      <c r="C51" s="23">
        <v>43183</v>
      </c>
      <c r="D51" s="3" t="s">
        <v>646</v>
      </c>
      <c r="E51" s="3" t="s">
        <v>216</v>
      </c>
      <c r="F51" s="23">
        <v>7.9166666666666705E-2</v>
      </c>
      <c r="G51" s="3" t="s">
        <v>711</v>
      </c>
      <c r="H51" s="3" t="s">
        <v>162</v>
      </c>
      <c r="I51" s="3" t="s">
        <v>375</v>
      </c>
      <c r="J51" s="3" t="s">
        <v>8</v>
      </c>
      <c r="K51" s="3" t="s">
        <v>189</v>
      </c>
      <c r="L51" s="3" t="s">
        <v>9</v>
      </c>
      <c r="M51" s="3" t="s">
        <v>189</v>
      </c>
      <c r="N51" s="3" t="s">
        <v>189</v>
      </c>
      <c r="O51" s="3" t="s">
        <v>8</v>
      </c>
      <c r="P51" s="3" t="s">
        <v>712</v>
      </c>
      <c r="Q51" s="3" t="s">
        <v>416</v>
      </c>
      <c r="R51" s="3" t="s">
        <v>289</v>
      </c>
      <c r="S51" s="3" t="s">
        <v>169</v>
      </c>
      <c r="T51" s="3" t="s">
        <v>649</v>
      </c>
      <c r="U51" s="3" t="s">
        <v>650</v>
      </c>
      <c r="V51" s="3" t="s">
        <v>219</v>
      </c>
      <c r="W51" s="3" t="s">
        <v>262</v>
      </c>
      <c r="X51" s="3" t="s">
        <v>169</v>
      </c>
      <c r="Y51" s="3" t="s">
        <v>162</v>
      </c>
      <c r="Z51" s="3" t="s">
        <v>229</v>
      </c>
      <c r="AA51" s="3" t="s">
        <v>229</v>
      </c>
      <c r="AB51" s="3" t="s">
        <v>574</v>
      </c>
      <c r="AC51" s="3" t="s">
        <v>190</v>
      </c>
      <c r="AD51" s="3" t="s">
        <v>190</v>
      </c>
      <c r="AE51" s="3" t="s">
        <v>169</v>
      </c>
      <c r="AF51" s="3" t="s">
        <v>169</v>
      </c>
      <c r="AG51" s="3" t="s">
        <v>169</v>
      </c>
      <c r="AH51" s="3" t="s">
        <v>713</v>
      </c>
      <c r="AI51" s="3" t="s">
        <v>714</v>
      </c>
      <c r="AJ51" s="3" t="s">
        <v>715</v>
      </c>
      <c r="AK51" s="3" t="s">
        <v>716</v>
      </c>
      <c r="AL51" s="3" t="s">
        <v>717</v>
      </c>
      <c r="AM51" s="3" t="s">
        <v>162</v>
      </c>
      <c r="AN51" s="3" t="s">
        <v>190</v>
      </c>
      <c r="AO51" s="3" t="s">
        <v>715</v>
      </c>
      <c r="AP51" s="3" t="s">
        <v>716</v>
      </c>
      <c r="AQ51" s="3" t="s">
        <v>229</v>
      </c>
      <c r="AR51" s="3" t="s">
        <v>229</v>
      </c>
      <c r="AS51" s="3" t="s">
        <v>718</v>
      </c>
      <c r="AT51" s="3" t="s">
        <v>719</v>
      </c>
      <c r="AU51" s="3" t="s">
        <v>169</v>
      </c>
      <c r="AV51" s="3" t="s">
        <v>189</v>
      </c>
      <c r="AW51" s="3" t="s">
        <v>189</v>
      </c>
      <c r="AX51" s="3" t="s">
        <v>190</v>
      </c>
      <c r="AY51" s="24" t="s">
        <v>720</v>
      </c>
      <c r="AZ51" s="24" t="s">
        <v>190</v>
      </c>
      <c r="BA51" s="24" t="s">
        <v>190</v>
      </c>
      <c r="BB51" s="24" t="s">
        <v>190</v>
      </c>
      <c r="BC51" s="24" t="s">
        <v>190</v>
      </c>
    </row>
    <row r="52" spans="1:55" ht="165">
      <c r="A52" s="2">
        <v>52</v>
      </c>
      <c r="B52" s="3" t="s">
        <v>645</v>
      </c>
      <c r="C52" s="23">
        <v>43178</v>
      </c>
      <c r="D52" s="3" t="s">
        <v>646</v>
      </c>
      <c r="E52" s="3" t="s">
        <v>216</v>
      </c>
      <c r="F52" s="23">
        <v>0.85694444444444395</v>
      </c>
      <c r="G52" s="3" t="s">
        <v>721</v>
      </c>
      <c r="H52" s="3" t="s">
        <v>162</v>
      </c>
      <c r="I52" s="3" t="s">
        <v>722</v>
      </c>
      <c r="J52" s="3" t="s">
        <v>14</v>
      </c>
      <c r="K52" s="3" t="s">
        <v>189</v>
      </c>
      <c r="L52" s="3" t="s">
        <v>9</v>
      </c>
      <c r="M52" s="3" t="s">
        <v>5</v>
      </c>
      <c r="N52" s="3" t="s">
        <v>189</v>
      </c>
      <c r="O52" s="3" t="s">
        <v>5</v>
      </c>
      <c r="P52" s="3" t="s">
        <v>712</v>
      </c>
      <c r="Q52" s="3" t="s">
        <v>723</v>
      </c>
      <c r="R52" s="3" t="s">
        <v>289</v>
      </c>
      <c r="S52" s="3" t="s">
        <v>169</v>
      </c>
      <c r="T52" s="3" t="s">
        <v>649</v>
      </c>
      <c r="U52" s="3" t="s">
        <v>650</v>
      </c>
      <c r="V52" s="3" t="s">
        <v>219</v>
      </c>
      <c r="W52" s="3" t="s">
        <v>262</v>
      </c>
      <c r="X52" s="3" t="s">
        <v>169</v>
      </c>
      <c r="Y52" s="3" t="s">
        <v>162</v>
      </c>
      <c r="Z52" s="3" t="s">
        <v>229</v>
      </c>
      <c r="AA52" s="3" t="s">
        <v>229</v>
      </c>
      <c r="AB52" s="3" t="s">
        <v>574</v>
      </c>
      <c r="AC52" s="3" t="s">
        <v>312</v>
      </c>
      <c r="AD52" s="3" t="s">
        <v>190</v>
      </c>
      <c r="AE52" s="3" t="s">
        <v>169</v>
      </c>
      <c r="AF52" s="3" t="s">
        <v>169</v>
      </c>
      <c r="AG52" s="3" t="s">
        <v>169</v>
      </c>
      <c r="AH52" s="3" t="s">
        <v>724</v>
      </c>
      <c r="AI52" s="3" t="s">
        <v>725</v>
      </c>
      <c r="AJ52" s="3" t="s">
        <v>726</v>
      </c>
      <c r="AK52" s="3" t="s">
        <v>727</v>
      </c>
      <c r="AL52" s="3" t="s">
        <v>432</v>
      </c>
      <c r="AM52" s="3" t="s">
        <v>162</v>
      </c>
      <c r="AN52" s="3" t="s">
        <v>190</v>
      </c>
      <c r="AO52" s="3" t="s">
        <v>726</v>
      </c>
      <c r="AP52" s="3" t="s">
        <v>727</v>
      </c>
      <c r="AQ52" s="3" t="s">
        <v>229</v>
      </c>
      <c r="AR52" s="3" t="s">
        <v>229</v>
      </c>
      <c r="AS52" s="3" t="s">
        <v>728</v>
      </c>
      <c r="AT52" s="3" t="s">
        <v>9</v>
      </c>
      <c r="AU52" s="3" t="s">
        <v>169</v>
      </c>
      <c r="AV52" s="3" t="s">
        <v>189</v>
      </c>
      <c r="AW52" s="3" t="s">
        <v>189</v>
      </c>
      <c r="AX52" s="3" t="s">
        <v>190</v>
      </c>
      <c r="AY52" s="24" t="s">
        <v>729</v>
      </c>
      <c r="AZ52" s="24" t="s">
        <v>190</v>
      </c>
      <c r="BA52" s="24" t="s">
        <v>190</v>
      </c>
      <c r="BB52" s="24" t="s">
        <v>190</v>
      </c>
      <c r="BC52" s="24" t="s">
        <v>190</v>
      </c>
    </row>
    <row r="53" spans="1:55" ht="165">
      <c r="A53" s="2">
        <v>53</v>
      </c>
      <c r="B53" s="3" t="s">
        <v>645</v>
      </c>
      <c r="C53" s="23">
        <v>43173</v>
      </c>
      <c r="D53" s="3" t="s">
        <v>646</v>
      </c>
      <c r="E53" s="3" t="s">
        <v>216</v>
      </c>
      <c r="F53" s="23">
        <v>0.63333333333333297</v>
      </c>
      <c r="G53" s="3" t="s">
        <v>730</v>
      </c>
      <c r="H53" s="3" t="s">
        <v>162</v>
      </c>
      <c r="I53" s="3" t="s">
        <v>375</v>
      </c>
      <c r="J53" s="3" t="s">
        <v>8</v>
      </c>
      <c r="K53" s="3" t="s">
        <v>189</v>
      </c>
      <c r="L53" s="3" t="s">
        <v>9</v>
      </c>
      <c r="M53" s="3" t="s">
        <v>4</v>
      </c>
      <c r="N53" s="3" t="s">
        <v>189</v>
      </c>
      <c r="O53" s="3" t="s">
        <v>5</v>
      </c>
      <c r="P53" s="3" t="s">
        <v>287</v>
      </c>
      <c r="Q53" s="3" t="s">
        <v>416</v>
      </c>
      <c r="R53" s="3" t="s">
        <v>289</v>
      </c>
      <c r="S53" s="3" t="s">
        <v>169</v>
      </c>
      <c r="T53" s="3" t="s">
        <v>649</v>
      </c>
      <c r="U53" s="3" t="s">
        <v>650</v>
      </c>
      <c r="V53" s="3" t="s">
        <v>219</v>
      </c>
      <c r="W53" s="3" t="s">
        <v>262</v>
      </c>
      <c r="X53" s="3" t="s">
        <v>169</v>
      </c>
      <c r="Y53" s="3" t="s">
        <v>162</v>
      </c>
      <c r="Z53" s="3" t="s">
        <v>229</v>
      </c>
      <c r="AA53" s="3" t="s">
        <v>229</v>
      </c>
      <c r="AB53" s="3" t="s">
        <v>28</v>
      </c>
      <c r="AC53" s="3" t="s">
        <v>190</v>
      </c>
      <c r="AD53" s="3" t="s">
        <v>190</v>
      </c>
      <c r="AE53" s="3" t="s">
        <v>169</v>
      </c>
      <c r="AF53" s="3" t="s">
        <v>169</v>
      </c>
      <c r="AG53" s="3" t="s">
        <v>169</v>
      </c>
      <c r="AH53" s="3" t="s">
        <v>731</v>
      </c>
      <c r="AI53" s="3" t="s">
        <v>732</v>
      </c>
      <c r="AJ53" s="3" t="s">
        <v>733</v>
      </c>
      <c r="AK53" s="3" t="s">
        <v>734</v>
      </c>
      <c r="AL53" s="3" t="s">
        <v>432</v>
      </c>
      <c r="AM53" s="3" t="s">
        <v>162</v>
      </c>
      <c r="AN53" s="3" t="s">
        <v>190</v>
      </c>
      <c r="AO53" s="3" t="s">
        <v>733</v>
      </c>
      <c r="AP53" s="3" t="s">
        <v>734</v>
      </c>
      <c r="AQ53" s="3" t="s">
        <v>229</v>
      </c>
      <c r="AR53" s="3" t="s">
        <v>229</v>
      </c>
      <c r="AS53" s="3" t="s">
        <v>735</v>
      </c>
      <c r="AT53" s="3" t="s">
        <v>9</v>
      </c>
      <c r="AU53" s="3" t="s">
        <v>169</v>
      </c>
      <c r="AV53" s="3" t="s">
        <v>189</v>
      </c>
      <c r="AW53" s="3" t="s">
        <v>189</v>
      </c>
      <c r="AX53" s="3" t="s">
        <v>190</v>
      </c>
      <c r="AY53" s="24" t="s">
        <v>736</v>
      </c>
      <c r="AZ53" s="24" t="s">
        <v>190</v>
      </c>
      <c r="BA53" s="24" t="s">
        <v>190</v>
      </c>
      <c r="BB53" s="24" t="s">
        <v>190</v>
      </c>
      <c r="BC53" s="24" t="s">
        <v>190</v>
      </c>
    </row>
    <row r="54" spans="1:55" ht="330">
      <c r="A54" s="2">
        <v>54</v>
      </c>
      <c r="B54" s="3" t="s">
        <v>645</v>
      </c>
      <c r="C54" s="23">
        <v>43151</v>
      </c>
      <c r="D54" s="3" t="s">
        <v>646</v>
      </c>
      <c r="E54" s="3" t="s">
        <v>216</v>
      </c>
      <c r="F54" s="23">
        <v>0.70694444444444404</v>
      </c>
      <c r="G54" s="3" t="s">
        <v>737</v>
      </c>
      <c r="H54" s="3" t="s">
        <v>162</v>
      </c>
      <c r="I54" s="3" t="s">
        <v>722</v>
      </c>
      <c r="J54" s="3" t="s">
        <v>5</v>
      </c>
      <c r="K54" s="3" t="s">
        <v>189</v>
      </c>
      <c r="L54" s="3" t="s">
        <v>9</v>
      </c>
      <c r="M54" s="3" t="s">
        <v>189</v>
      </c>
      <c r="N54" s="3" t="s">
        <v>189</v>
      </c>
      <c r="O54" s="3" t="s">
        <v>5</v>
      </c>
      <c r="P54" s="3" t="s">
        <v>287</v>
      </c>
      <c r="Q54" s="3" t="s">
        <v>416</v>
      </c>
      <c r="R54" s="3" t="s">
        <v>289</v>
      </c>
      <c r="S54" s="3" t="s">
        <v>169</v>
      </c>
      <c r="T54" s="3" t="s">
        <v>649</v>
      </c>
      <c r="U54" s="3" t="s">
        <v>650</v>
      </c>
      <c r="V54" s="3" t="s">
        <v>219</v>
      </c>
      <c r="W54" s="3" t="s">
        <v>262</v>
      </c>
      <c r="X54" s="3" t="s">
        <v>169</v>
      </c>
      <c r="Y54" s="3" t="s">
        <v>162</v>
      </c>
      <c r="Z54" s="3" t="s">
        <v>229</v>
      </c>
      <c r="AA54" s="3" t="s">
        <v>229</v>
      </c>
      <c r="AB54" s="3" t="s">
        <v>29</v>
      </c>
      <c r="AC54" s="3" t="s">
        <v>190</v>
      </c>
      <c r="AD54" s="3" t="s">
        <v>190</v>
      </c>
      <c r="AE54" s="3" t="s">
        <v>169</v>
      </c>
      <c r="AF54" s="3" t="s">
        <v>169</v>
      </c>
      <c r="AG54" s="3" t="s">
        <v>169</v>
      </c>
      <c r="AH54" s="3" t="s">
        <v>738</v>
      </c>
      <c r="AI54" s="3" t="s">
        <v>739</v>
      </c>
      <c r="AJ54" s="3" t="s">
        <v>740</v>
      </c>
      <c r="AK54" s="3" t="s">
        <v>741</v>
      </c>
      <c r="AL54" s="3" t="s">
        <v>432</v>
      </c>
      <c r="AM54" s="3" t="s">
        <v>162</v>
      </c>
      <c r="AN54" s="3" t="s">
        <v>190</v>
      </c>
      <c r="AO54" s="3" t="s">
        <v>740</v>
      </c>
      <c r="AP54" s="3" t="s">
        <v>741</v>
      </c>
      <c r="AQ54" s="3" t="s">
        <v>229</v>
      </c>
      <c r="AR54" s="3" t="s">
        <v>229</v>
      </c>
      <c r="AS54" s="3" t="s">
        <v>742</v>
      </c>
      <c r="AT54" s="3" t="s">
        <v>743</v>
      </c>
      <c r="AU54" s="3" t="s">
        <v>169</v>
      </c>
      <c r="AV54" s="3" t="s">
        <v>189</v>
      </c>
      <c r="AW54" s="3" t="s">
        <v>189</v>
      </c>
      <c r="AX54" s="3" t="s">
        <v>190</v>
      </c>
      <c r="AY54" s="24" t="s">
        <v>744</v>
      </c>
      <c r="AZ54" s="24" t="s">
        <v>190</v>
      </c>
      <c r="BA54" s="24" t="s">
        <v>190</v>
      </c>
      <c r="BB54" s="24" t="s">
        <v>190</v>
      </c>
      <c r="BC54" s="24" t="s">
        <v>190</v>
      </c>
    </row>
    <row r="55" spans="1:55" ht="165">
      <c r="A55" s="2">
        <v>55</v>
      </c>
      <c r="B55" s="3" t="s">
        <v>645</v>
      </c>
      <c r="C55" s="23">
        <v>43147</v>
      </c>
      <c r="D55" s="3" t="s">
        <v>646</v>
      </c>
      <c r="E55" s="3" t="s">
        <v>216</v>
      </c>
      <c r="F55" s="23">
        <v>0.36458333333333298</v>
      </c>
      <c r="G55" s="3" t="s">
        <v>745</v>
      </c>
      <c r="H55" s="3" t="s">
        <v>169</v>
      </c>
      <c r="I55" s="3" t="s">
        <v>375</v>
      </c>
      <c r="J55" s="3" t="s">
        <v>5</v>
      </c>
      <c r="K55" s="3" t="s">
        <v>4</v>
      </c>
      <c r="L55" s="3" t="s">
        <v>583</v>
      </c>
      <c r="M55" s="3" t="s">
        <v>189</v>
      </c>
      <c r="N55" s="3" t="s">
        <v>189</v>
      </c>
      <c r="O55" s="3" t="s">
        <v>5</v>
      </c>
      <c r="P55" s="3" t="s">
        <v>712</v>
      </c>
      <c r="Q55" s="3" t="s">
        <v>416</v>
      </c>
      <c r="R55" s="3" t="s">
        <v>289</v>
      </c>
      <c r="S55" s="3" t="s">
        <v>169</v>
      </c>
      <c r="T55" s="3" t="s">
        <v>649</v>
      </c>
      <c r="U55" s="3" t="s">
        <v>650</v>
      </c>
      <c r="V55" s="3" t="s">
        <v>219</v>
      </c>
      <c r="W55" s="3" t="s">
        <v>262</v>
      </c>
      <c r="X55" s="3" t="s">
        <v>169</v>
      </c>
      <c r="Y55" s="3" t="s">
        <v>162</v>
      </c>
      <c r="Z55" s="3" t="s">
        <v>229</v>
      </c>
      <c r="AA55" s="3" t="s">
        <v>229</v>
      </c>
      <c r="AB55" s="3" t="s">
        <v>10</v>
      </c>
      <c r="AC55" s="3" t="s">
        <v>190</v>
      </c>
      <c r="AD55" s="3" t="s">
        <v>190</v>
      </c>
      <c r="AE55" s="3" t="s">
        <v>169</v>
      </c>
      <c r="AF55" s="3" t="s">
        <v>169</v>
      </c>
      <c r="AG55" s="3" t="s">
        <v>169</v>
      </c>
      <c r="AH55" s="3" t="s">
        <v>746</v>
      </c>
      <c r="AI55" s="3" t="s">
        <v>747</v>
      </c>
      <c r="AJ55" s="3" t="s">
        <v>748</v>
      </c>
      <c r="AK55" s="3" t="s">
        <v>749</v>
      </c>
      <c r="AL55" s="3" t="s">
        <v>432</v>
      </c>
      <c r="AM55" s="3" t="s">
        <v>162</v>
      </c>
      <c r="AN55" s="3" t="s">
        <v>190</v>
      </c>
      <c r="AO55" s="3" t="s">
        <v>748</v>
      </c>
      <c r="AP55" s="3" t="s">
        <v>749</v>
      </c>
      <c r="AQ55" s="3" t="s">
        <v>229</v>
      </c>
      <c r="AR55" s="3" t="s">
        <v>229</v>
      </c>
      <c r="AS55" s="3" t="s">
        <v>750</v>
      </c>
      <c r="AT55" s="3" t="s">
        <v>9</v>
      </c>
      <c r="AU55" s="3" t="s">
        <v>169</v>
      </c>
      <c r="AV55" s="3" t="s">
        <v>189</v>
      </c>
      <c r="AW55" s="3" t="s">
        <v>189</v>
      </c>
      <c r="AX55" s="3" t="s">
        <v>190</v>
      </c>
      <c r="AY55" s="24" t="s">
        <v>751</v>
      </c>
      <c r="AZ55" s="24" t="s">
        <v>190</v>
      </c>
      <c r="BA55" s="24" t="s">
        <v>190</v>
      </c>
      <c r="BB55" s="24" t="s">
        <v>190</v>
      </c>
      <c r="BC55" s="24" t="s">
        <v>190</v>
      </c>
    </row>
    <row r="56" spans="1:55" ht="180">
      <c r="A56" s="2">
        <v>56</v>
      </c>
      <c r="B56" s="3" t="s">
        <v>752</v>
      </c>
      <c r="C56" s="23">
        <v>43129</v>
      </c>
      <c r="D56" s="3" t="s">
        <v>547</v>
      </c>
      <c r="E56" s="3" t="s">
        <v>216</v>
      </c>
      <c r="F56" s="23">
        <v>0.64583333333333304</v>
      </c>
      <c r="G56" s="3" t="s">
        <v>753</v>
      </c>
      <c r="H56" s="3" t="s">
        <v>169</v>
      </c>
      <c r="I56" s="3" t="s">
        <v>375</v>
      </c>
      <c r="J56" s="3" t="s">
        <v>8</v>
      </c>
      <c r="K56" s="3" t="s">
        <v>189</v>
      </c>
      <c r="L56" s="3" t="s">
        <v>9</v>
      </c>
      <c r="M56" s="3" t="s">
        <v>4</v>
      </c>
      <c r="N56" s="3" t="s">
        <v>189</v>
      </c>
      <c r="O56" s="3" t="s">
        <v>5</v>
      </c>
      <c r="P56" s="3" t="s">
        <v>287</v>
      </c>
      <c r="Q56" s="3" t="s">
        <v>416</v>
      </c>
      <c r="R56" s="3" t="s">
        <v>289</v>
      </c>
      <c r="S56" s="3" t="s">
        <v>162</v>
      </c>
      <c r="T56" s="3" t="s">
        <v>754</v>
      </c>
      <c r="U56" s="3" t="s">
        <v>755</v>
      </c>
      <c r="V56" s="3" t="s">
        <v>756</v>
      </c>
      <c r="W56" s="3" t="s">
        <v>262</v>
      </c>
      <c r="X56" s="3" t="s">
        <v>169</v>
      </c>
      <c r="Y56" s="3" t="s">
        <v>162</v>
      </c>
      <c r="Z56" s="3" t="s">
        <v>229</v>
      </c>
      <c r="AA56" s="3" t="s">
        <v>229</v>
      </c>
      <c r="AB56" s="3" t="s">
        <v>30</v>
      </c>
      <c r="AC56" s="3" t="s">
        <v>190</v>
      </c>
      <c r="AD56" s="3" t="s">
        <v>464</v>
      </c>
      <c r="AE56" s="3" t="s">
        <v>169</v>
      </c>
      <c r="AF56" s="3" t="s">
        <v>169</v>
      </c>
      <c r="AG56" s="3" t="s">
        <v>169</v>
      </c>
      <c r="AH56" s="3" t="s">
        <v>757</v>
      </c>
      <c r="AI56" s="3" t="s">
        <v>758</v>
      </c>
      <c r="AJ56" s="3" t="s">
        <v>759</v>
      </c>
      <c r="AK56" s="3" t="s">
        <v>760</v>
      </c>
      <c r="AL56" s="3" t="s">
        <v>761</v>
      </c>
      <c r="AM56" s="3" t="s">
        <v>169</v>
      </c>
      <c r="AN56" s="3" t="s">
        <v>189</v>
      </c>
      <c r="AO56" s="3" t="s">
        <v>190</v>
      </c>
      <c r="AP56" s="3" t="s">
        <v>190</v>
      </c>
      <c r="AQ56" s="3" t="s">
        <v>229</v>
      </c>
      <c r="AR56" s="3" t="s">
        <v>229</v>
      </c>
      <c r="AS56" s="3" t="s">
        <v>762</v>
      </c>
      <c r="AT56" s="3" t="s">
        <v>9</v>
      </c>
      <c r="AU56" s="3" t="s">
        <v>169</v>
      </c>
      <c r="AV56" s="3" t="s">
        <v>189</v>
      </c>
      <c r="AW56" s="3" t="s">
        <v>189</v>
      </c>
      <c r="AX56" s="3" t="s">
        <v>190</v>
      </c>
      <c r="AY56" s="24" t="s">
        <v>763</v>
      </c>
      <c r="AZ56" s="24" t="s">
        <v>190</v>
      </c>
      <c r="BA56" s="24" t="s">
        <v>190</v>
      </c>
      <c r="BB56" s="24" t="s">
        <v>190</v>
      </c>
      <c r="BC56" s="24" t="s">
        <v>190</v>
      </c>
    </row>
    <row r="57" spans="1:55" ht="195">
      <c r="A57" s="2">
        <v>57</v>
      </c>
      <c r="B57" s="3" t="s">
        <v>645</v>
      </c>
      <c r="C57" s="23">
        <v>43128</v>
      </c>
      <c r="D57" s="3" t="s">
        <v>646</v>
      </c>
      <c r="E57" s="3" t="s">
        <v>216</v>
      </c>
      <c r="F57" s="23">
        <v>0.95486111111111105</v>
      </c>
      <c r="G57" s="3" t="s">
        <v>764</v>
      </c>
      <c r="H57" s="3" t="s">
        <v>169</v>
      </c>
      <c r="I57" s="3" t="s">
        <v>375</v>
      </c>
      <c r="J57" s="3" t="s">
        <v>5</v>
      </c>
      <c r="K57" s="3" t="s">
        <v>189</v>
      </c>
      <c r="L57" s="3" t="s">
        <v>9</v>
      </c>
      <c r="M57" s="3" t="s">
        <v>189</v>
      </c>
      <c r="N57" s="3" t="s">
        <v>4</v>
      </c>
      <c r="O57" s="3" t="s">
        <v>4</v>
      </c>
      <c r="P57" s="3" t="s">
        <v>287</v>
      </c>
      <c r="Q57" s="3" t="s">
        <v>416</v>
      </c>
      <c r="R57" s="3" t="s">
        <v>289</v>
      </c>
      <c r="S57" s="3" t="s">
        <v>169</v>
      </c>
      <c r="T57" s="3" t="s">
        <v>649</v>
      </c>
      <c r="U57" s="3" t="s">
        <v>650</v>
      </c>
      <c r="V57" s="3" t="s">
        <v>219</v>
      </c>
      <c r="W57" s="3" t="s">
        <v>262</v>
      </c>
      <c r="X57" s="3" t="s">
        <v>162</v>
      </c>
      <c r="Y57" s="3" t="s">
        <v>169</v>
      </c>
      <c r="Z57" s="3" t="s">
        <v>229</v>
      </c>
      <c r="AA57" s="3" t="s">
        <v>229</v>
      </c>
      <c r="AB57" s="3" t="s">
        <v>31</v>
      </c>
      <c r="AC57" s="3" t="s">
        <v>190</v>
      </c>
      <c r="AD57" s="3" t="s">
        <v>190</v>
      </c>
      <c r="AE57" s="3" t="s">
        <v>169</v>
      </c>
      <c r="AF57" s="3" t="s">
        <v>169</v>
      </c>
      <c r="AG57" s="3" t="s">
        <v>169</v>
      </c>
      <c r="AH57" s="3" t="s">
        <v>765</v>
      </c>
      <c r="AI57" s="3" t="s">
        <v>766</v>
      </c>
      <c r="AJ57" s="3" t="s">
        <v>767</v>
      </c>
      <c r="AK57" s="3" t="s">
        <v>768</v>
      </c>
      <c r="AL57" s="3" t="s">
        <v>769</v>
      </c>
      <c r="AM57" s="3" t="s">
        <v>162</v>
      </c>
      <c r="AN57" s="3" t="s">
        <v>190</v>
      </c>
      <c r="AO57" s="3" t="s">
        <v>190</v>
      </c>
      <c r="AP57" s="3" t="s">
        <v>190</v>
      </c>
      <c r="AQ57" s="3" t="s">
        <v>229</v>
      </c>
      <c r="AR57" s="3" t="s">
        <v>229</v>
      </c>
      <c r="AS57" s="3" t="s">
        <v>770</v>
      </c>
      <c r="AT57" s="3" t="s">
        <v>9</v>
      </c>
      <c r="AU57" s="3" t="s">
        <v>169</v>
      </c>
      <c r="AV57" s="3" t="s">
        <v>189</v>
      </c>
      <c r="AW57" s="3" t="s">
        <v>189</v>
      </c>
      <c r="AX57" s="3" t="s">
        <v>771</v>
      </c>
      <c r="AY57" s="24" t="s">
        <v>772</v>
      </c>
      <c r="AZ57" s="24" t="s">
        <v>190</v>
      </c>
      <c r="BA57" s="24" t="s">
        <v>190</v>
      </c>
      <c r="BB57" s="24" t="s">
        <v>190</v>
      </c>
      <c r="BC57" s="24" t="s">
        <v>190</v>
      </c>
    </row>
    <row r="58" spans="1:55" ht="345">
      <c r="A58" s="2">
        <v>58</v>
      </c>
      <c r="B58" s="3" t="s">
        <v>773</v>
      </c>
      <c r="C58" s="23">
        <v>43118</v>
      </c>
      <c r="D58" s="3" t="s">
        <v>646</v>
      </c>
      <c r="E58" s="3" t="s">
        <v>216</v>
      </c>
      <c r="F58" s="23">
        <v>0.40486111111111101</v>
      </c>
      <c r="G58" s="3" t="s">
        <v>774</v>
      </c>
      <c r="H58" s="3" t="s">
        <v>162</v>
      </c>
      <c r="I58" s="3" t="s">
        <v>375</v>
      </c>
      <c r="J58" s="3" t="s">
        <v>4</v>
      </c>
      <c r="K58" s="3" t="s">
        <v>189</v>
      </c>
      <c r="L58" s="3" t="s">
        <v>9</v>
      </c>
      <c r="M58" s="3" t="s">
        <v>189</v>
      </c>
      <c r="N58" s="3" t="s">
        <v>189</v>
      </c>
      <c r="O58" s="3" t="s">
        <v>4</v>
      </c>
      <c r="P58" s="3" t="s">
        <v>712</v>
      </c>
      <c r="Q58" s="3" t="s">
        <v>416</v>
      </c>
      <c r="R58" s="3" t="s">
        <v>289</v>
      </c>
      <c r="S58" s="3" t="s">
        <v>169</v>
      </c>
      <c r="T58" s="3" t="s">
        <v>775</v>
      </c>
      <c r="U58" s="3" t="s">
        <v>776</v>
      </c>
      <c r="V58" s="3" t="s">
        <v>756</v>
      </c>
      <c r="W58" s="3" t="s">
        <v>190</v>
      </c>
      <c r="X58" s="3" t="s">
        <v>162</v>
      </c>
      <c r="Y58" s="3" t="s">
        <v>169</v>
      </c>
      <c r="Z58" s="3" t="s">
        <v>229</v>
      </c>
      <c r="AA58" s="3" t="s">
        <v>229</v>
      </c>
      <c r="AB58" s="3" t="s">
        <v>10</v>
      </c>
      <c r="AC58" s="3" t="s">
        <v>190</v>
      </c>
      <c r="AD58" s="3" t="s">
        <v>189</v>
      </c>
      <c r="AE58" s="3" t="s">
        <v>169</v>
      </c>
      <c r="AF58" s="3" t="s">
        <v>169</v>
      </c>
      <c r="AG58" s="3" t="s">
        <v>169</v>
      </c>
      <c r="AH58" s="3" t="s">
        <v>777</v>
      </c>
      <c r="AI58" s="3" t="s">
        <v>778</v>
      </c>
      <c r="AJ58" s="3" t="s">
        <v>779</v>
      </c>
      <c r="AK58" s="3" t="s">
        <v>780</v>
      </c>
      <c r="AL58" s="3" t="s">
        <v>781</v>
      </c>
      <c r="AM58" s="3" t="s">
        <v>162</v>
      </c>
      <c r="AN58" s="3" t="s">
        <v>14</v>
      </c>
      <c r="AO58" s="3" t="s">
        <v>779</v>
      </c>
      <c r="AP58" s="3" t="s">
        <v>780</v>
      </c>
      <c r="AQ58" s="3" t="s">
        <v>229</v>
      </c>
      <c r="AR58" s="3" t="s">
        <v>229</v>
      </c>
      <c r="AS58" s="3" t="s">
        <v>782</v>
      </c>
      <c r="AT58" s="3" t="s">
        <v>783</v>
      </c>
      <c r="AU58" s="3" t="s">
        <v>169</v>
      </c>
      <c r="AV58" s="3" t="s">
        <v>189</v>
      </c>
      <c r="AW58" s="3" t="s">
        <v>189</v>
      </c>
      <c r="AX58" s="3" t="s">
        <v>190</v>
      </c>
      <c r="AY58" s="24" t="s">
        <v>784</v>
      </c>
      <c r="AZ58" s="24" t="s">
        <v>190</v>
      </c>
      <c r="BA58" s="24" t="s">
        <v>190</v>
      </c>
      <c r="BB58" s="24" t="s">
        <v>190</v>
      </c>
      <c r="BC58" s="24" t="s">
        <v>190</v>
      </c>
    </row>
    <row r="59" spans="1:55" ht="255">
      <c r="A59" s="2">
        <v>59</v>
      </c>
      <c r="B59" s="3" t="s">
        <v>645</v>
      </c>
      <c r="C59" s="23">
        <v>43108</v>
      </c>
      <c r="D59" s="3" t="s">
        <v>646</v>
      </c>
      <c r="E59" s="3" t="s">
        <v>216</v>
      </c>
      <c r="F59" s="23">
        <v>0.46666666666666701</v>
      </c>
      <c r="G59" s="3" t="s">
        <v>785</v>
      </c>
      <c r="H59" s="3" t="s">
        <v>162</v>
      </c>
      <c r="I59" s="3" t="s">
        <v>375</v>
      </c>
      <c r="J59" s="3" t="s">
        <v>5</v>
      </c>
      <c r="K59" s="3" t="s">
        <v>189</v>
      </c>
      <c r="L59" s="3" t="s">
        <v>9</v>
      </c>
      <c r="M59" s="3" t="s">
        <v>189</v>
      </c>
      <c r="N59" s="3" t="s">
        <v>189</v>
      </c>
      <c r="O59" s="3" t="s">
        <v>5</v>
      </c>
      <c r="P59" s="3" t="s">
        <v>287</v>
      </c>
      <c r="Q59" s="3" t="s">
        <v>416</v>
      </c>
      <c r="R59" s="3" t="s">
        <v>289</v>
      </c>
      <c r="S59" s="3" t="s">
        <v>169</v>
      </c>
      <c r="T59" s="3" t="s">
        <v>649</v>
      </c>
      <c r="U59" s="3" t="s">
        <v>650</v>
      </c>
      <c r="V59" s="3" t="s">
        <v>219</v>
      </c>
      <c r="W59" s="3" t="s">
        <v>262</v>
      </c>
      <c r="X59" s="3" t="s">
        <v>169</v>
      </c>
      <c r="Y59" s="3" t="s">
        <v>162</v>
      </c>
      <c r="Z59" s="3" t="s">
        <v>229</v>
      </c>
      <c r="AA59" s="3" t="s">
        <v>229</v>
      </c>
      <c r="AB59" s="3" t="s">
        <v>32</v>
      </c>
      <c r="AC59" s="3" t="s">
        <v>190</v>
      </c>
      <c r="AD59" s="3" t="s">
        <v>190</v>
      </c>
      <c r="AE59" s="3" t="s">
        <v>169</v>
      </c>
      <c r="AF59" s="3" t="s">
        <v>169</v>
      </c>
      <c r="AG59" s="3" t="s">
        <v>169</v>
      </c>
      <c r="AH59" s="3" t="s">
        <v>786</v>
      </c>
      <c r="AI59" s="3" t="s">
        <v>787</v>
      </c>
      <c r="AJ59" s="3" t="s">
        <v>788</v>
      </c>
      <c r="AK59" s="3" t="s">
        <v>789</v>
      </c>
      <c r="AL59" s="3" t="s">
        <v>790</v>
      </c>
      <c r="AM59" s="3" t="s">
        <v>162</v>
      </c>
      <c r="AN59" s="3" t="s">
        <v>190</v>
      </c>
      <c r="AO59" s="3" t="s">
        <v>788</v>
      </c>
      <c r="AP59" s="3" t="s">
        <v>789</v>
      </c>
      <c r="AQ59" s="3" t="s">
        <v>229</v>
      </c>
      <c r="AR59" s="3" t="s">
        <v>229</v>
      </c>
      <c r="AS59" s="3" t="s">
        <v>791</v>
      </c>
      <c r="AT59" s="3" t="s">
        <v>792</v>
      </c>
      <c r="AU59" s="3" t="s">
        <v>169</v>
      </c>
      <c r="AV59" s="3" t="s">
        <v>189</v>
      </c>
      <c r="AW59" s="3" t="s">
        <v>189</v>
      </c>
      <c r="AX59" s="3" t="s">
        <v>793</v>
      </c>
      <c r="AY59" s="24" t="s">
        <v>794</v>
      </c>
      <c r="AZ59" s="24" t="s">
        <v>190</v>
      </c>
      <c r="BA59" s="24" t="s">
        <v>190</v>
      </c>
      <c r="BB59" s="24" t="s">
        <v>190</v>
      </c>
      <c r="BC59" s="24" t="s">
        <v>190</v>
      </c>
    </row>
    <row r="60" spans="1:55" ht="195">
      <c r="A60" s="2">
        <v>60</v>
      </c>
      <c r="B60" s="3" t="s">
        <v>645</v>
      </c>
      <c r="C60" s="23">
        <v>43102</v>
      </c>
      <c r="D60" s="3" t="s">
        <v>646</v>
      </c>
      <c r="E60" s="3" t="s">
        <v>216</v>
      </c>
      <c r="F60" s="23">
        <v>0.89375000000000004</v>
      </c>
      <c r="G60" s="3" t="s">
        <v>795</v>
      </c>
      <c r="H60" s="3" t="s">
        <v>162</v>
      </c>
      <c r="I60" s="3" t="s">
        <v>375</v>
      </c>
      <c r="J60" s="3" t="s">
        <v>5</v>
      </c>
      <c r="K60" s="3" t="s">
        <v>189</v>
      </c>
      <c r="L60" s="3" t="s">
        <v>9</v>
      </c>
      <c r="M60" s="3" t="s">
        <v>4</v>
      </c>
      <c r="N60" s="3" t="s">
        <v>189</v>
      </c>
      <c r="O60" s="3" t="s">
        <v>4</v>
      </c>
      <c r="P60" s="3" t="s">
        <v>287</v>
      </c>
      <c r="Q60" s="3" t="s">
        <v>416</v>
      </c>
      <c r="R60" s="3" t="s">
        <v>289</v>
      </c>
      <c r="S60" s="3" t="s">
        <v>169</v>
      </c>
      <c r="T60" s="3" t="s">
        <v>649</v>
      </c>
      <c r="U60" s="3" t="s">
        <v>650</v>
      </c>
      <c r="V60" s="3" t="s">
        <v>219</v>
      </c>
      <c r="W60" s="3" t="s">
        <v>262</v>
      </c>
      <c r="X60" s="3" t="s">
        <v>162</v>
      </c>
      <c r="Y60" s="3" t="s">
        <v>169</v>
      </c>
      <c r="Z60" s="3" t="s">
        <v>229</v>
      </c>
      <c r="AA60" s="3" t="s">
        <v>229</v>
      </c>
      <c r="AB60" s="3" t="s">
        <v>33</v>
      </c>
      <c r="AC60" s="3" t="s">
        <v>190</v>
      </c>
      <c r="AD60" s="3" t="s">
        <v>190</v>
      </c>
      <c r="AE60" s="3" t="s">
        <v>169</v>
      </c>
      <c r="AF60" s="3" t="s">
        <v>169</v>
      </c>
      <c r="AG60" s="3" t="s">
        <v>169</v>
      </c>
      <c r="AH60" s="3" t="s">
        <v>796</v>
      </c>
      <c r="AI60" s="3" t="s">
        <v>797</v>
      </c>
      <c r="AJ60" s="3" t="s">
        <v>798</v>
      </c>
      <c r="AK60" s="3" t="s">
        <v>799</v>
      </c>
      <c r="AL60" s="3" t="s">
        <v>769</v>
      </c>
      <c r="AM60" s="3" t="s">
        <v>190</v>
      </c>
      <c r="AN60" s="3" t="s">
        <v>190</v>
      </c>
      <c r="AO60" s="3" t="s">
        <v>190</v>
      </c>
      <c r="AP60" s="3" t="s">
        <v>190</v>
      </c>
      <c r="AQ60" s="3" t="s">
        <v>229</v>
      </c>
      <c r="AR60" s="3" t="s">
        <v>229</v>
      </c>
      <c r="AS60" s="3" t="s">
        <v>33</v>
      </c>
      <c r="AT60" s="3" t="s">
        <v>9</v>
      </c>
      <c r="AU60" s="3" t="s">
        <v>169</v>
      </c>
      <c r="AV60" s="3" t="s">
        <v>189</v>
      </c>
      <c r="AW60" s="3" t="s">
        <v>189</v>
      </c>
      <c r="AX60" s="3" t="s">
        <v>800</v>
      </c>
      <c r="AY60" s="24" t="s">
        <v>801</v>
      </c>
      <c r="AZ60" s="24" t="s">
        <v>190</v>
      </c>
      <c r="BA60" s="24" t="s">
        <v>190</v>
      </c>
      <c r="BB60" s="24" t="s">
        <v>190</v>
      </c>
      <c r="BC60" s="24" t="s">
        <v>190</v>
      </c>
    </row>
    <row r="61" spans="1:55" ht="390">
      <c r="A61" s="2">
        <v>61</v>
      </c>
      <c r="B61" s="3" t="s">
        <v>645</v>
      </c>
      <c r="C61" s="23">
        <v>43076</v>
      </c>
      <c r="D61" s="3" t="s">
        <v>646</v>
      </c>
      <c r="E61" s="3" t="s">
        <v>216</v>
      </c>
      <c r="F61" s="23">
        <v>0.39861111111111103</v>
      </c>
      <c r="G61" s="3" t="s">
        <v>802</v>
      </c>
      <c r="H61" s="3" t="s">
        <v>162</v>
      </c>
      <c r="I61" s="3" t="s">
        <v>375</v>
      </c>
      <c r="J61" s="3" t="s">
        <v>8</v>
      </c>
      <c r="K61" s="3" t="s">
        <v>189</v>
      </c>
      <c r="L61" s="3" t="s">
        <v>9</v>
      </c>
      <c r="M61" s="3" t="s">
        <v>189</v>
      </c>
      <c r="N61" s="3" t="s">
        <v>189</v>
      </c>
      <c r="O61" s="3" t="s">
        <v>8</v>
      </c>
      <c r="P61" s="3" t="s">
        <v>803</v>
      </c>
      <c r="Q61" s="3" t="s">
        <v>416</v>
      </c>
      <c r="R61" s="3" t="s">
        <v>289</v>
      </c>
      <c r="S61" s="3" t="s">
        <v>169</v>
      </c>
      <c r="T61" s="3" t="s">
        <v>649</v>
      </c>
      <c r="U61" s="3" t="s">
        <v>650</v>
      </c>
      <c r="V61" s="3" t="s">
        <v>219</v>
      </c>
      <c r="W61" s="3" t="s">
        <v>262</v>
      </c>
      <c r="X61" s="3" t="s">
        <v>169</v>
      </c>
      <c r="Y61" s="3" t="s">
        <v>162</v>
      </c>
      <c r="Z61" s="3" t="s">
        <v>229</v>
      </c>
      <c r="AA61" s="3" t="s">
        <v>229</v>
      </c>
      <c r="AB61" s="3" t="s">
        <v>10</v>
      </c>
      <c r="AC61" s="3" t="s">
        <v>312</v>
      </c>
      <c r="AD61" s="3" t="s">
        <v>804</v>
      </c>
      <c r="AE61" s="3" t="s">
        <v>169</v>
      </c>
      <c r="AF61" s="3" t="s">
        <v>169</v>
      </c>
      <c r="AG61" s="3" t="s">
        <v>169</v>
      </c>
      <c r="AH61" s="3" t="s">
        <v>805</v>
      </c>
      <c r="AI61" s="3" t="s">
        <v>806</v>
      </c>
      <c r="AJ61" s="3" t="s">
        <v>807</v>
      </c>
      <c r="AK61" s="3" t="s">
        <v>808</v>
      </c>
      <c r="AL61" s="3" t="s">
        <v>809</v>
      </c>
      <c r="AM61" s="3" t="s">
        <v>162</v>
      </c>
      <c r="AN61" s="3" t="s">
        <v>464</v>
      </c>
      <c r="AO61" s="3" t="s">
        <v>807</v>
      </c>
      <c r="AP61" s="3" t="s">
        <v>808</v>
      </c>
      <c r="AQ61" s="3" t="s">
        <v>810</v>
      </c>
      <c r="AR61" s="3" t="s">
        <v>229</v>
      </c>
      <c r="AS61" s="3" t="s">
        <v>811</v>
      </c>
      <c r="AT61" s="3" t="s">
        <v>812</v>
      </c>
      <c r="AU61" s="3" t="s">
        <v>169</v>
      </c>
      <c r="AV61" s="3" t="s">
        <v>189</v>
      </c>
      <c r="AW61" s="3" t="s">
        <v>189</v>
      </c>
      <c r="AX61" s="3" t="s">
        <v>813</v>
      </c>
      <c r="AY61" s="24" t="s">
        <v>814</v>
      </c>
      <c r="AZ61" s="24" t="s">
        <v>190</v>
      </c>
      <c r="BA61" s="24" t="s">
        <v>190</v>
      </c>
      <c r="BB61" s="24" t="s">
        <v>190</v>
      </c>
      <c r="BC61" s="24" t="s">
        <v>190</v>
      </c>
    </row>
    <row r="62" spans="1:55" ht="195">
      <c r="A62" s="2">
        <v>62</v>
      </c>
      <c r="B62" s="3" t="s">
        <v>645</v>
      </c>
      <c r="C62" s="23">
        <v>43052</v>
      </c>
      <c r="D62" s="3" t="s">
        <v>646</v>
      </c>
      <c r="E62" s="3" t="s">
        <v>216</v>
      </c>
      <c r="F62" s="23">
        <v>0.92013888888888895</v>
      </c>
      <c r="G62" s="3" t="s">
        <v>815</v>
      </c>
      <c r="H62" s="3" t="s">
        <v>162</v>
      </c>
      <c r="I62" s="3" t="s">
        <v>375</v>
      </c>
      <c r="J62" s="3" t="s">
        <v>8</v>
      </c>
      <c r="K62" s="3" t="s">
        <v>189</v>
      </c>
      <c r="L62" s="3" t="s">
        <v>9</v>
      </c>
      <c r="M62" s="3" t="s">
        <v>189</v>
      </c>
      <c r="N62" s="3" t="s">
        <v>4</v>
      </c>
      <c r="O62" s="3" t="s">
        <v>5</v>
      </c>
      <c r="P62" s="3" t="s">
        <v>287</v>
      </c>
      <c r="Q62" s="3" t="s">
        <v>23</v>
      </c>
      <c r="R62" s="3" t="s">
        <v>289</v>
      </c>
      <c r="S62" s="3" t="s">
        <v>169</v>
      </c>
      <c r="T62" s="3" t="s">
        <v>649</v>
      </c>
      <c r="U62" s="3" t="s">
        <v>650</v>
      </c>
      <c r="V62" s="3" t="s">
        <v>219</v>
      </c>
      <c r="W62" s="3" t="s">
        <v>262</v>
      </c>
      <c r="X62" s="3" t="s">
        <v>169</v>
      </c>
      <c r="Y62" s="3" t="s">
        <v>162</v>
      </c>
      <c r="Z62" s="3" t="s">
        <v>229</v>
      </c>
      <c r="AA62" s="3" t="s">
        <v>229</v>
      </c>
      <c r="AB62" s="3" t="s">
        <v>10</v>
      </c>
      <c r="AC62" s="3" t="s">
        <v>190</v>
      </c>
      <c r="AD62" s="3" t="s">
        <v>190</v>
      </c>
      <c r="AE62" s="3" t="s">
        <v>169</v>
      </c>
      <c r="AF62" s="3" t="s">
        <v>169</v>
      </c>
      <c r="AG62" s="3" t="s">
        <v>169</v>
      </c>
      <c r="AH62" s="3" t="s">
        <v>816</v>
      </c>
      <c r="AI62" s="3" t="s">
        <v>817</v>
      </c>
      <c r="AJ62" s="3" t="s">
        <v>818</v>
      </c>
      <c r="AK62" s="3" t="s">
        <v>819</v>
      </c>
      <c r="AL62" s="3" t="s">
        <v>820</v>
      </c>
      <c r="AM62" s="3" t="s">
        <v>162</v>
      </c>
      <c r="AN62" s="3" t="s">
        <v>190</v>
      </c>
      <c r="AO62" s="3" t="s">
        <v>818</v>
      </c>
      <c r="AP62" s="3" t="s">
        <v>819</v>
      </c>
      <c r="AQ62" s="3" t="s">
        <v>229</v>
      </c>
      <c r="AR62" s="3" t="s">
        <v>229</v>
      </c>
      <c r="AS62" s="3" t="s">
        <v>821</v>
      </c>
      <c r="AT62" s="3" t="s">
        <v>9</v>
      </c>
      <c r="AU62" s="3" t="s">
        <v>169</v>
      </c>
      <c r="AV62" s="3" t="s">
        <v>189</v>
      </c>
      <c r="AW62" s="3" t="s">
        <v>189</v>
      </c>
      <c r="AX62" s="3" t="s">
        <v>190</v>
      </c>
      <c r="AY62" s="24" t="s">
        <v>822</v>
      </c>
      <c r="AZ62" s="24" t="s">
        <v>190</v>
      </c>
      <c r="BA62" s="24" t="s">
        <v>190</v>
      </c>
      <c r="BB62" s="24" t="s">
        <v>190</v>
      </c>
      <c r="BC62" s="24" t="s">
        <v>190</v>
      </c>
    </row>
    <row r="63" spans="1:55" ht="180">
      <c r="A63" s="2">
        <v>63</v>
      </c>
      <c r="B63" s="3" t="s">
        <v>645</v>
      </c>
      <c r="C63" s="23">
        <v>43034</v>
      </c>
      <c r="D63" s="3" t="s">
        <v>646</v>
      </c>
      <c r="E63" s="3" t="s">
        <v>216</v>
      </c>
      <c r="F63" s="23">
        <v>0.88124999999999998</v>
      </c>
      <c r="G63" s="3" t="s">
        <v>823</v>
      </c>
      <c r="H63" s="3" t="s">
        <v>162</v>
      </c>
      <c r="I63" s="3" t="s">
        <v>375</v>
      </c>
      <c r="J63" s="3" t="s">
        <v>5</v>
      </c>
      <c r="K63" s="3" t="s">
        <v>189</v>
      </c>
      <c r="L63" s="3" t="s">
        <v>9</v>
      </c>
      <c r="M63" s="3" t="s">
        <v>189</v>
      </c>
      <c r="N63" s="3" t="s">
        <v>189</v>
      </c>
      <c r="O63" s="3" t="s">
        <v>5</v>
      </c>
      <c r="P63" s="3" t="s">
        <v>287</v>
      </c>
      <c r="Q63" s="3" t="s">
        <v>416</v>
      </c>
      <c r="R63" s="3" t="s">
        <v>289</v>
      </c>
      <c r="S63" s="3" t="s">
        <v>169</v>
      </c>
      <c r="T63" s="3" t="s">
        <v>649</v>
      </c>
      <c r="U63" s="3" t="s">
        <v>650</v>
      </c>
      <c r="V63" s="3" t="s">
        <v>219</v>
      </c>
      <c r="W63" s="3" t="s">
        <v>262</v>
      </c>
      <c r="X63" s="3" t="s">
        <v>162</v>
      </c>
      <c r="Y63" s="3" t="s">
        <v>169</v>
      </c>
      <c r="Z63" s="3" t="s">
        <v>229</v>
      </c>
      <c r="AA63" s="3" t="s">
        <v>229</v>
      </c>
      <c r="AB63" s="3" t="s">
        <v>574</v>
      </c>
      <c r="AC63" s="3" t="s">
        <v>190</v>
      </c>
      <c r="AD63" s="3" t="s">
        <v>189</v>
      </c>
      <c r="AE63" s="3" t="s">
        <v>169</v>
      </c>
      <c r="AF63" s="3" t="s">
        <v>169</v>
      </c>
      <c r="AG63" s="3" t="s">
        <v>169</v>
      </c>
      <c r="AH63" s="3" t="s">
        <v>824</v>
      </c>
      <c r="AI63" s="3" t="s">
        <v>825</v>
      </c>
      <c r="AJ63" s="3" t="s">
        <v>826</v>
      </c>
      <c r="AK63" s="3" t="s">
        <v>827</v>
      </c>
      <c r="AL63" s="3" t="s">
        <v>828</v>
      </c>
      <c r="AM63" s="3" t="s">
        <v>162</v>
      </c>
      <c r="AN63" s="3" t="s">
        <v>190</v>
      </c>
      <c r="AO63" s="3" t="s">
        <v>829</v>
      </c>
      <c r="AP63" s="3" t="s">
        <v>830</v>
      </c>
      <c r="AQ63" s="3" t="s">
        <v>810</v>
      </c>
      <c r="AR63" s="3" t="s">
        <v>229</v>
      </c>
      <c r="AS63" s="3" t="s">
        <v>831</v>
      </c>
      <c r="AT63" s="3" t="s">
        <v>9</v>
      </c>
      <c r="AU63" s="3" t="s">
        <v>169</v>
      </c>
      <c r="AV63" s="3" t="s">
        <v>189</v>
      </c>
      <c r="AW63" s="3" t="s">
        <v>189</v>
      </c>
      <c r="AX63" s="3" t="s">
        <v>832</v>
      </c>
      <c r="AY63" s="24" t="s">
        <v>833</v>
      </c>
      <c r="AZ63" s="24" t="s">
        <v>190</v>
      </c>
      <c r="BA63" s="24" t="s">
        <v>190</v>
      </c>
      <c r="BB63" s="24" t="s">
        <v>190</v>
      </c>
      <c r="BC63" s="24" t="s">
        <v>190</v>
      </c>
    </row>
    <row r="64" spans="1:55" ht="409.5">
      <c r="A64" s="2">
        <v>64</v>
      </c>
      <c r="B64" s="3" t="s">
        <v>645</v>
      </c>
      <c r="C64" s="23">
        <v>43028</v>
      </c>
      <c r="D64" s="3" t="s">
        <v>646</v>
      </c>
      <c r="E64" s="3" t="s">
        <v>216</v>
      </c>
      <c r="F64" s="23">
        <v>0.38611111111111102</v>
      </c>
      <c r="G64" s="3" t="s">
        <v>834</v>
      </c>
      <c r="H64" s="3" t="s">
        <v>169</v>
      </c>
      <c r="I64" s="3" t="s">
        <v>375</v>
      </c>
      <c r="J64" s="3" t="s">
        <v>4</v>
      </c>
      <c r="K64" s="3" t="s">
        <v>189</v>
      </c>
      <c r="L64" s="3" t="s">
        <v>9</v>
      </c>
      <c r="M64" s="3" t="s">
        <v>189</v>
      </c>
      <c r="N64" s="3" t="s">
        <v>189</v>
      </c>
      <c r="O64" s="3" t="s">
        <v>4</v>
      </c>
      <c r="P64" s="3" t="s">
        <v>287</v>
      </c>
      <c r="Q64" s="3" t="s">
        <v>416</v>
      </c>
      <c r="R64" s="3" t="s">
        <v>289</v>
      </c>
      <c r="S64" s="3" t="s">
        <v>169</v>
      </c>
      <c r="T64" s="3" t="s">
        <v>649</v>
      </c>
      <c r="U64" s="3" t="s">
        <v>650</v>
      </c>
      <c r="V64" s="3" t="s">
        <v>219</v>
      </c>
      <c r="W64" s="3" t="s">
        <v>262</v>
      </c>
      <c r="X64" s="3" t="s">
        <v>169</v>
      </c>
      <c r="Y64" s="3" t="s">
        <v>162</v>
      </c>
      <c r="Z64" s="3" t="s">
        <v>229</v>
      </c>
      <c r="AA64" s="3" t="s">
        <v>229</v>
      </c>
      <c r="AB64" s="3" t="s">
        <v>10</v>
      </c>
      <c r="AC64" s="3" t="s">
        <v>190</v>
      </c>
      <c r="AD64" s="3" t="s">
        <v>190</v>
      </c>
      <c r="AE64" s="3" t="s">
        <v>169</v>
      </c>
      <c r="AF64" s="3" t="s">
        <v>169</v>
      </c>
      <c r="AG64" s="3" t="s">
        <v>169</v>
      </c>
      <c r="AH64" s="3" t="s">
        <v>835</v>
      </c>
      <c r="AI64" s="3" t="s">
        <v>836</v>
      </c>
      <c r="AJ64" s="3" t="s">
        <v>837</v>
      </c>
      <c r="AK64" s="3" t="s">
        <v>838</v>
      </c>
      <c r="AL64" s="3" t="s">
        <v>839</v>
      </c>
      <c r="AM64" s="3" t="s">
        <v>162</v>
      </c>
      <c r="AN64" s="3" t="s">
        <v>190</v>
      </c>
      <c r="AO64" s="3" t="s">
        <v>837</v>
      </c>
      <c r="AP64" s="3" t="s">
        <v>837</v>
      </c>
      <c r="AQ64" s="3" t="s">
        <v>229</v>
      </c>
      <c r="AR64" s="3" t="s">
        <v>229</v>
      </c>
      <c r="AS64" s="3" t="s">
        <v>840</v>
      </c>
      <c r="AT64" s="3" t="s">
        <v>841</v>
      </c>
      <c r="AU64" s="3" t="s">
        <v>169</v>
      </c>
      <c r="AV64" s="3" t="s">
        <v>189</v>
      </c>
      <c r="AW64" s="3" t="s">
        <v>189</v>
      </c>
      <c r="AX64" s="3" t="s">
        <v>190</v>
      </c>
      <c r="AY64" s="24" t="s">
        <v>842</v>
      </c>
      <c r="AZ64" s="24" t="s">
        <v>190</v>
      </c>
      <c r="BA64" s="24" t="s">
        <v>190</v>
      </c>
      <c r="BB64" s="24" t="s">
        <v>190</v>
      </c>
      <c r="BC64" s="24" t="s">
        <v>190</v>
      </c>
    </row>
    <row r="65" spans="1:55" ht="180">
      <c r="A65" s="2">
        <v>65</v>
      </c>
      <c r="B65" s="3" t="s">
        <v>645</v>
      </c>
      <c r="C65" s="23">
        <v>43026</v>
      </c>
      <c r="D65" s="3" t="s">
        <v>646</v>
      </c>
      <c r="E65" s="3" t="s">
        <v>216</v>
      </c>
      <c r="F65" s="23">
        <v>0.67083333333333295</v>
      </c>
      <c r="G65" s="3" t="s">
        <v>843</v>
      </c>
      <c r="H65" s="3" t="s">
        <v>162</v>
      </c>
      <c r="I65" s="3" t="s">
        <v>375</v>
      </c>
      <c r="J65" s="3" t="s">
        <v>4</v>
      </c>
      <c r="K65" s="3" t="s">
        <v>4</v>
      </c>
      <c r="L65" s="3" t="s">
        <v>844</v>
      </c>
      <c r="M65" s="3" t="s">
        <v>189</v>
      </c>
      <c r="N65" s="3" t="s">
        <v>189</v>
      </c>
      <c r="O65" s="3" t="s">
        <v>4</v>
      </c>
      <c r="P65" s="3" t="s">
        <v>287</v>
      </c>
      <c r="Q65" s="3" t="s">
        <v>23</v>
      </c>
      <c r="R65" s="3" t="s">
        <v>289</v>
      </c>
      <c r="S65" s="3" t="s">
        <v>169</v>
      </c>
      <c r="T65" s="3" t="s">
        <v>649</v>
      </c>
      <c r="U65" s="3" t="s">
        <v>650</v>
      </c>
      <c r="V65" s="3" t="s">
        <v>219</v>
      </c>
      <c r="W65" s="3" t="s">
        <v>262</v>
      </c>
      <c r="X65" s="3" t="s">
        <v>162</v>
      </c>
      <c r="Y65" s="3" t="s">
        <v>169</v>
      </c>
      <c r="Z65" s="3" t="s">
        <v>229</v>
      </c>
      <c r="AA65" s="3" t="s">
        <v>229</v>
      </c>
      <c r="AB65" s="3" t="s">
        <v>574</v>
      </c>
      <c r="AC65" s="3" t="s">
        <v>190</v>
      </c>
      <c r="AD65" s="3" t="s">
        <v>190</v>
      </c>
      <c r="AE65" s="3" t="s">
        <v>169</v>
      </c>
      <c r="AF65" s="3" t="s">
        <v>169</v>
      </c>
      <c r="AG65" s="3" t="s">
        <v>169</v>
      </c>
      <c r="AH65" s="3" t="s">
        <v>845</v>
      </c>
      <c r="AI65" s="3" t="s">
        <v>846</v>
      </c>
      <c r="AJ65" s="3" t="s">
        <v>847</v>
      </c>
      <c r="AK65" s="3" t="s">
        <v>848</v>
      </c>
      <c r="AL65" s="3" t="s">
        <v>849</v>
      </c>
      <c r="AM65" s="3" t="s">
        <v>162</v>
      </c>
      <c r="AN65" s="3" t="s">
        <v>190</v>
      </c>
      <c r="AO65" s="3" t="s">
        <v>850</v>
      </c>
      <c r="AP65" s="3" t="s">
        <v>851</v>
      </c>
      <c r="AQ65" s="3" t="s">
        <v>229</v>
      </c>
      <c r="AR65" s="3" t="s">
        <v>229</v>
      </c>
      <c r="AS65" s="3" t="s">
        <v>852</v>
      </c>
      <c r="AT65" s="3" t="s">
        <v>853</v>
      </c>
      <c r="AU65" s="3" t="s">
        <v>169</v>
      </c>
      <c r="AV65" s="3" t="s">
        <v>189</v>
      </c>
      <c r="AW65" s="3" t="s">
        <v>189</v>
      </c>
      <c r="AX65" s="3" t="s">
        <v>854</v>
      </c>
      <c r="AY65" s="24" t="s">
        <v>855</v>
      </c>
      <c r="AZ65" s="24" t="s">
        <v>190</v>
      </c>
      <c r="BA65" s="24" t="s">
        <v>190</v>
      </c>
      <c r="BB65" s="24" t="s">
        <v>190</v>
      </c>
      <c r="BC65" s="24" t="s">
        <v>190</v>
      </c>
    </row>
    <row r="66" spans="1:55" ht="195">
      <c r="A66" s="2">
        <v>66</v>
      </c>
      <c r="B66" s="3" t="s">
        <v>645</v>
      </c>
      <c r="C66" s="23">
        <v>43025</v>
      </c>
      <c r="D66" s="3" t="s">
        <v>646</v>
      </c>
      <c r="E66" s="3" t="s">
        <v>216</v>
      </c>
      <c r="F66" s="23">
        <v>0.73680555555555605</v>
      </c>
      <c r="G66" s="3" t="s">
        <v>856</v>
      </c>
      <c r="H66" s="3" t="s">
        <v>162</v>
      </c>
      <c r="I66" s="3" t="s">
        <v>34</v>
      </c>
      <c r="J66" s="3" t="s">
        <v>8</v>
      </c>
      <c r="K66" s="3" t="s">
        <v>189</v>
      </c>
      <c r="L66" s="3" t="s">
        <v>9</v>
      </c>
      <c r="M66" s="3" t="s">
        <v>189</v>
      </c>
      <c r="N66" s="3" t="s">
        <v>189</v>
      </c>
      <c r="O66" s="3" t="s">
        <v>8</v>
      </c>
      <c r="P66" s="3" t="s">
        <v>803</v>
      </c>
      <c r="Q66" s="3" t="s">
        <v>416</v>
      </c>
      <c r="R66" s="3" t="s">
        <v>289</v>
      </c>
      <c r="S66" s="3" t="s">
        <v>169</v>
      </c>
      <c r="T66" s="3" t="s">
        <v>649</v>
      </c>
      <c r="U66" s="3" t="s">
        <v>650</v>
      </c>
      <c r="V66" s="3" t="s">
        <v>219</v>
      </c>
      <c r="W66" s="3" t="s">
        <v>262</v>
      </c>
      <c r="X66" s="3" t="s">
        <v>162</v>
      </c>
      <c r="Y66" s="3" t="s">
        <v>169</v>
      </c>
      <c r="Z66" s="3" t="s">
        <v>229</v>
      </c>
      <c r="AA66" s="3" t="s">
        <v>229</v>
      </c>
      <c r="AB66" s="3" t="s">
        <v>574</v>
      </c>
      <c r="AC66" s="3" t="s">
        <v>190</v>
      </c>
      <c r="AD66" s="3" t="s">
        <v>190</v>
      </c>
      <c r="AE66" s="3" t="s">
        <v>169</v>
      </c>
      <c r="AF66" s="3" t="s">
        <v>169</v>
      </c>
      <c r="AG66" s="3" t="s">
        <v>169</v>
      </c>
      <c r="AH66" s="3" t="s">
        <v>857</v>
      </c>
      <c r="AI66" s="3" t="s">
        <v>858</v>
      </c>
      <c r="AJ66" s="3" t="s">
        <v>859</v>
      </c>
      <c r="AK66" s="3" t="s">
        <v>860</v>
      </c>
      <c r="AL66" s="3" t="s">
        <v>861</v>
      </c>
      <c r="AM66" s="3" t="s">
        <v>162</v>
      </c>
      <c r="AN66" s="3" t="s">
        <v>190</v>
      </c>
      <c r="AO66" s="3" t="s">
        <v>862</v>
      </c>
      <c r="AP66" s="3" t="s">
        <v>863</v>
      </c>
      <c r="AQ66" s="3" t="s">
        <v>810</v>
      </c>
      <c r="AR66" s="3" t="s">
        <v>229</v>
      </c>
      <c r="AS66" s="3" t="s">
        <v>864</v>
      </c>
      <c r="AT66" s="3" t="s">
        <v>865</v>
      </c>
      <c r="AU66" s="3" t="s">
        <v>169</v>
      </c>
      <c r="AV66" s="3" t="s">
        <v>189</v>
      </c>
      <c r="AW66" s="3" t="s">
        <v>189</v>
      </c>
      <c r="AX66" s="3" t="s">
        <v>190</v>
      </c>
      <c r="AY66" s="24" t="s">
        <v>866</v>
      </c>
      <c r="AZ66" s="24" t="s">
        <v>190</v>
      </c>
      <c r="BA66" s="24" t="s">
        <v>190</v>
      </c>
      <c r="BB66" s="24" t="s">
        <v>190</v>
      </c>
      <c r="BC66" s="24" t="s">
        <v>190</v>
      </c>
    </row>
    <row r="67" spans="1:55" ht="345">
      <c r="A67" s="2">
        <v>67</v>
      </c>
      <c r="B67" s="3" t="s">
        <v>645</v>
      </c>
      <c r="C67" s="23">
        <v>43024</v>
      </c>
      <c r="D67" s="3" t="s">
        <v>646</v>
      </c>
      <c r="E67" s="3" t="s">
        <v>216</v>
      </c>
      <c r="F67" s="23">
        <v>0.56527777777777799</v>
      </c>
      <c r="G67" s="3" t="s">
        <v>867</v>
      </c>
      <c r="H67" s="3" t="s">
        <v>162</v>
      </c>
      <c r="I67" s="3" t="s">
        <v>16</v>
      </c>
      <c r="J67" s="3" t="s">
        <v>4</v>
      </c>
      <c r="K67" s="3" t="s">
        <v>189</v>
      </c>
      <c r="L67" s="3" t="s">
        <v>9</v>
      </c>
      <c r="M67" s="3" t="s">
        <v>189</v>
      </c>
      <c r="N67" s="3" t="s">
        <v>189</v>
      </c>
      <c r="O67" s="3" t="s">
        <v>4</v>
      </c>
      <c r="P67" s="3" t="s">
        <v>287</v>
      </c>
      <c r="Q67" s="3" t="s">
        <v>416</v>
      </c>
      <c r="R67" s="3" t="s">
        <v>289</v>
      </c>
      <c r="S67" s="3" t="s">
        <v>169</v>
      </c>
      <c r="T67" s="3" t="s">
        <v>649</v>
      </c>
      <c r="U67" s="3" t="s">
        <v>650</v>
      </c>
      <c r="V67" s="3" t="s">
        <v>219</v>
      </c>
      <c r="W67" s="3" t="s">
        <v>262</v>
      </c>
      <c r="X67" s="3" t="s">
        <v>169</v>
      </c>
      <c r="Y67" s="3" t="s">
        <v>162</v>
      </c>
      <c r="Z67" s="3" t="s">
        <v>229</v>
      </c>
      <c r="AA67" s="3" t="s">
        <v>229</v>
      </c>
      <c r="AB67" s="3" t="s">
        <v>10</v>
      </c>
      <c r="AC67" s="3" t="s">
        <v>190</v>
      </c>
      <c r="AD67" s="3" t="s">
        <v>190</v>
      </c>
      <c r="AE67" s="3" t="s">
        <v>169</v>
      </c>
      <c r="AF67" s="3" t="s">
        <v>169</v>
      </c>
      <c r="AG67" s="3" t="s">
        <v>169</v>
      </c>
      <c r="AH67" s="3" t="s">
        <v>868</v>
      </c>
      <c r="AI67" s="3" t="s">
        <v>869</v>
      </c>
      <c r="AJ67" s="3" t="s">
        <v>870</v>
      </c>
      <c r="AK67" s="3" t="s">
        <v>871</v>
      </c>
      <c r="AL67" s="3" t="s">
        <v>872</v>
      </c>
      <c r="AM67" s="3" t="s">
        <v>162</v>
      </c>
      <c r="AN67" s="3" t="s">
        <v>190</v>
      </c>
      <c r="AO67" s="3" t="s">
        <v>870</v>
      </c>
      <c r="AP67" s="3" t="s">
        <v>871</v>
      </c>
      <c r="AQ67" s="3" t="s">
        <v>229</v>
      </c>
      <c r="AR67" s="3" t="s">
        <v>229</v>
      </c>
      <c r="AS67" s="3" t="s">
        <v>873</v>
      </c>
      <c r="AT67" s="3" t="s">
        <v>874</v>
      </c>
      <c r="AU67" s="3" t="s">
        <v>169</v>
      </c>
      <c r="AV67" s="3" t="s">
        <v>189</v>
      </c>
      <c r="AW67" s="3" t="s">
        <v>189</v>
      </c>
      <c r="AX67" s="3" t="s">
        <v>190</v>
      </c>
      <c r="AY67" s="24" t="s">
        <v>875</v>
      </c>
      <c r="AZ67" s="24" t="s">
        <v>190</v>
      </c>
      <c r="BA67" s="24" t="s">
        <v>190</v>
      </c>
      <c r="BB67" s="24" t="s">
        <v>190</v>
      </c>
      <c r="BC67" s="24" t="s">
        <v>190</v>
      </c>
    </row>
    <row r="68" spans="1:55" ht="165">
      <c r="A68" s="2">
        <v>68</v>
      </c>
      <c r="B68" s="3" t="s">
        <v>645</v>
      </c>
      <c r="C68" s="23">
        <v>43020</v>
      </c>
      <c r="D68" s="3" t="s">
        <v>646</v>
      </c>
      <c r="E68" s="3" t="s">
        <v>216</v>
      </c>
      <c r="F68" s="23">
        <v>0.31944444444444398</v>
      </c>
      <c r="G68" s="3" t="s">
        <v>876</v>
      </c>
      <c r="H68" s="3" t="s">
        <v>162</v>
      </c>
      <c r="I68" s="3" t="s">
        <v>375</v>
      </c>
      <c r="J68" s="3" t="s">
        <v>8</v>
      </c>
      <c r="K68" s="3" t="s">
        <v>189</v>
      </c>
      <c r="L68" s="3" t="s">
        <v>9</v>
      </c>
      <c r="M68" s="3" t="s">
        <v>4</v>
      </c>
      <c r="N68" s="3" t="s">
        <v>189</v>
      </c>
      <c r="O68" s="3" t="s">
        <v>5</v>
      </c>
      <c r="P68" s="3" t="s">
        <v>803</v>
      </c>
      <c r="Q68" s="3" t="s">
        <v>23</v>
      </c>
      <c r="R68" s="3" t="s">
        <v>289</v>
      </c>
      <c r="S68" s="3" t="s">
        <v>169</v>
      </c>
      <c r="T68" s="3" t="s">
        <v>649</v>
      </c>
      <c r="U68" s="3" t="s">
        <v>650</v>
      </c>
      <c r="V68" s="3" t="s">
        <v>219</v>
      </c>
      <c r="W68" s="3" t="s">
        <v>262</v>
      </c>
      <c r="X68" s="3" t="s">
        <v>169</v>
      </c>
      <c r="Y68" s="3" t="s">
        <v>162</v>
      </c>
      <c r="Z68" s="3" t="s">
        <v>229</v>
      </c>
      <c r="AA68" s="3" t="s">
        <v>229</v>
      </c>
      <c r="AB68" s="3" t="s">
        <v>574</v>
      </c>
      <c r="AC68" s="3" t="s">
        <v>190</v>
      </c>
      <c r="AD68" s="3" t="s">
        <v>190</v>
      </c>
      <c r="AE68" s="3" t="s">
        <v>169</v>
      </c>
      <c r="AF68" s="3" t="s">
        <v>169</v>
      </c>
      <c r="AG68" s="3" t="s">
        <v>169</v>
      </c>
      <c r="AH68" s="3" t="s">
        <v>877</v>
      </c>
      <c r="AI68" s="3" t="s">
        <v>878</v>
      </c>
      <c r="AJ68" s="3" t="s">
        <v>879</v>
      </c>
      <c r="AK68" s="3" t="s">
        <v>880</v>
      </c>
      <c r="AL68" s="3" t="s">
        <v>881</v>
      </c>
      <c r="AM68" s="3" t="s">
        <v>162</v>
      </c>
      <c r="AN68" s="3" t="s">
        <v>190</v>
      </c>
      <c r="AO68" s="3" t="s">
        <v>879</v>
      </c>
      <c r="AP68" s="3" t="s">
        <v>880</v>
      </c>
      <c r="AQ68" s="3" t="s">
        <v>229</v>
      </c>
      <c r="AR68" s="3" t="s">
        <v>229</v>
      </c>
      <c r="AS68" s="3" t="s">
        <v>882</v>
      </c>
      <c r="AT68" s="3" t="s">
        <v>9</v>
      </c>
      <c r="AU68" s="3" t="s">
        <v>169</v>
      </c>
      <c r="AV68" s="3" t="s">
        <v>189</v>
      </c>
      <c r="AW68" s="3" t="s">
        <v>189</v>
      </c>
      <c r="AX68" s="3" t="s">
        <v>883</v>
      </c>
      <c r="AY68" s="24" t="s">
        <v>884</v>
      </c>
      <c r="AZ68" s="24" t="s">
        <v>190</v>
      </c>
      <c r="BA68" s="24" t="s">
        <v>190</v>
      </c>
      <c r="BB68" s="24" t="s">
        <v>190</v>
      </c>
      <c r="BC68" s="24" t="s">
        <v>190</v>
      </c>
    </row>
    <row r="69" spans="1:55" ht="165">
      <c r="A69" s="2">
        <v>69</v>
      </c>
      <c r="B69" s="3" t="s">
        <v>645</v>
      </c>
      <c r="C69" s="23">
        <v>43015</v>
      </c>
      <c r="D69" s="3" t="s">
        <v>646</v>
      </c>
      <c r="E69" s="3" t="s">
        <v>216</v>
      </c>
      <c r="F69" s="23">
        <v>0.10763888888888901</v>
      </c>
      <c r="G69" s="3" t="s">
        <v>885</v>
      </c>
      <c r="H69" s="3" t="s">
        <v>162</v>
      </c>
      <c r="I69" s="3" t="s">
        <v>375</v>
      </c>
      <c r="J69" s="3" t="s">
        <v>8</v>
      </c>
      <c r="K69" s="3" t="s">
        <v>189</v>
      </c>
      <c r="L69" s="3" t="s">
        <v>9</v>
      </c>
      <c r="M69" s="3" t="s">
        <v>189</v>
      </c>
      <c r="N69" s="3" t="s">
        <v>189</v>
      </c>
      <c r="O69" s="3" t="s">
        <v>8</v>
      </c>
      <c r="P69" s="3" t="s">
        <v>803</v>
      </c>
      <c r="Q69" s="3" t="s">
        <v>416</v>
      </c>
      <c r="R69" s="3" t="s">
        <v>289</v>
      </c>
      <c r="S69" s="3" t="s">
        <v>169</v>
      </c>
      <c r="T69" s="3" t="s">
        <v>649</v>
      </c>
      <c r="U69" s="3" t="s">
        <v>650</v>
      </c>
      <c r="V69" s="3" t="s">
        <v>219</v>
      </c>
      <c r="W69" s="3" t="s">
        <v>262</v>
      </c>
      <c r="X69" s="3" t="s">
        <v>169</v>
      </c>
      <c r="Y69" s="3" t="s">
        <v>162</v>
      </c>
      <c r="Z69" s="3" t="s">
        <v>229</v>
      </c>
      <c r="AA69" s="3" t="s">
        <v>229</v>
      </c>
      <c r="AB69" s="3" t="s">
        <v>574</v>
      </c>
      <c r="AC69" s="3" t="s">
        <v>190</v>
      </c>
      <c r="AD69" s="3" t="s">
        <v>190</v>
      </c>
      <c r="AE69" s="3" t="s">
        <v>169</v>
      </c>
      <c r="AF69" s="3" t="s">
        <v>169</v>
      </c>
      <c r="AG69" s="3" t="s">
        <v>169</v>
      </c>
      <c r="AH69" s="3" t="s">
        <v>886</v>
      </c>
      <c r="AI69" s="3" t="s">
        <v>887</v>
      </c>
      <c r="AJ69" s="3" t="s">
        <v>888</v>
      </c>
      <c r="AK69" s="3" t="s">
        <v>889</v>
      </c>
      <c r="AL69" s="3" t="s">
        <v>890</v>
      </c>
      <c r="AM69" s="3" t="s">
        <v>162</v>
      </c>
      <c r="AN69" s="3" t="s">
        <v>190</v>
      </c>
      <c r="AO69" s="3" t="s">
        <v>888</v>
      </c>
      <c r="AP69" s="3" t="s">
        <v>889</v>
      </c>
      <c r="AQ69" s="3" t="s">
        <v>229</v>
      </c>
      <c r="AR69" s="3" t="s">
        <v>229</v>
      </c>
      <c r="AS69" s="3" t="s">
        <v>891</v>
      </c>
      <c r="AT69" s="3" t="s">
        <v>9</v>
      </c>
      <c r="AU69" s="3" t="s">
        <v>169</v>
      </c>
      <c r="AV69" s="3" t="s">
        <v>189</v>
      </c>
      <c r="AW69" s="3" t="s">
        <v>189</v>
      </c>
      <c r="AX69" s="3" t="s">
        <v>190</v>
      </c>
      <c r="AY69" s="24" t="s">
        <v>892</v>
      </c>
      <c r="AZ69" s="24" t="s">
        <v>190</v>
      </c>
      <c r="BA69" s="24" t="s">
        <v>190</v>
      </c>
      <c r="BB69" s="24" t="s">
        <v>190</v>
      </c>
      <c r="BC69" s="24" t="s">
        <v>190</v>
      </c>
    </row>
    <row r="70" spans="1:55" ht="150">
      <c r="A70" s="2">
        <v>70</v>
      </c>
      <c r="B70" s="3" t="s">
        <v>773</v>
      </c>
      <c r="C70" s="23">
        <v>43005</v>
      </c>
      <c r="D70" s="3" t="s">
        <v>646</v>
      </c>
      <c r="E70" s="3" t="s">
        <v>216</v>
      </c>
      <c r="F70" s="25"/>
      <c r="G70" s="3" t="s">
        <v>893</v>
      </c>
      <c r="H70" s="3" t="s">
        <v>169</v>
      </c>
      <c r="I70" s="3" t="s">
        <v>375</v>
      </c>
      <c r="J70" s="3" t="s">
        <v>4</v>
      </c>
      <c r="K70" s="3" t="s">
        <v>189</v>
      </c>
      <c r="L70" s="3" t="s">
        <v>9</v>
      </c>
      <c r="M70" s="3" t="s">
        <v>189</v>
      </c>
      <c r="N70" s="3" t="s">
        <v>189</v>
      </c>
      <c r="O70" s="3" t="s">
        <v>4</v>
      </c>
      <c r="P70" s="3" t="s">
        <v>287</v>
      </c>
      <c r="Q70" s="3" t="s">
        <v>23</v>
      </c>
      <c r="R70" s="3" t="s">
        <v>289</v>
      </c>
      <c r="S70" s="3" t="s">
        <v>169</v>
      </c>
      <c r="T70" s="3" t="s">
        <v>775</v>
      </c>
      <c r="U70" s="3" t="s">
        <v>776</v>
      </c>
      <c r="V70" s="3" t="s">
        <v>756</v>
      </c>
      <c r="W70" s="3" t="s">
        <v>190</v>
      </c>
      <c r="X70" s="3" t="s">
        <v>169</v>
      </c>
      <c r="Y70" s="3" t="s">
        <v>162</v>
      </c>
      <c r="Z70" s="3" t="s">
        <v>229</v>
      </c>
      <c r="AA70" s="3" t="s">
        <v>229</v>
      </c>
      <c r="AB70" s="3" t="s">
        <v>10</v>
      </c>
      <c r="AC70" s="3" t="s">
        <v>190</v>
      </c>
      <c r="AD70" s="3" t="s">
        <v>190</v>
      </c>
      <c r="AE70" s="3" t="s">
        <v>169</v>
      </c>
      <c r="AF70" s="3" t="s">
        <v>169</v>
      </c>
      <c r="AG70" s="3" t="s">
        <v>169</v>
      </c>
      <c r="AH70" s="3" t="s">
        <v>894</v>
      </c>
      <c r="AI70" s="3" t="s">
        <v>895</v>
      </c>
      <c r="AJ70" s="3" t="s">
        <v>896</v>
      </c>
      <c r="AK70" s="3" t="s">
        <v>897</v>
      </c>
      <c r="AL70" s="3" t="s">
        <v>898</v>
      </c>
      <c r="AM70" s="3" t="s">
        <v>162</v>
      </c>
      <c r="AN70" s="3" t="s">
        <v>190</v>
      </c>
      <c r="AO70" s="3" t="s">
        <v>190</v>
      </c>
      <c r="AP70" s="3" t="s">
        <v>190</v>
      </c>
      <c r="AQ70" s="3" t="s">
        <v>229</v>
      </c>
      <c r="AR70" s="3" t="s">
        <v>229</v>
      </c>
      <c r="AS70" s="3" t="s">
        <v>899</v>
      </c>
      <c r="AT70" s="3" t="s">
        <v>9</v>
      </c>
      <c r="AU70" s="3" t="s">
        <v>169</v>
      </c>
      <c r="AV70" s="3" t="s">
        <v>189</v>
      </c>
      <c r="AW70" s="3" t="s">
        <v>189</v>
      </c>
      <c r="AX70" s="3" t="s">
        <v>190</v>
      </c>
      <c r="AY70" s="24" t="s">
        <v>900</v>
      </c>
      <c r="AZ70" s="24" t="s">
        <v>190</v>
      </c>
      <c r="BA70" s="24" t="s">
        <v>190</v>
      </c>
      <c r="BB70" s="24" t="s">
        <v>190</v>
      </c>
      <c r="BC70" s="24" t="s">
        <v>190</v>
      </c>
    </row>
    <row r="71" spans="1:55" ht="165">
      <c r="A71" s="2">
        <v>71</v>
      </c>
      <c r="B71" s="3" t="s">
        <v>645</v>
      </c>
      <c r="C71" s="23">
        <v>42999</v>
      </c>
      <c r="D71" s="3" t="s">
        <v>190</v>
      </c>
      <c r="E71" s="3" t="s">
        <v>216</v>
      </c>
      <c r="F71" s="23">
        <v>0.88124999999999998</v>
      </c>
      <c r="G71" s="3" t="s">
        <v>901</v>
      </c>
      <c r="H71" s="3" t="s">
        <v>162</v>
      </c>
      <c r="I71" s="3" t="s">
        <v>34</v>
      </c>
      <c r="J71" s="3" t="s">
        <v>8</v>
      </c>
      <c r="K71" s="3" t="s">
        <v>190</v>
      </c>
      <c r="L71" s="3" t="s">
        <v>190</v>
      </c>
      <c r="M71" s="3" t="s">
        <v>4</v>
      </c>
      <c r="N71" s="3" t="s">
        <v>189</v>
      </c>
      <c r="O71" s="3" t="s">
        <v>5</v>
      </c>
      <c r="P71" s="3" t="s">
        <v>190</v>
      </c>
      <c r="Q71" s="3" t="s">
        <v>190</v>
      </c>
      <c r="R71" s="3" t="s">
        <v>190</v>
      </c>
      <c r="S71" s="3" t="s">
        <v>190</v>
      </c>
      <c r="T71" s="3" t="s">
        <v>190</v>
      </c>
      <c r="U71" s="3" t="s">
        <v>190</v>
      </c>
      <c r="V71" s="3" t="s">
        <v>190</v>
      </c>
      <c r="W71" s="3" t="s">
        <v>190</v>
      </c>
      <c r="X71" s="3" t="s">
        <v>190</v>
      </c>
      <c r="Y71" s="3" t="s">
        <v>190</v>
      </c>
      <c r="Z71" s="3" t="s">
        <v>190</v>
      </c>
      <c r="AA71" s="3" t="s">
        <v>190</v>
      </c>
      <c r="AB71" s="3" t="s">
        <v>190</v>
      </c>
      <c r="AC71" s="3" t="s">
        <v>190</v>
      </c>
      <c r="AD71" s="3" t="s">
        <v>190</v>
      </c>
      <c r="AE71" s="3" t="s">
        <v>169</v>
      </c>
      <c r="AF71" s="3" t="s">
        <v>169</v>
      </c>
      <c r="AG71" s="3" t="s">
        <v>169</v>
      </c>
      <c r="AH71" s="3" t="s">
        <v>902</v>
      </c>
      <c r="AI71" s="3" t="s">
        <v>903</v>
      </c>
      <c r="AJ71" s="3" t="s">
        <v>904</v>
      </c>
      <c r="AK71" s="3" t="s">
        <v>905</v>
      </c>
      <c r="AL71" s="3" t="s">
        <v>906</v>
      </c>
      <c r="AM71" s="3" t="s">
        <v>162</v>
      </c>
      <c r="AN71" s="3" t="s">
        <v>190</v>
      </c>
      <c r="AO71" s="3" t="s">
        <v>190</v>
      </c>
      <c r="AP71" s="3" t="s">
        <v>190</v>
      </c>
      <c r="AQ71" s="3" t="s">
        <v>229</v>
      </c>
      <c r="AR71" s="3" t="s">
        <v>229</v>
      </c>
      <c r="AS71" s="3" t="s">
        <v>907</v>
      </c>
      <c r="AT71" s="3" t="s">
        <v>9</v>
      </c>
      <c r="AU71" s="3" t="s">
        <v>169</v>
      </c>
      <c r="AV71" s="3" t="s">
        <v>189</v>
      </c>
      <c r="AW71" s="3" t="s">
        <v>189</v>
      </c>
      <c r="AX71" s="3" t="s">
        <v>190</v>
      </c>
      <c r="AY71" s="24" t="s">
        <v>908</v>
      </c>
      <c r="AZ71" s="24" t="s">
        <v>190</v>
      </c>
      <c r="BA71" s="24" t="s">
        <v>190</v>
      </c>
      <c r="BB71" s="24" t="s">
        <v>190</v>
      </c>
      <c r="BC71" s="24" t="s">
        <v>190</v>
      </c>
    </row>
    <row r="72" spans="1:55" ht="165">
      <c r="A72" s="2">
        <v>72</v>
      </c>
      <c r="B72" s="3" t="s">
        <v>645</v>
      </c>
      <c r="C72" s="23">
        <v>42997</v>
      </c>
      <c r="D72" s="3" t="s">
        <v>646</v>
      </c>
      <c r="E72" s="3" t="s">
        <v>216</v>
      </c>
      <c r="F72" s="23">
        <v>0.76388888888888895</v>
      </c>
      <c r="G72" s="3" t="s">
        <v>909</v>
      </c>
      <c r="H72" s="3" t="s">
        <v>162</v>
      </c>
      <c r="I72" s="3" t="s">
        <v>34</v>
      </c>
      <c r="J72" s="3" t="s">
        <v>8</v>
      </c>
      <c r="K72" s="3" t="s">
        <v>189</v>
      </c>
      <c r="L72" s="3" t="s">
        <v>9</v>
      </c>
      <c r="M72" s="3" t="s">
        <v>4</v>
      </c>
      <c r="N72" s="3" t="s">
        <v>189</v>
      </c>
      <c r="O72" s="3" t="s">
        <v>5</v>
      </c>
      <c r="P72" s="3" t="s">
        <v>287</v>
      </c>
      <c r="Q72" s="3" t="s">
        <v>416</v>
      </c>
      <c r="R72" s="3" t="s">
        <v>289</v>
      </c>
      <c r="S72" s="3" t="s">
        <v>169</v>
      </c>
      <c r="T72" s="3" t="s">
        <v>649</v>
      </c>
      <c r="U72" s="3" t="s">
        <v>650</v>
      </c>
      <c r="V72" s="3" t="s">
        <v>219</v>
      </c>
      <c r="W72" s="3" t="s">
        <v>262</v>
      </c>
      <c r="X72" s="3" t="s">
        <v>162</v>
      </c>
      <c r="Y72" s="3" t="s">
        <v>169</v>
      </c>
      <c r="Z72" s="3" t="s">
        <v>229</v>
      </c>
      <c r="AA72" s="3" t="s">
        <v>229</v>
      </c>
      <c r="AB72" s="3" t="s">
        <v>574</v>
      </c>
      <c r="AC72" s="3" t="s">
        <v>190</v>
      </c>
      <c r="AD72" s="3" t="s">
        <v>189</v>
      </c>
      <c r="AE72" s="3" t="s">
        <v>169</v>
      </c>
      <c r="AF72" s="3" t="s">
        <v>169</v>
      </c>
      <c r="AG72" s="3" t="s">
        <v>169</v>
      </c>
      <c r="AH72" s="3" t="s">
        <v>910</v>
      </c>
      <c r="AI72" s="3" t="s">
        <v>911</v>
      </c>
      <c r="AJ72" s="3" t="s">
        <v>912</v>
      </c>
      <c r="AK72" s="3" t="s">
        <v>913</v>
      </c>
      <c r="AL72" s="3" t="s">
        <v>914</v>
      </c>
      <c r="AM72" s="3" t="s">
        <v>162</v>
      </c>
      <c r="AN72" s="3" t="s">
        <v>190</v>
      </c>
      <c r="AO72" s="3" t="s">
        <v>190</v>
      </c>
      <c r="AP72" s="3" t="s">
        <v>190</v>
      </c>
      <c r="AQ72" s="3" t="s">
        <v>229</v>
      </c>
      <c r="AR72" s="3" t="s">
        <v>229</v>
      </c>
      <c r="AS72" s="3" t="s">
        <v>915</v>
      </c>
      <c r="AT72" s="3" t="s">
        <v>9</v>
      </c>
      <c r="AU72" s="3" t="s">
        <v>169</v>
      </c>
      <c r="AV72" s="3" t="s">
        <v>189</v>
      </c>
      <c r="AW72" s="3" t="s">
        <v>189</v>
      </c>
      <c r="AX72" s="3" t="s">
        <v>190</v>
      </c>
      <c r="AY72" s="24" t="s">
        <v>916</v>
      </c>
      <c r="AZ72" s="24" t="s">
        <v>190</v>
      </c>
      <c r="BA72" s="24" t="s">
        <v>190</v>
      </c>
      <c r="BB72" s="24" t="s">
        <v>190</v>
      </c>
      <c r="BC72" s="24" t="s">
        <v>190</v>
      </c>
    </row>
    <row r="73" spans="1:55" ht="165">
      <c r="A73" s="2">
        <v>73</v>
      </c>
      <c r="B73" s="3" t="s">
        <v>645</v>
      </c>
      <c r="C73" s="23">
        <v>42996</v>
      </c>
      <c r="D73" s="3" t="s">
        <v>646</v>
      </c>
      <c r="E73" s="3" t="s">
        <v>216</v>
      </c>
      <c r="F73" s="23">
        <v>0.63888888888888895</v>
      </c>
      <c r="G73" s="3" t="s">
        <v>917</v>
      </c>
      <c r="H73" s="3" t="s">
        <v>162</v>
      </c>
      <c r="I73" s="3" t="s">
        <v>375</v>
      </c>
      <c r="J73" s="3" t="s">
        <v>8</v>
      </c>
      <c r="K73" s="3" t="s">
        <v>189</v>
      </c>
      <c r="L73" s="3" t="s">
        <v>9</v>
      </c>
      <c r="M73" s="3" t="s">
        <v>189</v>
      </c>
      <c r="N73" s="3" t="s">
        <v>4</v>
      </c>
      <c r="O73" s="3" t="s">
        <v>5</v>
      </c>
      <c r="P73" s="3" t="s">
        <v>287</v>
      </c>
      <c r="Q73" s="3" t="s">
        <v>416</v>
      </c>
      <c r="R73" s="3" t="s">
        <v>918</v>
      </c>
      <c r="S73" s="3" t="s">
        <v>169</v>
      </c>
      <c r="T73" s="3" t="s">
        <v>649</v>
      </c>
      <c r="U73" s="3" t="s">
        <v>650</v>
      </c>
      <c r="V73" s="3" t="s">
        <v>219</v>
      </c>
      <c r="W73" s="3" t="s">
        <v>262</v>
      </c>
      <c r="X73" s="3" t="s">
        <v>169</v>
      </c>
      <c r="Y73" s="3" t="s">
        <v>162</v>
      </c>
      <c r="Z73" s="3" t="s">
        <v>229</v>
      </c>
      <c r="AA73" s="3" t="s">
        <v>229</v>
      </c>
      <c r="AB73" s="3" t="s">
        <v>574</v>
      </c>
      <c r="AC73" s="3" t="s">
        <v>190</v>
      </c>
      <c r="AD73" s="3" t="s">
        <v>190</v>
      </c>
      <c r="AE73" s="3" t="s">
        <v>169</v>
      </c>
      <c r="AF73" s="3" t="s">
        <v>169</v>
      </c>
      <c r="AG73" s="3" t="s">
        <v>169</v>
      </c>
      <c r="AH73" s="3" t="s">
        <v>919</v>
      </c>
      <c r="AI73" s="3" t="s">
        <v>920</v>
      </c>
      <c r="AJ73" s="3" t="s">
        <v>921</v>
      </c>
      <c r="AK73" s="3" t="s">
        <v>922</v>
      </c>
      <c r="AL73" s="3" t="s">
        <v>923</v>
      </c>
      <c r="AM73" s="3" t="s">
        <v>162</v>
      </c>
      <c r="AN73" s="3" t="s">
        <v>190</v>
      </c>
      <c r="AO73" s="3" t="s">
        <v>921</v>
      </c>
      <c r="AP73" s="3" t="s">
        <v>922</v>
      </c>
      <c r="AQ73" s="3" t="s">
        <v>229</v>
      </c>
      <c r="AR73" s="3" t="s">
        <v>229</v>
      </c>
      <c r="AS73" s="3" t="s">
        <v>924</v>
      </c>
      <c r="AT73" s="3" t="s">
        <v>9</v>
      </c>
      <c r="AU73" s="3" t="s">
        <v>169</v>
      </c>
      <c r="AV73" s="3" t="s">
        <v>189</v>
      </c>
      <c r="AW73" s="3" t="s">
        <v>189</v>
      </c>
      <c r="AX73" s="3" t="s">
        <v>190</v>
      </c>
      <c r="AY73" s="24" t="s">
        <v>925</v>
      </c>
      <c r="AZ73" s="24" t="s">
        <v>190</v>
      </c>
      <c r="BA73" s="24" t="s">
        <v>190</v>
      </c>
      <c r="BB73" s="24" t="s">
        <v>190</v>
      </c>
      <c r="BC73" s="24" t="s">
        <v>190</v>
      </c>
    </row>
    <row r="74" spans="1:55" ht="195">
      <c r="A74" s="2">
        <v>74</v>
      </c>
      <c r="B74" s="3" t="s">
        <v>645</v>
      </c>
      <c r="C74" s="23">
        <v>42993</v>
      </c>
      <c r="D74" s="3" t="s">
        <v>926</v>
      </c>
      <c r="E74" s="3" t="s">
        <v>216</v>
      </c>
      <c r="F74" s="23">
        <v>0.97222222222222199</v>
      </c>
      <c r="G74" s="3" t="s">
        <v>927</v>
      </c>
      <c r="H74" s="3" t="s">
        <v>169</v>
      </c>
      <c r="I74" s="3" t="s">
        <v>375</v>
      </c>
      <c r="J74" s="3" t="s">
        <v>8</v>
      </c>
      <c r="K74" s="3" t="s">
        <v>189</v>
      </c>
      <c r="L74" s="3" t="s">
        <v>9</v>
      </c>
      <c r="M74" s="3" t="s">
        <v>5</v>
      </c>
      <c r="N74" s="3" t="s">
        <v>189</v>
      </c>
      <c r="O74" s="3" t="s">
        <v>4</v>
      </c>
      <c r="P74" s="3" t="s">
        <v>287</v>
      </c>
      <c r="Q74" s="3" t="s">
        <v>723</v>
      </c>
      <c r="R74" s="3" t="s">
        <v>289</v>
      </c>
      <c r="S74" s="3" t="s">
        <v>169</v>
      </c>
      <c r="T74" s="3" t="s">
        <v>649</v>
      </c>
      <c r="U74" s="3" t="s">
        <v>650</v>
      </c>
      <c r="V74" s="3" t="s">
        <v>219</v>
      </c>
      <c r="W74" s="3" t="s">
        <v>262</v>
      </c>
      <c r="X74" s="3" t="s">
        <v>169</v>
      </c>
      <c r="Y74" s="3" t="s">
        <v>162</v>
      </c>
      <c r="Z74" s="3" t="s">
        <v>229</v>
      </c>
      <c r="AA74" s="3" t="s">
        <v>229</v>
      </c>
      <c r="AB74" s="3" t="s">
        <v>10</v>
      </c>
      <c r="AC74" s="3" t="s">
        <v>312</v>
      </c>
      <c r="AD74" s="3" t="s">
        <v>14</v>
      </c>
      <c r="AE74" s="3" t="s">
        <v>169</v>
      </c>
      <c r="AF74" s="3" t="s">
        <v>169</v>
      </c>
      <c r="AG74" s="3" t="s">
        <v>169</v>
      </c>
      <c r="AH74" s="3" t="s">
        <v>928</v>
      </c>
      <c r="AI74" s="3" t="s">
        <v>929</v>
      </c>
      <c r="AJ74" s="3" t="s">
        <v>930</v>
      </c>
      <c r="AK74" s="3" t="s">
        <v>931</v>
      </c>
      <c r="AL74" s="3" t="s">
        <v>932</v>
      </c>
      <c r="AM74" s="3" t="s">
        <v>162</v>
      </c>
      <c r="AN74" s="3" t="s">
        <v>804</v>
      </c>
      <c r="AO74" s="3" t="s">
        <v>190</v>
      </c>
      <c r="AP74" s="3" t="s">
        <v>190</v>
      </c>
      <c r="AQ74" s="3" t="s">
        <v>229</v>
      </c>
      <c r="AR74" s="3" t="s">
        <v>229</v>
      </c>
      <c r="AS74" s="3" t="s">
        <v>933</v>
      </c>
      <c r="AT74" s="3" t="s">
        <v>9</v>
      </c>
      <c r="AU74" s="3" t="s">
        <v>169</v>
      </c>
      <c r="AV74" s="3" t="s">
        <v>189</v>
      </c>
      <c r="AW74" s="3" t="s">
        <v>189</v>
      </c>
      <c r="AX74" s="3" t="s">
        <v>190</v>
      </c>
      <c r="AY74" s="24" t="s">
        <v>934</v>
      </c>
      <c r="AZ74" s="24" t="s">
        <v>190</v>
      </c>
      <c r="BA74" s="24" t="s">
        <v>190</v>
      </c>
      <c r="BB74" s="24" t="s">
        <v>190</v>
      </c>
      <c r="BC74" s="24" t="s">
        <v>190</v>
      </c>
    </row>
    <row r="75" spans="1:55" ht="409.5">
      <c r="A75" s="2">
        <v>75</v>
      </c>
      <c r="B75" s="3" t="s">
        <v>645</v>
      </c>
      <c r="C75" s="23">
        <v>42990</v>
      </c>
      <c r="D75" s="3" t="s">
        <v>646</v>
      </c>
      <c r="E75" s="3" t="s">
        <v>216</v>
      </c>
      <c r="F75" s="23">
        <v>0.46527777777777801</v>
      </c>
      <c r="G75" s="3" t="s">
        <v>935</v>
      </c>
      <c r="H75" s="3" t="s">
        <v>169</v>
      </c>
      <c r="I75" s="3" t="s">
        <v>375</v>
      </c>
      <c r="J75" s="3" t="s">
        <v>5</v>
      </c>
      <c r="K75" s="3" t="s">
        <v>189</v>
      </c>
      <c r="L75" s="3" t="s">
        <v>9</v>
      </c>
      <c r="M75" s="3" t="s">
        <v>4</v>
      </c>
      <c r="N75" s="3" t="s">
        <v>189</v>
      </c>
      <c r="O75" s="3" t="s">
        <v>5</v>
      </c>
      <c r="P75" s="3" t="s">
        <v>287</v>
      </c>
      <c r="Q75" s="3" t="s">
        <v>416</v>
      </c>
      <c r="R75" s="3" t="s">
        <v>289</v>
      </c>
      <c r="S75" s="3" t="s">
        <v>169</v>
      </c>
      <c r="T75" s="3" t="s">
        <v>649</v>
      </c>
      <c r="U75" s="3" t="s">
        <v>650</v>
      </c>
      <c r="V75" s="3" t="s">
        <v>756</v>
      </c>
      <c r="W75" s="3" t="s">
        <v>262</v>
      </c>
      <c r="X75" s="3" t="s">
        <v>162</v>
      </c>
      <c r="Y75" s="3" t="s">
        <v>169</v>
      </c>
      <c r="Z75" s="3" t="s">
        <v>229</v>
      </c>
      <c r="AA75" s="3" t="s">
        <v>229</v>
      </c>
      <c r="AB75" s="3" t="s">
        <v>35</v>
      </c>
      <c r="AC75" s="3" t="s">
        <v>190</v>
      </c>
      <c r="AD75" s="3" t="s">
        <v>189</v>
      </c>
      <c r="AE75" s="3" t="s">
        <v>169</v>
      </c>
      <c r="AF75" s="3" t="s">
        <v>169</v>
      </c>
      <c r="AG75" s="3" t="s">
        <v>169</v>
      </c>
      <c r="AH75" s="3" t="s">
        <v>936</v>
      </c>
      <c r="AI75" s="3" t="s">
        <v>937</v>
      </c>
      <c r="AJ75" s="3" t="s">
        <v>938</v>
      </c>
      <c r="AK75" s="3" t="s">
        <v>939</v>
      </c>
      <c r="AL75" s="3" t="s">
        <v>769</v>
      </c>
      <c r="AM75" s="3" t="s">
        <v>162</v>
      </c>
      <c r="AN75" s="3" t="s">
        <v>190</v>
      </c>
      <c r="AO75" s="3" t="s">
        <v>940</v>
      </c>
      <c r="AP75" s="3" t="s">
        <v>941</v>
      </c>
      <c r="AQ75" s="3" t="s">
        <v>229</v>
      </c>
      <c r="AR75" s="3" t="s">
        <v>229</v>
      </c>
      <c r="AS75" s="3" t="s">
        <v>942</v>
      </c>
      <c r="AT75" s="3" t="s">
        <v>943</v>
      </c>
      <c r="AU75" s="3" t="s">
        <v>169</v>
      </c>
      <c r="AV75" s="3" t="s">
        <v>189</v>
      </c>
      <c r="AW75" s="3" t="s">
        <v>189</v>
      </c>
      <c r="AX75" s="3" t="s">
        <v>190</v>
      </c>
      <c r="AY75" s="24" t="s">
        <v>944</v>
      </c>
      <c r="AZ75" s="24" t="s">
        <v>190</v>
      </c>
      <c r="BA75" s="24" t="s">
        <v>190</v>
      </c>
      <c r="BB75" s="24" t="s">
        <v>190</v>
      </c>
      <c r="BC75" s="24" t="s">
        <v>190</v>
      </c>
    </row>
    <row r="76" spans="1:55" ht="165">
      <c r="A76" s="2">
        <v>76</v>
      </c>
      <c r="B76" s="3" t="s">
        <v>645</v>
      </c>
      <c r="C76" s="23">
        <v>42987</v>
      </c>
      <c r="D76" s="3" t="s">
        <v>646</v>
      </c>
      <c r="E76" s="3" t="s">
        <v>216</v>
      </c>
      <c r="F76" s="23">
        <v>0.69930555555555596</v>
      </c>
      <c r="G76" s="3" t="s">
        <v>945</v>
      </c>
      <c r="H76" s="3" t="s">
        <v>169</v>
      </c>
      <c r="I76" s="3" t="s">
        <v>375</v>
      </c>
      <c r="J76" s="3" t="s">
        <v>14</v>
      </c>
      <c r="K76" s="3" t="s">
        <v>4</v>
      </c>
      <c r="L76" s="3" t="s">
        <v>946</v>
      </c>
      <c r="M76" s="3" t="s">
        <v>189</v>
      </c>
      <c r="N76" s="3" t="s">
        <v>4</v>
      </c>
      <c r="O76" s="3" t="s">
        <v>8</v>
      </c>
      <c r="P76" s="3" t="s">
        <v>287</v>
      </c>
      <c r="Q76" s="3" t="s">
        <v>416</v>
      </c>
      <c r="R76" s="3" t="s">
        <v>289</v>
      </c>
      <c r="S76" s="3" t="s">
        <v>169</v>
      </c>
      <c r="T76" s="3" t="s">
        <v>649</v>
      </c>
      <c r="U76" s="3" t="s">
        <v>650</v>
      </c>
      <c r="V76" s="3" t="s">
        <v>756</v>
      </c>
      <c r="W76" s="3" t="s">
        <v>262</v>
      </c>
      <c r="X76" s="3" t="s">
        <v>162</v>
      </c>
      <c r="Y76" s="3" t="s">
        <v>169</v>
      </c>
      <c r="Z76" s="3" t="s">
        <v>229</v>
      </c>
      <c r="AA76" s="3" t="s">
        <v>229</v>
      </c>
      <c r="AB76" s="3" t="s">
        <v>574</v>
      </c>
      <c r="AC76" s="3" t="s">
        <v>190</v>
      </c>
      <c r="AD76" s="3" t="s">
        <v>190</v>
      </c>
      <c r="AE76" s="3" t="s">
        <v>169</v>
      </c>
      <c r="AF76" s="3" t="s">
        <v>169</v>
      </c>
      <c r="AG76" s="3" t="s">
        <v>169</v>
      </c>
      <c r="AH76" s="3" t="s">
        <v>947</v>
      </c>
      <c r="AI76" s="3" t="s">
        <v>948</v>
      </c>
      <c r="AJ76" s="3" t="s">
        <v>949</v>
      </c>
      <c r="AK76" s="3" t="s">
        <v>950</v>
      </c>
      <c r="AL76" s="3" t="s">
        <v>951</v>
      </c>
      <c r="AM76" s="3" t="s">
        <v>162</v>
      </c>
      <c r="AN76" s="3" t="s">
        <v>190</v>
      </c>
      <c r="AO76" s="3" t="s">
        <v>949</v>
      </c>
      <c r="AP76" s="3" t="s">
        <v>950</v>
      </c>
      <c r="AQ76" s="3" t="s">
        <v>229</v>
      </c>
      <c r="AR76" s="3" t="s">
        <v>229</v>
      </c>
      <c r="AS76" s="3" t="s">
        <v>952</v>
      </c>
      <c r="AT76" s="3" t="s">
        <v>9</v>
      </c>
      <c r="AU76" s="3" t="s">
        <v>169</v>
      </c>
      <c r="AV76" s="3" t="s">
        <v>189</v>
      </c>
      <c r="AW76" s="3" t="s">
        <v>189</v>
      </c>
      <c r="AX76" s="3" t="s">
        <v>190</v>
      </c>
      <c r="AY76" s="24" t="s">
        <v>953</v>
      </c>
      <c r="AZ76" s="24" t="s">
        <v>190</v>
      </c>
      <c r="BA76" s="24" t="s">
        <v>190</v>
      </c>
      <c r="BB76" s="24" t="s">
        <v>190</v>
      </c>
      <c r="BC76" s="24" t="s">
        <v>190</v>
      </c>
    </row>
    <row r="77" spans="1:55" ht="300">
      <c r="A77" s="2">
        <v>77</v>
      </c>
      <c r="B77" s="3" t="s">
        <v>269</v>
      </c>
      <c r="C77" s="23">
        <v>42973</v>
      </c>
      <c r="D77" s="3" t="s">
        <v>334</v>
      </c>
      <c r="E77" s="3" t="s">
        <v>216</v>
      </c>
      <c r="F77" s="23">
        <v>0.360416666666667</v>
      </c>
      <c r="G77" s="3" t="s">
        <v>954</v>
      </c>
      <c r="H77" s="3" t="s">
        <v>169</v>
      </c>
      <c r="I77" s="3" t="s">
        <v>16</v>
      </c>
      <c r="J77" s="3" t="s">
        <v>8</v>
      </c>
      <c r="K77" s="3" t="s">
        <v>189</v>
      </c>
      <c r="L77" s="3" t="s">
        <v>9</v>
      </c>
      <c r="M77" s="3" t="s">
        <v>4</v>
      </c>
      <c r="N77" s="3" t="s">
        <v>189</v>
      </c>
      <c r="O77" s="3" t="s">
        <v>5</v>
      </c>
      <c r="P77" s="3" t="s">
        <v>287</v>
      </c>
      <c r="Q77" s="3" t="s">
        <v>416</v>
      </c>
      <c r="R77" s="3" t="s">
        <v>289</v>
      </c>
      <c r="S77" s="3" t="s">
        <v>169</v>
      </c>
      <c r="T77" s="3" t="s">
        <v>272</v>
      </c>
      <c r="U77" s="3" t="s">
        <v>675</v>
      </c>
      <c r="V77" s="3" t="s">
        <v>219</v>
      </c>
      <c r="W77" s="3" t="s">
        <v>190</v>
      </c>
      <c r="X77" s="3" t="s">
        <v>169</v>
      </c>
      <c r="Y77" s="3" t="s">
        <v>162</v>
      </c>
      <c r="Z77" s="3" t="s">
        <v>229</v>
      </c>
      <c r="AA77" s="3" t="s">
        <v>229</v>
      </c>
      <c r="AB77" s="3" t="s">
        <v>36</v>
      </c>
      <c r="AC77" s="3" t="s">
        <v>190</v>
      </c>
      <c r="AD77" s="3" t="s">
        <v>955</v>
      </c>
      <c r="AE77" s="3" t="s">
        <v>169</v>
      </c>
      <c r="AF77" s="3" t="s">
        <v>169</v>
      </c>
      <c r="AG77" s="3" t="s">
        <v>169</v>
      </c>
      <c r="AH77" s="3" t="s">
        <v>956</v>
      </c>
      <c r="AI77" s="3" t="s">
        <v>957</v>
      </c>
      <c r="AJ77" s="3" t="s">
        <v>958</v>
      </c>
      <c r="AK77" s="3" t="s">
        <v>959</v>
      </c>
      <c r="AL77" s="3" t="s">
        <v>960</v>
      </c>
      <c r="AM77" s="3" t="s">
        <v>162</v>
      </c>
      <c r="AN77" s="3" t="s">
        <v>961</v>
      </c>
      <c r="AO77" s="3" t="s">
        <v>962</v>
      </c>
      <c r="AP77" s="3" t="s">
        <v>963</v>
      </c>
      <c r="AQ77" s="3" t="s">
        <v>229</v>
      </c>
      <c r="AR77" s="3" t="s">
        <v>229</v>
      </c>
      <c r="AS77" s="3" t="s">
        <v>964</v>
      </c>
      <c r="AT77" s="3" t="s">
        <v>965</v>
      </c>
      <c r="AU77" s="3" t="s">
        <v>169</v>
      </c>
      <c r="AV77" s="3" t="s">
        <v>189</v>
      </c>
      <c r="AW77" s="3" t="s">
        <v>189</v>
      </c>
      <c r="AX77" s="3" t="s">
        <v>190</v>
      </c>
      <c r="AY77" s="24" t="s">
        <v>966</v>
      </c>
      <c r="AZ77" s="24" t="s">
        <v>190</v>
      </c>
      <c r="BA77" s="24" t="s">
        <v>190</v>
      </c>
      <c r="BB77" s="24" t="s">
        <v>190</v>
      </c>
      <c r="BC77" s="24" t="s">
        <v>190</v>
      </c>
    </row>
    <row r="78" spans="1:55" ht="165">
      <c r="A78" s="2">
        <v>78</v>
      </c>
      <c r="B78" s="3" t="s">
        <v>967</v>
      </c>
      <c r="C78" s="23">
        <v>42963</v>
      </c>
      <c r="D78" s="3" t="s">
        <v>646</v>
      </c>
      <c r="E78" s="3" t="s">
        <v>216</v>
      </c>
      <c r="F78" s="23">
        <v>0.62152777777777801</v>
      </c>
      <c r="G78" s="3" t="s">
        <v>968</v>
      </c>
      <c r="H78" s="3" t="s">
        <v>169</v>
      </c>
      <c r="I78" s="3" t="s">
        <v>375</v>
      </c>
      <c r="J78" s="3" t="s">
        <v>8</v>
      </c>
      <c r="K78" s="3" t="s">
        <v>4</v>
      </c>
      <c r="L78" s="3" t="s">
        <v>969</v>
      </c>
      <c r="M78" s="3" t="s">
        <v>189</v>
      </c>
      <c r="N78" s="3" t="s">
        <v>189</v>
      </c>
      <c r="O78" s="3" t="s">
        <v>8</v>
      </c>
      <c r="P78" s="3" t="s">
        <v>287</v>
      </c>
      <c r="Q78" s="3" t="s">
        <v>416</v>
      </c>
      <c r="R78" s="3" t="s">
        <v>289</v>
      </c>
      <c r="S78" s="3" t="s">
        <v>169</v>
      </c>
      <c r="T78" s="3" t="s">
        <v>170</v>
      </c>
      <c r="U78" s="3" t="s">
        <v>970</v>
      </c>
      <c r="V78" s="3" t="s">
        <v>219</v>
      </c>
      <c r="W78" s="3" t="s">
        <v>190</v>
      </c>
      <c r="X78" s="3" t="s">
        <v>162</v>
      </c>
      <c r="Y78" s="3" t="s">
        <v>169</v>
      </c>
      <c r="Z78" s="3" t="s">
        <v>229</v>
      </c>
      <c r="AA78" s="3" t="s">
        <v>229</v>
      </c>
      <c r="AB78" s="3" t="s">
        <v>574</v>
      </c>
      <c r="AC78" s="3" t="s">
        <v>190</v>
      </c>
      <c r="AD78" s="3" t="s">
        <v>189</v>
      </c>
      <c r="AE78" s="3" t="s">
        <v>169</v>
      </c>
      <c r="AF78" s="3" t="s">
        <v>169</v>
      </c>
      <c r="AG78" s="3" t="s">
        <v>169</v>
      </c>
      <c r="AH78" s="3" t="s">
        <v>971</v>
      </c>
      <c r="AI78" s="3" t="s">
        <v>972</v>
      </c>
      <c r="AJ78" s="3" t="s">
        <v>973</v>
      </c>
      <c r="AK78" s="3" t="s">
        <v>974</v>
      </c>
      <c r="AL78" s="3" t="s">
        <v>975</v>
      </c>
      <c r="AM78" s="3" t="s">
        <v>162</v>
      </c>
      <c r="AN78" s="3" t="s">
        <v>190</v>
      </c>
      <c r="AO78" s="3" t="s">
        <v>973</v>
      </c>
      <c r="AP78" s="3" t="s">
        <v>974</v>
      </c>
      <c r="AQ78" s="3" t="s">
        <v>229</v>
      </c>
      <c r="AR78" s="3" t="s">
        <v>229</v>
      </c>
      <c r="AS78" s="3" t="s">
        <v>976</v>
      </c>
      <c r="AT78" s="3" t="s">
        <v>9</v>
      </c>
      <c r="AU78" s="3" t="s">
        <v>169</v>
      </c>
      <c r="AV78" s="3" t="s">
        <v>189</v>
      </c>
      <c r="AW78" s="3" t="s">
        <v>189</v>
      </c>
      <c r="AX78" s="3" t="s">
        <v>190</v>
      </c>
      <c r="AY78" s="24" t="s">
        <v>977</v>
      </c>
      <c r="AZ78" s="24" t="s">
        <v>190</v>
      </c>
      <c r="BA78" s="24" t="s">
        <v>190</v>
      </c>
      <c r="BB78" s="24" t="s">
        <v>190</v>
      </c>
      <c r="BC78" s="24" t="s">
        <v>190</v>
      </c>
    </row>
    <row r="79" spans="1:55" ht="405">
      <c r="A79" s="2">
        <v>79</v>
      </c>
      <c r="B79" s="3" t="s">
        <v>645</v>
      </c>
      <c r="C79" s="23">
        <v>42922</v>
      </c>
      <c r="D79" s="3" t="s">
        <v>646</v>
      </c>
      <c r="E79" s="3" t="s">
        <v>216</v>
      </c>
      <c r="F79" s="23">
        <v>0.454166666666667</v>
      </c>
      <c r="G79" s="3" t="s">
        <v>978</v>
      </c>
      <c r="H79" s="3" t="s">
        <v>162</v>
      </c>
      <c r="I79" s="3" t="s">
        <v>375</v>
      </c>
      <c r="J79" s="3" t="s">
        <v>4</v>
      </c>
      <c r="K79" s="3" t="s">
        <v>189</v>
      </c>
      <c r="L79" s="3" t="s">
        <v>9</v>
      </c>
      <c r="M79" s="3" t="s">
        <v>189</v>
      </c>
      <c r="N79" s="3" t="s">
        <v>189</v>
      </c>
      <c r="O79" s="3" t="s">
        <v>4</v>
      </c>
      <c r="P79" s="3" t="s">
        <v>287</v>
      </c>
      <c r="Q79" s="3" t="s">
        <v>416</v>
      </c>
      <c r="R79" s="3" t="s">
        <v>289</v>
      </c>
      <c r="S79" s="3" t="s">
        <v>169</v>
      </c>
      <c r="T79" s="3" t="s">
        <v>649</v>
      </c>
      <c r="U79" s="3" t="s">
        <v>650</v>
      </c>
      <c r="V79" s="3" t="s">
        <v>219</v>
      </c>
      <c r="W79" s="3" t="s">
        <v>190</v>
      </c>
      <c r="X79" s="3" t="s">
        <v>169</v>
      </c>
      <c r="Y79" s="3" t="s">
        <v>162</v>
      </c>
      <c r="Z79" s="3" t="s">
        <v>229</v>
      </c>
      <c r="AA79" s="3" t="s">
        <v>229</v>
      </c>
      <c r="AB79" s="3" t="s">
        <v>10</v>
      </c>
      <c r="AC79" s="3" t="s">
        <v>506</v>
      </c>
      <c r="AD79" s="3" t="s">
        <v>190</v>
      </c>
      <c r="AE79" s="3" t="s">
        <v>169</v>
      </c>
      <c r="AF79" s="3" t="s">
        <v>169</v>
      </c>
      <c r="AG79" s="3" t="s">
        <v>169</v>
      </c>
      <c r="AH79" s="3" t="s">
        <v>979</v>
      </c>
      <c r="AI79" s="3" t="s">
        <v>980</v>
      </c>
      <c r="AJ79" s="3" t="s">
        <v>981</v>
      </c>
      <c r="AK79" s="3" t="s">
        <v>982</v>
      </c>
      <c r="AL79" s="3" t="s">
        <v>975</v>
      </c>
      <c r="AM79" s="3" t="s">
        <v>162</v>
      </c>
      <c r="AN79" s="3" t="s">
        <v>190</v>
      </c>
      <c r="AO79" s="3" t="s">
        <v>981</v>
      </c>
      <c r="AP79" s="3" t="s">
        <v>982</v>
      </c>
      <c r="AQ79" s="3" t="s">
        <v>229</v>
      </c>
      <c r="AR79" s="3" t="s">
        <v>229</v>
      </c>
      <c r="AS79" s="3" t="s">
        <v>983</v>
      </c>
      <c r="AT79" s="3" t="s">
        <v>984</v>
      </c>
      <c r="AU79" s="3" t="s">
        <v>169</v>
      </c>
      <c r="AV79" s="3" t="s">
        <v>189</v>
      </c>
      <c r="AW79" s="3" t="s">
        <v>189</v>
      </c>
      <c r="AX79" s="3" t="s">
        <v>985</v>
      </c>
      <c r="AY79" s="24" t="s">
        <v>986</v>
      </c>
      <c r="AZ79" s="24" t="s">
        <v>190</v>
      </c>
      <c r="BA79" s="24" t="s">
        <v>190</v>
      </c>
      <c r="BB79" s="24" t="s">
        <v>190</v>
      </c>
      <c r="BC79" s="24" t="s">
        <v>190</v>
      </c>
    </row>
    <row r="80" spans="1:55" ht="165">
      <c r="A80" s="2">
        <v>80</v>
      </c>
      <c r="B80" s="3" t="s">
        <v>645</v>
      </c>
      <c r="C80" s="23">
        <v>42914</v>
      </c>
      <c r="D80" s="3" t="s">
        <v>646</v>
      </c>
      <c r="E80" s="3" t="s">
        <v>216</v>
      </c>
      <c r="F80" s="23">
        <v>0.49861111111111101</v>
      </c>
      <c r="G80" s="3" t="s">
        <v>987</v>
      </c>
      <c r="H80" s="3" t="s">
        <v>162</v>
      </c>
      <c r="I80" s="3" t="s">
        <v>16</v>
      </c>
      <c r="J80" s="3" t="s">
        <v>8</v>
      </c>
      <c r="K80" s="3" t="s">
        <v>189</v>
      </c>
      <c r="L80" s="3" t="s">
        <v>9</v>
      </c>
      <c r="M80" s="3" t="s">
        <v>4</v>
      </c>
      <c r="N80" s="3" t="s">
        <v>189</v>
      </c>
      <c r="O80" s="3" t="s">
        <v>5</v>
      </c>
      <c r="P80" s="3" t="s">
        <v>803</v>
      </c>
      <c r="Q80" s="3" t="s">
        <v>416</v>
      </c>
      <c r="R80" s="3" t="s">
        <v>289</v>
      </c>
      <c r="S80" s="3" t="s">
        <v>169</v>
      </c>
      <c r="T80" s="3" t="s">
        <v>649</v>
      </c>
      <c r="U80" s="3" t="s">
        <v>650</v>
      </c>
      <c r="V80" s="3" t="s">
        <v>219</v>
      </c>
      <c r="W80" s="3" t="s">
        <v>190</v>
      </c>
      <c r="X80" s="3" t="s">
        <v>169</v>
      </c>
      <c r="Y80" s="3" t="s">
        <v>162</v>
      </c>
      <c r="Z80" s="3" t="s">
        <v>229</v>
      </c>
      <c r="AA80" s="3" t="s">
        <v>229</v>
      </c>
      <c r="AB80" s="3" t="s">
        <v>574</v>
      </c>
      <c r="AC80" s="3" t="s">
        <v>190</v>
      </c>
      <c r="AD80" s="3" t="s">
        <v>190</v>
      </c>
      <c r="AE80" s="3" t="s">
        <v>169</v>
      </c>
      <c r="AF80" s="3" t="s">
        <v>169</v>
      </c>
      <c r="AG80" s="3" t="s">
        <v>169</v>
      </c>
      <c r="AH80" s="3" t="s">
        <v>988</v>
      </c>
      <c r="AI80" s="3" t="s">
        <v>989</v>
      </c>
      <c r="AJ80" s="3" t="s">
        <v>990</v>
      </c>
      <c r="AK80" s="3" t="s">
        <v>991</v>
      </c>
      <c r="AL80" s="3" t="s">
        <v>992</v>
      </c>
      <c r="AM80" s="3" t="s">
        <v>162</v>
      </c>
      <c r="AN80" s="3" t="s">
        <v>190</v>
      </c>
      <c r="AO80" s="3" t="s">
        <v>990</v>
      </c>
      <c r="AP80" s="3" t="s">
        <v>991</v>
      </c>
      <c r="AQ80" s="3" t="s">
        <v>229</v>
      </c>
      <c r="AR80" s="3" t="s">
        <v>229</v>
      </c>
      <c r="AS80" s="3" t="s">
        <v>993</v>
      </c>
      <c r="AT80" s="3" t="s">
        <v>9</v>
      </c>
      <c r="AU80" s="3" t="s">
        <v>169</v>
      </c>
      <c r="AV80" s="3" t="s">
        <v>189</v>
      </c>
      <c r="AW80" s="3" t="s">
        <v>189</v>
      </c>
      <c r="AX80" s="3" t="s">
        <v>994</v>
      </c>
      <c r="AY80" s="24" t="s">
        <v>995</v>
      </c>
      <c r="AZ80" s="24" t="s">
        <v>190</v>
      </c>
      <c r="BA80" s="24" t="s">
        <v>190</v>
      </c>
      <c r="BB80" s="24" t="s">
        <v>190</v>
      </c>
      <c r="BC80" s="24" t="s">
        <v>190</v>
      </c>
    </row>
    <row r="81" spans="1:55" ht="165">
      <c r="A81" s="2">
        <v>81</v>
      </c>
      <c r="B81" s="3" t="s">
        <v>645</v>
      </c>
      <c r="C81" s="23">
        <v>42893</v>
      </c>
      <c r="D81" s="3" t="s">
        <v>646</v>
      </c>
      <c r="E81" s="3" t="s">
        <v>216</v>
      </c>
      <c r="F81" s="25"/>
      <c r="G81" s="3" t="s">
        <v>996</v>
      </c>
      <c r="H81" s="3" t="s">
        <v>162</v>
      </c>
      <c r="I81" s="3" t="s">
        <v>375</v>
      </c>
      <c r="J81" s="3" t="s">
        <v>8</v>
      </c>
      <c r="K81" s="3" t="s">
        <v>189</v>
      </c>
      <c r="L81" s="3" t="s">
        <v>9</v>
      </c>
      <c r="M81" s="3" t="s">
        <v>189</v>
      </c>
      <c r="N81" s="3" t="s">
        <v>189</v>
      </c>
      <c r="O81" s="3" t="s">
        <v>8</v>
      </c>
      <c r="P81" s="3" t="s">
        <v>287</v>
      </c>
      <c r="Q81" s="3" t="s">
        <v>416</v>
      </c>
      <c r="R81" s="3" t="s">
        <v>997</v>
      </c>
      <c r="S81" s="3" t="s">
        <v>169</v>
      </c>
      <c r="T81" s="3" t="s">
        <v>649</v>
      </c>
      <c r="U81" s="3" t="s">
        <v>650</v>
      </c>
      <c r="V81" s="3" t="s">
        <v>219</v>
      </c>
      <c r="W81" s="3" t="s">
        <v>190</v>
      </c>
      <c r="X81" s="3" t="s">
        <v>169</v>
      </c>
      <c r="Y81" s="3" t="s">
        <v>162</v>
      </c>
      <c r="Z81" s="3" t="s">
        <v>229</v>
      </c>
      <c r="AA81" s="3" t="s">
        <v>229</v>
      </c>
      <c r="AB81" s="3" t="s">
        <v>574</v>
      </c>
      <c r="AC81" s="3" t="s">
        <v>312</v>
      </c>
      <c r="AD81" s="3" t="s">
        <v>342</v>
      </c>
      <c r="AE81" s="3" t="s">
        <v>169</v>
      </c>
      <c r="AF81" s="3" t="s">
        <v>169</v>
      </c>
      <c r="AG81" s="3" t="s">
        <v>169</v>
      </c>
      <c r="AH81" s="3" t="s">
        <v>998</v>
      </c>
      <c r="AI81" s="3" t="s">
        <v>999</v>
      </c>
      <c r="AJ81" s="3" t="s">
        <v>1000</v>
      </c>
      <c r="AK81" s="3" t="s">
        <v>1001</v>
      </c>
      <c r="AL81" s="3" t="s">
        <v>273</v>
      </c>
      <c r="AM81" s="3" t="s">
        <v>162</v>
      </c>
      <c r="AN81" s="3" t="s">
        <v>190</v>
      </c>
      <c r="AO81" s="3" t="s">
        <v>1000</v>
      </c>
      <c r="AP81" s="3" t="s">
        <v>1001</v>
      </c>
      <c r="AQ81" s="3" t="s">
        <v>229</v>
      </c>
      <c r="AR81" s="3" t="s">
        <v>229</v>
      </c>
      <c r="AS81" s="3" t="s">
        <v>1002</v>
      </c>
      <c r="AT81" s="3" t="s">
        <v>1003</v>
      </c>
      <c r="AU81" s="3" t="s">
        <v>169</v>
      </c>
      <c r="AV81" s="3" t="s">
        <v>189</v>
      </c>
      <c r="AW81" s="3" t="s">
        <v>189</v>
      </c>
      <c r="AX81" s="3" t="s">
        <v>190</v>
      </c>
      <c r="AY81" s="24" t="s">
        <v>1004</v>
      </c>
      <c r="AZ81" s="24" t="s">
        <v>190</v>
      </c>
      <c r="BA81" s="24" t="s">
        <v>190</v>
      </c>
      <c r="BB81" s="24" t="s">
        <v>190</v>
      </c>
      <c r="BC81" s="24" t="s">
        <v>190</v>
      </c>
    </row>
    <row r="82" spans="1:55" ht="195">
      <c r="A82" s="2">
        <v>82</v>
      </c>
      <c r="B82" s="3" t="s">
        <v>645</v>
      </c>
      <c r="C82" s="23">
        <v>42880</v>
      </c>
      <c r="D82" s="3" t="s">
        <v>646</v>
      </c>
      <c r="E82" s="3" t="s">
        <v>216</v>
      </c>
      <c r="F82" s="23">
        <v>0.72638888888888897</v>
      </c>
      <c r="G82" s="3" t="s">
        <v>1005</v>
      </c>
      <c r="H82" s="3" t="s">
        <v>162</v>
      </c>
      <c r="I82" s="3" t="s">
        <v>375</v>
      </c>
      <c r="J82" s="3" t="s">
        <v>5</v>
      </c>
      <c r="K82" s="3" t="s">
        <v>4</v>
      </c>
      <c r="L82" s="3" t="s">
        <v>969</v>
      </c>
      <c r="M82" s="3" t="s">
        <v>4</v>
      </c>
      <c r="N82" s="3" t="s">
        <v>189</v>
      </c>
      <c r="O82" s="3" t="s">
        <v>4</v>
      </c>
      <c r="P82" s="3" t="s">
        <v>287</v>
      </c>
      <c r="Q82" s="3" t="s">
        <v>416</v>
      </c>
      <c r="R82" s="3" t="s">
        <v>289</v>
      </c>
      <c r="S82" s="3" t="s">
        <v>169</v>
      </c>
      <c r="T82" s="3" t="s">
        <v>649</v>
      </c>
      <c r="U82" s="3" t="s">
        <v>650</v>
      </c>
      <c r="V82" s="3" t="s">
        <v>219</v>
      </c>
      <c r="W82" s="3" t="s">
        <v>190</v>
      </c>
      <c r="X82" s="3" t="s">
        <v>169</v>
      </c>
      <c r="Y82" s="3" t="s">
        <v>162</v>
      </c>
      <c r="Z82" s="3" t="s">
        <v>229</v>
      </c>
      <c r="AA82" s="3" t="s">
        <v>229</v>
      </c>
      <c r="AB82" s="3" t="s">
        <v>574</v>
      </c>
      <c r="AC82" s="3" t="s">
        <v>190</v>
      </c>
      <c r="AD82" s="3" t="s">
        <v>190</v>
      </c>
      <c r="AE82" s="3" t="s">
        <v>169</v>
      </c>
      <c r="AF82" s="3" t="s">
        <v>169</v>
      </c>
      <c r="AG82" s="3" t="s">
        <v>169</v>
      </c>
      <c r="AH82" s="3" t="s">
        <v>1006</v>
      </c>
      <c r="AI82" s="3" t="s">
        <v>1007</v>
      </c>
      <c r="AJ82" s="3" t="s">
        <v>1008</v>
      </c>
      <c r="AK82" s="3" t="s">
        <v>1009</v>
      </c>
      <c r="AL82" s="3" t="s">
        <v>1010</v>
      </c>
      <c r="AM82" s="3" t="s">
        <v>162</v>
      </c>
      <c r="AN82" s="3" t="s">
        <v>190</v>
      </c>
      <c r="AO82" s="3" t="s">
        <v>190</v>
      </c>
      <c r="AP82" s="3" t="s">
        <v>190</v>
      </c>
      <c r="AQ82" s="3" t="s">
        <v>229</v>
      </c>
      <c r="AR82" s="3" t="s">
        <v>229</v>
      </c>
      <c r="AS82" s="3" t="s">
        <v>1011</v>
      </c>
      <c r="AT82" s="3" t="s">
        <v>1012</v>
      </c>
      <c r="AU82" s="3" t="s">
        <v>169</v>
      </c>
      <c r="AV82" s="3" t="s">
        <v>189</v>
      </c>
      <c r="AW82" s="3" t="s">
        <v>189</v>
      </c>
      <c r="AX82" s="3" t="s">
        <v>190</v>
      </c>
      <c r="AY82" s="24" t="s">
        <v>1013</v>
      </c>
      <c r="AZ82" s="24" t="s">
        <v>190</v>
      </c>
      <c r="BA82" s="24" t="s">
        <v>190</v>
      </c>
      <c r="BB82" s="24" t="s">
        <v>190</v>
      </c>
      <c r="BC82" s="24" t="s">
        <v>190</v>
      </c>
    </row>
    <row r="83" spans="1:55" ht="180">
      <c r="A83" s="2">
        <v>83</v>
      </c>
      <c r="B83" s="4" t="s">
        <v>306</v>
      </c>
      <c r="C83" s="23">
        <v>42844</v>
      </c>
      <c r="D83" s="3" t="s">
        <v>334</v>
      </c>
      <c r="E83" s="3" t="s">
        <v>216</v>
      </c>
      <c r="F83" s="23">
        <v>0.79097222222222197</v>
      </c>
      <c r="G83" s="3" t="s">
        <v>1014</v>
      </c>
      <c r="H83" s="3" t="s">
        <v>169</v>
      </c>
      <c r="I83" s="3" t="s">
        <v>375</v>
      </c>
      <c r="J83" s="3" t="s">
        <v>5</v>
      </c>
      <c r="K83" s="3" t="s">
        <v>189</v>
      </c>
      <c r="L83" s="3" t="s">
        <v>9</v>
      </c>
      <c r="M83" s="3" t="s">
        <v>189</v>
      </c>
      <c r="N83" s="3" t="s">
        <v>189</v>
      </c>
      <c r="O83" s="3" t="s">
        <v>5</v>
      </c>
      <c r="P83" s="3" t="s">
        <v>287</v>
      </c>
      <c r="Q83" s="3" t="s">
        <v>416</v>
      </c>
      <c r="R83" s="3" t="s">
        <v>289</v>
      </c>
      <c r="S83" s="3" t="s">
        <v>169</v>
      </c>
      <c r="T83" s="3" t="s">
        <v>308</v>
      </c>
      <c r="U83" s="3" t="s">
        <v>1015</v>
      </c>
      <c r="V83" s="3" t="s">
        <v>310</v>
      </c>
      <c r="W83" s="3" t="s">
        <v>190</v>
      </c>
      <c r="X83" s="3" t="s">
        <v>169</v>
      </c>
      <c r="Y83" s="3" t="s">
        <v>162</v>
      </c>
      <c r="Z83" s="3" t="s">
        <v>229</v>
      </c>
      <c r="AA83" s="3" t="s">
        <v>229</v>
      </c>
      <c r="AB83" s="3" t="s">
        <v>10</v>
      </c>
      <c r="AC83" s="3" t="s">
        <v>312</v>
      </c>
      <c r="AD83" s="3" t="s">
        <v>190</v>
      </c>
      <c r="AE83" s="3" t="s">
        <v>169</v>
      </c>
      <c r="AF83" s="3" t="s">
        <v>169</v>
      </c>
      <c r="AG83" s="3" t="s">
        <v>169</v>
      </c>
      <c r="AH83" s="3" t="s">
        <v>1016</v>
      </c>
      <c r="AI83" s="3" t="s">
        <v>1017</v>
      </c>
      <c r="AJ83" s="3" t="s">
        <v>1018</v>
      </c>
      <c r="AK83" s="3" t="s">
        <v>1019</v>
      </c>
      <c r="AL83" s="3" t="s">
        <v>1020</v>
      </c>
      <c r="AM83" s="3" t="s">
        <v>169</v>
      </c>
      <c r="AN83" s="3" t="s">
        <v>189</v>
      </c>
      <c r="AO83" s="3" t="s">
        <v>190</v>
      </c>
      <c r="AP83" s="3" t="s">
        <v>190</v>
      </c>
      <c r="AQ83" s="3" t="s">
        <v>229</v>
      </c>
      <c r="AR83" s="3" t="s">
        <v>229</v>
      </c>
      <c r="AS83" s="3" t="s">
        <v>1021</v>
      </c>
      <c r="AT83" s="3" t="s">
        <v>1022</v>
      </c>
      <c r="AU83" s="3" t="s">
        <v>169</v>
      </c>
      <c r="AV83" s="3" t="s">
        <v>189</v>
      </c>
      <c r="AW83" s="3" t="s">
        <v>189</v>
      </c>
      <c r="AX83" s="3" t="s">
        <v>1023</v>
      </c>
      <c r="AY83" s="24" t="s">
        <v>1024</v>
      </c>
      <c r="AZ83" s="24" t="s">
        <v>190</v>
      </c>
      <c r="BA83" s="24" t="s">
        <v>190</v>
      </c>
      <c r="BB83" s="24" t="s">
        <v>190</v>
      </c>
      <c r="BC83" s="24" t="s">
        <v>190</v>
      </c>
    </row>
    <row r="84" spans="1:55" ht="165">
      <c r="A84" s="2">
        <v>84</v>
      </c>
      <c r="B84" s="4" t="s">
        <v>306</v>
      </c>
      <c r="C84" s="23">
        <v>42820</v>
      </c>
      <c r="D84" s="3" t="s">
        <v>215</v>
      </c>
      <c r="E84" s="3" t="s">
        <v>216</v>
      </c>
      <c r="F84" s="23">
        <v>0.70138888888888895</v>
      </c>
      <c r="G84" s="3" t="s">
        <v>1025</v>
      </c>
      <c r="H84" s="3" t="s">
        <v>162</v>
      </c>
      <c r="I84" s="3" t="s">
        <v>375</v>
      </c>
      <c r="J84" s="3" t="s">
        <v>14</v>
      </c>
      <c r="K84" s="3" t="s">
        <v>4</v>
      </c>
      <c r="L84" s="3" t="s">
        <v>969</v>
      </c>
      <c r="M84" s="3" t="s">
        <v>4</v>
      </c>
      <c r="N84" s="3" t="s">
        <v>4</v>
      </c>
      <c r="O84" s="3" t="s">
        <v>5</v>
      </c>
      <c r="P84" s="3" t="s">
        <v>287</v>
      </c>
      <c r="Q84" s="3" t="s">
        <v>416</v>
      </c>
      <c r="R84" s="3" t="s">
        <v>289</v>
      </c>
      <c r="S84" s="3" t="s">
        <v>169</v>
      </c>
      <c r="T84" s="3" t="s">
        <v>308</v>
      </c>
      <c r="U84" s="3" t="s">
        <v>1015</v>
      </c>
      <c r="V84" s="3" t="s">
        <v>310</v>
      </c>
      <c r="W84" s="3" t="s">
        <v>190</v>
      </c>
      <c r="X84" s="3" t="s">
        <v>169</v>
      </c>
      <c r="Y84" s="3" t="s">
        <v>162</v>
      </c>
      <c r="Z84" s="3" t="s">
        <v>229</v>
      </c>
      <c r="AA84" s="3" t="s">
        <v>229</v>
      </c>
      <c r="AB84" s="3" t="s">
        <v>574</v>
      </c>
      <c r="AC84" s="3" t="s">
        <v>190</v>
      </c>
      <c r="AD84" s="3" t="s">
        <v>4</v>
      </c>
      <c r="AE84" s="3" t="s">
        <v>169</v>
      </c>
      <c r="AF84" s="3" t="s">
        <v>169</v>
      </c>
      <c r="AG84" s="3" t="s">
        <v>169</v>
      </c>
      <c r="AH84" s="3" t="s">
        <v>1026</v>
      </c>
      <c r="AI84" s="3" t="s">
        <v>1027</v>
      </c>
      <c r="AJ84" s="3" t="s">
        <v>1028</v>
      </c>
      <c r="AK84" s="3" t="s">
        <v>1029</v>
      </c>
      <c r="AL84" s="3" t="s">
        <v>1030</v>
      </c>
      <c r="AM84" s="3" t="s">
        <v>162</v>
      </c>
      <c r="AN84" s="3" t="s">
        <v>342</v>
      </c>
      <c r="AO84" s="3" t="s">
        <v>1028</v>
      </c>
      <c r="AP84" s="3" t="s">
        <v>1029</v>
      </c>
      <c r="AQ84" s="3" t="s">
        <v>229</v>
      </c>
      <c r="AR84" s="3" t="s">
        <v>229</v>
      </c>
      <c r="AS84" s="3" t="s">
        <v>1031</v>
      </c>
      <c r="AT84" s="3" t="s">
        <v>9</v>
      </c>
      <c r="AU84" s="3" t="s">
        <v>169</v>
      </c>
      <c r="AV84" s="3" t="s">
        <v>189</v>
      </c>
      <c r="AW84" s="3" t="s">
        <v>189</v>
      </c>
      <c r="AX84" s="3" t="s">
        <v>190</v>
      </c>
      <c r="AY84" s="24" t="s">
        <v>1032</v>
      </c>
      <c r="AZ84" s="24" t="s">
        <v>190</v>
      </c>
      <c r="BA84" s="24" t="s">
        <v>190</v>
      </c>
      <c r="BB84" s="24" t="s">
        <v>190</v>
      </c>
      <c r="BC84" s="24" t="s">
        <v>190</v>
      </c>
    </row>
    <row r="85" spans="1:55" ht="409.5">
      <c r="A85" s="2">
        <v>85</v>
      </c>
      <c r="B85" s="3" t="s">
        <v>645</v>
      </c>
      <c r="C85" s="23">
        <v>42817</v>
      </c>
      <c r="D85" s="3" t="s">
        <v>646</v>
      </c>
      <c r="E85" s="3" t="s">
        <v>216</v>
      </c>
      <c r="F85" s="23">
        <v>0.44166666666666698</v>
      </c>
      <c r="G85" s="3" t="s">
        <v>1033</v>
      </c>
      <c r="H85" s="3" t="s">
        <v>162</v>
      </c>
      <c r="I85" s="3" t="s">
        <v>229</v>
      </c>
      <c r="J85" s="3" t="s">
        <v>229</v>
      </c>
      <c r="K85" s="3" t="s">
        <v>229</v>
      </c>
      <c r="L85" s="3" t="s">
        <v>229</v>
      </c>
      <c r="M85" s="3" t="s">
        <v>229</v>
      </c>
      <c r="N85" s="3" t="s">
        <v>229</v>
      </c>
      <c r="O85" s="3" t="s">
        <v>229</v>
      </c>
      <c r="P85" s="3" t="s">
        <v>229</v>
      </c>
      <c r="Q85" s="3" t="s">
        <v>229</v>
      </c>
      <c r="R85" s="3" t="s">
        <v>229</v>
      </c>
      <c r="S85" s="3" t="s">
        <v>169</v>
      </c>
      <c r="T85" s="3" t="s">
        <v>649</v>
      </c>
      <c r="U85" s="3" t="s">
        <v>650</v>
      </c>
      <c r="V85" s="3" t="s">
        <v>219</v>
      </c>
      <c r="W85" s="3" t="s">
        <v>190</v>
      </c>
      <c r="X85" s="3" t="s">
        <v>162</v>
      </c>
      <c r="Y85" s="3" t="s">
        <v>169</v>
      </c>
      <c r="Z85" s="3" t="s">
        <v>229</v>
      </c>
      <c r="AA85" s="3" t="s">
        <v>229</v>
      </c>
      <c r="AB85" s="3" t="s">
        <v>10</v>
      </c>
      <c r="AC85" s="3" t="s">
        <v>190</v>
      </c>
      <c r="AD85" s="3" t="s">
        <v>189</v>
      </c>
      <c r="AE85" s="3" t="s">
        <v>169</v>
      </c>
      <c r="AF85" s="3" t="s">
        <v>169</v>
      </c>
      <c r="AG85" s="3" t="s">
        <v>169</v>
      </c>
      <c r="AH85" s="3" t="s">
        <v>229</v>
      </c>
      <c r="AI85" s="3" t="s">
        <v>229</v>
      </c>
      <c r="AJ85" s="3" t="s">
        <v>229</v>
      </c>
      <c r="AK85" s="3" t="s">
        <v>229</v>
      </c>
      <c r="AL85" s="3" t="s">
        <v>1034</v>
      </c>
      <c r="AM85" s="3" t="s">
        <v>162</v>
      </c>
      <c r="AN85" s="3" t="s">
        <v>14</v>
      </c>
      <c r="AO85" s="3" t="s">
        <v>229</v>
      </c>
      <c r="AP85" s="3" t="s">
        <v>229</v>
      </c>
      <c r="AQ85" s="3" t="s">
        <v>229</v>
      </c>
      <c r="AR85" s="3" t="s">
        <v>229</v>
      </c>
      <c r="AS85" s="3" t="s">
        <v>1035</v>
      </c>
      <c r="AT85" s="3" t="s">
        <v>9</v>
      </c>
      <c r="AU85" s="3" t="s">
        <v>169</v>
      </c>
      <c r="AV85" s="3" t="s">
        <v>189</v>
      </c>
      <c r="AW85" s="3" t="s">
        <v>189</v>
      </c>
      <c r="AX85" s="3" t="s">
        <v>190</v>
      </c>
      <c r="AY85" s="24" t="s">
        <v>1036</v>
      </c>
      <c r="AZ85" s="24" t="s">
        <v>190</v>
      </c>
      <c r="BA85" s="24" t="s">
        <v>190</v>
      </c>
      <c r="BB85" s="24" t="s">
        <v>190</v>
      </c>
      <c r="BC85" s="24" t="s">
        <v>190</v>
      </c>
    </row>
    <row r="86" spans="1:55" ht="180">
      <c r="A86" s="2">
        <v>86</v>
      </c>
      <c r="B86" s="3" t="s">
        <v>645</v>
      </c>
      <c r="C86" s="23">
        <v>42816</v>
      </c>
      <c r="D86" s="3" t="s">
        <v>646</v>
      </c>
      <c r="E86" s="3" t="s">
        <v>216</v>
      </c>
      <c r="F86" s="23">
        <v>0.5625</v>
      </c>
      <c r="G86" s="3" t="s">
        <v>1037</v>
      </c>
      <c r="H86" s="3" t="s">
        <v>162</v>
      </c>
      <c r="I86" s="3" t="s">
        <v>34</v>
      </c>
      <c r="J86" s="3" t="s">
        <v>8</v>
      </c>
      <c r="K86" s="3" t="s">
        <v>189</v>
      </c>
      <c r="L86" s="3" t="s">
        <v>9</v>
      </c>
      <c r="M86" s="3" t="s">
        <v>4</v>
      </c>
      <c r="N86" s="3" t="s">
        <v>189</v>
      </c>
      <c r="O86" s="3" t="s">
        <v>5</v>
      </c>
      <c r="P86" s="3" t="s">
        <v>803</v>
      </c>
      <c r="Q86" s="3" t="s">
        <v>416</v>
      </c>
      <c r="R86" s="3" t="s">
        <v>289</v>
      </c>
      <c r="S86" s="3" t="s">
        <v>169</v>
      </c>
      <c r="T86" s="3" t="s">
        <v>649</v>
      </c>
      <c r="U86" s="3" t="s">
        <v>650</v>
      </c>
      <c r="V86" s="3" t="s">
        <v>219</v>
      </c>
      <c r="W86" s="3" t="s">
        <v>190</v>
      </c>
      <c r="X86" s="3" t="s">
        <v>169</v>
      </c>
      <c r="Y86" s="3" t="s">
        <v>162</v>
      </c>
      <c r="Z86" s="3" t="s">
        <v>229</v>
      </c>
      <c r="AA86" s="3" t="s">
        <v>229</v>
      </c>
      <c r="AB86" s="3" t="s">
        <v>574</v>
      </c>
      <c r="AC86" s="3" t="s">
        <v>190</v>
      </c>
      <c r="AD86" s="3" t="s">
        <v>5</v>
      </c>
      <c r="AE86" s="3" t="s">
        <v>169</v>
      </c>
      <c r="AF86" s="3" t="s">
        <v>169</v>
      </c>
      <c r="AG86" s="3" t="s">
        <v>169</v>
      </c>
      <c r="AH86" s="3" t="s">
        <v>1038</v>
      </c>
      <c r="AI86" s="3" t="s">
        <v>1039</v>
      </c>
      <c r="AJ86" s="3" t="s">
        <v>1040</v>
      </c>
      <c r="AK86" s="3" t="s">
        <v>1041</v>
      </c>
      <c r="AL86" s="3" t="s">
        <v>1042</v>
      </c>
      <c r="AM86" s="3" t="s">
        <v>162</v>
      </c>
      <c r="AN86" s="3" t="s">
        <v>14</v>
      </c>
      <c r="AO86" s="3" t="s">
        <v>1040</v>
      </c>
      <c r="AP86" s="3" t="s">
        <v>1041</v>
      </c>
      <c r="AQ86" s="3" t="s">
        <v>229</v>
      </c>
      <c r="AR86" s="3" t="s">
        <v>229</v>
      </c>
      <c r="AS86" s="3" t="s">
        <v>1043</v>
      </c>
      <c r="AT86" s="3" t="s">
        <v>9</v>
      </c>
      <c r="AU86" s="3" t="s">
        <v>169</v>
      </c>
      <c r="AV86" s="3" t="s">
        <v>189</v>
      </c>
      <c r="AW86" s="3" t="s">
        <v>189</v>
      </c>
      <c r="AX86" s="3" t="s">
        <v>190</v>
      </c>
      <c r="AY86" s="24" t="s">
        <v>1044</v>
      </c>
      <c r="AZ86" s="24" t="s">
        <v>190</v>
      </c>
      <c r="BA86" s="24" t="s">
        <v>190</v>
      </c>
      <c r="BB86" s="24" t="s">
        <v>190</v>
      </c>
      <c r="BC86" s="24" t="s">
        <v>190</v>
      </c>
    </row>
    <row r="87" spans="1:55" ht="225">
      <c r="A87" s="2">
        <v>87</v>
      </c>
      <c r="B87" s="3" t="s">
        <v>645</v>
      </c>
      <c r="C87" s="23">
        <v>42782</v>
      </c>
      <c r="D87" s="3" t="s">
        <v>646</v>
      </c>
      <c r="E87" s="3" t="s">
        <v>216</v>
      </c>
      <c r="F87" s="23">
        <v>0.359722222222222</v>
      </c>
      <c r="G87" s="3" t="s">
        <v>1045</v>
      </c>
      <c r="H87" s="3" t="s">
        <v>162</v>
      </c>
      <c r="I87" s="3" t="s">
        <v>16</v>
      </c>
      <c r="J87" s="3" t="s">
        <v>8</v>
      </c>
      <c r="K87" s="3" t="s">
        <v>189</v>
      </c>
      <c r="L87" s="3" t="s">
        <v>9</v>
      </c>
      <c r="M87" s="3" t="s">
        <v>189</v>
      </c>
      <c r="N87" s="3" t="s">
        <v>189</v>
      </c>
      <c r="O87" s="3" t="s">
        <v>8</v>
      </c>
      <c r="P87" s="3" t="s">
        <v>803</v>
      </c>
      <c r="Q87" s="3" t="s">
        <v>416</v>
      </c>
      <c r="R87" s="3" t="s">
        <v>289</v>
      </c>
      <c r="S87" s="3" t="s">
        <v>169</v>
      </c>
      <c r="T87" s="3" t="s">
        <v>649</v>
      </c>
      <c r="U87" s="3" t="s">
        <v>650</v>
      </c>
      <c r="V87" s="3" t="s">
        <v>219</v>
      </c>
      <c r="W87" s="3" t="s">
        <v>190</v>
      </c>
      <c r="X87" s="3" t="s">
        <v>169</v>
      </c>
      <c r="Y87" s="3" t="s">
        <v>162</v>
      </c>
      <c r="Z87" s="3" t="s">
        <v>229</v>
      </c>
      <c r="AA87" s="3" t="s">
        <v>229</v>
      </c>
      <c r="AB87" s="3" t="s">
        <v>574</v>
      </c>
      <c r="AC87" s="3" t="s">
        <v>190</v>
      </c>
      <c r="AD87" s="3" t="s">
        <v>190</v>
      </c>
      <c r="AE87" s="3" t="s">
        <v>169</v>
      </c>
      <c r="AF87" s="3" t="s">
        <v>169</v>
      </c>
      <c r="AG87" s="3" t="s">
        <v>169</v>
      </c>
      <c r="AH87" s="3" t="s">
        <v>1046</v>
      </c>
      <c r="AI87" s="3" t="s">
        <v>1047</v>
      </c>
      <c r="AJ87" s="3" t="s">
        <v>1048</v>
      </c>
      <c r="AK87" s="3" t="s">
        <v>1049</v>
      </c>
      <c r="AL87" s="3" t="s">
        <v>1050</v>
      </c>
      <c r="AM87" s="3" t="s">
        <v>162</v>
      </c>
      <c r="AN87" s="3" t="s">
        <v>190</v>
      </c>
      <c r="AO87" s="3" t="s">
        <v>1048</v>
      </c>
      <c r="AP87" s="3" t="s">
        <v>1049</v>
      </c>
      <c r="AQ87" s="3" t="s">
        <v>229</v>
      </c>
      <c r="AR87" s="3" t="s">
        <v>229</v>
      </c>
      <c r="AS87" s="3" t="s">
        <v>1051</v>
      </c>
      <c r="AT87" s="3" t="s">
        <v>1052</v>
      </c>
      <c r="AU87" s="3" t="s">
        <v>169</v>
      </c>
      <c r="AV87" s="3" t="s">
        <v>189</v>
      </c>
      <c r="AW87" s="3" t="s">
        <v>189</v>
      </c>
      <c r="AX87" s="3" t="s">
        <v>1053</v>
      </c>
      <c r="AY87" s="24" t="s">
        <v>1054</v>
      </c>
      <c r="AZ87" s="24" t="s">
        <v>190</v>
      </c>
      <c r="BA87" s="24" t="s">
        <v>190</v>
      </c>
      <c r="BB87" s="24" t="s">
        <v>190</v>
      </c>
      <c r="BC87" s="24" t="s">
        <v>190</v>
      </c>
    </row>
    <row r="88" spans="1:55" ht="195">
      <c r="A88" s="2">
        <v>88</v>
      </c>
      <c r="B88" s="3" t="s">
        <v>754</v>
      </c>
      <c r="C88" s="23">
        <v>42500</v>
      </c>
      <c r="D88" s="3" t="s">
        <v>1055</v>
      </c>
      <c r="E88" s="3" t="s">
        <v>216</v>
      </c>
      <c r="F88" s="23">
        <v>0.625</v>
      </c>
      <c r="G88" s="3" t="s">
        <v>1056</v>
      </c>
      <c r="H88" s="3" t="s">
        <v>169</v>
      </c>
      <c r="I88" s="3" t="s">
        <v>7</v>
      </c>
      <c r="J88" s="3" t="s">
        <v>14</v>
      </c>
      <c r="K88" s="3" t="s">
        <v>189</v>
      </c>
      <c r="L88" s="3" t="s">
        <v>9</v>
      </c>
      <c r="M88" s="3" t="s">
        <v>189</v>
      </c>
      <c r="N88" s="3" t="s">
        <v>189</v>
      </c>
      <c r="O88" s="3" t="s">
        <v>14</v>
      </c>
      <c r="P88" s="3" t="s">
        <v>287</v>
      </c>
      <c r="Q88" s="3" t="s">
        <v>416</v>
      </c>
      <c r="R88" s="3" t="s">
        <v>289</v>
      </c>
      <c r="S88" s="3" t="s">
        <v>169</v>
      </c>
      <c r="T88" s="3" t="s">
        <v>754</v>
      </c>
      <c r="U88" s="3" t="s">
        <v>1057</v>
      </c>
      <c r="V88" s="3" t="s">
        <v>1058</v>
      </c>
      <c r="W88" s="3" t="s">
        <v>190</v>
      </c>
      <c r="X88" s="3" t="s">
        <v>169</v>
      </c>
      <c r="Y88" s="3" t="s">
        <v>162</v>
      </c>
      <c r="Z88" s="3" t="s">
        <v>229</v>
      </c>
      <c r="AA88" s="3" t="s">
        <v>229</v>
      </c>
      <c r="AB88" s="3" t="s">
        <v>37</v>
      </c>
      <c r="AC88" s="3" t="s">
        <v>190</v>
      </c>
      <c r="AD88" s="3" t="s">
        <v>190</v>
      </c>
      <c r="AE88" s="3" t="s">
        <v>169</v>
      </c>
      <c r="AF88" s="3" t="s">
        <v>169</v>
      </c>
      <c r="AG88" s="3" t="s">
        <v>169</v>
      </c>
      <c r="AH88" s="3" t="s">
        <v>1059</v>
      </c>
      <c r="AI88" s="3" t="s">
        <v>1060</v>
      </c>
      <c r="AJ88" s="3" t="s">
        <v>1061</v>
      </c>
      <c r="AK88" s="3" t="s">
        <v>1062</v>
      </c>
      <c r="AL88" s="3" t="s">
        <v>1063</v>
      </c>
      <c r="AM88" s="3" t="s">
        <v>162</v>
      </c>
      <c r="AN88" s="3" t="s">
        <v>1064</v>
      </c>
      <c r="AO88" s="3" t="s">
        <v>1061</v>
      </c>
      <c r="AP88" s="3" t="s">
        <v>1062</v>
      </c>
      <c r="AQ88" s="3" t="s">
        <v>810</v>
      </c>
      <c r="AR88" s="3" t="s">
        <v>229</v>
      </c>
      <c r="AS88" s="3" t="s">
        <v>1065</v>
      </c>
      <c r="AT88" s="3" t="s">
        <v>1066</v>
      </c>
      <c r="AU88" s="3" t="s">
        <v>169</v>
      </c>
      <c r="AV88" s="3" t="s">
        <v>189</v>
      </c>
      <c r="AW88" s="3" t="s">
        <v>189</v>
      </c>
      <c r="AX88" s="3" t="s">
        <v>190</v>
      </c>
      <c r="AY88" s="24" t="s">
        <v>1067</v>
      </c>
      <c r="AZ88" s="24" t="s">
        <v>190</v>
      </c>
      <c r="BA88" s="24" t="s">
        <v>190</v>
      </c>
      <c r="BB88" s="24" t="s">
        <v>190</v>
      </c>
      <c r="BC88" s="24" t="s">
        <v>190</v>
      </c>
    </row>
    <row r="89" spans="1:55" ht="195">
      <c r="A89" s="2">
        <v>89</v>
      </c>
      <c r="B89" s="3" t="s">
        <v>1068</v>
      </c>
      <c r="C89" s="23">
        <v>42377</v>
      </c>
      <c r="D89" s="3" t="s">
        <v>646</v>
      </c>
      <c r="E89" s="3" t="s">
        <v>216</v>
      </c>
      <c r="F89" s="23">
        <v>0.57013888888888897</v>
      </c>
      <c r="G89" s="3" t="s">
        <v>1069</v>
      </c>
      <c r="H89" s="3" t="s">
        <v>169</v>
      </c>
      <c r="I89" s="3" t="s">
        <v>375</v>
      </c>
      <c r="J89" s="3" t="s">
        <v>14</v>
      </c>
      <c r="K89" s="3" t="s">
        <v>4</v>
      </c>
      <c r="L89" s="3" t="s">
        <v>1070</v>
      </c>
      <c r="M89" s="3" t="s">
        <v>189</v>
      </c>
      <c r="N89" s="3" t="s">
        <v>189</v>
      </c>
      <c r="O89" s="3" t="s">
        <v>14</v>
      </c>
      <c r="P89" s="3" t="s">
        <v>803</v>
      </c>
      <c r="Q89" s="3" t="s">
        <v>416</v>
      </c>
      <c r="R89" s="3" t="s">
        <v>289</v>
      </c>
      <c r="S89" s="3" t="s">
        <v>169</v>
      </c>
      <c r="T89" s="3" t="s">
        <v>754</v>
      </c>
      <c r="U89" s="3" t="s">
        <v>1057</v>
      </c>
      <c r="V89" s="3" t="s">
        <v>310</v>
      </c>
      <c r="W89" s="3" t="s">
        <v>190</v>
      </c>
      <c r="X89" s="3" t="s">
        <v>169</v>
      </c>
      <c r="Y89" s="3" t="s">
        <v>162</v>
      </c>
      <c r="Z89" s="3" t="s">
        <v>229</v>
      </c>
      <c r="AA89" s="3" t="s">
        <v>229</v>
      </c>
      <c r="AB89" s="3" t="s">
        <v>10</v>
      </c>
      <c r="AC89" s="3" t="s">
        <v>190</v>
      </c>
      <c r="AD89" s="3" t="s">
        <v>1071</v>
      </c>
      <c r="AE89" s="3" t="s">
        <v>169</v>
      </c>
      <c r="AF89" s="3" t="s">
        <v>169</v>
      </c>
      <c r="AG89" s="3" t="s">
        <v>169</v>
      </c>
      <c r="AH89" s="3" t="s">
        <v>1072</v>
      </c>
      <c r="AI89" s="3" t="s">
        <v>1073</v>
      </c>
      <c r="AJ89" s="3" t="s">
        <v>1074</v>
      </c>
      <c r="AK89" s="3" t="s">
        <v>1075</v>
      </c>
      <c r="AL89" s="3" t="s">
        <v>1076</v>
      </c>
      <c r="AM89" s="3" t="s">
        <v>169</v>
      </c>
      <c r="AN89" s="3" t="s">
        <v>189</v>
      </c>
      <c r="AO89" s="3" t="s">
        <v>190</v>
      </c>
      <c r="AP89" s="3" t="s">
        <v>190</v>
      </c>
      <c r="AQ89" s="3" t="s">
        <v>229</v>
      </c>
      <c r="AR89" s="3" t="s">
        <v>229</v>
      </c>
      <c r="AS89" s="3" t="s">
        <v>1077</v>
      </c>
      <c r="AT89" s="3" t="s">
        <v>9</v>
      </c>
      <c r="AU89" s="3" t="s">
        <v>169</v>
      </c>
      <c r="AV89" s="3" t="s">
        <v>189</v>
      </c>
      <c r="AW89" s="3" t="s">
        <v>189</v>
      </c>
      <c r="AX89" s="3" t="s">
        <v>190</v>
      </c>
      <c r="AY89" s="24" t="s">
        <v>1078</v>
      </c>
      <c r="AZ89" s="24" t="s">
        <v>190</v>
      </c>
      <c r="BA89" s="24" t="s">
        <v>190</v>
      </c>
      <c r="BB89" s="24" t="s">
        <v>190</v>
      </c>
      <c r="BC89" s="24" t="s">
        <v>190</v>
      </c>
    </row>
    <row r="90" spans="1:55" ht="150">
      <c r="A90" s="2">
        <v>90</v>
      </c>
      <c r="B90" s="3" t="s">
        <v>645</v>
      </c>
      <c r="C90" s="23">
        <v>43245</v>
      </c>
      <c r="D90" s="3" t="s">
        <v>646</v>
      </c>
      <c r="E90" s="3" t="s">
        <v>216</v>
      </c>
      <c r="F90" s="23">
        <v>0.77569444444444402</v>
      </c>
      <c r="G90" s="3" t="s">
        <v>1079</v>
      </c>
      <c r="H90" s="3" t="s">
        <v>169</v>
      </c>
      <c r="I90" s="3" t="s">
        <v>375</v>
      </c>
      <c r="J90" s="3" t="s">
        <v>5</v>
      </c>
      <c r="K90" s="3" t="s">
        <v>189</v>
      </c>
      <c r="L90" s="3" t="s">
        <v>9</v>
      </c>
      <c r="M90" s="3" t="s">
        <v>189</v>
      </c>
      <c r="N90" s="3" t="s">
        <v>189</v>
      </c>
      <c r="O90" s="3" t="s">
        <v>5</v>
      </c>
      <c r="P90" s="3" t="s">
        <v>803</v>
      </c>
      <c r="Q90" s="3" t="s">
        <v>416</v>
      </c>
      <c r="R90" s="3" t="s">
        <v>289</v>
      </c>
      <c r="S90" s="3" t="s">
        <v>169</v>
      </c>
      <c r="T90" s="3" t="s">
        <v>649</v>
      </c>
      <c r="U90" s="3" t="s">
        <v>650</v>
      </c>
      <c r="V90" s="3" t="s">
        <v>219</v>
      </c>
      <c r="W90" s="3" t="s">
        <v>190</v>
      </c>
      <c r="X90" s="3" t="s">
        <v>169</v>
      </c>
      <c r="Y90" s="3" t="s">
        <v>162</v>
      </c>
      <c r="Z90" s="3" t="s">
        <v>229</v>
      </c>
      <c r="AA90" s="3" t="s">
        <v>229</v>
      </c>
      <c r="AB90" s="3" t="s">
        <v>38</v>
      </c>
      <c r="AC90" s="3" t="s">
        <v>190</v>
      </c>
      <c r="AD90" s="3" t="s">
        <v>1080</v>
      </c>
      <c r="AE90" s="3" t="s">
        <v>169</v>
      </c>
      <c r="AF90" s="3" t="s">
        <v>169</v>
      </c>
      <c r="AG90" s="3" t="s">
        <v>169</v>
      </c>
      <c r="AH90" s="3" t="s">
        <v>1081</v>
      </c>
      <c r="AI90" s="3" t="s">
        <v>1082</v>
      </c>
      <c r="AJ90" s="3" t="s">
        <v>190</v>
      </c>
      <c r="AK90" s="3" t="s">
        <v>190</v>
      </c>
      <c r="AL90" s="3" t="s">
        <v>1083</v>
      </c>
      <c r="AM90" s="3" t="s">
        <v>169</v>
      </c>
      <c r="AN90" s="3" t="s">
        <v>189</v>
      </c>
      <c r="AO90" s="3" t="s">
        <v>190</v>
      </c>
      <c r="AP90" s="3" t="s">
        <v>190</v>
      </c>
      <c r="AQ90" s="3" t="s">
        <v>229</v>
      </c>
      <c r="AR90" s="3" t="s">
        <v>229</v>
      </c>
      <c r="AS90" s="3" t="s">
        <v>1084</v>
      </c>
      <c r="AT90" s="3" t="s">
        <v>1085</v>
      </c>
      <c r="AU90" s="3" t="s">
        <v>169</v>
      </c>
      <c r="AV90" s="3" t="s">
        <v>189</v>
      </c>
      <c r="AW90" s="3" t="s">
        <v>189</v>
      </c>
      <c r="AX90" s="3" t="s">
        <v>1086</v>
      </c>
      <c r="AY90" s="24" t="s">
        <v>1087</v>
      </c>
      <c r="AZ90" s="24" t="s">
        <v>190</v>
      </c>
      <c r="BA90" s="24" t="s">
        <v>190</v>
      </c>
      <c r="BB90" s="24" t="s">
        <v>190</v>
      </c>
      <c r="BC90" s="24" t="s">
        <v>190</v>
      </c>
    </row>
    <row r="91" spans="1:55" ht="150">
      <c r="A91" s="2">
        <v>91</v>
      </c>
      <c r="B91" s="3" t="s">
        <v>269</v>
      </c>
      <c r="C91" s="23">
        <v>43245</v>
      </c>
      <c r="D91" s="3" t="s">
        <v>215</v>
      </c>
      <c r="E91" s="3" t="s">
        <v>216</v>
      </c>
      <c r="F91" s="23">
        <v>0.66041666666666698</v>
      </c>
      <c r="G91" s="3" t="s">
        <v>1088</v>
      </c>
      <c r="H91" s="3" t="s">
        <v>162</v>
      </c>
      <c r="I91" s="3" t="s">
        <v>9</v>
      </c>
      <c r="J91" s="3" t="s">
        <v>1089</v>
      </c>
      <c r="K91" s="3" t="s">
        <v>9</v>
      </c>
      <c r="L91" s="3" t="s">
        <v>9</v>
      </c>
      <c r="M91" s="3" t="s">
        <v>9</v>
      </c>
      <c r="N91" s="3" t="s">
        <v>9</v>
      </c>
      <c r="O91" s="3" t="s">
        <v>9</v>
      </c>
      <c r="P91" s="3" t="s">
        <v>9</v>
      </c>
      <c r="Q91" s="3" t="s">
        <v>9</v>
      </c>
      <c r="R91" s="3" t="s">
        <v>289</v>
      </c>
      <c r="S91" s="3" t="s">
        <v>9</v>
      </c>
      <c r="T91" s="3" t="s">
        <v>272</v>
      </c>
      <c r="U91" s="3" t="s">
        <v>675</v>
      </c>
      <c r="V91" s="3" t="s">
        <v>219</v>
      </c>
      <c r="W91" s="3" t="s">
        <v>190</v>
      </c>
      <c r="X91" s="3" t="s">
        <v>162</v>
      </c>
      <c r="Y91" s="3" t="s">
        <v>169</v>
      </c>
      <c r="Z91" s="3" t="s">
        <v>1090</v>
      </c>
      <c r="AA91" s="3" t="s">
        <v>665</v>
      </c>
      <c r="AB91" s="3" t="s">
        <v>10</v>
      </c>
      <c r="AC91" s="3" t="s">
        <v>190</v>
      </c>
      <c r="AD91" s="3" t="s">
        <v>189</v>
      </c>
      <c r="AE91" s="3" t="s">
        <v>169</v>
      </c>
      <c r="AF91" s="3" t="s">
        <v>169</v>
      </c>
      <c r="AG91" s="3" t="s">
        <v>169</v>
      </c>
      <c r="AH91" s="3" t="s">
        <v>1091</v>
      </c>
      <c r="AI91" s="3" t="s">
        <v>1092</v>
      </c>
      <c r="AJ91" s="3" t="s">
        <v>190</v>
      </c>
      <c r="AK91" s="3" t="s">
        <v>190</v>
      </c>
      <c r="AL91" s="3" t="s">
        <v>1093</v>
      </c>
      <c r="AM91" s="3" t="s">
        <v>162</v>
      </c>
      <c r="AN91" s="3" t="s">
        <v>5</v>
      </c>
      <c r="AO91" s="3" t="s">
        <v>190</v>
      </c>
      <c r="AP91" s="3" t="s">
        <v>190</v>
      </c>
      <c r="AQ91" s="3" t="s">
        <v>190</v>
      </c>
      <c r="AR91" s="3" t="s">
        <v>190</v>
      </c>
      <c r="AS91" s="3" t="s">
        <v>1094</v>
      </c>
      <c r="AT91" s="3" t="s">
        <v>9</v>
      </c>
      <c r="AU91" s="3" t="s">
        <v>169</v>
      </c>
      <c r="AV91" s="3" t="s">
        <v>189</v>
      </c>
      <c r="AW91" s="3" t="s">
        <v>189</v>
      </c>
      <c r="AX91" s="3" t="s">
        <v>1095</v>
      </c>
      <c r="AY91" s="24" t="s">
        <v>1096</v>
      </c>
      <c r="AZ91" s="24" t="s">
        <v>190</v>
      </c>
      <c r="BA91" s="24" t="s">
        <v>190</v>
      </c>
      <c r="BB91" s="24" t="s">
        <v>190</v>
      </c>
      <c r="BC91" s="24" t="s">
        <v>190</v>
      </c>
    </row>
    <row r="92" spans="1:55" ht="165">
      <c r="A92" s="2">
        <v>92</v>
      </c>
      <c r="B92" s="3" t="s">
        <v>645</v>
      </c>
      <c r="C92" s="23">
        <v>43254</v>
      </c>
      <c r="D92" s="3" t="s">
        <v>646</v>
      </c>
      <c r="E92" s="3" t="s">
        <v>216</v>
      </c>
      <c r="F92" s="23">
        <v>0.85347222222222197</v>
      </c>
      <c r="G92" s="3" t="s">
        <v>1097</v>
      </c>
      <c r="H92" s="3" t="s">
        <v>162</v>
      </c>
      <c r="I92" s="3" t="s">
        <v>375</v>
      </c>
      <c r="J92" s="3" t="s">
        <v>4</v>
      </c>
      <c r="K92" s="3" t="s">
        <v>189</v>
      </c>
      <c r="L92" s="3" t="s">
        <v>9</v>
      </c>
      <c r="M92" s="3" t="s">
        <v>189</v>
      </c>
      <c r="N92" s="3" t="s">
        <v>189</v>
      </c>
      <c r="O92" s="3" t="s">
        <v>4</v>
      </c>
      <c r="P92" s="3" t="s">
        <v>287</v>
      </c>
      <c r="Q92" s="3" t="s">
        <v>416</v>
      </c>
      <c r="R92" s="3" t="s">
        <v>289</v>
      </c>
      <c r="S92" s="3" t="s">
        <v>169</v>
      </c>
      <c r="T92" s="3" t="s">
        <v>649</v>
      </c>
      <c r="U92" s="3" t="s">
        <v>650</v>
      </c>
      <c r="V92" s="3" t="s">
        <v>219</v>
      </c>
      <c r="W92" s="3" t="s">
        <v>190</v>
      </c>
      <c r="X92" s="3" t="s">
        <v>162</v>
      </c>
      <c r="Y92" s="3" t="s">
        <v>169</v>
      </c>
      <c r="Z92" s="3" t="s">
        <v>1098</v>
      </c>
      <c r="AA92" s="3" t="s">
        <v>175</v>
      </c>
      <c r="AB92" s="3" t="s">
        <v>574</v>
      </c>
      <c r="AC92" s="3" t="s">
        <v>190</v>
      </c>
      <c r="AD92" s="3" t="s">
        <v>189</v>
      </c>
      <c r="AE92" s="3" t="s">
        <v>169</v>
      </c>
      <c r="AF92" s="3" t="s">
        <v>169</v>
      </c>
      <c r="AG92" s="3" t="s">
        <v>169</v>
      </c>
      <c r="AH92" s="3" t="s">
        <v>1099</v>
      </c>
      <c r="AI92" s="3" t="s">
        <v>1100</v>
      </c>
      <c r="AJ92" s="3" t="s">
        <v>1101</v>
      </c>
      <c r="AK92" s="3" t="s">
        <v>1102</v>
      </c>
      <c r="AL92" s="3" t="s">
        <v>1103</v>
      </c>
      <c r="AM92" s="3" t="s">
        <v>162</v>
      </c>
      <c r="AN92" s="3" t="s">
        <v>190</v>
      </c>
      <c r="AO92" s="3" t="s">
        <v>1101</v>
      </c>
      <c r="AP92" s="3" t="s">
        <v>1102</v>
      </c>
      <c r="AQ92" s="3" t="s">
        <v>229</v>
      </c>
      <c r="AR92" s="3" t="s">
        <v>229</v>
      </c>
      <c r="AS92" s="3" t="s">
        <v>1104</v>
      </c>
      <c r="AT92" s="3" t="s">
        <v>9</v>
      </c>
      <c r="AU92" s="3" t="s">
        <v>169</v>
      </c>
      <c r="AV92" s="3" t="s">
        <v>189</v>
      </c>
      <c r="AW92" s="3" t="s">
        <v>189</v>
      </c>
      <c r="AX92" s="3" t="s">
        <v>190</v>
      </c>
      <c r="AY92" s="24" t="s">
        <v>1105</v>
      </c>
      <c r="AZ92" s="24" t="s">
        <v>190</v>
      </c>
      <c r="BA92" s="24" t="s">
        <v>190</v>
      </c>
      <c r="BB92" s="24" t="s">
        <v>190</v>
      </c>
      <c r="BC92" s="24" t="s">
        <v>190</v>
      </c>
    </row>
    <row r="93" spans="1:55" ht="180">
      <c r="A93" s="2">
        <v>97</v>
      </c>
      <c r="B93" s="3" t="s">
        <v>645</v>
      </c>
      <c r="C93" s="23">
        <v>43262</v>
      </c>
      <c r="D93" s="3" t="s">
        <v>646</v>
      </c>
      <c r="E93" s="3" t="s">
        <v>216</v>
      </c>
      <c r="F93" s="23">
        <v>0.40347222222222201</v>
      </c>
      <c r="G93" s="3" t="s">
        <v>1106</v>
      </c>
      <c r="H93" s="3" t="s">
        <v>162</v>
      </c>
      <c r="I93" s="3" t="s">
        <v>375</v>
      </c>
      <c r="J93" s="3" t="s">
        <v>14</v>
      </c>
      <c r="K93" s="3" t="s">
        <v>189</v>
      </c>
      <c r="L93" s="3" t="s">
        <v>9</v>
      </c>
      <c r="M93" s="3" t="s">
        <v>189</v>
      </c>
      <c r="N93" s="3" t="s">
        <v>189</v>
      </c>
      <c r="O93" s="3" t="s">
        <v>14</v>
      </c>
      <c r="P93" s="3" t="s">
        <v>803</v>
      </c>
      <c r="Q93" s="3" t="s">
        <v>416</v>
      </c>
      <c r="R93" s="3" t="s">
        <v>289</v>
      </c>
      <c r="S93" s="3" t="s">
        <v>169</v>
      </c>
      <c r="T93" s="3" t="s">
        <v>649</v>
      </c>
      <c r="U93" s="3" t="s">
        <v>650</v>
      </c>
      <c r="V93" s="3" t="s">
        <v>219</v>
      </c>
      <c r="W93" s="3" t="s">
        <v>190</v>
      </c>
      <c r="X93" s="3" t="s">
        <v>169</v>
      </c>
      <c r="Y93" s="3" t="s">
        <v>162</v>
      </c>
      <c r="Z93" s="3" t="s">
        <v>1090</v>
      </c>
      <c r="AA93" s="3" t="s">
        <v>175</v>
      </c>
      <c r="AB93" s="3" t="s">
        <v>574</v>
      </c>
      <c r="AC93" s="3" t="s">
        <v>190</v>
      </c>
      <c r="AD93" s="3" t="s">
        <v>190</v>
      </c>
      <c r="AE93" s="3" t="s">
        <v>169</v>
      </c>
      <c r="AF93" s="3" t="s">
        <v>169</v>
      </c>
      <c r="AG93" s="3" t="s">
        <v>169</v>
      </c>
      <c r="AH93" s="3" t="s">
        <v>1107</v>
      </c>
      <c r="AI93" s="3" t="s">
        <v>1108</v>
      </c>
      <c r="AJ93" s="3" t="s">
        <v>1109</v>
      </c>
      <c r="AK93" s="3" t="s">
        <v>1110</v>
      </c>
      <c r="AL93" s="3" t="s">
        <v>1111</v>
      </c>
      <c r="AM93" s="3" t="s">
        <v>162</v>
      </c>
      <c r="AN93" s="3" t="s">
        <v>190</v>
      </c>
      <c r="AO93" s="3" t="s">
        <v>190</v>
      </c>
      <c r="AP93" s="3" t="s">
        <v>190</v>
      </c>
      <c r="AQ93" s="3" t="s">
        <v>229</v>
      </c>
      <c r="AR93" s="3" t="s">
        <v>229</v>
      </c>
      <c r="AS93" s="3" t="s">
        <v>1112</v>
      </c>
      <c r="AT93" s="3" t="s">
        <v>9</v>
      </c>
      <c r="AU93" s="3" t="s">
        <v>169</v>
      </c>
      <c r="AV93" s="3" t="s">
        <v>189</v>
      </c>
      <c r="AW93" s="3" t="s">
        <v>189</v>
      </c>
      <c r="AX93" s="3" t="s">
        <v>1113</v>
      </c>
      <c r="AY93" s="24" t="s">
        <v>1114</v>
      </c>
      <c r="AZ93" s="24" t="s">
        <v>190</v>
      </c>
      <c r="BA93" s="24" t="s">
        <v>190</v>
      </c>
      <c r="BB93" s="24" t="s">
        <v>190</v>
      </c>
      <c r="BC93" s="24" t="s">
        <v>190</v>
      </c>
    </row>
    <row r="94" spans="1:55" ht="150">
      <c r="A94" s="2">
        <v>98</v>
      </c>
      <c r="B94" s="3" t="s">
        <v>269</v>
      </c>
      <c r="C94" s="23">
        <v>43264</v>
      </c>
      <c r="D94" s="3" t="s">
        <v>215</v>
      </c>
      <c r="E94" s="3" t="s">
        <v>216</v>
      </c>
      <c r="F94" s="23">
        <v>0.313194444444444</v>
      </c>
      <c r="G94" s="3" t="s">
        <v>1115</v>
      </c>
      <c r="H94" s="3" t="s">
        <v>169</v>
      </c>
      <c r="I94" s="3" t="s">
        <v>7</v>
      </c>
      <c r="J94" s="3" t="s">
        <v>9</v>
      </c>
      <c r="K94" s="3" t="s">
        <v>9</v>
      </c>
      <c r="L94" s="3" t="s">
        <v>9</v>
      </c>
      <c r="M94" s="3" t="s">
        <v>9</v>
      </c>
      <c r="N94" s="3" t="s">
        <v>9</v>
      </c>
      <c r="O94" s="3" t="s">
        <v>9</v>
      </c>
      <c r="P94" s="3" t="s">
        <v>9</v>
      </c>
      <c r="Q94" s="3" t="s">
        <v>416</v>
      </c>
      <c r="R94" s="3" t="s">
        <v>9</v>
      </c>
      <c r="S94" s="3" t="s">
        <v>9</v>
      </c>
      <c r="T94" s="3" t="s">
        <v>272</v>
      </c>
      <c r="U94" s="3" t="s">
        <v>675</v>
      </c>
      <c r="V94" s="3" t="s">
        <v>219</v>
      </c>
      <c r="W94" s="3" t="s">
        <v>190</v>
      </c>
      <c r="X94" s="3" t="s">
        <v>169</v>
      </c>
      <c r="Y94" s="3" t="s">
        <v>162</v>
      </c>
      <c r="Z94" s="3" t="s">
        <v>1090</v>
      </c>
      <c r="AA94" s="3" t="s">
        <v>175</v>
      </c>
      <c r="AB94" s="3" t="s">
        <v>39</v>
      </c>
      <c r="AC94" s="3" t="s">
        <v>190</v>
      </c>
      <c r="AD94" s="3" t="s">
        <v>190</v>
      </c>
      <c r="AE94" s="3" t="s">
        <v>169</v>
      </c>
      <c r="AF94" s="3" t="s">
        <v>169</v>
      </c>
      <c r="AG94" s="3" t="s">
        <v>169</v>
      </c>
      <c r="AH94" s="3" t="s">
        <v>9</v>
      </c>
      <c r="AI94" s="3" t="s">
        <v>9</v>
      </c>
      <c r="AJ94" s="3" t="s">
        <v>9</v>
      </c>
      <c r="AK94" s="3" t="s">
        <v>9</v>
      </c>
      <c r="AL94" s="3" t="s">
        <v>1116</v>
      </c>
      <c r="AM94" s="3" t="s">
        <v>169</v>
      </c>
      <c r="AN94" s="3" t="s">
        <v>190</v>
      </c>
      <c r="AO94" s="3" t="s">
        <v>9</v>
      </c>
      <c r="AP94" s="3" t="s">
        <v>9</v>
      </c>
      <c r="AQ94" s="3" t="s">
        <v>229</v>
      </c>
      <c r="AR94" s="3" t="s">
        <v>229</v>
      </c>
      <c r="AS94" s="3" t="s">
        <v>1117</v>
      </c>
      <c r="AT94" s="3" t="s">
        <v>9</v>
      </c>
      <c r="AU94" s="3" t="s">
        <v>169</v>
      </c>
      <c r="AV94" s="3" t="s">
        <v>189</v>
      </c>
      <c r="AW94" s="3" t="s">
        <v>189</v>
      </c>
      <c r="AX94" s="3" t="s">
        <v>1118</v>
      </c>
      <c r="AY94" s="24" t="s">
        <v>1119</v>
      </c>
      <c r="AZ94" s="24" t="s">
        <v>190</v>
      </c>
      <c r="BA94" s="24" t="s">
        <v>190</v>
      </c>
      <c r="BB94" s="24" t="s">
        <v>190</v>
      </c>
      <c r="BC94" s="24" t="s">
        <v>190</v>
      </c>
    </row>
    <row r="95" spans="1:55" ht="409.5">
      <c r="A95" s="2">
        <v>99</v>
      </c>
      <c r="B95" s="3" t="s">
        <v>1120</v>
      </c>
      <c r="C95" s="23">
        <v>43271</v>
      </c>
      <c r="D95" s="3" t="s">
        <v>334</v>
      </c>
      <c r="E95" s="3" t="s">
        <v>216</v>
      </c>
      <c r="F95" s="23">
        <v>0.57569444444444395</v>
      </c>
      <c r="G95" s="3" t="s">
        <v>1121</v>
      </c>
      <c r="H95" s="3" t="s">
        <v>169</v>
      </c>
      <c r="I95" s="3" t="s">
        <v>27</v>
      </c>
      <c r="J95" s="3" t="s">
        <v>4</v>
      </c>
      <c r="K95" s="3" t="s">
        <v>189</v>
      </c>
      <c r="L95" s="3" t="s">
        <v>9</v>
      </c>
      <c r="M95" s="3" t="s">
        <v>189</v>
      </c>
      <c r="N95" s="3" t="s">
        <v>189</v>
      </c>
      <c r="O95" s="3" t="s">
        <v>4</v>
      </c>
      <c r="P95" s="3" t="s">
        <v>287</v>
      </c>
      <c r="Q95" s="3" t="s">
        <v>416</v>
      </c>
      <c r="R95" s="3" t="s">
        <v>289</v>
      </c>
      <c r="S95" s="3" t="s">
        <v>169</v>
      </c>
      <c r="T95" s="3" t="s">
        <v>1122</v>
      </c>
      <c r="U95" s="3" t="s">
        <v>1123</v>
      </c>
      <c r="V95" s="3" t="s">
        <v>219</v>
      </c>
      <c r="W95" s="3" t="s">
        <v>190</v>
      </c>
      <c r="X95" s="3" t="s">
        <v>169</v>
      </c>
      <c r="Y95" s="3" t="s">
        <v>162</v>
      </c>
      <c r="Z95" s="3" t="s">
        <v>1090</v>
      </c>
      <c r="AA95" s="3" t="s">
        <v>175</v>
      </c>
      <c r="AB95" s="3" t="s">
        <v>574</v>
      </c>
      <c r="AC95" s="3" t="s">
        <v>1124</v>
      </c>
      <c r="AD95" s="3" t="s">
        <v>190</v>
      </c>
      <c r="AE95" s="3" t="s">
        <v>169</v>
      </c>
      <c r="AF95" s="3" t="s">
        <v>169</v>
      </c>
      <c r="AG95" s="3" t="s">
        <v>169</v>
      </c>
      <c r="AH95" s="3" t="s">
        <v>1125</v>
      </c>
      <c r="AI95" s="3" t="s">
        <v>1126</v>
      </c>
      <c r="AJ95" s="3" t="s">
        <v>1127</v>
      </c>
      <c r="AK95" s="3" t="s">
        <v>1128</v>
      </c>
      <c r="AL95" s="3" t="s">
        <v>1129</v>
      </c>
      <c r="AM95" s="3" t="s">
        <v>162</v>
      </c>
      <c r="AN95" s="3" t="s">
        <v>190</v>
      </c>
      <c r="AO95" s="3" t="s">
        <v>1127</v>
      </c>
      <c r="AP95" s="3" t="s">
        <v>1128</v>
      </c>
      <c r="AQ95" s="3" t="s">
        <v>229</v>
      </c>
      <c r="AR95" s="3" t="s">
        <v>229</v>
      </c>
      <c r="AS95" s="3" t="s">
        <v>1130</v>
      </c>
      <c r="AT95" s="3" t="s">
        <v>1131</v>
      </c>
      <c r="AU95" s="3" t="s">
        <v>169</v>
      </c>
      <c r="AV95" s="3" t="s">
        <v>189</v>
      </c>
      <c r="AW95" s="3" t="s">
        <v>189</v>
      </c>
      <c r="AX95" s="3" t="s">
        <v>1132</v>
      </c>
      <c r="AY95" s="24" t="s">
        <v>1133</v>
      </c>
      <c r="AZ95" s="24" t="s">
        <v>190</v>
      </c>
      <c r="BA95" s="24" t="s">
        <v>190</v>
      </c>
      <c r="BB95" s="24" t="s">
        <v>190</v>
      </c>
      <c r="BC95" s="24" t="s">
        <v>190</v>
      </c>
    </row>
    <row r="96" spans="1:55" ht="150">
      <c r="A96" s="2">
        <v>100</v>
      </c>
      <c r="B96" s="3" t="s">
        <v>645</v>
      </c>
      <c r="C96" s="23">
        <v>43273</v>
      </c>
      <c r="D96" s="3" t="s">
        <v>646</v>
      </c>
      <c r="E96" s="3" t="s">
        <v>216</v>
      </c>
      <c r="F96" s="23">
        <v>0.54513888888888895</v>
      </c>
      <c r="G96" s="3" t="s">
        <v>1134</v>
      </c>
      <c r="H96" s="3" t="s">
        <v>162</v>
      </c>
      <c r="I96" s="3" t="s">
        <v>27</v>
      </c>
      <c r="J96" s="3" t="s">
        <v>4</v>
      </c>
      <c r="K96" s="3" t="s">
        <v>189</v>
      </c>
      <c r="L96" s="3" t="s">
        <v>9</v>
      </c>
      <c r="M96" s="3" t="s">
        <v>189</v>
      </c>
      <c r="N96" s="3" t="s">
        <v>189</v>
      </c>
      <c r="O96" s="3" t="s">
        <v>4</v>
      </c>
      <c r="P96" s="3" t="s">
        <v>287</v>
      </c>
      <c r="Q96" s="3" t="s">
        <v>416</v>
      </c>
      <c r="R96" s="3" t="s">
        <v>289</v>
      </c>
      <c r="S96" s="3" t="s">
        <v>169</v>
      </c>
      <c r="T96" s="3" t="s">
        <v>649</v>
      </c>
      <c r="U96" s="3" t="s">
        <v>650</v>
      </c>
      <c r="V96" s="3" t="s">
        <v>219</v>
      </c>
      <c r="W96" s="3" t="s">
        <v>190</v>
      </c>
      <c r="X96" s="3" t="s">
        <v>169</v>
      </c>
      <c r="Y96" s="3" t="s">
        <v>162</v>
      </c>
      <c r="Z96" s="3" t="s">
        <v>1090</v>
      </c>
      <c r="AA96" s="3" t="s">
        <v>175</v>
      </c>
      <c r="AB96" s="3" t="s">
        <v>40</v>
      </c>
      <c r="AC96" s="3" t="s">
        <v>190</v>
      </c>
      <c r="AD96" s="3" t="s">
        <v>190</v>
      </c>
      <c r="AE96" s="3" t="s">
        <v>169</v>
      </c>
      <c r="AF96" s="3" t="s">
        <v>169</v>
      </c>
      <c r="AG96" s="3" t="s">
        <v>169</v>
      </c>
      <c r="AH96" s="3" t="s">
        <v>1135</v>
      </c>
      <c r="AI96" s="3" t="s">
        <v>1136</v>
      </c>
      <c r="AJ96" s="3" t="s">
        <v>1137</v>
      </c>
      <c r="AK96" s="3" t="s">
        <v>1138</v>
      </c>
      <c r="AL96" s="3" t="s">
        <v>1139</v>
      </c>
      <c r="AM96" s="3" t="s">
        <v>162</v>
      </c>
      <c r="AN96" s="3" t="s">
        <v>190</v>
      </c>
      <c r="AO96" s="3" t="s">
        <v>190</v>
      </c>
      <c r="AP96" s="3" t="s">
        <v>190</v>
      </c>
      <c r="AQ96" s="3" t="s">
        <v>229</v>
      </c>
      <c r="AR96" s="3" t="s">
        <v>229</v>
      </c>
      <c r="AS96" s="3" t="s">
        <v>1140</v>
      </c>
      <c r="AT96" s="3" t="s">
        <v>1141</v>
      </c>
      <c r="AU96" s="3" t="s">
        <v>169</v>
      </c>
      <c r="AV96" s="3" t="s">
        <v>189</v>
      </c>
      <c r="AW96" s="3" t="s">
        <v>189</v>
      </c>
      <c r="AX96" s="3" t="s">
        <v>1142</v>
      </c>
      <c r="AY96" s="24" t="s">
        <v>1143</v>
      </c>
      <c r="AZ96" s="24" t="s">
        <v>190</v>
      </c>
      <c r="BA96" s="24" t="s">
        <v>190</v>
      </c>
      <c r="BB96" s="24" t="s">
        <v>190</v>
      </c>
      <c r="BC96" s="24" t="s">
        <v>190</v>
      </c>
    </row>
    <row r="97" spans="1:55" ht="150">
      <c r="A97" s="2">
        <v>101</v>
      </c>
      <c r="B97" s="3" t="s">
        <v>645</v>
      </c>
      <c r="C97" s="23">
        <v>43280</v>
      </c>
      <c r="D97" s="3" t="s">
        <v>646</v>
      </c>
      <c r="E97" s="3" t="s">
        <v>216</v>
      </c>
      <c r="F97" s="23">
        <v>0.11944444444444401</v>
      </c>
      <c r="G97" s="3" t="s">
        <v>1144</v>
      </c>
      <c r="H97" s="3" t="s">
        <v>162</v>
      </c>
      <c r="I97" s="3" t="s">
        <v>375</v>
      </c>
      <c r="J97" s="3" t="s">
        <v>4</v>
      </c>
      <c r="K97" s="3" t="s">
        <v>4</v>
      </c>
      <c r="L97" s="3" t="s">
        <v>1070</v>
      </c>
      <c r="M97" s="3" t="s">
        <v>189</v>
      </c>
      <c r="N97" s="3" t="s">
        <v>189</v>
      </c>
      <c r="O97" s="3" t="s">
        <v>4</v>
      </c>
      <c r="P97" s="3" t="s">
        <v>287</v>
      </c>
      <c r="Q97" s="3" t="s">
        <v>723</v>
      </c>
      <c r="R97" s="3" t="s">
        <v>289</v>
      </c>
      <c r="S97" s="3" t="s">
        <v>169</v>
      </c>
      <c r="T97" s="3" t="s">
        <v>649</v>
      </c>
      <c r="U97" s="3" t="s">
        <v>650</v>
      </c>
      <c r="V97" s="3" t="s">
        <v>219</v>
      </c>
      <c r="W97" s="3" t="s">
        <v>190</v>
      </c>
      <c r="X97" s="3" t="s">
        <v>169</v>
      </c>
      <c r="Y97" s="3" t="s">
        <v>162</v>
      </c>
      <c r="Z97" s="3" t="s">
        <v>1090</v>
      </c>
      <c r="AA97" s="3" t="s">
        <v>175</v>
      </c>
      <c r="AB97" s="3" t="s">
        <v>574</v>
      </c>
      <c r="AC97" s="3" t="s">
        <v>190</v>
      </c>
      <c r="AD97" s="3" t="s">
        <v>190</v>
      </c>
      <c r="AE97" s="3" t="s">
        <v>169</v>
      </c>
      <c r="AF97" s="3" t="s">
        <v>169</v>
      </c>
      <c r="AG97" s="3" t="s">
        <v>169</v>
      </c>
      <c r="AH97" s="3" t="s">
        <v>1145</v>
      </c>
      <c r="AI97" s="3" t="s">
        <v>1146</v>
      </c>
      <c r="AJ97" s="3" t="s">
        <v>1147</v>
      </c>
      <c r="AK97" s="3" t="s">
        <v>1148</v>
      </c>
      <c r="AL97" s="3" t="s">
        <v>190</v>
      </c>
      <c r="AM97" s="3" t="s">
        <v>162</v>
      </c>
      <c r="AN97" s="3" t="s">
        <v>190</v>
      </c>
      <c r="AO97" s="3" t="s">
        <v>1149</v>
      </c>
      <c r="AP97" s="3" t="s">
        <v>1150</v>
      </c>
      <c r="AQ97" s="3" t="s">
        <v>229</v>
      </c>
      <c r="AR97" s="3" t="s">
        <v>229</v>
      </c>
      <c r="AS97" s="3" t="s">
        <v>1151</v>
      </c>
      <c r="AT97" s="3" t="s">
        <v>9</v>
      </c>
      <c r="AU97" s="3" t="s">
        <v>169</v>
      </c>
      <c r="AV97" s="3" t="s">
        <v>189</v>
      </c>
      <c r="AW97" s="3" t="s">
        <v>189</v>
      </c>
      <c r="AX97" s="3" t="s">
        <v>190</v>
      </c>
      <c r="AY97" s="24" t="s">
        <v>1152</v>
      </c>
      <c r="AZ97" s="24" t="s">
        <v>190</v>
      </c>
      <c r="BA97" s="24" t="s">
        <v>190</v>
      </c>
      <c r="BB97" s="24" t="s">
        <v>190</v>
      </c>
      <c r="BC97" s="24" t="s">
        <v>190</v>
      </c>
    </row>
  </sheetData>
  <hyperlinks>
    <hyperlink ref="AY2" r:id="rId1" xr:uid="{86743C8D-A656-BE4A-ACDF-97A4961731F2}"/>
    <hyperlink ref="AZ2" r:id="rId2" xr:uid="{A19067B2-9041-D442-A35A-EFACB84B7644}"/>
    <hyperlink ref="BA2" r:id="rId3" xr:uid="{303CA3DF-9068-4049-BA9B-0CCD263306B2}"/>
    <hyperlink ref="BB2" r:id="rId4" xr:uid="{06D1A0B7-9D4A-2B43-88FD-BD5B5C6ED78F}"/>
    <hyperlink ref="BC2" r:id="rId5" xr:uid="{1C8FEB3A-D437-E645-BF5F-EAD26E0C2617}"/>
    <hyperlink ref="AY3" r:id="rId6" xr:uid="{0D386017-8EEA-0E49-869F-3640BB22B1B8}"/>
    <hyperlink ref="AY4" r:id="rId7" xr:uid="{0994958D-52F8-AD49-AD19-27D2871E0C5A}"/>
    <hyperlink ref="AZ4" r:id="rId8" xr:uid="{18895877-38D5-A545-AC43-37058BD5DD48}"/>
    <hyperlink ref="BA4" r:id="rId9" xr:uid="{AF073AE6-F83A-1944-BC53-82CEB709FC20}"/>
    <hyperlink ref="AY5" r:id="rId10" xr:uid="{4BDB450A-8131-E445-AFE8-1BD66F3563B5}"/>
    <hyperlink ref="AZ5" r:id="rId11" xr:uid="{A638C533-9CFB-AB4D-87CC-B4856C0E8F97}"/>
    <hyperlink ref="BA5" r:id="rId12" xr:uid="{A311194C-6F0C-5840-8735-09D581B822DF}"/>
    <hyperlink ref="AY6" r:id="rId13" xr:uid="{71E59007-F50F-E84C-9519-AF91F1DF986C}"/>
    <hyperlink ref="AZ6" r:id="rId14" xr:uid="{9FC23063-33B6-B84B-9156-877779A4188D}"/>
    <hyperlink ref="AY7" r:id="rId15" xr:uid="{E51E7D47-3EB4-6849-BEF2-4E259A85E758}"/>
    <hyperlink ref="AZ7" r:id="rId16" xr:uid="{6070D0FB-EBD7-5947-AD24-1547558D1C34}"/>
    <hyperlink ref="AY8" r:id="rId17" xr:uid="{C031AC00-C24B-054D-8043-A4E4C71E3179}"/>
    <hyperlink ref="AZ8" r:id="rId18" xr:uid="{EB0B1FD5-B95B-6145-9188-0EFF80DCB23E}"/>
    <hyperlink ref="BA8" r:id="rId19" xr:uid="{A2A2B1A8-F5CD-8849-9A89-29BEF0FD881C}"/>
    <hyperlink ref="BB8" r:id="rId20" xr:uid="{69357AB0-E9D7-7843-8EE8-7C2C7772B87D}"/>
    <hyperlink ref="AY9" r:id="rId21" xr:uid="{22A4006C-8CC6-0C41-B4F3-618D88457DCE}"/>
    <hyperlink ref="AY10" r:id="rId22" xr:uid="{874D3B0D-D42C-3546-97F6-98ADC745C3A0}"/>
    <hyperlink ref="AY11" r:id="rId23" xr:uid="{A17AAD1E-FE50-404B-BEA7-FC306F6D65D0}"/>
    <hyperlink ref="AY12" r:id="rId24" xr:uid="{CB71730F-EE3A-F649-AC45-A9D0FC3A1CED}"/>
    <hyperlink ref="AY14" r:id="rId25" xr:uid="{BFCACC96-A6B6-E648-AB8E-36891E8E0D7D}"/>
    <hyperlink ref="AY15" r:id="rId26" xr:uid="{3ACEC6F4-7E98-F447-B862-B63682BFE546}"/>
    <hyperlink ref="AY18" r:id="rId27" xr:uid="{CFEAA161-E9F2-C449-BE8F-CB1935A27017}"/>
    <hyperlink ref="AY20" r:id="rId28" xr:uid="{9C5B323C-017B-2541-8074-A2F3DF3CB1CC}"/>
    <hyperlink ref="AY21" r:id="rId29" xr:uid="{9C192463-3E64-9146-A0EE-2C01B60DE339}"/>
    <hyperlink ref="AY22" r:id="rId30" xr:uid="{5DF517C3-CC69-CB43-BB7A-598973FE888C}"/>
    <hyperlink ref="AY25" r:id="rId31" xr:uid="{18733AD9-2636-8849-A107-F4C495C9CC2A}"/>
    <hyperlink ref="AY26" r:id="rId32" xr:uid="{DF5FEF3B-ADA8-CC4A-A86D-AF17CF203EF3}"/>
    <hyperlink ref="AY27" r:id="rId33" xr:uid="{9CEB88B1-7D8F-2043-801E-F8F59D04F45F}"/>
    <hyperlink ref="AY36" r:id="rId34" xr:uid="{3BA83C86-D585-3C47-8049-92C1FD69A83D}"/>
    <hyperlink ref="AY37" r:id="rId35" xr:uid="{3CFE6747-36FE-5340-9E51-497E0C17F78E}"/>
    <hyperlink ref="AY38" r:id="rId36" xr:uid="{093E09C2-87AC-2548-811C-B2904164D6F6}"/>
    <hyperlink ref="AY39" r:id="rId37" xr:uid="{B6050CA6-69B8-C640-A546-BAB1F9F1EEA8}"/>
    <hyperlink ref="AY40" r:id="rId38" xr:uid="{A06D103A-0E82-7448-900E-2B56CDC12A14}"/>
    <hyperlink ref="AY41" r:id="rId39" xr:uid="{99B64036-624E-6043-8856-5AFB0D5FA9C7}"/>
    <hyperlink ref="AY43" r:id="rId40" xr:uid="{A2B0DED8-B796-8A45-8489-ACF4D350732B}"/>
    <hyperlink ref="AY44" r:id="rId41" xr:uid="{BFDB2B0E-3285-A54F-A402-F1C5658A1B09}"/>
    <hyperlink ref="AZ44" r:id="rId42" xr:uid="{C4230E63-5AB4-C145-8078-B3DB12BDDDBA}"/>
    <hyperlink ref="BA44" r:id="rId43" xr:uid="{117B90B6-413F-5941-86A5-0DB5273E6732}"/>
    <hyperlink ref="AY45" r:id="rId44" xr:uid="{C84EBCB7-564F-964D-9A7C-3AEFC4008D69}"/>
    <hyperlink ref="AY46" r:id="rId45" xr:uid="{540D4CCF-D8AC-B949-9CBB-C1BDD76882D6}"/>
    <hyperlink ref="AY47" r:id="rId46" xr:uid="{4B6F6E9C-A526-0844-AABD-DC0A36E10FCD}"/>
    <hyperlink ref="AY48" r:id="rId47" xr:uid="{5EF80DEC-60B1-E347-8522-D7B2D747442B}"/>
    <hyperlink ref="AY49" r:id="rId48" xr:uid="{6D3D194C-4517-E441-9D8E-B8E47883674A}"/>
    <hyperlink ref="AY50" r:id="rId49" xr:uid="{2A58A7B8-ED99-944F-ABBD-A0720D7B4B5B}"/>
    <hyperlink ref="AY51" r:id="rId50" xr:uid="{2E25C2D0-3641-7F46-974F-C9FFDDECF2F3}"/>
    <hyperlink ref="AY52" r:id="rId51" xr:uid="{82C0559C-7AE9-754D-9E46-BAD878AE00EC}"/>
    <hyperlink ref="AY53" r:id="rId52" xr:uid="{E3BBE194-230D-7A46-979F-1D457322B3FA}"/>
    <hyperlink ref="AY54" r:id="rId53" xr:uid="{20635D67-6FF7-A642-A364-74F33C4894A0}"/>
    <hyperlink ref="AY55" r:id="rId54" xr:uid="{B93EF830-F377-AA47-86E1-780B49663280}"/>
    <hyperlink ref="AY56" r:id="rId55" xr:uid="{AAD0A865-C7E5-8E45-A1B1-F4F4CA495A49}"/>
    <hyperlink ref="AY57" r:id="rId56" xr:uid="{B06C3C17-133D-C642-9B45-27A63A18AC57}"/>
    <hyperlink ref="AY58" r:id="rId57" xr:uid="{A04D1086-5151-CD49-8D09-ABF3D1BAB45E}"/>
    <hyperlink ref="AY59" r:id="rId58" xr:uid="{BD8DDA0D-C51A-8D41-89E0-7C1E97FFB198}"/>
    <hyperlink ref="AY60" r:id="rId59" xr:uid="{B35D051E-E6C5-2D48-8C5E-3F9374AC6861}"/>
    <hyperlink ref="AY61" r:id="rId60" xr:uid="{AB53490D-AC6D-8B4A-B2BE-4CFD6EF34F9F}"/>
    <hyperlink ref="AY62" r:id="rId61" xr:uid="{14BD6BC0-28AF-3D42-9BA9-59ED2E03E3DF}"/>
    <hyperlink ref="AY63" r:id="rId62" xr:uid="{CA2C7105-6DD4-3C4C-88C5-A2C086BA4FC1}"/>
    <hyperlink ref="AY64" r:id="rId63" xr:uid="{B0E5B04F-DCB0-FA43-BF9A-78E11FF377A9}"/>
    <hyperlink ref="AY65" r:id="rId64" xr:uid="{9D296EBA-D528-A544-B5EF-DDBE9575E3A2}"/>
    <hyperlink ref="AY66" r:id="rId65" xr:uid="{9AC991A6-6123-0740-B4B5-3FD16216E6A7}"/>
    <hyperlink ref="AY67" r:id="rId66" xr:uid="{B40104B4-FC91-814E-A1D3-BF435FE43CE7}"/>
    <hyperlink ref="AY68" r:id="rId67" xr:uid="{3DF56C81-7418-B240-AB2E-734CCF5D8168}"/>
    <hyperlink ref="AY69" r:id="rId68" xr:uid="{0C228F7B-7194-E249-8A61-3B9744A59793}"/>
    <hyperlink ref="AY70" r:id="rId69" xr:uid="{19FD87D4-298C-2444-92A4-48620C615FEB}"/>
    <hyperlink ref="AY71" r:id="rId70" xr:uid="{2F88F3B7-1467-2A48-94F4-C2D35FD93F6B}"/>
    <hyperlink ref="AY72" r:id="rId71" xr:uid="{169DB8EE-FD68-4448-A5D8-A77526C4563F}"/>
    <hyperlink ref="AY73" r:id="rId72" xr:uid="{2C523F63-6412-EB40-A9CA-3957F9D957EB}"/>
    <hyperlink ref="AY74" r:id="rId73" xr:uid="{A0710929-371E-1C4C-98E9-9D0996B1FB47}"/>
    <hyperlink ref="AY75" r:id="rId74" xr:uid="{2F6A1263-6DF5-B947-AED4-45CB099F9F67}"/>
    <hyperlink ref="AY76" r:id="rId75" xr:uid="{8DC21D4C-2F58-CF40-BCB9-FE7D724F0BFB}"/>
    <hyperlink ref="AY77" r:id="rId76" xr:uid="{B8F71338-0497-894F-BA85-0437F6912B85}"/>
    <hyperlink ref="AY78" r:id="rId77" xr:uid="{A65FAFFD-99A2-DF48-9EF5-4B54693C2E1A}"/>
    <hyperlink ref="AY80" r:id="rId78" xr:uid="{F4A7A3A8-ADA6-8C44-9D05-99E3BCBE2C21}"/>
    <hyperlink ref="AY82" r:id="rId79" xr:uid="{E2256D46-3056-1243-BE56-7EB95EF316B2}"/>
    <hyperlink ref="AY83" r:id="rId80" xr:uid="{30121960-6EAE-8E45-9483-E0029D4E4030}"/>
    <hyperlink ref="AY84" r:id="rId81" xr:uid="{3C6B99A8-91F5-E44E-87B4-F2741241EAA3}"/>
    <hyperlink ref="AY85" r:id="rId82" xr:uid="{E3CF9972-8595-8640-83A9-FEBC5BEBDD3F}"/>
    <hyperlink ref="AY86" r:id="rId83" xr:uid="{6B4FE399-BD5D-694B-AD62-8F4C09FACFD9}"/>
    <hyperlink ref="AY87" r:id="rId84" xr:uid="{325E4D0E-5C1E-A14B-AA3C-B9C2B728A37D}"/>
    <hyperlink ref="AY88" r:id="rId85" xr:uid="{4BB54509-3CF8-C04A-97F2-ABC1CBD287D8}"/>
    <hyperlink ref="AY89" r:id="rId86" xr:uid="{57FE2C5C-E346-DE44-B561-58BECB0FD825}"/>
    <hyperlink ref="AY90" r:id="rId87" xr:uid="{ACAC6EAB-8A16-0040-9218-032D9FA6041E}"/>
    <hyperlink ref="AY91" r:id="rId88" xr:uid="{74DE3CC2-37E3-0D43-A346-1C13A21855F5}"/>
    <hyperlink ref="AY92" r:id="rId89" xr:uid="{239C41D2-4C8E-DD41-896D-91C66573A9FA}"/>
    <hyperlink ref="AY93" r:id="rId90" xr:uid="{BC3474A8-1CED-954E-969B-A286DC4610D6}"/>
    <hyperlink ref="AY94" r:id="rId91" xr:uid="{4F7DF37B-A8AF-6F4A-BE85-0FDE8DC27FCE}"/>
    <hyperlink ref="AY95" r:id="rId92" xr:uid="{06516218-02E9-0049-BEDE-3C4F4F60A6DF}"/>
    <hyperlink ref="AY96" r:id="rId93" xr:uid="{90831B2D-A454-4F49-9E7D-B1837A6B4F40}"/>
    <hyperlink ref="AY97" r:id="rId94" xr:uid="{E67DC93C-8E2E-9B4A-8800-A42C0883957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02EF6-6630-4BF5-B89E-FEF645BFF00B}">
  <dimension ref="A1:H97"/>
  <sheetViews>
    <sheetView tabSelected="1" topLeftCell="A21" workbookViewId="0">
      <selection activeCell="C26" sqref="C26"/>
    </sheetView>
  </sheetViews>
  <sheetFormatPr defaultColWidth="8.875" defaultRowHeight="15"/>
  <cols>
    <col min="1" max="1" width="6.625" style="7" customWidth="1"/>
    <col min="2" max="2" width="131.5" customWidth="1"/>
    <col min="3" max="3" width="12.375" style="11" customWidth="1"/>
    <col min="4" max="4" width="5.625" style="7" customWidth="1"/>
    <col min="5" max="5" width="6.125" style="7" customWidth="1"/>
    <col min="6" max="6" width="6.375" style="7" customWidth="1"/>
    <col min="7" max="7" width="7.5" style="7" customWidth="1"/>
    <col min="8" max="8" width="49.125" customWidth="1"/>
  </cols>
  <sheetData>
    <row r="1" spans="1:8" ht="20.25" customHeight="1">
      <c r="A1" s="6" t="s">
        <v>0</v>
      </c>
      <c r="B1" s="5" t="s">
        <v>41</v>
      </c>
      <c r="C1" s="10" t="s">
        <v>42</v>
      </c>
      <c r="D1" s="6" t="s">
        <v>4</v>
      </c>
      <c r="E1" s="6" t="s">
        <v>5</v>
      </c>
      <c r="F1" s="6" t="s">
        <v>8</v>
      </c>
      <c r="G1" s="6" t="s">
        <v>14</v>
      </c>
      <c r="H1" s="5" t="s">
        <v>1153</v>
      </c>
    </row>
    <row r="2" spans="1:8" ht="409.5">
      <c r="A2" s="26">
        <f>'Accident Template'!$A2</f>
        <v>1</v>
      </c>
      <c r="B2" s="27" t="str">
        <f>'Accident Template'!$G2</f>
        <v>This accident occurred on Mill Ave, just south of Curry Rd. in Tempe, Arizona. The accident occurred around 10 pm. The vehicle involved is one of Uber's self-driving vehicles. It was in autonomous mode at the time of the collision, with a vehicle operator behind the wheel. The vehicle was travelling northbound just south of Curry Rd. when a female walking outside of the crosswalk crossed the road from west to east when she was struck by the Uber vehicle. She was transported to a local area hospital where she passed away from her injuries.
The National Transportation Safety Board’s preliminary report on Uber’s fatal crash in Arizona gave us a few insights, and surprises, about what went wrong with Uber’s AV.
Uber disabled Volvo’s factory-equipped ADAS features, including the Automatic Emergency Brake (AEB). Phil Magney, Founder of VSI Labs, told us, “This may be somewhat routine for robo-taxi development, as you don’t want the OEM ADAS systems to conflict with the Uber AV Stack.”
This assumes the Uber’s own AV stack had an AEB that worked properly. According to the NTSB report, Uber stated that its “developmental self-driving system relies on an attentive operator to intervene if the system fails to perform appropriately during testing.”
Uber told NTSB, “emergency braking maneuvers are not enabled while the vehicle is under computer control, to reduce the potential for erratic vehicle behavior. The vehicle operator is relied on to intervene and take action.”
Mike Demler, a senior analyst at The Linley Group, suspects that Uber’s sensor fusion, more accurately its software, “was broken.”
…the system first registered radar and LIDAR observations of the pedestrian about 6 seconds before impact, when the vehicle was traveling at 43 mph. As the vehicle and pedestrian paths converged, the self-driving system software classified the pedestrian as an unknown object, as a vehicle, and then as a bicycle with varying expectations of future travel path. At 1.3 seconds before impact, the self-driving system determined that an emergency braking maneuver was needed to mitigate a collision.
“While the sensor detected an object it had a hard time classifying what it was. A person walking a bike with bags of stuff… probably a scene in which the system was not trained.”
There are issues related to the object being outside (initially) the trajectory of the vehicle. Nevertheless, the computer did not originally see the object as a threat because the predictive movement was not accurate.”</v>
      </c>
      <c r="C2" s="12" t="s">
        <v>92</v>
      </c>
      <c r="D2" s="13" t="s">
        <v>92</v>
      </c>
      <c r="E2" s="13"/>
      <c r="F2" s="13"/>
      <c r="H2" s="9" t="s">
        <v>94</v>
      </c>
    </row>
    <row r="3" spans="1:8" ht="199.5">
      <c r="A3" s="26">
        <f>'Accident Template'!$A3</f>
        <v>2</v>
      </c>
      <c r="B3" s="27" t="str">
        <f>'Accident Template'!$G3</f>
        <v>Driver Brown was driving along a Florida highway in his 2015 Model S70D, when he collided with a tractor-trailer. Data from the vehicle’s system revealed Brown was operating the car using automated control systems like traffic-aware cruise control and Autosteer. The Tesla driver killed last year while using the semi-autonomous Autopilot mode on his Model S, received several visual and audio warnings to take control of the vehicle before he was killed, according to a report from the National Transportation Safety Board. Despite the warnings, Brown kept his hands off the wheel before colliding with a truck on a Florida highway.
The Tesla was nearing an intersection as a tractor-trailer was making a left turn. The Tesla failed to stop and drove under the trailer with the windshield impacting the bottom part of the trailer. Tesla engineers feel that the Autopilot’s brakes failed to engage because the camera failed to distinguish between the bright sky and the large white side of the trailer. Adding to the problem, the trailer’s height may have fooled the camera into believing the road was clear ahead.
The Tesla camera’s inability to distinguish white paint from a clear blue sky poses a major problem.  The camera is a black and white camera that can only distinguish between black, white, and various shades of gray. It has been suggested that, if the system had used Lidar (laser based radar) instead, the colors wouldn’t have mattered.</v>
      </c>
      <c r="C3" s="12" t="str">
        <f t="shared" ref="C3:C33" si="0">_xlfn.TEXTJOIN("-",TRUE,$D3,$E3,$F3,$G3)</f>
        <v>1S19-1S18</v>
      </c>
      <c r="D3" s="13" t="s">
        <v>44</v>
      </c>
      <c r="E3" s="13" t="s">
        <v>45</v>
      </c>
      <c r="F3" s="13"/>
      <c r="H3" s="8" t="s">
        <v>46</v>
      </c>
    </row>
    <row r="4" spans="1:8" ht="256.5">
      <c r="A4" s="26">
        <f>'Accident Template'!$A4</f>
        <v>3</v>
      </c>
      <c r="B4" s="27" t="str">
        <f>'Accident Template'!$G4</f>
        <v>Tesla Model X slammed into a barrier on the 101 Highway near Mountain View, California. In the moments before the collision, which occurred at 9:27 a.m. on Friday, March 23rd, Autopilot was engaged with the adaptive cruise control follow-distance set to minimum. The driver had received several visual and one audible hands-on warning earlier in the drive and the driver’s hands were not detected on the wheel for six seconds prior to the collision.
The National Transportation Safety Board’s widely anticipated preliminary report on the crash of a 2017 Tesla Model X on March 23 in California is out.
Based on the performance data downloaded from the vehicle is, here’s what the safety regulator wrote in its report:
The Autopilot system was engaged on four separate occasions during the 32-minute trip, including continuous operation for the last 18 minutes 55 seconds prior to the crash.
During this almost 19-minute segment, the vehicle provided two visual alerts and one auditory alert for the driver to take the steering wheel. These alerts came more than 15 minutes before the crash.
In the 60 seconds prior to the crash, the driver’s hands were detected on the steering wheel on three separate occasions for a total of 34 seconds. For the last six seconds before the crash, the vehicle didn’t detect any hands on the wheel.
At eight seconds before impact, the Tesla was behind a lead vehicle, traveling about 65 mph.
Seven seconds before the crash, the Tesla began to steer left, following the lead vehicle.
At four seconds, the Tesla was no longer following its leader.
From three seconds prior to the moment of impact with the crash attenuator, Tesla speeded up from 62 to 70.8 mph. No pre-crash braking or evasive steering was recorded.</v>
      </c>
      <c r="C4" s="12" t="str">
        <f t="shared" si="0"/>
        <v>1S23-1S4</v>
      </c>
      <c r="D4" s="13" t="s">
        <v>47</v>
      </c>
      <c r="E4" s="13" t="s">
        <v>48</v>
      </c>
      <c r="F4" s="13"/>
      <c r="H4" s="7"/>
    </row>
    <row r="5" spans="1:8" ht="99.75">
      <c r="A5" s="26">
        <f>'Accident Template'!$A5</f>
        <v>4</v>
      </c>
      <c r="B5" s="27" t="str">
        <f>'Accident Template'!$G5</f>
        <v>A Tesla sedan with a semi-autonomous Autopilot feature has rear-ended a fire department truck at 60 mph (97 kph) apparently without braking before impact,  The Sedan was in Autopilot mode. The accident involved Tesla Model S and a fire department mechanic truck stopped at a red light in  South Jordan, a suburb of Salt Lake City.The Tesla's air bags were activated in the crash. There was light rain falling and roads were wet when the crash occurred. The car was programmed by the driver to travel at 60 mph. The driver finally touched the brake pedal "a second prior to the crash.
According to South Jordan Police, the Tesla was traveling southbound on Bangerter Highway (SR-154) Friday around 6:30 p.m. before it crashed into the truck that had been stopped at the red light at 10400 South.</v>
      </c>
      <c r="C5" s="12" t="str">
        <f t="shared" si="0"/>
        <v>1S23</v>
      </c>
      <c r="D5" s="13" t="s">
        <v>47</v>
      </c>
      <c r="E5" s="13"/>
      <c r="F5" s="13"/>
      <c r="H5" s="8" t="s">
        <v>46</v>
      </c>
    </row>
    <row r="6" spans="1:8" ht="185.25">
      <c r="A6" s="26">
        <f>'Accident Template'!$A6</f>
        <v>5</v>
      </c>
      <c r="B6" s="27" t="str">
        <f>'Accident Template'!$G6</f>
        <v>Intel/Mobileye held a media event in Jerusalem 05/17/2018, offering a group of reporters a taste of travel inside Mobileye’s autonomous vehicle equipped with 12 cameras but no other sensors. Separately, the public AV demo in Jerusalem inadvertently allowed a local TV station’s video camera to capture Mobileye’s car (Ford Fusion) running a red light. (Fast-forward the video to 4:28 for said scene in reference 3 column)
According to Mobileye, the incident was not a software bug in the car. Instead, it was triggered by electromagnetic interference (EMI) between a wireless camera used by the TV crew and the traffic light’s wireless transponder. Mobileye had equipped the traffic light with a wireless transponder — for extra safety — on the route that the AV was scheduled to drive in the demo. As a result, crossed signals from the two wireless sources befuddled the car. The AV actually slowed down at the sight of a red light, but then zipped on through.
a car outfitted with television cameras from Israel’s Channel 10, went straight through a red light about a quarter of mile from the company’s garage after an otherwise uneventful ride. Mobileye was also modifying the hardware designed to shield the car’s computers from electromagnetic interference in order to prevent similar incidents in the future.</v>
      </c>
      <c r="C6" s="12" t="str">
        <f t="shared" si="0"/>
        <v/>
      </c>
      <c r="D6" s="13"/>
      <c r="E6" s="13"/>
      <c r="F6" s="13"/>
      <c r="H6" s="8" t="s">
        <v>49</v>
      </c>
    </row>
    <row r="7" spans="1:8" ht="156.75">
      <c r="A7" s="26">
        <f>'Accident Template'!$A7</f>
        <v>6</v>
      </c>
      <c r="B7" s="27" t="str">
        <f>'Accident Template'!$G7</f>
        <v>On Friday, May 4, 2018 around 12:00 pm.,  a two-vehicle collision occurred in Chandler at the intersection of Chandler Blvd. &amp; Los Feliz Dr. A silve Honda sedan was traveling eastbound on Chandler Blvd., approaching the Los Feliz Dr. intersection. As the Honda continued towards the intersection, the traffic signal cycled from yellow to red. The silver Honda continued eastbound and entered the intersection on a red signal. As the Honda was traveling through the intersection, a vehicle began to proceed northbound through the intersection on a green signal. The operator of the Honda was forced to swerve to avoid striking this vehicle. Upon doing so, the silver Honda drove over the raised median and continued traveling eastbound in the westbound landes of Chandler Blvd. From there, the Honda struck a white Chrysler minivan (Waymo autonomous vehicle), which was traveling westbound and slowing for the red signal at Los Feliz Dr. The Chrysler was in manual mode and the vehicle operator was the lone occupant. Investigators were able to determine the silver Honda was traveling at approximatley 40 m.p.h. when it entered the Los Feliz Dr. intersection. When the eastbound light cycled red, the Honda was approximatley three seconds behind the intersetion. At 40 m.p.h., this places the Honda approximately 180 feet behind the intersection when the light cycled to red. Both vehicles were towed from the scene with significant damage. The operator of the white Chrysler sustained injureis which required hospitalization. On May 5, 2018, the operator of the silver Honda was cited for a red light violatin (28-645a(3)a)</v>
      </c>
      <c r="C7" s="12" t="str">
        <f t="shared" si="0"/>
        <v>1X6-1X5</v>
      </c>
      <c r="D7" s="13" t="s">
        <v>50</v>
      </c>
      <c r="E7" s="13" t="s">
        <v>51</v>
      </c>
      <c r="F7" s="13"/>
      <c r="H7" s="7"/>
    </row>
    <row r="8" spans="1:8" ht="370.5">
      <c r="A8" s="26">
        <f>'Accident Template'!$A8</f>
        <v>7</v>
      </c>
      <c r="B8" s="27" t="str">
        <f>'Accident Template'!$G8</f>
        <v>A Tesla sedan in Autopilot mode crashed into a parked Laguna Beach Police Department vehicle Tuesday morning. The collision happened at 11:07 a.m. at 20652 Laguna Canyon Road, according to Laguna Police Sgt. Jim Cota. The officer was not in the cruiser at the time of the crash. The Tesla driver suffered minor injuries, but refused transportation to the hospital. A year ago in the same area there was another collision involving a Tesla running into a semi-truck. The Police SUV ended up with its two passenger-side wheels on a sidewalk.
A Tesla spokeperson said: “When using autopilot, drivers are continuously reminded of their responsibility to keep their hands on the wheel and maintain control of the vehicle at all times.
“Tesla has always been clear that autopilot doesn’t make the car impervious to all accidents, and before a driver can use autopilot, they must accept a dialogue box which states that ‘autopilot is designed for use on highways that have a center divider and clear lane markings’.”
Failing to detect stopped vehicles is a known problem for makers of cars with autonomous features. Tesla’s manual warns: “Traffic-Aware Cruise Control cannot detect all objects and may not brake/decelerate for stationary vehicles or objects, especially in situations when you are driving over 50mph (80kmh) and in situations where a vehicle you are following moves out of your driving path and a stationary vehicle or object is in front of you.”
As highlighted by Wired following the January collision with a fire truck, Volvo’s semi-autonomous system is similarly ill-equipped to deal with such a scenario. If a car in front of a Volvo using “pilot assist” changes lanes, revealing a stopped car in front, “pilot assist will ignore the stationary vehicle and instead accelerate to the stored [cruise control] speed”.
This quirk is generated by the systems’ efforts to avoid false positives and slamming on the brakes unnecessarily, which could also be dangerous. The radar sensors used on the cars detect other vehicles on the road, but also stationary objects such as overhead road signs. Engineers have to program the system to focus on moving objects to ensure the car doesn’t brake every time it “sees” a road sign.
Auto makers can improve the accuracy of their autonomous systems by using multiple sensor types, including , which projects lasers that bounce off objects to create a high-resolution map of the environment. It is expensive  where other sensors, such as radar and cameras, fail. Many experts believe lidar will be critical for building successful fully autonomous vehicles.</v>
      </c>
      <c r="C8" s="12" t="str">
        <f t="shared" si="0"/>
        <v>1S23</v>
      </c>
      <c r="D8" s="13" t="s">
        <v>47</v>
      </c>
      <c r="E8" s="13"/>
      <c r="F8" s="13"/>
      <c r="H8" s="7"/>
    </row>
    <row r="9" spans="1:8" ht="128.25">
      <c r="A9" s="26">
        <f>'Accident Template'!$A9</f>
        <v>8</v>
      </c>
      <c r="B9" s="27" t="str">
        <f>'Accident Template'!$G9</f>
        <v>A Google Lexus model autonomous vehicle (“Google AV”) in autonomous mode travelling northbound on Clark Ave. in Mountain View was involved in an accident. As the Google AV approached the intersection of Clark St. and El Camino Real, it activated its turn signal to indicate its intention to make a right turn on El Camino Real. The Google AV came to a complete stop at a red light at the intersection and then began to slowly advance in order to get a better view of cross traffic on El Camino Real approaching from the left to determine whether it was clear to make the right turn on red. A vehicle approaching from behind came to a stop and then rolled forward and collided with the rear bumper of the Google AV. The pproximate speed of the other vehicle at the time of impact was 4 MPH. The speed of the Google AV at the time of impact was below 1 MPH.
There were no injuries reported at the scene by either party. The Google AV sustained minor damage to the rear bumper. The other vehicle sustained minor damage to the passenger side headlight, vehicle hood, and front
bumper.</v>
      </c>
      <c r="C9" s="12" t="str">
        <f t="shared" si="0"/>
        <v>1S24-1S24</v>
      </c>
      <c r="D9" s="13" t="s">
        <v>52</v>
      </c>
      <c r="E9" s="13" t="s">
        <v>52</v>
      </c>
      <c r="F9" s="13"/>
      <c r="H9" s="7"/>
    </row>
    <row r="10" spans="1:8" ht="71.25">
      <c r="A10" s="26">
        <f>'Accident Template'!$A10</f>
        <v>9</v>
      </c>
      <c r="B10" s="27" t="str">
        <f>'Accident Template'!$G10</f>
        <v>A Google prototype autonomous vehicle (“Google AV”) traveling southbound in autonomous mode on Shoreline Boulevard in Mountain View was involved in an accident. The Google AV entered a slip lane in order to turn right onto El Camino Real and came to a stop to yield to westbound traffic on El Camino Real. As the Google AV began to move forward onto El Camino Real, another vehicle immediately behind the Google AV collided with the rear of the Google AV. At the time of the collision, the Google AV was traveling at approximately 3 mph, and the other vehicle was traveling at approximately 6 mph. The Google AV sustained minor damage to its rear hatch. The other vehicle sustained minor damage to its front bumper. There were no injuries reported at the scene.</v>
      </c>
      <c r="C10" s="12" t="str">
        <f>_xlfn.TEXTJOIN("-",TRUE,$D10,$E10,$F10,$G10)</f>
        <v>1S24-1S9-1S24</v>
      </c>
      <c r="D10" s="13" t="s">
        <v>52</v>
      </c>
      <c r="E10" s="13" t="s">
        <v>53</v>
      </c>
      <c r="F10" s="13" t="s">
        <v>52</v>
      </c>
      <c r="H10" s="7"/>
    </row>
    <row r="11" spans="1:8" ht="85.5">
      <c r="A11" s="26">
        <f>'Accident Template'!$A11</f>
        <v>10</v>
      </c>
      <c r="B11" s="27" t="str">
        <f>'Accident Template'!$G11</f>
        <v>A Google prototype autonomous vehicle (“Google AV”) proceeding westbound in autonomous mode on Nita Avenue in Palo Alto was involved in an accident. The Google AV came to a stop at the intersection of San Antonio Road, then, in preparation for making a right turn on San Antonio Road, began to gradually advance forward in order to gain a better view of cross-traffic. A
12-passenger shuttle van waiting immediately behind the Google AV then advanced forward at approximately 7 mph and collided with the rear bumper of the Google AV. The Google AV was travelling at approximately 3 mph at the time of the collision. The Google AV experienced minor damage to its rear bumper and hatch. The other vehicle experienced minor damage to its front bumper and right headlight. There were no injuries reported at the scene by either party.</v>
      </c>
      <c r="C11" s="12" t="str">
        <f t="shared" si="0"/>
        <v>1S24</v>
      </c>
      <c r="D11" s="13" t="s">
        <v>52</v>
      </c>
      <c r="E11" s="13"/>
      <c r="F11" s="13"/>
      <c r="H11" s="7"/>
    </row>
    <row r="12" spans="1:8" ht="128.25">
      <c r="A12" s="26">
        <f>'Accident Template'!$A12</f>
        <v>11</v>
      </c>
      <c r="B12" s="27" t="str">
        <f>'Accident Template'!$G12</f>
        <v>A Google prototype vehicle (“Google AV”) traveling eastbound in manual mode
on El Camino Real in Los Altos was involved in an accident. As the Google AV was completing a lane change in autonomous mode from the far right lane to the middle lane of El Camino Real near the intersection of Showers Drive, a car stopped in tra􀃕c in the far left lane of El Camino Real abruptly changed lanes into the middle lane, immediately in front of the Google AV. The Google AV test
driver took manual control of the Google AV and quickly merged back into the far right lane to avoid the vehicle. Another vehicle approaching from behind in the right lane of El Camino Real then struck the rear passenger side quarter panel of the Google AV at approximately 23 mph. The Google AV was travelling at approximately 14 mph at the time of the collision. The Google AV sustained minor
damage to its rear passenger-side tire, quarter panel, and door. The other vehicle sustained moderate damage to its front bumper and front driver-side fender. No injuries were reported by the parties at the scene.</v>
      </c>
      <c r="C12" s="12" t="str">
        <f>_xlfn.TEXTJOIN("-",TRUE,$D12,$E12,$F12,$G12)</f>
        <v>1S10-1S11</v>
      </c>
      <c r="D12" s="13" t="s">
        <v>54</v>
      </c>
      <c r="E12" s="13" t="s">
        <v>55</v>
      </c>
      <c r="F12" s="13"/>
      <c r="H12" s="7"/>
    </row>
    <row r="13" spans="1:8" ht="99.75">
      <c r="A13" s="26">
        <f>'Accident Template'!$A13</f>
        <v>12</v>
      </c>
      <c r="B13" s="27" t="str">
        <f>'Accident Template'!$G13</f>
        <v>A Google Lexus-model autonomous vehicle (“Google AV”) traveling northbound in manual mode on Calderon Ave. in Mountain View was involved in an accident. As the Google AV began to make a right turn onto Dana St. in autonomous mode, two pedestrians walking northbound on the sidewalk on Calderon Ave. approached the entrance to the crosswalk across Dana St. The Google AV test driver disengaged the autonomous technology and began to bring the Google AV to a stop in order to yield to the pedestrians entering the crosswalk. A vehicle immediately behind the Google AV traveling at 4.5 mph collided with the rear bumper of the Google
AV. The Google AV sustained minor damage to its rear bumper. The other vehicle sustained minor damage to its front bumper. There were no injuries reported at the scene by either party.</v>
      </c>
      <c r="C13" s="12" t="str">
        <f>_xlfn.TEXTJOIN("-",TRUE,$D13,$E13,$F13,$G13)</f>
        <v>3XP2</v>
      </c>
      <c r="D13" s="13" t="s">
        <v>95</v>
      </c>
      <c r="E13" s="13"/>
      <c r="F13" s="13"/>
      <c r="H13" s="9" t="s">
        <v>93</v>
      </c>
    </row>
    <row r="14" spans="1:8" ht="142.5">
      <c r="A14" s="26">
        <f>'Accident Template'!$A14</f>
        <v>13</v>
      </c>
      <c r="B14" s="27" t="str">
        <f>'Accident Template'!$G14</f>
        <v>A Google Lexus-model autonomous vehicle (“Google AV”) traveling northbound on Phyllis Ave. in Mountain View in manual mode was involved in an accident. As the
Google AV proceeded through a green light at the El Camino Real intersection, its autonomous technology detected another vehicle traveling westbound on El Camino Real approaching the intersection at 30 mph and began to apply the Google AV’s brakes in anticipation that the other vehicle would run through the red light. The Google AV test driver then disengaged the autonomous technology and took manual control of the Google AV. Immediately thereafter, the other vehicle ran
through the red light and collided with the right side of the Google AV at 30 mph. At the time of collision, the Google AV was traveling at 22 mph. The Google AV sustained substantial damage to its front and rear passenger doors. The other vehicle sustained signi􀃒cant damage to its front end.
There were no injuries reported at the scene by either party. However, the Google AV test driver later voluntarily went to a local hospital where he was evaluated by medical staff and released.</v>
      </c>
      <c r="C14" s="12" t="str">
        <f t="shared" si="0"/>
        <v>1X6-1X5</v>
      </c>
      <c r="D14" s="13" t="s">
        <v>50</v>
      </c>
      <c r="E14" s="13" t="s">
        <v>51</v>
      </c>
      <c r="F14" s="13"/>
      <c r="H14" s="7"/>
    </row>
    <row r="15" spans="1:8" ht="85.5">
      <c r="A15" s="26">
        <f>'Accident Template'!$A15</f>
        <v>14</v>
      </c>
      <c r="B15" s="27" t="str">
        <f>'Accident Template'!$G15</f>
        <v>A Google prototype vehicle operating in manual mode traveling eastbound on
California Rd. in Mountain View, CA was involved in a minor accident. The Google vehicle was stopped at the intersection of Rengstorff Ave. waiting for pedestrians on Rengstorff Ave. to complete their crossing before it could make a turn, when another vehicle approaching from behind collided with the rear bumper of the Google vehicle. The other vehicle was traveling at approximately 4 mph
at the time of the collision. The Google vehicle sustained minor damage to its rear hatch and bumper. There was no visible damage to the other vehicle. No injuries were reported by the parties at the scene.</v>
      </c>
      <c r="C15" s="12" t="str">
        <f t="shared" si="0"/>
        <v>3XP2</v>
      </c>
      <c r="D15" s="13" t="s">
        <v>95</v>
      </c>
      <c r="E15" s="13"/>
      <c r="F15" s="13"/>
      <c r="H15" s="9" t="s">
        <v>93</v>
      </c>
    </row>
    <row r="16" spans="1:8" ht="85.5">
      <c r="A16" s="26">
        <f>'Accident Template'!$A16</f>
        <v>15</v>
      </c>
      <c r="B16" s="27" t="str">
        <f>'Accident Template'!$G16</f>
        <v>A Google Lexus-model vehicle operating in manual mode traveling westbound on
Chandler Blvd. in Chandler, AZ, was involved in a collision with a vehicle that ran a red-light. The Google vehicle was stopped in the intersection of Beck Dr. yielding to oncoming traffic while preparing to make a left turn. After the traffic light turned red, the Google vehicle’s test driver proceeded to complete a left turn onto Beck Dr. As the driver was making the turn, a vehicle travelling eastbound on Chandler Blvd. drove through a red light and into the intersection at approximately 45 mph, making contact with our vehicle. At the time of collision, our vehicle was traveling at 2 mph. Both vehicles experienced moderate damage. No injuries were reported by the parties at the scene.</v>
      </c>
      <c r="C16" s="12" t="str">
        <f t="shared" si="0"/>
        <v>1X6-1X5</v>
      </c>
      <c r="D16" s="13" t="s">
        <v>50</v>
      </c>
      <c r="E16" s="13" t="s">
        <v>51</v>
      </c>
      <c r="F16" s="13"/>
      <c r="H16" s="7"/>
    </row>
    <row r="17" spans="1:8" ht="71.25">
      <c r="A17" s="26">
        <f>'Accident Template'!$A17</f>
        <v>16</v>
      </c>
      <c r="B17" s="27" t="str">
        <f>'Accident Template'!$G17</f>
        <v>A Google Lexus-model vehicle traveling eastbound in manual mode on Ray Rd.
near the intersection of Mckemy Ave. in Chandler, AZ, was rear-ended. The Google vehicle was traveling in the far right lane on a straight path at approximately 42 mph when a vehicle approaching from behind in the same lane collided with the rear of the Google vehicle. The other vehicle was travelling at approximately 67 mph. The posted speed limit was 45 mph. The Google vehicle sustained moderate damage to its rear bumper and trunk. The other vehicle sustained significant damage to its front end. No injuries were reported by the parties at the scene.</v>
      </c>
      <c r="C17" s="12" t="str">
        <f t="shared" si="0"/>
        <v>1S24</v>
      </c>
      <c r="D17" s="13" t="s">
        <v>52</v>
      </c>
      <c r="E17" s="13"/>
      <c r="F17" s="13"/>
      <c r="H17" s="7"/>
    </row>
    <row r="18" spans="1:8" ht="99.75">
      <c r="A18" s="26">
        <f>'Accident Template'!$A18</f>
        <v>17</v>
      </c>
      <c r="B18" s="27" t="str">
        <f>'Accident Template'!$G18</f>
        <v>A Google prototype vehicle travelling southeastbound on Phyllis Ave. in Mountain
View in autonomous mode was involved in an accident. In preparation for making a right turn onto Grant Rd., the Google vehicle entered the right-turn slip lane and advanced forward at 6 mph to gain a better view of traffic traveling southbound on Grant Rd. As the Google vehicle moved forward, it detected a vehicle approaching southbound on Grant Rd. and came to a stop to yield to that vehicle.
Approximately one second later, a vehicle approaching from behind the Google vehicle at approximately 5 mph collided with the rear bumper of the Google vehicle. The Google vehicle experienced moderate damage to its rear bumper and hatch. The other vehicle experienced mild damage to its front bumper. No injuries were reported by the parties at the scene.</v>
      </c>
      <c r="C18" s="12" t="str">
        <f t="shared" si="0"/>
        <v>2S1-2S2-2X1</v>
      </c>
      <c r="D18" s="13" t="s">
        <v>56</v>
      </c>
      <c r="E18" s="13" t="s">
        <v>57</v>
      </c>
      <c r="F18" s="13" t="s">
        <v>58</v>
      </c>
      <c r="H18" s="9"/>
    </row>
    <row r="19" spans="1:8" ht="71.25">
      <c r="A19" s="26">
        <f>'Accident Template'!$A19</f>
        <v>18</v>
      </c>
      <c r="B19" s="27" t="str">
        <f>'Accident Template'!$G19</f>
        <v>A Google Lexus-model autonomous vehicle traveling northbound in autonomous
mode on Desert Breeze Rd. in Chandler, AZ was rear-ended. The Google vehicle was stopped at a red light at the intersection of Ray Rd. and yielding to cross tra􀃕c before it could make a right turn. A vehicle approaching from behind the Google vehicle at approximately 7 mph collided with the rear bumper of the Google vehicle. The Google vehicle experienced moderate damage to its rear bumper. The other vehicle experienced mild damage to its front bumper. No injuries were reported by the parties at the scene.</v>
      </c>
      <c r="C19" s="12" t="str">
        <f t="shared" si="0"/>
        <v>2T1</v>
      </c>
      <c r="D19" s="13" t="s">
        <v>59</v>
      </c>
      <c r="E19" s="13"/>
      <c r="F19" s="13"/>
      <c r="H19" s="7"/>
    </row>
    <row r="20" spans="1:8" ht="156.75">
      <c r="A20" s="26">
        <f>'Accident Template'!$A20</f>
        <v>19</v>
      </c>
      <c r="B20" s="27" t="str">
        <f>'Accident Template'!$G20</f>
        <v>A Google Lexus autonomous vehicle (“Google AV”) operating in autonomous mode and traveling northbound on Shoreline Blvd. in Mountain View in lane two (the second of three lanes) was involved in an accident. As the Google AV approached the intersection of Shoreline Blvd. and High School way, a pedestrian began
to cross the northbound lanes of Shoreline Blvd. in the crosswalk traveling westbound. The Google AV slowed to yield as it approached the crosswalk, and out of an abundance of caution the Google AV test driver disengaged the autonomous technology and took control of the vehicle. A vehicle in lane three to the immediate right of, and traveling in the same direction as, the Google AV was already stopped and yielding the right of way to the pedestrian. A vehicle in the process of changing lanes from lane one into lane two and approaching from the rear struck the Google AV. The Google AV was travelling 5 mph at the time of impact, and braking to stop for the crosswalk. The other vehicle was travelling approximately 10 mph at the time of impact. 
The Google AV test driver reported minor back pain and was taken to a local hospital by Google employees, where he was evaluated and released by medical staff. The Google AV co-test driver did not report any injuries. The Google AV sustained minor damage to its rear left bumper. The other vehicle sustained moderate damage to its front end and was towed from the scene. The driver of the other vehicle did not report any injuries at the scene.</v>
      </c>
      <c r="C20" s="12" t="str">
        <f>_xlfn.TEXTJOIN("-",TRUE,$D20,$E20,$F20,$G20)</f>
        <v>3TP1</v>
      </c>
      <c r="D20" s="13" t="s">
        <v>96</v>
      </c>
      <c r="E20" s="13"/>
      <c r="F20" s="13"/>
      <c r="H20" s="9" t="s">
        <v>97</v>
      </c>
    </row>
    <row r="21" spans="1:8" ht="57">
      <c r="A21" s="26">
        <f>'Accident Template'!$A21</f>
        <v>20</v>
      </c>
      <c r="B21" s="27" t="str">
        <f>'Accident Template'!$G21</f>
        <v>A Google prototype autonomous vehicle (“Google AV”) operating in autonomous
mode traveling westbound on Cuesta Dr. in Los Altos, CA was rear ended. The Google AV was stopped at the stop sign at the intersection of Cuesta Dr. and Springer Rd. when a vehicle approaching from behind in the same lane collided with the Google AV. The other vehicle was traveling at approximately 7 mph when it struck the Google AV. The Google AV sustained minor damage to its rear hatch and rear sensor. There were no injuries reported at the scene.</v>
      </c>
      <c r="C21" s="12" t="str">
        <f t="shared" si="0"/>
        <v>1S24</v>
      </c>
      <c r="D21" s="13" t="s">
        <v>52</v>
      </c>
      <c r="E21" s="13"/>
      <c r="F21" s="13"/>
      <c r="H21" s="7"/>
    </row>
    <row r="22" spans="1:8" ht="142.5">
      <c r="A22" s="26">
        <f>'Accident Template'!$A22</f>
        <v>21</v>
      </c>
      <c r="B22" s="27" t="str">
        <f>'Accident Template'!$G22</f>
        <v>A Google Lexus model autonomous vehicle (“Google AV”) was traveling northbound on Grant Rd. in Mountain View approaching the intersection of Phyllis Ave. and Martens Ave. in autonomous mode. The two vehicles in front of the Google AV, the Google AV, and the vehicle behind the Google AV were all traveling at a steady speed of ~15 mph. While approaching a green light intersection with stopped traffic on the other side of the intersection, the first vehicle decelerated and came to a stop, keeping clear of the intersection. The vehicle directly in front of the Google AV and the Google AV also decelerated and came to a stop with
adequate and similar stopping distances. About 1 second later, the vehicle approaching from the rear struck the Google AV at ~17 mph and did not appear to decelerate prior to the collision. At the time of the incident, the driver, co-driver and rear passenger of the Google AV reported some whiplash. They were driven by other team members to a local hospital, where they were evaluated by medical staff and cleared to return to work. The driver of the other vehicle reported minor neck and back pain. The Google AV sustained minor damage to its rear bumper. The other vehicle sustained significant damage to its front end.</v>
      </c>
      <c r="C22" s="12" t="str">
        <f t="shared" si="0"/>
        <v>3S1</v>
      </c>
      <c r="D22" s="13" t="s">
        <v>60</v>
      </c>
      <c r="E22" s="13"/>
      <c r="F22" s="13"/>
      <c r="H22" s="7"/>
    </row>
    <row r="23" spans="1:8" ht="57">
      <c r="A23" s="26">
        <f>'Accident Template'!$A23</f>
        <v>22</v>
      </c>
      <c r="B23" s="27" t="str">
        <f>'Accident Template'!$G23</f>
        <v>A Google prototype autonomous vehicle (Google AV) was traveling southbound on Berkman Dr. in Austin, TX in autonomous mode and was involved in a minor collision north of E 51st St. The other vehicle was approaching the Google AV from behind in an adjacent right turn-only lane. The other vehicle then crossed into the lane occupied by the Google AV and made slight contact with the side of our vehicle. The Google AV sustained a small scrape to the front right fender and the other vehicle had a scrape on its left rear quarter panel. There were no injuries reported at the scene.</v>
      </c>
      <c r="C23" s="12" t="str">
        <f t="shared" si="0"/>
        <v>1S12-1S13</v>
      </c>
      <c r="D23" s="13" t="s">
        <v>61</v>
      </c>
      <c r="E23" s="13" t="s">
        <v>62</v>
      </c>
      <c r="F23" s="13"/>
      <c r="H23" s="7"/>
    </row>
    <row r="24" spans="1:8" ht="57">
      <c r="A24" s="26">
        <f>'Accident Template'!$A24</f>
        <v>23</v>
      </c>
      <c r="B24" s="27" t="str">
        <f>'Accident Template'!$G24</f>
        <v>A Google prototype autonomous vehicle (Google AV) traveling Northbound in autonomous mode on Berkman Dr. in Austin, TX was rear-ended. The Google AV was stopped at a red light at E 51st Street for around one minute when the vehicle immediately behind the Google AV rolled forward and collided with the Google AV. The speed of the other vehicle at the time of the collision was approximately 3 mph. The Google AV sustained a minor scrape on its rear bumper. There was no visible damage to the other vehicle. There were no injuries reported at the scene.</v>
      </c>
      <c r="C24" s="12" t="str">
        <f t="shared" si="0"/>
        <v>1S24</v>
      </c>
      <c r="D24" s="13" t="s">
        <v>52</v>
      </c>
      <c r="E24" s="13"/>
      <c r="F24" s="13"/>
      <c r="H24" s="7"/>
    </row>
    <row r="25" spans="1:8" ht="71.25">
      <c r="A25" s="26">
        <f>'Accident Template'!$A25</f>
        <v>24</v>
      </c>
      <c r="B25" s="27" t="str">
        <f>'Accident Template'!$G25</f>
        <v>A Google Lexus model autonomous vehicle (“Google AV”) was travelling westbound on California St. in Mountain View in autonomous mode and was stopped behind traffic at a red light at the intersection of California St. and Rengstorff Ave. A vehicle approaching from behind collided with the rear bumper of the Google AV. The Google AV was stopped for approximately 17 seconds prior to the collision.
The approximate speed of the other vehicle at the time of impact was &lt;1 mph. There were no injuries reported at the scene by either party. The Google AV sustained no damage and there was no visible damage to the other vehicle.</v>
      </c>
      <c r="C25" s="12" t="str">
        <f t="shared" si="0"/>
        <v>2S3</v>
      </c>
      <c r="D25" s="13" t="s">
        <v>63</v>
      </c>
      <c r="E25" s="13"/>
      <c r="F25" s="13"/>
      <c r="H25" s="7"/>
    </row>
    <row r="26" spans="1:8" ht="99.75">
      <c r="A26" s="26">
        <f>'Accident Template'!$A26</f>
        <v>25</v>
      </c>
      <c r="B26" s="27" t="str">
        <f>'Accident Template'!$G26</f>
        <v>A Google Lexus model autonomous vehicle (“Google AV”) was traveling northbound on California St. in Mountain View in autonomous mode and was stopped at a red light in the straight-only lane at the intersection of California St. and Bryant St. The lane to the left of the Google AV was a left-turn-only lane. The vehicle waiting immediately behind the Google AV in the straight-only lane began to move forward
when the green arrow left turn signal appeared (despite the signal for the straight-only lane remaining red) and collided with the rear bumper of the Google AV. The Google AV had been stopped for about 11 seconds at the time of impact. The other vehicle was traveling about 5 mph at the time of impact. There were no injuries reported at the scene by either party. The Google AV sustained minor damage (scrapes) to its rear bumper. The other vehicle sustained minor damage (scrapes) to its front bumper.</v>
      </c>
      <c r="C26" s="12" t="s">
        <v>1157</v>
      </c>
      <c r="D26" s="13" t="s">
        <v>45</v>
      </c>
      <c r="E26" s="13"/>
      <c r="F26" s="13"/>
      <c r="H26" s="7"/>
    </row>
    <row r="27" spans="1:8" ht="42.75">
      <c r="A27" s="26">
        <f>'Accident Template'!$A27</f>
        <v>26</v>
      </c>
      <c r="B27" s="27" t="str">
        <f>'Accident Template'!$G27</f>
        <v>A Google self-driving prototype vehicle in manual mode and proceeding west on Latham St. in Mountain View struck a median while travelling at 9 mph near the intersection of Chiquita Ave. There were no other vehicles involved and no traffic in the vicinity. There were no injuries. The Google AV sustained minor damage.</v>
      </c>
      <c r="C27" s="12" t="str">
        <f t="shared" si="0"/>
        <v/>
      </c>
      <c r="D27" s="13"/>
      <c r="E27" s="13"/>
      <c r="F27" s="13"/>
      <c r="H27" s="8" t="s">
        <v>49</v>
      </c>
    </row>
    <row r="28" spans="1:8" ht="42.75">
      <c r="A28" s="26">
        <f>'Accident Template'!$A28</f>
        <v>27</v>
      </c>
      <c r="B28" s="27" t="str">
        <f>'Accident Template'!$G28</f>
        <v>A Google Prius model autonomous vehicle (AV) operating in manual mode was involved in an accident on Central Expressway in Mountain View, CA. The Google AV was stopped at a traffic light at Ferguson Drive and was rear-ended by another vehicle. No injuries were reported at the scene. The Google AV sustained some damage.</v>
      </c>
      <c r="C28" s="12" t="str">
        <f t="shared" si="0"/>
        <v>1S24</v>
      </c>
      <c r="D28" s="13" t="s">
        <v>52</v>
      </c>
      <c r="E28" s="13"/>
      <c r="F28" s="13"/>
      <c r="H28" s="7"/>
    </row>
    <row r="29" spans="1:8" ht="42.75">
      <c r="A29" s="26">
        <f>'Accident Template'!$A29</f>
        <v>29</v>
      </c>
      <c r="B29" s="27" t="str">
        <f>'Accident Template'!$G29</f>
        <v>A Google Lexus model AV operating in manual mode was involved in an accident on Phyllis Avenue in Mountain View. The Google AV was stopped on Phyllis Avenue waiting to make a right turn onto Grant Avenue when another vehicle struck the rear bumper of the Google AV. No injuries were reported at the scene. The Google AV sustained some damage.</v>
      </c>
      <c r="C29" s="12" t="str">
        <f t="shared" si="0"/>
        <v>2X1</v>
      </c>
      <c r="D29" s="13" t="s">
        <v>58</v>
      </c>
      <c r="E29" s="13"/>
      <c r="F29" s="13"/>
      <c r="H29" s="7"/>
    </row>
    <row r="30" spans="1:8" ht="42.75">
      <c r="A30" s="26">
        <f>'Accident Template'!$A30</f>
        <v>30</v>
      </c>
      <c r="B30" s="27" t="str">
        <f>'Accident Template'!$G30</f>
        <v>A Google Prius model AV operating in manual mode was involved in an accident on
Charleston Road in Mountain View, CA. An employee operating the Google AV to run an errand (i.e., he was not using the vehicle to test our autonomous technology) rear-ended a vehicle that was stopped in traffic. No injuries were reported at the scene. The Google AV sustained some damage.</v>
      </c>
      <c r="C30" s="12" t="str">
        <f t="shared" si="0"/>
        <v>1S23</v>
      </c>
      <c r="D30" s="13" t="s">
        <v>47</v>
      </c>
      <c r="E30" s="13"/>
      <c r="F30" s="13"/>
      <c r="H30" s="7"/>
    </row>
    <row r="31" spans="1:8" ht="28.5">
      <c r="A31" s="26">
        <f>'Accident Template'!$A31</f>
        <v>31</v>
      </c>
      <c r="B31" s="27" t="str">
        <f>'Accident Template'!$G31</f>
        <v>A Google Prius model AV operating in autonomous mode was involved in an accident on Amphitheatre Parkway in Mountain View. The Google AV was stopped at a traffic light and was rear-ended by another vehicle. No injuries were reported at the scene. The Google AV sustained some damage.</v>
      </c>
      <c r="C31" s="12" t="str">
        <f t="shared" si="0"/>
        <v>1S24</v>
      </c>
      <c r="D31" s="13" t="s">
        <v>52</v>
      </c>
      <c r="E31" s="13"/>
      <c r="F31" s="13"/>
      <c r="H31" s="7"/>
    </row>
    <row r="32" spans="1:8" ht="42.75">
      <c r="A32" s="26">
        <f>'Accident Template'!$A32</f>
        <v>32</v>
      </c>
      <c r="B32" s="27" t="str">
        <f>'Accident Template'!$G32</f>
        <v>A Google Lexus model AV operating in manual mode was involved in an accident while driving on Highway 101S in Mountain View near the Moffett exit. The Google AV was driving past a disabled vehicle and emergency vehicles, which were stationary on the shoulder, when it was rear-ended by another vehicle traveling at approximately 20-25 MPH. No injuries were reported at the scene. The rear of the Google AV sustained some damage.</v>
      </c>
      <c r="C32" s="12" t="str">
        <f t="shared" si="0"/>
        <v>1S24</v>
      </c>
      <c r="D32" s="13" t="s">
        <v>52</v>
      </c>
      <c r="E32" s="13"/>
      <c r="F32" s="13"/>
      <c r="H32" s="7"/>
    </row>
    <row r="33" spans="1:8" ht="42.75">
      <c r="A33" s="26">
        <f>'Accident Template'!$A33</f>
        <v>33</v>
      </c>
      <c r="B33" s="27" t="str">
        <f>'Accident Template'!$G33</f>
        <v>A Google Lexus model AV operating in autonomous mode was involved in an accident while driving on highway 680S in San Jose. The Google AV was driving at 63 MPH when another vehicle traveling in the adjacent right hand lane veered into the side of the Google AV. At the time of impact, the test driver took immediate manual control of the Google AV via the steering wheel. No injuries were reported at the scene. The Google AV sustained some damage.</v>
      </c>
      <c r="C33" s="12" t="str">
        <f t="shared" si="0"/>
        <v>1S18</v>
      </c>
      <c r="D33" s="13" t="s">
        <v>45</v>
      </c>
      <c r="E33" s="13"/>
      <c r="F33" s="13"/>
      <c r="H33" s="7"/>
    </row>
    <row r="34" spans="1:8" ht="42.75">
      <c r="A34" s="26">
        <f>'Accident Template'!$A34</f>
        <v>34</v>
      </c>
      <c r="B34" s="27" t="str">
        <f>'Accident Template'!$G34</f>
        <v>A Google Lexus model AV operating in manual mode on Rengstorff Avenue in Mountain View was involved in an accident. The Google AV was traveling at 2 MPH, gradually slowing to a stop at an intersection, when it was rear-ended by another vehicle. No injuries were reported at the scene. The Google AV sustained some damage.</v>
      </c>
      <c r="C34" s="12" t="str">
        <f t="shared" ref="C34:C65" si="1">_xlfn.TEXTJOIN("-",TRUE,$D34,$E34,$F34,$G34)</f>
        <v>1S24</v>
      </c>
      <c r="D34" s="13" t="s">
        <v>52</v>
      </c>
      <c r="E34" s="13"/>
      <c r="F34" s="13"/>
      <c r="H34" s="7"/>
    </row>
    <row r="35" spans="1:8" ht="42.75">
      <c r="A35" s="26">
        <f>'Accident Template'!$A35</f>
        <v>35</v>
      </c>
      <c r="B35" s="27" t="str">
        <f>'Accident Template'!$G35</f>
        <v>A Google Lexus model AV operating in autonomous mode traveling on Highway 101N near Belmont was involved in an accident. The Google AV was stopped in traffic when it was rear-ended by another vehicle. The vehicle that struck the Google AV was initially hit from behind by another vehicle. No injuries were reported at the scene. The Google AV sustained some damage.</v>
      </c>
      <c r="C35" s="12" t="str">
        <f t="shared" si="1"/>
        <v>2S4</v>
      </c>
      <c r="D35" s="13" t="s">
        <v>64</v>
      </c>
      <c r="E35" s="13"/>
      <c r="F35" s="13"/>
      <c r="H35" s="7"/>
    </row>
    <row r="36" spans="1:8" ht="99.75">
      <c r="A36" s="26">
        <f>'Accident Template'!$A36</f>
        <v>36</v>
      </c>
      <c r="B36" s="27" t="str">
        <f>'Accident Template'!$G36</f>
        <v>A Google Lexus model AV was travelling northbound on El Camino Real in autonomous mode when another vehicle travelling westbound on View Street failed to come to a stop at the stop sign at the intersection of El Camino and View Street. The other vehicle rolled through the stop sign and struck the right rear quarter panel and right rear wheel of the Google AV. Prior to the collision, the
Google AV’s autonomous technology began applying the brakes in response to its detection of the other vehicle’s speed and trajectory. Just before the collision, the driver of the Google AV disengaged autonomous mode and took manual control of the vehicle in response to the application of the brakes by the Google AV’s autonomous technology. The Google AV was in manual mode. No injuries were
reported at the scene. The Google AV sustained some damage.</v>
      </c>
      <c r="C36" s="12" t="str">
        <f t="shared" si="1"/>
        <v>1T1</v>
      </c>
      <c r="D36" s="13" t="s">
        <v>65</v>
      </c>
      <c r="E36" s="13"/>
      <c r="F36" s="13"/>
      <c r="H36" s="7"/>
    </row>
    <row r="37" spans="1:8" ht="128.25">
      <c r="A37" s="26">
        <f>'Accident Template'!$A37</f>
        <v>37</v>
      </c>
      <c r="B37" s="27" t="str">
        <f>'Accident Template'!$G37</f>
        <v>A Google Lexus model AV was involved in an accident in Mountain View while travelling northbound on Castro St and making a right turn onto El Camino eastbound. The car was operating in autonomous mode at the time of the accident. The Google AV was travelling northbound in the rightmost lane of Castro St and came to a complete stop for a red light at the intersection of Castro St
and El Camino Real. The Google AV then proceeded to make a right turn on red by creeping forward to obtain a better field of view of cross traffic on El Camino Real approaching from the left. While creeping forward, the Google AV detected a vehicle approaching eastbound on El Camino Real and came to a stop in order to yield to the approaching vehicle. The Google AV was just starting to move (&lt;1 MPH)
when the vehicle following immediately behind it, which was also attempting to make a right turn onto El Camino Real, failed to brake sufficiently and struck the Google AV’s bumper at approximately 5 MPH. All occupants of both vehicles involved were uninjured in the collision. The Google AV sustained minimal body damage and the other vehicle sustained no visible body damage.</v>
      </c>
      <c r="C37" s="12" t="str">
        <f t="shared" si="1"/>
        <v>2X1</v>
      </c>
      <c r="D37" s="13" t="s">
        <v>58</v>
      </c>
      <c r="E37" s="13"/>
      <c r="F37" s="13"/>
      <c r="H37" s="7"/>
    </row>
    <row r="38" spans="1:8" ht="57">
      <c r="A38" s="26">
        <f>'Accident Template'!$A38</f>
        <v>38</v>
      </c>
      <c r="B38" s="27" t="str">
        <f>'Accident Template'!$G38</f>
        <v>Lexus RX450H (“the AV”) in autonomous mode heading northbound on California St. in Mountain View, was stopped for a red light in the right lane (lane 2) at the intersection of California St and Shoreline Blvd. A Toyota Camry immediately behind the AV attempted to pass the AV on its right in the bike lane, in order to make a right turn onto Shoreline Blvd. While passing the AV, the Toyota driver’s side mirror brushed on of the AV’s sensors located on the passenger’s side of the AV. Neither vehicles were damaged</v>
      </c>
      <c r="C38" s="12" t="str">
        <f t="shared" si="1"/>
        <v>1S21-1S19-1S18</v>
      </c>
      <c r="D38" s="13" t="s">
        <v>66</v>
      </c>
      <c r="E38" s="13" t="s">
        <v>44</v>
      </c>
      <c r="F38" s="13" t="s">
        <v>45</v>
      </c>
      <c r="H38" s="7"/>
    </row>
    <row r="39" spans="1:8" ht="71.25">
      <c r="A39" s="26">
        <f>'Accident Template'!$A39</f>
        <v>39</v>
      </c>
      <c r="B39" s="27" t="str">
        <f>'Accident Template'!$G39</f>
        <v>A Google Lexus model AV was travelling southbound on Shoreline Boulevard in Mountain View in autonomous mode and was stopped behind traffic at a red light at the intersection of Shoreline Boulevard and El Camino Real. A vehicle approaching from behind collided with the rear bumper and sensor of the Google AV. The approximate speed of the other vehicle at the time of impact was 1 MPH.
There were no injuries reported at the scene by either party. The Google AV sustained minor damage to its rear sensor and bumper. There was no visible damage to the other vehicle.</v>
      </c>
      <c r="C39" s="12" t="str">
        <f t="shared" si="1"/>
        <v>2S3</v>
      </c>
      <c r="D39" s="13" t="s">
        <v>63</v>
      </c>
      <c r="E39" s="13"/>
      <c r="F39" s="13"/>
      <c r="H39" s="7"/>
    </row>
    <row r="40" spans="1:8" ht="57">
      <c r="A40" s="26">
        <f>'Accident Template'!$A40</f>
        <v>40</v>
      </c>
      <c r="B40" s="27" t="str">
        <f>'Accident Template'!$G40</f>
        <v>A Google Lexus model self-driving vehicle was travelling southbound on Bryant St. in Palo Alto in autonomous mode and was stopped behind traffic at the red light intersection of Oregon Expwy. A vehicle attempting to pass on the right shoulder very slightly contacted the self-driving vehicle. The other vehicle’s side mirror grazed the passenger side of the Google self-driving vehicle. There were no injuries
reported at the scene by either party. The Google self-driving car sustained no damage and the other vehicle’s left side-view mirror was slightly folded in.</v>
      </c>
      <c r="C40" s="12" t="str">
        <f t="shared" si="1"/>
        <v>2S5-2S6</v>
      </c>
      <c r="D40" s="13" t="s">
        <v>67</v>
      </c>
      <c r="E40" s="13" t="s">
        <v>68</v>
      </c>
      <c r="F40" s="13"/>
      <c r="H40" s="7"/>
    </row>
    <row r="41" spans="1:8" ht="85.5">
      <c r="A41" s="26">
        <f>'Accident Template'!$A41</f>
        <v>41</v>
      </c>
      <c r="B41" s="27" t="str">
        <f>'Accident Template'!$G41</f>
        <v>A Google self-driving prototype vehicle travelling westbound in autonomous mode on Nita Avenue in Palo Alto was involved in an accident. The prototype vehicle came to a stop at the intersection of San Antonio Road, then, prior to making a right turn on San Antonio Road, began to gradually advance forward in order to get a better view of traffic approaching from the left on San Antonio Road. When the
prototype vehicle stopped in order to yield to traffic approaching from the left on San Antonio Road, a vehicle approaching at approximately 9 mph from behind the prototype collided with the rear bumper of the prototype vehicle. There were no injuries reported by either party at the scene. Both vehicles sustained minor damage.</v>
      </c>
      <c r="C41" s="12" t="str">
        <f t="shared" si="1"/>
        <v>2T1</v>
      </c>
      <c r="D41" s="13" t="s">
        <v>59</v>
      </c>
      <c r="E41" s="13"/>
      <c r="F41" s="13"/>
      <c r="H41" s="7"/>
    </row>
    <row r="42" spans="1:8" ht="57">
      <c r="A42" s="26">
        <f>'Accident Template'!$A42</f>
        <v>42</v>
      </c>
      <c r="B42" s="27" t="str">
        <f>'Accident Template'!$G42</f>
        <v>A Google Lexus-model autonomous vehicle (“Google AV”) travelling westbound on W. Anderson Ln. in Austin, TX in autonomous mode was rear-ended while stopped at a traffic light. The Google AV was stopped for approximately 3 seconds behind traffic waiting at a red light at Burnet Road, when a vehicle (Volkswagen Passat) approaching from behind collided with the rear bumper of the Google AV. The Google AV’s speed at the time of the collision was 0 mph. The other vehicle’s approximate speed at the time of the collision was 10 mph.</v>
      </c>
      <c r="C42" s="12" t="str">
        <f t="shared" si="1"/>
        <v>1S24</v>
      </c>
      <c r="D42" s="13" t="s">
        <v>52</v>
      </c>
      <c r="E42" s="13"/>
      <c r="F42" s="13"/>
      <c r="H42" s="7"/>
    </row>
    <row r="43" spans="1:8" ht="156.75">
      <c r="A43" s="26">
        <f>'Accident Template'!$A43</f>
        <v>43</v>
      </c>
      <c r="B43" s="27" t="str">
        <f>'Accident Template'!$G43</f>
        <v>A Google Lexus-model autonomous vehicle (“Google AV”) was traveling in autonomous mode eastbound on El Camino Real in Mountain View in the far right-hand lane approaching the Castro St. intersection. As the Google AV approached the intersection, it signaled its intent to make a right turn on red onto Castro St. The Google AV then moved to the right-hand side of the lane to pass traffic in the same lane that was stopped at the intersection and proceeding straight. However, the Google AV had to come to a stop and go around sandbags positioned around a
storm drain that were blocking its path. When the light turned green, traffic in the lane continued past the Google AV. After a few cars had passed, the Google AV began to proceed back into the center of the lane to pass the sand bags. A public transit bus was approaching from behind. The Google AV test driver saw the bus approaching in the left side mirror but believed the bus would stop or slow to allow the Google AV to continue. Approximately three seconds later, as the Google AV was reentering the center of the lane it made contact with the side of the bus. The
Google AV was operating in autonomous mode and traveling at less than 2 mph, and the bus was travelling at about 15 mph at the time of contact. The Google AV sustained body damage to the left front fender, the left front wheel and one of its driver’s-side sensors. There were no injuries reported at the scene.</v>
      </c>
      <c r="C43" s="12" t="str">
        <f t="shared" si="1"/>
        <v/>
      </c>
      <c r="D43" s="13"/>
      <c r="E43" s="13"/>
      <c r="F43" s="13"/>
      <c r="H43" s="14" t="s">
        <v>69</v>
      </c>
    </row>
    <row r="44" spans="1:8" ht="114">
      <c r="A44" s="26">
        <f>'Accident Template'!$A44</f>
        <v>44</v>
      </c>
      <c r="B44" s="27" t="str">
        <f>'Accident Template'!$G44</f>
        <v>A Tesla Model S (going southbound) slammed into the back of a stopped firetruck on the 405 freeway in Los Angeles County (in Culver City). The driver apparently told the fire department the car was in Autopilot mode at the time. While working a freeway accident, Engine 42 was struck by a #Tesla traveling at 65 mph.  The driver reports the vehicle was on autopilot. The freeway accident occurred at about 8:30 in the morning. The fire truck was parked in the emergency lane and carpool lane, with a California Highway Patrol vehicle behind it. Even though firefighters claimed the Tesla driver was going approximately 65 miles per hour, which is very rare for the 405 freeway at 8:30am on a weekday, the driver of the Tesla said he did not require medical assistance.
The incident occurred on the 405 Freeway near Washington Boulevard in Los Angeles (Culver City).</v>
      </c>
      <c r="C44" s="12" t="str">
        <f t="shared" si="1"/>
        <v>1S23</v>
      </c>
      <c r="D44" s="13" t="s">
        <v>47</v>
      </c>
      <c r="E44" s="13"/>
      <c r="F44" s="13"/>
      <c r="H44" s="7"/>
    </row>
    <row r="45" spans="1:8" ht="213.75">
      <c r="A45" s="26">
        <f>'Accident Template'!$A45</f>
        <v>45</v>
      </c>
      <c r="B45" s="27" t="str">
        <f>'Accident Template'!$G45</f>
        <v>A Cruise autonomous vehicle ( " Cruise AV " ) was involved in a collision while operating in conventional mode on Bryant Street between 10th and 11th Streets. Bryant Street is a one-way street heading northeast at that location. The Cruise AV was stopped waiting for pedestrians to clear the sidewalk before making a right turn into a driveway. A vehicle that had turned left onto Bryant Street from 11th Street collided with the Cruise AV, damaging the rear bumper and left rear sensor. There were no injuries and the police were not called. 
Time of accident: 12:50 PM (Day time)
location of accident: Bryant Street between 10th Street 11th Streets San Francisco
AV car model: Chevrolet Bolt, 2017
Other car model: BMW 328i, 2015
Weather: Clear
Vehicle 1: stopped (AV)
vehicle 2: Proceeding straight
Road: Dry
Normal Conditions
Type of Collision: Rear End</v>
      </c>
      <c r="C45" s="12" t="str">
        <f t="shared" si="1"/>
        <v>2SP1</v>
      </c>
      <c r="D45" s="13" t="s">
        <v>99</v>
      </c>
      <c r="E45" s="13"/>
      <c r="F45" s="13"/>
      <c r="H45" s="8" t="s">
        <v>98</v>
      </c>
    </row>
    <row r="46" spans="1:8" ht="199.5">
      <c r="A46" s="26">
        <f>'Accident Template'!$A46</f>
        <v>46</v>
      </c>
      <c r="B46" s="27" t="str">
        <f>'Accident Template'!$G46</f>
        <v>A Cruise autonomous vehicle ("Cruise AV") was involved in a collision while operating in autonomous mode on the northbound side of Powell Street between Washington and Jackson Streets. The Cruise AV was stopped waiting for a pedestrian to clear the crosswalk then initiated a right turn onto Jackson Street. Another vehicle directly behind the Cruise AV rear ended the Cruise AV, damaging the rear bumper. There were no injuries and the police were not called. 
Location: Powell Street &amp; Jackson Street, San Francisco , CA
AV car model: Chevrolet Bolt 2017
Other car model: Toyota Highlander 2007
Weather: Cloudy
Time: 07:27  AM day light
Road surface: Dry
Normal conditions
Vehicle 1: making right turn
vehicle 2: Proceeding stragiht
TYPE OF COLLISION: Rear End</v>
      </c>
      <c r="C46" s="12" t="str">
        <f t="shared" si="1"/>
        <v>2XP1</v>
      </c>
      <c r="D46" s="13" t="s">
        <v>100</v>
      </c>
      <c r="E46" s="13"/>
      <c r="F46" s="13"/>
      <c r="H46" s="8" t="s">
        <v>98</v>
      </c>
    </row>
    <row r="47" spans="1:8" ht="171">
      <c r="A47" s="26">
        <f>'Accident Template'!$A47</f>
        <v>47</v>
      </c>
      <c r="B47" s="27" t="str">
        <f>'Accident Template'!$G47</f>
        <v>A Waymo autonomous vehicle ("Waymo AV") in autonomous mode was rear-ended while stopped at a red light at the intersection of north Grant Rd and Covington Rd in Mountain View, CA. The Waymo AV was stopped for approximately 9 seconds when a vehicle approaching from behind made contact with the rear bumper of the A V at approximately 3 mph. There were no injuries reported at the scene by either party. The police were notified that the driver of the other vehicle left the scene without exchanging vehicle and insurance information. 
AV car model: Chrysler Pacifica
Other car model: Mercedes ML 350
Location: Grant Road and Covington Road, Mountain View,  Santa Clara, CA
Weather: clear
Time: 12: 17 Pm day light
Road surface: Dry
Normal conditions</v>
      </c>
      <c r="C47" s="12" t="str">
        <f t="shared" si="1"/>
        <v>1S24</v>
      </c>
      <c r="D47" s="13" t="s">
        <v>52</v>
      </c>
      <c r="E47" s="13"/>
      <c r="F47" s="13"/>
      <c r="H47" s="7"/>
    </row>
    <row r="48" spans="1:8" ht="156.75">
      <c r="A48" s="26">
        <f>'Accident Template'!$A48</f>
        <v>48</v>
      </c>
      <c r="B48" s="27" t="str">
        <f>'Accident Template'!$G48</f>
        <v>A Cruise autonomous vehicle (''Cruise A V''), was involved in a collision while operating in conventional mode, on southbound Powell Street at the intersection with Vallejo Street. As the Cruise AV was stopped at the four-way stop. a scooter turning right onto Powell from westbound Vallejo lost control and collided with the Cruise AV, damaging the left side view mirror. The scooter driver appeared to have
scraped her legs, but did not seek medical attention. The police were not called.
AV car model: Chevrolet Bolt,  2017
Other scotter model: Genuine Scooter, 2009
Location: Powell St&amp; Vallejo St San Francisco, San Francisco , CA
Time: 11: 04 am 
Vehicle 1: Moving (AV)
Scooter: Moving</v>
      </c>
      <c r="C48" s="12" t="str">
        <f t="shared" si="1"/>
        <v>1S18</v>
      </c>
      <c r="D48" s="13" t="s">
        <v>45</v>
      </c>
      <c r="E48" s="13"/>
      <c r="F48" s="13"/>
      <c r="H48" s="7"/>
    </row>
    <row r="49" spans="1:8" ht="156.75">
      <c r="A49" s="26">
        <f>'Accident Template'!$A49</f>
        <v>49</v>
      </c>
      <c r="B49" s="27" t="str">
        <f>'Accident Template'!$G49</f>
        <v>A Cruise autonomous vehicle ("Cruise AV"),was involved in a collision while operating in autonomous mode, traveling in heavy traffic northbound on Ninth Street between Howard and Folsom Streets. A vehicle behind the Cruise AV was changing multiple lanes from the lane to the right of the Cruise AV across to the lane to the left of the Cruise AV. While completing that movement, the other vehicle clipped the corner of the Cruise A V. There were no injuries and the police were not called.
AV car model: Chevrolet Bolt, 2017
Other car model: BMW X5M, 2017
Location: Ninth St &amp; Howard St San Francisco, San Francisco , CA
Time: 12: 53 pm 
Vehicle 1: Moving (AV)
Vehicle 2: Moving</v>
      </c>
      <c r="C49" s="12" t="str">
        <f t="shared" si="1"/>
        <v>1S16</v>
      </c>
      <c r="D49" s="13" t="s">
        <v>70</v>
      </c>
      <c r="E49" s="13"/>
      <c r="F49" s="13"/>
      <c r="H49" s="7"/>
    </row>
    <row r="50" spans="1:8" ht="142.5">
      <c r="A50" s="26">
        <f>'Accident Template'!$A50</f>
        <v>50</v>
      </c>
      <c r="B50" s="27" t="str">
        <f>'Accident Template'!$G50</f>
        <v>A Cruise autonomous vehicle ("Cruise AV"), was involved in a collision while operating in autonomous mode, driving eastbound on Francisco Street between Broderick and Divisadero. While approaching a stop sign, the Cruise AV was rear ended causing damage to the rear bumper. The driver ofthe Cruise AV later experience stiffness in his neck, sought treatment and was released to return to work. The police were not called.
AV car model: Chevrolet Bolt, 2017
Other car model: Honda Civic, 2014
Location: Francisco St &amp; Divisadero, San Francisco, CA
Time: 12: 55 pm 
Vehicle 1: Moving (AV)
Vehicle 2: Moving</v>
      </c>
      <c r="C50" s="12" t="str">
        <f t="shared" si="1"/>
        <v>1S24</v>
      </c>
      <c r="D50" s="13" t="s">
        <v>52</v>
      </c>
      <c r="E50" s="13"/>
      <c r="F50" s="13"/>
      <c r="H50" s="7"/>
    </row>
    <row r="51" spans="1:8" ht="185.25">
      <c r="A51" s="26">
        <f>'Accident Template'!$A51</f>
        <v>51</v>
      </c>
      <c r="B51" s="27" t="str">
        <f>'Accident Template'!$G51</f>
        <v>A Cruise autonomous vehicle ("Cruise AV"), was involved in a collision while operating in autonomous mode, driving westbound on Sutter Street. As the Cruise AV was approaching the intersection with Grant A venue, a cyclist approached, splitting the lane and riding in the wrong direction on the lane line between the Cruise AV and a row of parked cars adjacent to the Cruise AV. The Cruise AV slowed as the cyclist approached and passed, and during this time a taxi driving behind the Cruise AV bumped into the rear of the Cruise AV, causing
scratches and a dent to the Cruise AV. The taxi driver initially pulled over to check for damage to his vehicle, but then drove away without
exchanging information. There were no injuries and police were not called.
AV car model: Chevrolet Bolt, 2017
Other car model: Toyota Prius
Location: Sutter St &amp; Grant St , San Francisco, CA
Time: 01: 54 Am 
Vehicle 1: Moving (AV)
Vehicle 2: Moving</v>
      </c>
      <c r="C51" s="12" t="str">
        <f t="shared" si="1"/>
        <v>1S24</v>
      </c>
      <c r="D51" s="13" t="s">
        <v>52</v>
      </c>
      <c r="E51" s="13"/>
      <c r="F51" s="13"/>
      <c r="H51" s="7"/>
    </row>
    <row r="52" spans="1:8" ht="142.5">
      <c r="A52" s="26">
        <f>'Accident Template'!$A52</f>
        <v>52</v>
      </c>
      <c r="B52" s="27" t="str">
        <f>'Accident Template'!$G52</f>
        <v>A Cruise autonomous vehicle ("Cruise AV"), was involved in a collision while operating in autonomous mode, making a left turn onto Hawthorne from Howard Street. A van directly behind the Cruise AV continued straight from the same left turn only lane, clipping the back right of the Cruise AV as it passed and damaging the bumper and back right sensor. The driver of the van did not stop. There were no injuries and police were not called.
AV car model: Chevrolet Bolt, 2017
Other car model: Unknown
Location: Howard St &amp; Hawthorne St, San Francisco, CA
Time: 08: 34 Pm 
Vehicle 1: Moving (AV)
Vehicle 2: Moving</v>
      </c>
      <c r="C52" s="12" t="str">
        <f t="shared" si="1"/>
        <v>1S24</v>
      </c>
      <c r="D52" s="13" t="s">
        <v>52</v>
      </c>
      <c r="E52" s="13"/>
      <c r="F52" s="13"/>
      <c r="H52" s="7"/>
    </row>
    <row r="53" spans="1:8" ht="142.5">
      <c r="A53" s="26">
        <f>'Accident Template'!$A53</f>
        <v>53</v>
      </c>
      <c r="B53" s="27" t="str">
        <f>'Accident Template'!$G53</f>
        <v>A Cruise autonomous vehicle. ("Cruise AV"), was involved in a collision while operating in autonomous mode, traveling westbound on McAllister Street at the intersection of Polk Street. Another vehicle attempted to pass the Cruise AV on the right but crossed. Into its lane, scraping the Cruise AV's right sensor. There were no injuries and police were not called.
AV car model: Chevrolet Bolt, 2017
Other car model: Unknown
Location: McAllister St &amp; &amp; Polk Street, San Francisco, CA
Time: 03: 12 Pm 
Vehicle 1: Moving (AV)
Vehicle 2: Moving</v>
      </c>
      <c r="C53" s="12" t="str">
        <f t="shared" si="1"/>
        <v>1S19-1S18</v>
      </c>
      <c r="D53" s="13" t="s">
        <v>44</v>
      </c>
      <c r="E53" s="13" t="s">
        <v>45</v>
      </c>
      <c r="F53" s="13"/>
      <c r="H53" s="7"/>
    </row>
    <row r="54" spans="1:8" ht="171">
      <c r="A54" s="26">
        <f>'Accident Template'!$A54</f>
        <v>54</v>
      </c>
      <c r="B54" s="27" t="str">
        <f>'Accident Template'!$G54</f>
        <v>A Cruise autonomous vehicle ( "Cruise AV"), operating in autonomous mode, was completing a left turn from North Point Street onto The Embarcadero. A vehicle behind the Cruise AV also turning left onto The Embarcadero tried to pass the Cruise AV on the left, and while passing turned back into the Cruise A V '
s lane too tightly and clipped the Cruise AV's front left sensor. damaging the sensor and the other vehicle's front right passenger door, There were no injuries and po1ice were not called.
AV car model: Chevrolet Bolt, 2017
Other car model: Unknown
Location: North Point St &amp; The Embarcadero, San Francisco, CA
Time: 04: 58 Pm 
Vehicle 1: Moving (AV)
Vehicle 2: Moving</v>
      </c>
      <c r="C54" s="12" t="str">
        <f t="shared" si="1"/>
        <v>1S19-1S18</v>
      </c>
      <c r="D54" s="13" t="s">
        <v>44</v>
      </c>
      <c r="E54" s="13" t="s">
        <v>45</v>
      </c>
      <c r="F54" s="13"/>
      <c r="H54" s="9" t="s">
        <v>71</v>
      </c>
    </row>
    <row r="55" spans="1:8" ht="142.5">
      <c r="A55" s="26">
        <f>'Accident Template'!$A55</f>
        <v>55</v>
      </c>
      <c r="B55" s="27" t="str">
        <f>'Accident Template'!$G55</f>
        <v>A Cruise autonomous vehicle ("Cruise AV"), operating in conventional mode, was moving slowly in traffic eastbound on 14th Street just past Guerrero Street when a vehicle merged in front of the Cruise AV and in doing so made contact with Cruise A V's front left sensor. The plastic casing of the sensor was damaged. The other vehicle did not stop. The driver of the Cruise AV called the police to report the event, but the police were not dispatched.
AV car model: Chevrolet Bolt, 2017
Other car model: Unknown
Location: 14th St between Guerrero and Valencia St, San Francisco, CA
Time: 08: 45 Am 
Vehicle 1: Moving slowly (AV)
Vehicle 2: Moving</v>
      </c>
      <c r="C55" s="12" t="str">
        <f t="shared" si="1"/>
        <v>1S18</v>
      </c>
      <c r="D55" s="13" t="s">
        <v>45</v>
      </c>
      <c r="E55" s="13"/>
      <c r="F55" s="13"/>
      <c r="H55" s="7"/>
    </row>
    <row r="56" spans="1:8" ht="156.75">
      <c r="A56" s="26">
        <f>'Accident Template'!$A56</f>
        <v>56</v>
      </c>
      <c r="B56" s="27" t="str">
        <f>'Accident Template'!$G56</f>
        <v>A Drive.ai test vehicle was being manually driven (conventional mode) for data collection in downtown San Jose at around 3:30pm on Monday 1/29. The vehicle was traveling southwest on Reed St. near 2nd St at the time of the incident. The right lane was blocked off by some construction equipment. Due to driver error, the front right section of the NV200 impacted a stationary piece of construction equipment at 17 mph. The front right corner of the test vehicle sustained damage; the piece of construction equipment was not damaged. There were no injuries as a result of the incident. 
AV car model: Nissan, NV200Taxi, 2016
Other car model: Unknown
Location: E Reed St. and S 2nd St. San Jose, Santa Clara, CA
Time: 03:30 Pm 
Vehicle 1: Moving (AV)
Vehicle 2: construction equipment</v>
      </c>
      <c r="C56" s="12" t="str">
        <f t="shared" si="1"/>
        <v/>
      </c>
      <c r="D56" s="13"/>
      <c r="E56" s="13"/>
      <c r="F56" s="13"/>
      <c r="H56" s="7" t="s">
        <v>49</v>
      </c>
    </row>
    <row r="57" spans="1:8" ht="142.5">
      <c r="A57" s="26">
        <f>'Accident Template'!$A57</f>
        <v>57</v>
      </c>
      <c r="B57" s="27" t="str">
        <f>'Accident Template'!$G57</f>
        <v>A Cruise autonomous vehicle ("Cruise AV"), operating in manual mode, was stopped behind a taxi on Duboce Avenue just past Guerrero.
The driver of the taxi exited his vehicle, approached the Cruise AV, and slapped the front passenger window, causing a scratch. There were no injuries and police were not called. 
AV car model: Chevrolet Bolt, 2017
Other car model: Unknown
Location: Duboce Ave &amp; Mission St, San Francisco, CA
Time: 10: 55 Pm 
Vehicle 1: Stopped in traffic (AV)
Vehicle 2: Stopped in traffic</v>
      </c>
      <c r="C57" s="12" t="str">
        <f t="shared" si="1"/>
        <v/>
      </c>
      <c r="D57" s="13"/>
      <c r="E57" s="13"/>
      <c r="F57" s="13"/>
      <c r="H57" s="15" t="s">
        <v>72</v>
      </c>
    </row>
    <row r="58" spans="1:8" ht="171">
      <c r="A58" s="26">
        <f>'Accident Template'!$A58</f>
        <v>58</v>
      </c>
      <c r="B58" s="27" t="str">
        <f>'Accident Template'!$G58</f>
        <v>A Hyundai rear-ended a stationary Zoox autonomous vehicle ("Zoox A V11 ) that was operating in Autonomous Mode when struck. The collision occurred while the Zoox AV was traveling westbound on Pacific A venue, intending to make a right turn at a green light onto Sansome St. The Zoox AV had slowly decelerated from a low speed and stopped, waiting for a pedestrian to clear the intersection, when the
Hyundai's front, passenger-side bumper made contact with the Zoox AV's driver-side rear bumper and sensor. At the time of collision, the Hyundai was traveling at just under 4 MPH and was slightly accelerating towards the Zoox AV prior to impact. 
AV car model: Toyota Highlander, 2016
Other car model: Hyundai, Accent, 2016
Location: Pacific Ave. and Sansome St., San Francisco, CA
Time: 9: 43 Am 
Vehicle 1: Stopped in traffic (AV)
Vehicle 2: Moving</v>
      </c>
      <c r="C58" s="12" t="str">
        <f t="shared" si="1"/>
        <v>2XP2</v>
      </c>
      <c r="D58" s="13" t="s">
        <v>101</v>
      </c>
      <c r="E58" s="13"/>
      <c r="F58" s="13"/>
      <c r="H58" s="8" t="s">
        <v>98</v>
      </c>
    </row>
    <row r="59" spans="1:8" ht="156.75">
      <c r="A59" s="26">
        <f>'Accident Template'!$A59</f>
        <v>59</v>
      </c>
      <c r="B59" s="27" t="str">
        <f>'Accident Template'!$G59</f>
        <v>A Cruise autonomous vehicle ("Cruise AV"), operating in autonomous mode, was involved in a collision while traveling northbound on Kansas Street just past the intersection with Mariposa Street. The Cruise AV was driving in its lane when a cargo truck tried to overtake it on the left side. As it passed the Cruise AV, the truck clipped the Cruise A V's left front articulating radar. There were no injuries. The parties exchanged information. The police were called but declined to respond citing the lack of any reported injuries. 
AV car model: Chevrolet Bolt, 2017
Other car model: Isuzu NPR, 2017
Location: Kansas St &amp; Mariposa St, San Francisco, CA
Time: 11: 12 Am 
Vehicle 1: unknown (AV)
Vehicle 2: Moving</v>
      </c>
      <c r="C59" s="12" t="str">
        <f>_xlfn.TEXTJOIN("-",TRUE,$D59,$E59,$F59,$G59)</f>
        <v>1S19-1S18</v>
      </c>
      <c r="D59" s="13" t="s">
        <v>44</v>
      </c>
      <c r="E59" s="13" t="s">
        <v>45</v>
      </c>
      <c r="F59" s="13"/>
      <c r="H59" s="7"/>
    </row>
    <row r="60" spans="1:8" ht="199.5">
      <c r="A60" s="26">
        <f>'Accident Template'!$A60</f>
        <v>60</v>
      </c>
      <c r="B60" s="27" t="str">
        <f>'Accident Template'!$G60</f>
        <v>This statement is amended from the original filed on 1/10/2018 to correct the phrase "sustained some damage to its right rear light" by replacing the phrase with "sustained some damage to its left rear light".
A Cruise autonomous vehicle ("Cruise AV"), operating in autonomous mode, was involved in a collision while making a right hand turn from northbound Valencia Street onto 16th Street. The Cruise AV was stopped at a green light in between crosswalks of Valencia Street and 16th Street, waiting for pedestrians to cross over 16th Street. A different pedestrian from the southwest corner of Valencia and 16th ran across Valencia Street, against the "do not walk" symbol, shouting, and struck the left side of the Cruise AV's rear bumper and hatch with his entire body. There were no injuries but the Cruise AV sustained some damage to its left rear light. The police were not called.
AV car model: Chevrolet Bolt, 2017
Other car model: Pedestrian
Location: Valencia St. &amp; 16th St, San Francisco, CA
Time: 9: 27 Pm 
Vehicle 1: Moving (AV)
Object 2: Pedestrian</v>
      </c>
      <c r="C60" s="12" t="str">
        <f>_xlfn.TEXTJOIN("-",TRUE,$D60,$E60,$F60,$G60)</f>
        <v>2XP3</v>
      </c>
      <c r="D60" s="13" t="s">
        <v>105</v>
      </c>
      <c r="E60" s="13"/>
      <c r="F60" s="13"/>
      <c r="H60" s="9" t="s">
        <v>102</v>
      </c>
    </row>
    <row r="61" spans="1:8" ht="142.5">
      <c r="A61" s="26">
        <f>'Accident Template'!$A61</f>
        <v>61</v>
      </c>
      <c r="B61" s="27" t="str">
        <f>'Accident Template'!$G61</f>
        <v>A Cruise autonomous vehicle ("Cruise AV"), operating in autonomous mode in heavy traffic, was involved in a collision while traveling east on Oak Street just past the intersection with Fillmore Street. The Cruise AV was traveling in the center of three one-way lanes. Identifying a space between two vehicles (a minivan in front and a sedan behind) in the left lane, the Cruise AV began to merge into that lane. At the same time, the minivan decelerated. Sensing that its gap was closing, the Cruise AV stopped making its lane change and returned fully to the center lane. As the Cruise AV was re-centering itself in the lane, a motorcycle that that had just lane-split between two vehicles in the center and right lanes moved into the center lane, glanced the side of the Cruise AV, wobbled, and fell over. At the time of the collision, the Cruise AV was traveling with the flow of traffic at 12mph, while the motorcycle was traveling at approximately 17mph. The motorcyclist got up and walked his vehicle to the side of the road, where the parties exchanged information. 911 was called pursuant to Cruise policy. The motorcyclist reported shoulder pain and was taken to receive medical care, and a police report was taken. As reported in Traffic Collision Report#l70989746, the motorcyclist was determined to be at fault for attempting to overtake and pass another vehicle on the right under conditions that did not permit that movement in safety in violation of CVC 21755(a).</v>
      </c>
      <c r="C61" s="12" t="str">
        <f t="shared" si="1"/>
        <v/>
      </c>
      <c r="D61" s="13"/>
      <c r="E61" s="13"/>
      <c r="F61" s="13"/>
      <c r="H61" s="8" t="s">
        <v>73</v>
      </c>
    </row>
    <row r="62" spans="1:8" ht="185.25">
      <c r="A62" s="26">
        <f>'Accident Template'!$A62</f>
        <v>62</v>
      </c>
      <c r="B62" s="27" t="str">
        <f>'Accident Template'!$G62</f>
        <v>A Cruise autonomous vehicle ("Cruise AV"), operating in autonomous mode, was involved in a collision while traveling northeast in the middle lane on Folsom Street at the intersection with 11thStreet. While passing through the intersection at 11thStreet, the Cruise AV followed the lane markings, which shift to the left as the road transitions to a one-way street starting east of 11th Street. All lanes on Folsom Street shift left that that intersection and are clearly marked. A Toyota Camry traveling behind and to the left of the Cruise AV, and gaining
on the Cruise AV, did not shift left with its lane and instead crossed over its lane boundary and lightly swiped the side of the Cruise AV.
The operator of the Cruise AV disengaged from autonomous mode just prior to the impact. There were no injuries and the police were not called.
AV car model: Chevrolet Bolt, 2017
Other car model: Toyota Camry, 2011
Location: 11th St &amp; Folsom St, San Francisco, CA
Time: 10: 05 Pm 
Vehicle 1: Moving (AV)
Vehicle 2: Moving</v>
      </c>
      <c r="C62" s="12" t="str">
        <f t="shared" si="1"/>
        <v>1S12</v>
      </c>
      <c r="D62" s="13" t="s">
        <v>61</v>
      </c>
      <c r="E62" s="13"/>
      <c r="F62" s="13"/>
      <c r="H62" s="7"/>
    </row>
    <row r="63" spans="1:8" ht="171">
      <c r="A63" s="26">
        <f>'Accident Template'!$A63</f>
        <v>63</v>
      </c>
      <c r="B63" s="27" t="str">
        <f>'Accident Template'!$G63</f>
        <v>A Cruise autonomous vehicle ("Cruise AV"), operating in autonomous mode, was involved in a collision while traveling north in the right lane of 5th Street between Mission Street and Market Street. A white Honda Accord, finding a gap in the slow-moving but heavy traffic, turned left from Stevenson Street onto 5th Street directly behind the Cruise AV. When the Cruise AV decelerated to merge into the left
lane, the driver of the Honda Accord-who appears to have been distracted, looking at a person standing on the sidewalk-failed to notice and rear-ended the Cruise AV. The parties proceeded out of the traffic lane and exchanged information. The police were not called.
AV car model: Chevrolet Bolt, 2017
Other car model: Honda Accord, 2015
Location: 5th St &amp; Market St, San Francisco, CA
Time: 09: 09 Pm 
Vehicle 1: Stopped in traffic (AV)
Vehicle 2: Moving</v>
      </c>
      <c r="C63" s="12" t="str">
        <f t="shared" si="1"/>
        <v>1S24</v>
      </c>
      <c r="D63" s="13" t="s">
        <v>52</v>
      </c>
      <c r="E63" s="13"/>
      <c r="F63" s="13"/>
      <c r="H63" s="7"/>
    </row>
    <row r="64" spans="1:8" ht="185.25">
      <c r="A64" s="26">
        <f>'Accident Template'!$A64</f>
        <v>64</v>
      </c>
      <c r="B64" s="27" t="str">
        <f>'Accident Template'!$G64</f>
        <v>A Cruise autonomous vehicle ("Cruise AV"), operating in autonomous mode, was involved in a collision while heading south on Noe Street. As the Cruise AV crossed the intersection with Henry Street, the driver of a Toyota Land Cruiser behind the Cruise AV drove into the oncoming lane in an effort to overtake the Cruise AV. At this point, the driver of the Cruise AV took over manual control. As the Toyota cut back into the forward lane of travel, the Toyota scraped the sensor on the Cruise AV's front, driver's-side comer. The Toyota continued through the intersection and left the scene without exchanging information. A passenger in the Cruise AV called the police to report the Incident as a hit-and-run. The police responded but no report was available at the time of the filing of this report. 
AV car model: Chevrolet Bolt, 2017
Other car model: Unknown
Location: Noe St &amp; Henry St, San Francisco, CA
Time: 09: 16 Am 
Vehicle 1: Moving (AV)
Vehicle 2: Moving</v>
      </c>
      <c r="C64" s="12" t="str">
        <f t="shared" si="1"/>
        <v>1S24-1S13-1S19</v>
      </c>
      <c r="D64" s="13" t="s">
        <v>52</v>
      </c>
      <c r="E64" s="13" t="s">
        <v>62</v>
      </c>
      <c r="F64" s="13" t="s">
        <v>44</v>
      </c>
      <c r="H64" s="7"/>
    </row>
    <row r="65" spans="1:8" ht="185.25">
      <c r="A65" s="26">
        <f>'Accident Template'!$A65</f>
        <v>65</v>
      </c>
      <c r="B65" s="27" t="str">
        <f>'Accident Template'!$G65</f>
        <v>A Cruise autonomous vehicle ("Cruise AV"), operating in autonomous mode, was involved in a collision while heading west on 17th Street as it traversed the intersection with Folsom Street. As the Cruise AV passed through the intersection, a scooter came up from behind the Cruise AV and used the right-turn only lane to pass the Cruise AV on its passenger side. The scooter entered the Cruise AV's lane in front of the AV, and in response the Cruise AV stopped. At the same time, an oncoming Subaru Impreza attempted to tum left from 17th Street to Folsom street northbound. As the Subaru turned behind the Cruise AV, the Subaru clipped the rear, driver's-side comer of the Cruise AV. The parties proceeded out of the traffic lane and exchanged information. The police were not called. 
AV car model: Chevrolet Bolt, 2017
Other car model: Subaru Impreza, 2013
Location: 17th St &amp; Folsom St, San Francisco, CA
Time: 04: 06 Pm 
Vehicle 1: Stopped in Traffic (AV)
Vehicle 2: Moving</v>
      </c>
      <c r="C65" s="12" t="str">
        <f t="shared" si="1"/>
        <v>2S7-2S8-2S9</v>
      </c>
      <c r="D65" s="13" t="s">
        <v>74</v>
      </c>
      <c r="E65" s="13" t="s">
        <v>75</v>
      </c>
      <c r="F65" s="13" t="s">
        <v>76</v>
      </c>
      <c r="H65" s="7"/>
    </row>
    <row r="66" spans="1:8" ht="185.25">
      <c r="A66" s="26">
        <f>'Accident Template'!$A66</f>
        <v>66</v>
      </c>
      <c r="B66" s="27" t="str">
        <f>'Accident Template'!$G66</f>
        <v>A Cruise autonomous vehicle ("Cruise AV"), operating in autonomous mode, was involved in a collision while traveling in the right lane on Mission Street between Plum Street and South Van Ness Avenue. In heavy stop-and-go traffic, the Cruise AV allowed a delivery van to merge into traffic from a gas station parking lot, then with a green light the Cruise AV proceeded forward. A pedestrian walking against traffic, off of the sidewalk and in the Cruise AV's lane, began to cross the street directly in front of the Cruise AV. The Cruise AV slowed to a complete stop, and a Mazda Protege 5 entering traffic from the same gas station rear-ended the Cruise AV. The parties proceeded out of the traffic lane and exchanged information, although the driver of the Protege lacked license information. The police were not called. 
AV car model: Chevrolet Bolt, 2017
Other car model: Mazda Protege 5, 2002
Location: 1640 Mission St, San Francisco, CA
Time: 05: 41 Pm 
Vehicle 1: Stopped in Traffic (AV)
Vehicle 2: Moving</v>
      </c>
      <c r="C66" s="12" t="str">
        <f t="shared" ref="C66:C97" si="2">_xlfn.TEXTJOIN("-",TRUE,$D66,$E66,$F66,$G66)</f>
        <v>3MP1</v>
      </c>
      <c r="D66" s="13" t="s">
        <v>104</v>
      </c>
      <c r="E66" s="13"/>
      <c r="F66" s="13"/>
      <c r="H66" s="8"/>
    </row>
    <row r="67" spans="1:8" ht="171">
      <c r="A67" s="26">
        <f>'Accident Template'!$A67</f>
        <v>67</v>
      </c>
      <c r="B67" s="27" t="str">
        <f>'Accident Template'!$G67</f>
        <v>A Cruise autonomous vehicle ("Cruise AV"), operating in autonomous mode, was involved in a collision while heading eastbound on 15th Street toward Harrison Street. The Cruise AV had stopped briefly, initially to simulate the pick-up of a ridesharing customer and then to allow oncoming traffic to pass on the narrow street. After the oncoming traffic cleared, the Cruise AV began to proceed. At the same time, from behind the Cruise AV the driver of a Ford F250 pickup truck drove into the oncoming lane and began passing the Cruise AV. While overtaking the Cruise AV, the F250 clipped a sensor on the front, driver's-side comer of the Cruise AV. The parties exchanged information.
Though the police were not called, an officer passing by stopped to consult the parties and concluded no further action was required.
AV car model: Chevrolet Bolt, 2017
Other car model: Ford F250 Super Duty, 2001
Time: 01: 34 Pm 
Vehicle 1: Moving (AV)
Vehicle 2: Moving</v>
      </c>
      <c r="C67" s="12" t="str">
        <f t="shared" si="2"/>
        <v>1S21-1S19-1S18</v>
      </c>
      <c r="D67" s="13" t="s">
        <v>66</v>
      </c>
      <c r="E67" s="13" t="s">
        <v>44</v>
      </c>
      <c r="F67" s="13" t="s">
        <v>45</v>
      </c>
      <c r="G67" s="8"/>
      <c r="H67" s="7"/>
    </row>
    <row r="68" spans="1:8" ht="171">
      <c r="A68" s="26">
        <f>'Accident Template'!$A68</f>
        <v>68</v>
      </c>
      <c r="B68" s="27" t="str">
        <f>'Accident Template'!$G68</f>
        <v>A Cruise autonomous vehicle ("Cruise A V"), operating in autonomous mode, was rear-ended while going through a green light on Bush Street at Montgomery Street. As the Cruise AV passed through the intersection, a pedestrian looking at his cell phone approached the crosswalk in front of the Cruise AV. The Cruise AV responded by decelerating, and was rear-ended by a Toyota Corolla. The parties exchanged information, though the driver of the Corolla lacked insurance information. The police were not called. No injuries were reported at the scene by either party. A Cruise AV test driver later sought medical evaluation for shoulder stiffness. 
AV car model: Chevrolet Bolt, 2017
Other car model: Toyota Corolla, 2002
Location: Bush St &amp; Montgomery St, San Francisco, CA
Time: 07: 40 Am 
Vehicle 1: Moving (AV)
Vehicle 2: Moving</v>
      </c>
      <c r="C68" s="12" t="str">
        <f t="shared" si="2"/>
        <v>2XP4</v>
      </c>
      <c r="D68" s="13" t="s">
        <v>103</v>
      </c>
      <c r="E68" s="13"/>
      <c r="F68" s="13"/>
      <c r="H68" s="8"/>
    </row>
    <row r="69" spans="1:8" ht="156.75">
      <c r="A69" s="26">
        <f>'Accident Template'!$A69</f>
        <v>69</v>
      </c>
      <c r="B69" s="27" t="str">
        <f>'Accident Template'!$G69</f>
        <v>A Cruise autonomous vehicle ("Cruise A V"), operating in autonomous mode, was rear-ended on 14th Street. The Cruise AV, in the right of two eastbound lanes, was traversing the intersection at Valencia Street. Slightly ahead in the left lane next to the Cruise AV, a vehicle drifted into the Cruise AV's lane. The Cruise AV responded by decelerating, and was rear-ended by a Honda Accord. The parties exchanged information. The driver of the Accord apologized, saying that a leg cramp prevented him from braking sufficiently. The police were not called.
AV car model: Chevrolet Bolt, 2017
Other car model: Honda Accord, 2010
Location: 14th St and Valencia St, San Francisco, CA
Time: 02: 35 Am 
Vehicle 1: Moving (AV)
Vehicle 2: Moving</v>
      </c>
      <c r="C69" s="12" t="str">
        <f t="shared" si="2"/>
        <v>2S12</v>
      </c>
      <c r="D69" s="13" t="s">
        <v>77</v>
      </c>
      <c r="E69" s="13"/>
      <c r="F69" s="13"/>
      <c r="H69" s="7"/>
    </row>
    <row r="70" spans="1:8" ht="156.75">
      <c r="A70" s="26">
        <f>'Accident Template'!$A70</f>
        <v>70</v>
      </c>
      <c r="B70" s="27" t="str">
        <f>'Accident Template'!$G70</f>
        <v>A Nissan Altima made a left turn into a Zoox autonomous vehicle ("Zoox AV") that was operating in conventional mode when struck. The collision occurred while the Zoox AV was traveling straight, eastbound, through the intersection at Battery and Green Streets with the right-of-way. The driver of the Nissan Altima was distracted when it turned into and collided with the driver's side passenger door of the Zoox AV. The police were called, but citing a lack of injury, did not respond to the scene
AV car model: Toyota Highlander, 2016
Other car model: Nissan Altima, 2017
Location: Intersection Green St. &amp; Battery St, San Francisco, CA
Time: Pm (no time)
Vehicle 1: Moving (AV)
Vehicle 2: Moving</v>
      </c>
      <c r="C70" s="12" t="str">
        <f t="shared" si="2"/>
        <v>1X6-1X5</v>
      </c>
      <c r="D70" s="13" t="s">
        <v>50</v>
      </c>
      <c r="E70" s="13" t="s">
        <v>51</v>
      </c>
      <c r="F70" s="13"/>
      <c r="H70" s="7"/>
    </row>
    <row r="71" spans="1:8" ht="156.75">
      <c r="A71" s="26">
        <f>'Accident Template'!$A71</f>
        <v>71</v>
      </c>
      <c r="B71" s="27" t="str">
        <f>'Accident Template'!$G71</f>
        <v>A Cruise autonomous vehicle ("Cruise AV11 ), operating in autonomous mode, was rear-ended by a white Volvo V40 while turning left from 5th Street onto Bryant Street. The Cruise AV was the lead car in the right of two left-tum lanes; the Volvo was directly behind. Both vehicles were stopped at a green light and were waiting to turn left. The signal changed, giving the vehicles a green left-tum arrow. The
Cruise AV began making the tum and was then rear-ended by the Volvo. The parties exchanged information. The police were not called. 
AV car model: Chevrolet Bolt , 2017
Other car model: Volvo V40, 2002
Location: 5th St. &amp; Bryant St, San Francisco, CA
Time: 09:09 Pm 
Vehicle 1: Moving (AV)
Vehicle 2: Moving</v>
      </c>
      <c r="C71" s="12" t="str">
        <f t="shared" si="2"/>
        <v>1S24</v>
      </c>
      <c r="D71" s="13" t="s">
        <v>52</v>
      </c>
      <c r="E71" s="13"/>
      <c r="F71" s="13"/>
      <c r="H71" s="7"/>
    </row>
    <row r="72" spans="1:8" ht="156.75">
      <c r="A72" s="26">
        <f>'Accident Template'!$A72</f>
        <v>72</v>
      </c>
      <c r="B72" s="27" t="str">
        <f>'Accident Template'!$G72</f>
        <v>A Cruise autonomous vehicle ("Cruise AV11 ), operating in autonomous mode, was rear-ended by a white Ford Ranger while waiting at a stop light on I0th Street, southbound between Bryant and Division Streets. The Ranger crept forward slowly into the Cruise AV, which was completely stationary at the time of the collision. The parties exchanged information and the driver of the Ranger apologized, adding that he was on his cell phone. The police were called but, citing the lack of any injury, declined to respond to the scene.
AV car model: Chevrolet Bolt, 2017
Other car model: Ford Ranger, 2004
Location: Division St &amp; 10th St, San Francisco, CA
Time: 06:20 Pm 
Vehicle 1: Stopped in traffic (AV)
Vehicle 2: Moving</v>
      </c>
      <c r="C72" s="12" t="str">
        <f t="shared" si="2"/>
        <v>1S24</v>
      </c>
      <c r="D72" s="13" t="s">
        <v>52</v>
      </c>
      <c r="E72" s="13"/>
      <c r="F72" s="13"/>
      <c r="H72" s="7"/>
    </row>
    <row r="73" spans="1:8" ht="156.75">
      <c r="A73" s="26">
        <f>'Accident Template'!$A73</f>
        <v>73</v>
      </c>
      <c r="B73" s="27" t="str">
        <f>'Accident Template'!$G73</f>
        <v>A Cruise autonomous vehicle ("Cruise A V"), operating in autonomous mode, was rear-ended while traveling on Bay Street at Columbus Avenue, The Cruise AV was stopped at a red light in the left of two eastbound lanes, When the light turned green, the Cruise AV began to proceed forward toward the intersection. In the right lane, another vehicle drifted within its lane toward the Cruise AV. The Cruise AV responded by decelerating, and a car following closely behind rear-ended the Cruise AV, The parties exchanged information. The police were not called. 
AV car model: Chevrolet Bolt, 2017
Other car model: BMW 633 CSi, 1984
Location: Bay Street at Columbus Avenue, San Francisco, CA
Time: 03:20 Pm 
Vehicle 1: Moving (AV)
Vehicle 2: Moving</v>
      </c>
      <c r="C73" s="12" t="str">
        <f t="shared" si="2"/>
        <v>2S12</v>
      </c>
      <c r="D73" s="13" t="s">
        <v>77</v>
      </c>
      <c r="E73" s="13"/>
      <c r="F73" s="13"/>
      <c r="H73" s="7"/>
    </row>
    <row r="74" spans="1:8" ht="199.5">
      <c r="A74" s="26">
        <f>'Accident Template'!$A74</f>
        <v>74</v>
      </c>
      <c r="B74" s="27" t="str">
        <f>'Accident Template'!$G74</f>
        <v>A cruise autonomous vehicle ("Cruise AV"), initially operating in autonomous mode, was involved in an accident while travelling northbound as Potrero Avenue turns into Brannan street. The cruise AV was proceeding straight through the intersection, which bends to the right, when a black Dodge charger came up quickly from behind. The charger was in a left-turn only lane immediately to the left of the cruise AV; but instead of turning left, the Charger tried to overtake the cruise AV and to proceed straight as well. At this point, the driver of the cruise AV took over manual control. As the Charger cut off the cruise AV, it scraped the cruise AV's front left sensor. At the time of the collision, the cruise AV was travelling at 4 mph, while the Charger was travelling at approximately 12 mph. The Charger fled the scene without exchanging information. The driver of the Cruise AV called the police to report the incident as a hit-and-run, but the police were not dispatched and no report was filed
AV car model: Chevrolet Bolt, 2017
Other car model: Dodge Charger
Location: Potrero street and Division, South San Francisco, CA
Time: 11:20 Pm 
Vehicle 1: Moving (AV)
Vehicle 2: Moving</v>
      </c>
      <c r="C74" s="12" t="str">
        <f t="shared" si="2"/>
        <v>1S19-1S18</v>
      </c>
      <c r="D74" s="13" t="s">
        <v>44</v>
      </c>
      <c r="E74" s="13" t="s">
        <v>45</v>
      </c>
      <c r="F74" s="13"/>
      <c r="H74" s="7"/>
    </row>
    <row r="75" spans="1:8" ht="185.25">
      <c r="A75" s="26">
        <f>'Accident Template'!$A75</f>
        <v>75</v>
      </c>
      <c r="B75" s="27" t="str">
        <f>'Accident Template'!$G75</f>
        <v>A Cruise autonomous vehicle ("Cruise AV"), operating in conventional mode, was involved in an incident while traveling eastbound on Harrison Street between 12th and 11th Streets. The Cruise AV's driver observed a cyclist traveling in the wrong direction toward the Cruise AV. The cyclist was waving his hands and swerving severely; he appeared to be intoxicated. The driver brought the Cruise AV to a complete stop. The cyclist continued weaving toward the Cruise AV, collided with the Cruise AV's front-right bumper, and fell over. After getting to his feet, the cyclist picked up his bike and deliberately hit the bike's front tire into the passenger side of the Cruise AV. He then pulled on a sensor on the Cruise A V's rear, passenger-side, causing minor damage. With the cyclist off to the side of the vehicle, the driver of the Cruise AV slowly pulled away from the interaction. Police were not present or called to the scene
AV car model: Chevrolet Bolt, 2016
Other object: Bicyclist 
Location: Folsom Street and 11th Street, San Francisco, CA
Time: 11:10 Am 
Vehicle 1: Stopped in traffic (AV)
Vehicle 2: Moving</v>
      </c>
      <c r="C75" s="12" t="str">
        <f t="shared" si="2"/>
        <v/>
      </c>
      <c r="D75" s="13"/>
      <c r="E75" s="13"/>
      <c r="F75" s="13"/>
      <c r="H75" s="8" t="s">
        <v>78</v>
      </c>
    </row>
    <row r="76" spans="1:8" ht="142.5">
      <c r="A76" s="26">
        <f>'Accident Template'!$A76</f>
        <v>76</v>
      </c>
      <c r="B76" s="27" t="str">
        <f>'Accident Template'!$G76</f>
        <v>A Cruise autonomous vehicle ("Cruise AV11), operating in conventional mode, was involved in a collision while preparing to turn left from Folsom street into 6th street. The driver of the cruise AV decelerated and stopped to let a pedestrian clear the crosswalk. A Ford Explorer behind the Cruise AV then impacted the rear passenger-side corner of the cruise AV. The police were called, but declined to respond citing the lack of any reported injury.
AV car model: Chevrolet Bolt, 2016
Other object: Ford Explorer XLT, 2005 
Location: Folsom Street and 6th Street, San Francisco, CA
Time: 04:47 Pm 
Vehicle 1: Moving (AV)
Vehicle 2: Moving</v>
      </c>
      <c r="C76" s="12" t="str">
        <f>_xlfn.TEXTJOIN("-",TRUE,$D76,$E76,$F76,$G76)</f>
        <v>2XP4</v>
      </c>
      <c r="D76" s="13" t="s">
        <v>103</v>
      </c>
      <c r="E76" s="13"/>
      <c r="F76" s="13"/>
      <c r="H76" s="8"/>
    </row>
    <row r="77" spans="1:8" ht="185.25">
      <c r="A77" s="26">
        <f>'Accident Template'!$A77</f>
        <v>77</v>
      </c>
      <c r="B77" s="27" t="str">
        <f>'Accident Template'!$G77</f>
        <v>A Waymo autonomous vehicle (Waymo AV) in manual travelling eastbound in the left lane on Alma Street in Palo Alto was involved in a minor collision. The Waymo AV was in autonomous mode when a vehicle ahead of it swerved right to avoid an object in the road. The driver of the Waymo AV then disengaged and began to change lanes to the right to avoid the object. The Waymo AVs rear bumper then scraped the front left bumper of a van proceeding in the adjacent right lane, The Waymo AV was travelling at approximately 21 mph while the other vehicle was travelling at approximately 26 mph at the time of the collision, The Waymo AV experienced minor damage to its rear bumper. The other vehicle experienced minor damage to its front bumper, There were no injuries reported at the scene by either party,
AV car model: Chrysler Pacifica, 2017
Other object: Odyssey, 2006 
Location: Aima Street and El Vemno Avenue, Palo Alto, Santa Clara CA
Time: 08:39 Am 
Vehicle 1: Moving (AV)
Vehicle 2: Moving</v>
      </c>
      <c r="C77" s="12" t="str">
        <f t="shared" si="2"/>
        <v>2S2-2S11</v>
      </c>
      <c r="D77" s="13" t="s">
        <v>57</v>
      </c>
      <c r="E77" s="13" t="s">
        <v>79</v>
      </c>
      <c r="F77" s="13"/>
      <c r="H77" s="7"/>
    </row>
    <row r="78" spans="1:8" ht="156.75">
      <c r="A78" s="26">
        <f>'Accident Template'!$A78</f>
        <v>78</v>
      </c>
      <c r="B78" s="27" t="str">
        <f>'Accident Template'!$G78</f>
        <v>An Uber Volvo XC 90 registered under the DMV testing program ("Uber SDV") was eastbound on Geary Blvd preparing to make a right turn onto 3rd Ave. The vehicle operator disengaged the combined advanced driver assist systems on the vehicle to wait for pedestrians before making a right tum onto 3rd Ave. While the Uber SDV was stopped, a Toyota Tacoma impacted the rear of the Uber SDV. The collision caused minor damage to the vehicle's rear hatch and bumper and scuffed the Tacoma's bumper. No injuries were reported onsite. Police were not called. The Uber SDV co-pilot later reported wrist discomfort. 
AV car model: Volvo XC90, 2017
Other car: Toyota Tacoma, 2017 
Location: Geary Blvd. &amp; 3rd Ave., San Francisco, CA
Time: 02:55 Pm 
Vehicle 1: Stopped in traffic (AV)
Vehicle 2: Moving</v>
      </c>
      <c r="C78" s="12" t="str">
        <f t="shared" si="2"/>
        <v>2XP2</v>
      </c>
      <c r="D78" s="13" t="s">
        <v>101</v>
      </c>
      <c r="E78" s="13"/>
      <c r="F78" s="13"/>
      <c r="H78" s="8" t="s">
        <v>43</v>
      </c>
    </row>
    <row r="79" spans="1:8" ht="156.75">
      <c r="A79" s="26">
        <f>'Accident Template'!$A79</f>
        <v>79</v>
      </c>
      <c r="B79" s="27" t="str">
        <f>'Accident Template'!$G79</f>
        <v>A cruise autonomous vehicle (Cruise AV) was involved in a collision on 19th street at Shotwell street. The Cruise AV heading west, was slowing down as it approached the four way stop at which point the driver of a pickup truck behind the cruise AV drove into oncoming lane and began passing the cruise AV. While driving past the cruise AV, the truck clipped the cruise AV's front driver's side corner and continued through the intersection in the opposite lane of travel. The parties stopped and exchanged information after the intersection. Police were called to the scene but no report was created.
AV car model: Chevrolet Bolt, 2017
Other car: Toyota Tacoma, 2017 
Location: 19th street (Westbound) at Shotwell st., San Francisco, CA
Time: 10:54 Am 
Vehicle 1: Moving (AV)
Vehicle 2: Moving</v>
      </c>
      <c r="C79" s="12" t="str">
        <f t="shared" si="2"/>
        <v>1S19-1S18</v>
      </c>
      <c r="D79" s="13" t="s">
        <v>44</v>
      </c>
      <c r="E79" s="13" t="s">
        <v>45</v>
      </c>
      <c r="F79" s="13"/>
      <c r="H79" s="7"/>
    </row>
    <row r="80" spans="1:8" ht="156.75">
      <c r="A80" s="26">
        <f>'Accident Template'!$A80</f>
        <v>80</v>
      </c>
      <c r="B80" s="27" t="str">
        <f>'Accident Template'!$G80</f>
        <v>A cruise autonomous vehicle (Cruise AV) was involved in a collision on Montegomry street at Post street. The cruise AV was the lead car stopped at a red light. When the light turned green, the cruise AV began moving forward. Shortly thereafter, with the cruise AV travelling at &lt; 1 mph, a van closely following behind ran into the back of the cruise AV. Police were not present or called to the scene. The driver of the van left the scene without stopping to identify herself to the cruise AV driver or passengers
AV car model: Chevrolet Bolt, 2017
Other car: Ford Transit
Location: Montgomery street (southbound) at Post st., San Francisco, CA
Time: 11:58 Am 
Vehicle 1: Moving (AV)
Vehicle 2: Moving</v>
      </c>
      <c r="C80" s="12" t="str">
        <f t="shared" si="2"/>
        <v>1S24</v>
      </c>
      <c r="D80" s="13" t="s">
        <v>52</v>
      </c>
      <c r="E80" s="13"/>
      <c r="F80" s="13"/>
      <c r="H80" s="7"/>
    </row>
    <row r="81" spans="1:8" ht="142.5">
      <c r="A81" s="26">
        <f>'Accident Template'!$A81</f>
        <v>81</v>
      </c>
      <c r="B81" s="27" t="str">
        <f>'Accident Template'!$G81</f>
        <v>A cruise autonomous vehicle ("Cruise AV") was involved in a co11ision on Van Ness Avenue. The Cruise AV was traveling northbound at 7 mph when a bus merged into the lane in front of the Cruise AV. 
The Cruise AV braked, and a white minivan that had been closely following ran into the back of the Cruise AV. Police were not present or called to the scene.
AV car model: Chevrolet Bolt, 2017
Other car: unknown
Location: Van Ness Ave. at O'Farrell Street (northbound), San Francisco, CA
Time: Pm (unknown time)
Vehicle 1: Moving (AV)
Vehicle 2: Moving</v>
      </c>
      <c r="C81" s="12" t="str">
        <f t="shared" si="2"/>
        <v>1S24</v>
      </c>
      <c r="D81" s="13" t="s">
        <v>52</v>
      </c>
      <c r="E81" s="13"/>
      <c r="F81" s="13"/>
      <c r="H81" s="7"/>
    </row>
    <row r="82" spans="1:8" ht="185.25">
      <c r="A82" s="26">
        <f>'Accident Template'!$A82</f>
        <v>82</v>
      </c>
      <c r="B82" s="27" t="str">
        <f>'Accident Template'!$G82</f>
        <v>A Cruise autonomous vehicle ("Cruise AV") was traveling northbound on 11th Street in San Francisco in autonomous mode, turning left onto Mission Street in the outer of two left tum lanes. During the turn, a vehicle in the inner of the two left turn lanes began to cut in front of the Cruise AV. The Cruise AV braked, and a bike that had been closely crossing behind the rear of the Cruise A V ran into the back of the Cruise A V. Police were not present or called to the scene.
None of the occupants of the Cruise AV were injured. The Cruise AV occupants observed that the cyclist scraped his knee. At the time, the cyclist stated an intention to seek medical evaluation, but declined to seek emergency assistance. There was a minor scratch on the A V, and the bicycle had no visible damage.
AV car model: Chevrolet Bolt, 2017
Other car: (bicyclist)
Location: 11th St. and Mission St., San Francisco, CA
Time: 5:26 Pm 
Vehicle 1: Moving (AV)
Vehicle 2: Moving</v>
      </c>
      <c r="C82" s="12" t="str">
        <f t="shared" si="2"/>
        <v>2S12</v>
      </c>
      <c r="D82" s="13" t="s">
        <v>77</v>
      </c>
      <c r="E82" s="13"/>
      <c r="F82" s="13"/>
      <c r="H82" s="9" t="s">
        <v>106</v>
      </c>
    </row>
    <row r="83" spans="1:8" ht="171">
      <c r="A83" s="26">
        <f>'Accident Template'!$A83</f>
        <v>83</v>
      </c>
      <c r="B83" s="27" t="str">
        <f>'Accident Template'!$G83</f>
        <v>A Waymo Lexus-model autonomous vehicle ("Waymo AV") made contact with a curb while in manual mode on middle field road at Oregon expressway in Palo Alto, Ca. The Waymo AV was traveling Eastbound in autonomous mode in the rightmost lane of middle field road. As the vehicle crossed Oregon expressway, the Waymo AV autonomous system detected the vehicle in the left adjacent Lane begin to drift to the right, toward the Waymo AV. The Waymo AV nudged to the rightmost side of its lane. As the left adjacent vehicle continued to drift towards the Waymo AV, the Waymo AV Test driver took manual control. The Waymo AV's front passenger-side tire then made contact with the right curb, causing it to deflate. The other vehicle then straightened its trajectory in its Lane and continued on. There were no injuries reported.
AV car model: Lexus RX450H, 2012
Other object: (Street curb)
Location: Middle field road at Oregon Expwy., Palo Alto, CA
Time: 6:59 Pm 
Vehicle 1: Moving (AV)</v>
      </c>
      <c r="C83" s="12" t="str">
        <f t="shared" si="2"/>
        <v>1S18</v>
      </c>
      <c r="D83" s="13" t="s">
        <v>45</v>
      </c>
      <c r="E83" s="13"/>
      <c r="F83" s="13"/>
      <c r="H83" s="7"/>
    </row>
    <row r="84" spans="1:8" ht="156.75">
      <c r="A84" s="26">
        <f>'Accident Template'!$A84</f>
        <v>84</v>
      </c>
      <c r="B84" s="27" t="str">
        <f>'Accident Template'!$G84</f>
        <v>A Waymo Lexus-model autonomous Vehicle ("Waymo AV") was involved in a collision while in autonomous mode in the left tum lane on SB Shoreline near El Camino in Mountain View, CA. The Waymo AV was rear-ended by a Toyota Camry while slowly creeping forward with traffic at the red light. The Waymo AV was travelling around 1 MPH at the time of collision, the Camry was travelling around 7 MPH at moment of collision. The Waymo A V had minor damage to its rear bumper, the Camry had minor damage to its front bumper. 
AV car model: Lexus RX450H, 2012
Other car: Toyota Camry, 2002
Location: Shoreline Blvd and El Camino Real Mountain View Santa Clara, CA
Time: 4:50 Pm 
Vehicle 1: Moving (AV)
Vehicle 2: Moving</v>
      </c>
      <c r="C84" s="12" t="str">
        <f t="shared" si="2"/>
        <v>1S24</v>
      </c>
      <c r="D84" s="13" t="s">
        <v>52</v>
      </c>
      <c r="E84" s="13"/>
      <c r="F84" s="13"/>
      <c r="H84" s="7"/>
    </row>
    <row r="85" spans="1:8" ht="199.5">
      <c r="A85" s="26">
        <f>'Accident Template'!$A85</f>
        <v>85</v>
      </c>
      <c r="B85" s="27" t="str">
        <f>'Accident Template'!$G85</f>
        <v>A Cruise autonomous vehicle ("Cruise AV") was traveling westbound on Broadway in San Francisco in autonomous mode and was in the process of passing a mobile crane truck that was double parked, blocking the westbound lane. During this maneuver, a Ford F-250 approached and simultaneously went around both the Cruise AV and the crane truck. While the Ford made its pass, the Cruise AV stopped.
As the Ford completed its pass and turned back into the forward lane of travel, the Ford clipped the front, driver's side sensor of the Cruise AV. At the time of impact, the Cruise AV was stopped and the Ford was traveling at approximately 4 miles per hour.
None of the occupants of the Cruise AV or Ford were injured. The Cruise AV sustained minor damage to its front, driver's side sensor and mount. The Ford sustained minor visible damage to its rear, passenger's side tire.
AV car model: Chevrolet Bolt, 2017
Other car: Ford F-250, 2016
Location: unknown
Time: 10:36 Am 
Vehicle 1: Stopped in traffic (AV)
Vehicle 2: Moving</v>
      </c>
      <c r="C85" s="12" t="str">
        <f t="shared" si="2"/>
        <v>2S13-2S14-2S15</v>
      </c>
      <c r="D85" s="13" t="s">
        <v>80</v>
      </c>
      <c r="E85" s="13" t="s">
        <v>81</v>
      </c>
      <c r="F85" s="13" t="s">
        <v>82</v>
      </c>
      <c r="H85" s="7"/>
    </row>
    <row r="86" spans="1:8" ht="171">
      <c r="A86" s="26">
        <f>'Accident Template'!$A86</f>
        <v>86</v>
      </c>
      <c r="B86" s="27" t="str">
        <f>'Accident Template'!$G86</f>
        <v>A Cruise autonomous vehicle ("Cruise AV") was traveling southbound on Tenth Street in San Francisco in autonomous mode. The Cruise AV was stopped at a red light with a Mercedes behind it, also stopped. The Cruise AV began moving forward after the light turned green and was traveling at 2 mph when the Mercedes collided with the rear of the Cruise AV. The approximate speed of the Mercedes at the time of impact was 4 mph.
None of the occupants of the Cruise AV or Mercedes reported injuries at the scene. The Cruise AV sustained minor damage to its rear bumper. The Mercedes sustained minor visible damage to its front bumper.
AV car model: Chevrolet Bolt, 2017
Other car: Mercedes MI 350, 2015
Location: NW Corner of 1Oth and Division San Francisco, CA	
Time: 1:30 Pm 
Vehicle 1: Moving (AV)
Vehicle 2: Moving</v>
      </c>
      <c r="C86" s="12" t="str">
        <f t="shared" si="2"/>
        <v>1S24</v>
      </c>
      <c r="D86" s="13" t="s">
        <v>52</v>
      </c>
      <c r="E86" s="13"/>
      <c r="F86" s="13"/>
      <c r="H86" s="7"/>
    </row>
    <row r="87" spans="1:8" ht="228">
      <c r="A87" s="26">
        <f>'Accident Template'!$A87</f>
        <v>87</v>
      </c>
      <c r="B87" s="27" t="str">
        <f>'Accident Template'!$G87</f>
        <v>A cruise autonomous vehicle (Cruise AV) was involved in an accident in San Francisco while travelling eastbound on Golden Gate Avenue between Webster and Buchanan street. The cruise AV was operating in autonomous mode at the time of the accident.
The intersection at Buchanan does not allow-for vehicular cross traffic but is controlled by a crosswalk with yellow lights that flash· when activated.  As the Cruise AV was approaching at Buchanan the yellow lights were flashing. The Cruise AV slowed, paused briefly before the crosswalk and then began to proceed. The vehicle immediately behind the Cruise AV, a Toyota Highlander also slowed and paused in concert with the Cruise AV. A third vehicle, a Subaru, located behind the Toyota did not slow and collided with  the Toyota, causing the Subaru's airbags to deploy, That collision pushed the Toyota into the back of the Cruise AV. 
None of-the occupants of the Cruise AV or Toyota reported injuries at the scene,, and the driver of the subaru intended to seek medical evaluation for knee pain from the collision. The Cruise vehicle sustained minimal damage to its rear bumper. The Toyota sustained minor visible damage to its front and rear bumpers. The Subaru sustained minor visible damage to its front end.
AV car model: Chevrolet Bolt, 2017
Other car: Subaru Forest, 2010
Time: 08:38 Am 
Vehicle 1: Moving (AV)
Vehicle 2: Moving</v>
      </c>
      <c r="C87" s="12" t="str">
        <f t="shared" si="2"/>
        <v>2S4-2S4</v>
      </c>
      <c r="D87" s="13" t="s">
        <v>64</v>
      </c>
      <c r="E87" s="13" t="s">
        <v>64</v>
      </c>
      <c r="F87" s="13"/>
      <c r="H87" s="7"/>
    </row>
    <row r="88" spans="1:8" ht="185.25">
      <c r="A88" s="26">
        <f>'Accident Template'!$A88</f>
        <v>88</v>
      </c>
      <c r="B88" s="27" t="str">
        <f>'Accident Template'!$G88</f>
        <v>The AV (subject vehicle) driver was on highway 101 S between NASA Ames Research center and exit 237 to Sunnyvale, at approxiamtely 3 pm on Tuesday May 10, 2016. The AV functions of the subject vehicle were not engaged at the time (conventional mode). The subject vehicle had one passenger in the back seat. There was heavy traffic travelling at 20-40 mph. The car travelling directly ahead of the subject vehicle stopped suddenly. The subject vehicle impacted the stopped vehicle at low speed. Both drivers pulled over to the shoulder of the road. No injuries were reported by either vehicle occupant in this minor crash. No airbags deployed in the crash. Except for minor scuff marks on the leading vehicle's rear bumper, no other damage was observed. After exchange of information, both vehicles were driven away from the scene. Police were not called. No other vehicles were involved.
AV car model: Nissan Leaf, 2010
Other car: Chevrolet Cobalt, 2010
Location: 101 HWY south bound, Sunnyvale , Santa Clara, CA	
Time: 3 Pm 
Vehicle 1: Moving (AV)
Vehicle 2: Moving</v>
      </c>
      <c r="C88" s="12" t="str">
        <f t="shared" si="2"/>
        <v>1S23</v>
      </c>
      <c r="D88" s="13" t="s">
        <v>47</v>
      </c>
      <c r="E88" s="13"/>
      <c r="F88" s="13"/>
      <c r="H88" s="7"/>
    </row>
    <row r="89" spans="1:8" ht="185.25">
      <c r="A89" s="26">
        <f>'Accident Template'!$A89</f>
        <v>89</v>
      </c>
      <c r="B89" s="27" t="str">
        <f>'Accident Template'!$G89</f>
        <v>A cruise Nissan Leaf autonomous vehicle (Cruise AV) was in autonomous mode travelling at approximately 20 miles per hour in the right lane of the 7th street. The vehicle began moving within its lane to the left, and then began correcting to the right, at which point the driver decided to take over manual control. After taking over manual control, the operator did not change the path of the vehicle and collided with an unoccupied Toyota Prius that was parallel parked on 7th street approximately 20 feet before the intersection with Bryant street. The Prius sustained minor visible damage to the front left quarter panel area. The Cruise AV sustained minor visible damage to the front right quarter panel area. There were no injuries.
AV car model: Nissan Leaf, 2012
Other car: Toyota Prius 
Location: 7th street and Bryant, San Francisco, CA	
Time: 1:41 Pm 
Vehicle 1: Moving (AV)
Vehicle 2: Moving</v>
      </c>
      <c r="C89" s="12" t="str">
        <f t="shared" si="2"/>
        <v>1S23</v>
      </c>
      <c r="D89" s="13" t="s">
        <v>47</v>
      </c>
      <c r="E89" s="13"/>
      <c r="F89" s="13"/>
      <c r="H89" s="7"/>
    </row>
    <row r="90" spans="1:8" ht="71.25">
      <c r="A90" s="26">
        <f>'Accident Template'!$A90</f>
        <v>90</v>
      </c>
      <c r="B90" s="27" t="str">
        <f>'Accident Template'!$G90</f>
        <v>A Cruise autonomous vehicle ("Cruise AV") was parked in conventional mode on westbound Jackson Street just east of the intersection with Jones Street. The driver, intending to pull out of the parking spot still in conventional mode, put the Cruise AV into reverse rather than drive and contacted the vehicle parked directly behind the Cruise AV. The contact scratched the rear bumper of the Cruise AV and dented the license plate holder of the other vehicle. Because the other vehicle was unoccupied, the driver of the Cruise AV left contact information on the windshield. There were no injuries and the police were not called.</v>
      </c>
      <c r="C90" s="12" t="str">
        <f t="shared" si="2"/>
        <v/>
      </c>
      <c r="D90" s="13"/>
      <c r="E90" s="13"/>
      <c r="F90" s="13"/>
      <c r="H90" s="8" t="s">
        <v>83</v>
      </c>
    </row>
    <row r="91" spans="1:8" ht="71.25">
      <c r="A91" s="26">
        <f>'Accident Template'!$A91</f>
        <v>91</v>
      </c>
      <c r="B91" s="27" t="str">
        <f>'Accident Template'!$G91</f>
        <v>A Waymo autonomous vehicle ("Waymo AV") in autonomous mode was broadsided while stationary in a parking lot at 100 Mayfield Ave.
in Mountain View, CA. The Waymo AV was stopped for approximately 65 seconds when a vehicle backing out of a parking spot made
contact with the Waymo AV's driver's-side sliding door and rear quarter panel at approximately 2 mph. There were no injuries reported at
the scene by either party. The operator of the Waymo AV disengaged autonomous mode while the other vehicle pulled back into the spot it
had previously occupied. Both parties then exchanged information. .</v>
      </c>
      <c r="C91" s="12" t="str">
        <f>_xlfn.TEXTJOIN("-",TRUE,$D91,$E91,$F91,$G91)</f>
        <v>1S22</v>
      </c>
      <c r="D91" s="13" t="s">
        <v>84</v>
      </c>
      <c r="E91" s="13"/>
      <c r="F91" s="13"/>
      <c r="H91" s="7"/>
    </row>
    <row r="92" spans="1:8" ht="71.25">
      <c r="A92" s="26">
        <f>'Accident Template'!$A92</f>
        <v>92</v>
      </c>
      <c r="B92" s="27" t="str">
        <f>'Accident Template'!$G92</f>
        <v>A Cruise autonomous vehicle ("Cruise AV") was involved in a collision while operating in autonomous mode southbound on Hyde Street at
the intersection with Washington Street. The Cruise AV was stopped waiting for traffic to clear the intersection before making a left turn
onto Washington Street. Another vehicle directly behind the Cruise AV collided with the Cruise AV, damaging the center of the rear
bumper. The driver of the Cruise AV later experienced stiffness in his neck, sought treatment, and was released to return to work the next
day. The police were not called.</v>
      </c>
      <c r="C92" s="12" t="str">
        <f t="shared" si="2"/>
        <v>2X1</v>
      </c>
      <c r="D92" s="13" t="s">
        <v>58</v>
      </c>
      <c r="E92" s="13"/>
      <c r="F92" s="13"/>
      <c r="H92" s="7"/>
    </row>
    <row r="93" spans="1:8" ht="57">
      <c r="A93" s="26">
        <f>'Accident Template'!$A93</f>
        <v>97</v>
      </c>
      <c r="B93" s="27" t="str">
        <f>'Accident Template'!$G93</f>
        <v>A Cruise autonomous vehicle ("Cruise AV") was rear-ended while operating in autonomous mode on Bryant Street between 10th Street and
11th Street. The Cruise AV had just made a left turn from 11th Street onto Bryant when a second Cruise autonomous vehicle directly behind
operating in conventional mode contacted the rear bumper of the Cruise AV, causing minor scuffs to both vehicles. There were no injuries and
the police were not called.</v>
      </c>
      <c r="C93" s="12" t="str">
        <f t="shared" si="2"/>
        <v>1S24</v>
      </c>
      <c r="D93" s="13" t="s">
        <v>52</v>
      </c>
      <c r="E93" s="13"/>
      <c r="F93" s="13"/>
      <c r="H93" s="7"/>
    </row>
    <row r="94" spans="1:8" ht="42.75">
      <c r="A94" s="26">
        <f>'Accident Template'!$A94</f>
        <v>98</v>
      </c>
      <c r="B94" s="27" t="str">
        <f>'Accident Template'!$G94</f>
        <v>A Waymo autonomous vehicle ("Waymo AV") traveling on Highway 85 N in Mountain View struck the median divide after the driver disengaged the vehicle from autonomous mode to manual mode and allowed the vehicle to drift out of its lane while in manual mode. The Waymo A V experienced moderate damage to its front left tire and bumper. There were no other vehicles involved and no injuries were reported at the scene.</v>
      </c>
      <c r="C94" s="12" t="str">
        <f t="shared" si="2"/>
        <v/>
      </c>
      <c r="D94" s="13"/>
      <c r="E94" s="13"/>
      <c r="F94" s="13"/>
      <c r="H94" s="8" t="s">
        <v>49</v>
      </c>
    </row>
    <row r="95" spans="1:8" ht="85.5">
      <c r="A95" s="26">
        <f>'Accident Template'!$A95</f>
        <v>99</v>
      </c>
      <c r="B95" s="27" t="str">
        <f>'Accident Template'!$G95</f>
        <v>An Aurora test vehicle was being manually driven (conventional mode) for data collection in Palo Alto near Pagemill Rd and the 280 off-ramp at around 1:50 pm on Wednesday 06/20/2018. As the driver of the Aurora test vehicle approached the end of the off-ramp, he witnessed ahead of him a squirrel enter and then stop itself in the middle of the ramp. The driver proceeded to begin a slow and steady deceleration of the Aurora test vehicle to avoid maiming the animal. A silver Lexus traveling behind the Aurora test vehicle then rear ended the test vehicle. There were no injuries and the parties exchanged information. Though the police were not called, a CHP officer was already in the vicinity addressing an abandoned vehicle. The officer consulted with the parties but ultimately concluded no further action was needed.</v>
      </c>
      <c r="C95" s="12" t="str">
        <f t="shared" si="2"/>
        <v/>
      </c>
      <c r="D95" s="13"/>
      <c r="E95" s="13"/>
      <c r="F95" s="13"/>
      <c r="H95" s="8" t="s">
        <v>85</v>
      </c>
    </row>
    <row r="96" spans="1:8" ht="42.75">
      <c r="A96" s="26">
        <f>'Accident Template'!$A96</f>
        <v>100</v>
      </c>
      <c r="B96" s="27" t="str">
        <f>'Accident Template'!$G96</f>
        <v>A Cruise autonomous vehicle ("Cruise AV"), operating in autonomous mode, was traveling westbound on El Camino Del Mar between 32nd Ave and Legion of Honor Drive. The Cruise AV was struck by a golf ball from a nearby golf course causing damage to the Cruise AV's front driver windshield. There were no injuries and police were not called.</v>
      </c>
      <c r="C96" s="12" t="str">
        <f t="shared" si="2"/>
        <v/>
      </c>
      <c r="D96" s="13"/>
      <c r="E96" s="13"/>
      <c r="F96" s="13"/>
      <c r="H96" s="8" t="s">
        <v>86</v>
      </c>
    </row>
    <row r="97" spans="1:8" ht="42.75">
      <c r="A97" s="26">
        <f>'Accident Template'!$A97</f>
        <v>101</v>
      </c>
      <c r="B97" s="27" t="str">
        <f>'Accident Template'!$G97</f>
        <v>A Cruise autonomous vehicle (" Cruise AV"), operating in autonomous mode, was involved in a collision while traveling westbound on 17th Street through the intersection with Mission Street. The Cruise AV was struck on its left rear corner by another vehicle making a left turn from eastbound 17th Street onto Mission Street. This caused damage to the Cruise AV's rear bumper. There were no injuries and police were not called.</v>
      </c>
      <c r="C97" s="12" t="str">
        <f t="shared" si="2"/>
        <v>1X6-1X5</v>
      </c>
      <c r="D97" s="13" t="s">
        <v>50</v>
      </c>
      <c r="E97" s="13" t="s">
        <v>51</v>
      </c>
      <c r="F97" s="13"/>
      <c r="H97" s="7"/>
    </row>
  </sheetData>
  <pageMargins left="0.7" right="0.7" top="0.75" bottom="0.75" header="0.3" footer="0.3"/>
  <pageSetup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2888F-89F7-4645-9491-64D8359375FD}">
  <dimension ref="B1:G11"/>
  <sheetViews>
    <sheetView workbookViewId="0">
      <selection activeCell="F12" sqref="F12"/>
    </sheetView>
  </sheetViews>
  <sheetFormatPr defaultColWidth="8.875" defaultRowHeight="14.25"/>
  <cols>
    <col min="2" max="2" width="24.875" bestFit="1" customWidth="1"/>
    <col min="4" max="4" width="17.625" bestFit="1" customWidth="1"/>
  </cols>
  <sheetData>
    <row r="1" spans="2:7" ht="15">
      <c r="B1" s="18" t="s">
        <v>87</v>
      </c>
      <c r="C1" s="19" cm="1">
        <f t="array" ref="C1">SUM( IF( Table2[[1]:[4]]&lt;&gt;"", 1/COUNTIF(Table2[[1]:[4]],Table2[[1]:[4]]), 0))</f>
        <v>42.000000000000064</v>
      </c>
      <c r="D1" s="22"/>
      <c r="E1" s="22"/>
      <c r="F1" s="22"/>
      <c r="G1" s="22"/>
    </row>
    <row r="2" spans="2:7">
      <c r="B2" s="22" t="s">
        <v>88</v>
      </c>
      <c r="C2" s="22" cm="1">
        <f t="array" ref="C2">SUM( IF( Table2[Pattern]&lt;&gt;"", 1/COUNTIF(Table2[Pattern],Table2[Pattern]), 0))</f>
        <v>38.000000000000021</v>
      </c>
      <c r="D2" s="22"/>
      <c r="E2" s="22"/>
      <c r="F2" s="22"/>
      <c r="G2" s="22"/>
    </row>
    <row r="3" spans="2:7" ht="15">
      <c r="B3" s="20" t="s">
        <v>89</v>
      </c>
      <c r="C3" s="17">
        <f>COUNTBLANK(Table2[Pattern])</f>
        <v>11</v>
      </c>
      <c r="D3" s="16"/>
      <c r="E3" s="22"/>
      <c r="F3" s="22"/>
      <c r="G3" s="22"/>
    </row>
    <row r="4" spans="2:7">
      <c r="B4" s="22" t="s">
        <v>90</v>
      </c>
      <c r="C4" s="22">
        <f>COUNTA(Table2[ID])</f>
        <v>96</v>
      </c>
      <c r="D4" s="22"/>
      <c r="E4" s="22"/>
      <c r="F4" s="22"/>
      <c r="G4" s="21"/>
    </row>
    <row r="5" spans="2:7">
      <c r="B5" s="22" t="s">
        <v>91</v>
      </c>
      <c r="C5" s="22">
        <f>C4-C3</f>
        <v>85</v>
      </c>
      <c r="D5" s="22"/>
      <c r="E5" s="22"/>
      <c r="F5" s="22"/>
      <c r="G5" s="22"/>
    </row>
    <row r="9" spans="2:7">
      <c r="B9" s="16" t="s">
        <v>1154</v>
      </c>
      <c r="C9" s="16">
        <f>COUNTA(Table2[1])-COUNTA(Table2[2])</f>
        <v>60</v>
      </c>
    </row>
    <row r="10" spans="2:7">
      <c r="B10" s="16" t="s">
        <v>1155</v>
      </c>
      <c r="C10">
        <f>COUNTA(Table2[2])-COUNTA(Table2[3])</f>
        <v>18</v>
      </c>
    </row>
    <row r="11" spans="2:7">
      <c r="B11" s="16" t="s">
        <v>1156</v>
      </c>
      <c r="C11">
        <f>COUNTA(Table2[3])</f>
        <v>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2106007ADEBB2479868B695CD03AA07" ma:contentTypeVersion="11" ma:contentTypeDescription="Create a new document." ma:contentTypeScope="" ma:versionID="dbfd6615ae6f118adf35973df8fc3958">
  <xsd:schema xmlns:xsd="http://www.w3.org/2001/XMLSchema" xmlns:xs="http://www.w3.org/2001/XMLSchema" xmlns:p="http://schemas.microsoft.com/office/2006/metadata/properties" xmlns:ns2="760962ba-41a6-4c22-8823-37e7800d07f7" xmlns:ns3="908bafe6-243f-4184-9c59-db357c8fa058" targetNamespace="http://schemas.microsoft.com/office/2006/metadata/properties" ma:root="true" ma:fieldsID="1aaef65b4368acfcf0b150a672790ec2" ns2:_="" ns3:_="">
    <xsd:import namespace="760962ba-41a6-4c22-8823-37e7800d07f7"/>
    <xsd:import namespace="908bafe6-243f-4184-9c59-db357c8fa05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60962ba-41a6-4c22-8823-37e7800d07f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08bafe6-243f-4184-9c59-db357c8fa058"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CAC42EE-B5D4-43CD-9263-94238056D90B}">
  <ds:schemaRefs>
    <ds:schemaRef ds:uri="http://schemas.microsoft.com/sharepoint/v3/contenttype/forms"/>
  </ds:schemaRefs>
</ds:datastoreItem>
</file>

<file path=customXml/itemProps2.xml><?xml version="1.0" encoding="utf-8"?>
<ds:datastoreItem xmlns:ds="http://schemas.openxmlformats.org/officeDocument/2006/customXml" ds:itemID="{2A8DDB1C-4713-473B-B073-A69957345D80}"/>
</file>

<file path=customXml/itemProps3.xml><?xml version="1.0" encoding="utf-8"?>
<ds:datastoreItem xmlns:ds="http://schemas.openxmlformats.org/officeDocument/2006/customXml" ds:itemID="{12A235C7-6CB9-4706-BC2B-206F3949F2E7}">
  <ds:schemaRef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760962ba-41a6-4c22-8823-37e7800d07f7"/>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Accident Template</vt:lpstr>
      <vt:lpstr>Atomic Block Classification</vt:lpstr>
      <vt:lpstr>Atomic Block Stats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Quentin</cp:lastModifiedBy>
  <cp:revision/>
  <dcterms:created xsi:type="dcterms:W3CDTF">2020-05-14T19:03:48Z</dcterms:created>
  <dcterms:modified xsi:type="dcterms:W3CDTF">2020-09-16T04:17:35Z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0x01010042106007ADEBB2479868B695CD03AA07</vt:lpwstr>
  </property>
</Properties>
</file>