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Homework\Midterm\Problem_1\"/>
    </mc:Choice>
  </mc:AlternateContent>
  <xr:revisionPtr revIDLastSave="0" documentId="13_ncr:1_{824B7258-AB4A-498F-8225-D5BB7E79C2BD}" xr6:coauthVersionLast="47" xr6:coauthVersionMax="47" xr10:uidLastSave="{00000000-0000-0000-0000-000000000000}"/>
  <bookViews>
    <workbookView xWindow="-120" yWindow="-120" windowWidth="20730" windowHeight="11760" firstSheet="1" activeTab="3" xr2:uid="{CCD0FD3F-6F9A-444C-9F96-E9E30E666948}"/>
  </bookViews>
  <sheets>
    <sheet name="Linear_Search_Timing" sheetId="1" r:id="rId1"/>
    <sheet name="Linear_Search_Operations" sheetId="2" r:id="rId2"/>
    <sheet name="Binary_Search_Timing" sheetId="4" r:id="rId3"/>
    <sheet name="Binary_Search_Operation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4" l="1"/>
  <c r="H24" i="3"/>
  <c r="G11" i="4"/>
  <c r="G18" i="4"/>
  <c r="F24" i="4"/>
  <c r="F11" i="1"/>
  <c r="E44" i="4"/>
  <c r="F44" i="4" s="1"/>
  <c r="E43" i="4"/>
  <c r="G43" i="4" s="1"/>
  <c r="E42" i="4"/>
  <c r="G42" i="4" s="1"/>
  <c r="E41" i="4"/>
  <c r="G41" i="4" s="1"/>
  <c r="E40" i="4"/>
  <c r="G40" i="4" s="1"/>
  <c r="E39" i="4"/>
  <c r="F39" i="4" s="1"/>
  <c r="E38" i="4"/>
  <c r="G38" i="4" s="1"/>
  <c r="E37" i="4"/>
  <c r="G37" i="4" s="1"/>
  <c r="E36" i="4"/>
  <c r="F36" i="4" s="1"/>
  <c r="E35" i="4"/>
  <c r="G35" i="4" s="1"/>
  <c r="E34" i="4"/>
  <c r="F34" i="4" s="1"/>
  <c r="E33" i="4"/>
  <c r="F33" i="4" s="1"/>
  <c r="E32" i="4"/>
  <c r="G32" i="4" s="1"/>
  <c r="E31" i="4"/>
  <c r="F31" i="4" s="1"/>
  <c r="E30" i="4"/>
  <c r="F30" i="4" s="1"/>
  <c r="E29" i="4"/>
  <c r="G29" i="4" s="1"/>
  <c r="E28" i="4"/>
  <c r="F28" i="4" s="1"/>
  <c r="E27" i="4"/>
  <c r="G27" i="4" s="1"/>
  <c r="E26" i="4"/>
  <c r="F26" i="4" s="1"/>
  <c r="E25" i="4"/>
  <c r="F25" i="4" s="1"/>
  <c r="E24" i="4"/>
  <c r="M21" i="4"/>
  <c r="E18" i="4"/>
  <c r="G17" i="4"/>
  <c r="E17" i="4"/>
  <c r="E16" i="4"/>
  <c r="G16" i="4" s="1"/>
  <c r="G15" i="4"/>
  <c r="E15" i="4"/>
  <c r="E14" i="4"/>
  <c r="G14" i="4" s="1"/>
  <c r="G13" i="4"/>
  <c r="E13" i="4"/>
  <c r="E12" i="4"/>
  <c r="G12" i="4" s="1"/>
  <c r="E11" i="4"/>
  <c r="M21" i="3"/>
  <c r="G25" i="3"/>
  <c r="G26" i="3"/>
  <c r="G27" i="3"/>
  <c r="G28" i="3"/>
  <c r="G29" i="3"/>
  <c r="G30" i="3"/>
  <c r="G31" i="3"/>
  <c r="G32" i="3"/>
  <c r="G33" i="3"/>
  <c r="G34" i="3"/>
  <c r="G35" i="3"/>
  <c r="H35" i="3" s="1"/>
  <c r="G36" i="3"/>
  <c r="G37" i="3"/>
  <c r="G38" i="3"/>
  <c r="G39" i="3"/>
  <c r="H39" i="3" s="1"/>
  <c r="G40" i="3"/>
  <c r="G41" i="3"/>
  <c r="G42" i="3"/>
  <c r="G43" i="3"/>
  <c r="H43" i="3" s="1"/>
  <c r="G44" i="3"/>
  <c r="G24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4" i="3"/>
  <c r="G15" i="3"/>
  <c r="G11" i="3"/>
  <c r="E11" i="3"/>
  <c r="E12" i="3"/>
  <c r="G12" i="3" s="1"/>
  <c r="E13" i="3"/>
  <c r="G13" i="3" s="1"/>
  <c r="E14" i="3"/>
  <c r="G14" i="3" s="1"/>
  <c r="E15" i="3"/>
  <c r="E16" i="3"/>
  <c r="G16" i="3" s="1"/>
  <c r="E17" i="3"/>
  <c r="G17" i="3" s="1"/>
  <c r="E18" i="3"/>
  <c r="G18" i="3" s="1"/>
  <c r="H24" i="4" l="1"/>
  <c r="F27" i="4"/>
  <c r="H27" i="4" s="1"/>
  <c r="F29" i="4"/>
  <c r="H29" i="4" s="1"/>
  <c r="F32" i="4"/>
  <c r="H32" i="4" s="1"/>
  <c r="F35" i="4"/>
  <c r="H35" i="4" s="1"/>
  <c r="F37" i="4"/>
  <c r="H37" i="4" s="1"/>
  <c r="F38" i="4"/>
  <c r="H38" i="4" s="1"/>
  <c r="F40" i="4"/>
  <c r="H40" i="4" s="1"/>
  <c r="F41" i="4"/>
  <c r="H41" i="4" s="1"/>
  <c r="F42" i="4"/>
  <c r="H42" i="4" s="1"/>
  <c r="F43" i="4"/>
  <c r="H43" i="4" s="1"/>
  <c r="G25" i="4"/>
  <c r="H25" i="4" s="1"/>
  <c r="G26" i="4"/>
  <c r="H26" i="4" s="1"/>
  <c r="G28" i="4"/>
  <c r="H28" i="4" s="1"/>
  <c r="G30" i="4"/>
  <c r="H30" i="4" s="1"/>
  <c r="G31" i="4"/>
  <c r="H31" i="4" s="1"/>
  <c r="G33" i="4"/>
  <c r="H33" i="4" s="1"/>
  <c r="G34" i="4"/>
  <c r="H34" i="4" s="1"/>
  <c r="G36" i="4"/>
  <c r="H36" i="4" s="1"/>
  <c r="G39" i="4"/>
  <c r="H39" i="4" s="1"/>
  <c r="G44" i="4"/>
  <c r="H44" i="4" s="1"/>
  <c r="H27" i="3"/>
  <c r="H31" i="3"/>
  <c r="H29" i="3"/>
  <c r="H36" i="3"/>
  <c r="H38" i="3"/>
  <c r="H26" i="3"/>
  <c r="H33" i="3"/>
  <c r="H40" i="3"/>
  <c r="H42" i="3"/>
  <c r="H28" i="3"/>
  <c r="H30" i="3"/>
  <c r="H37" i="3"/>
  <c r="H44" i="3"/>
  <c r="H25" i="3"/>
  <c r="H32" i="3"/>
  <c r="H34" i="3"/>
  <c r="H41" i="3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M21" i="2"/>
  <c r="F18" i="2"/>
  <c r="F17" i="2"/>
  <c r="F16" i="2"/>
  <c r="F15" i="2"/>
  <c r="F14" i="2"/>
  <c r="F13" i="2"/>
  <c r="F12" i="2"/>
  <c r="F11" i="2"/>
  <c r="M2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F12" i="1"/>
  <c r="F13" i="1"/>
  <c r="F14" i="1"/>
  <c r="F15" i="1"/>
  <c r="F16" i="1"/>
  <c r="F17" i="1"/>
  <c r="F18" i="1"/>
  <c r="G39" i="2" l="1"/>
  <c r="G27" i="2"/>
  <c r="G31" i="2"/>
  <c r="G43" i="2"/>
  <c r="G33" i="2"/>
  <c r="G35" i="2"/>
  <c r="G24" i="2"/>
  <c r="G26" i="2"/>
  <c r="G30" i="2"/>
  <c r="G40" i="2"/>
  <c r="G42" i="2"/>
  <c r="G44" i="2"/>
  <c r="G28" i="2"/>
  <c r="G37" i="2"/>
  <c r="G25" i="2"/>
  <c r="G32" i="2"/>
  <c r="G34" i="2"/>
  <c r="G41" i="2"/>
  <c r="G29" i="2"/>
  <c r="G36" i="2"/>
  <c r="G38" i="2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<sst xmlns="http://schemas.openxmlformats.org/spreadsheetml/2006/main" count="116" uniqueCount="33">
  <si>
    <t>Data X or r</t>
  </si>
  <si>
    <t>Data f</t>
  </si>
  <si>
    <t>Curve Fit</t>
  </si>
  <si>
    <t>Coefficients:</t>
  </si>
  <si>
    <t xml:space="preserve">Size </t>
  </si>
  <si>
    <t>Computation</t>
  </si>
  <si>
    <t>N^0</t>
  </si>
  <si>
    <t>N^1</t>
  </si>
  <si>
    <t>Time (s)</t>
  </si>
  <si>
    <t>=</t>
  </si>
  <si>
    <t>C0</t>
  </si>
  <si>
    <t>C1</t>
  </si>
  <si>
    <t>C'g(n)</t>
  </si>
  <si>
    <t>N^0 Simulated</t>
  </si>
  <si>
    <t>N^1 Simulated</t>
  </si>
  <si>
    <t>Time Simulated</t>
  </si>
  <si>
    <t>Difference</t>
  </si>
  <si>
    <t>Linear Search -&gt; C1*N^1 + C0*N^0</t>
  </si>
  <si>
    <t>C' for O(N)</t>
  </si>
  <si>
    <t>C' * N</t>
  </si>
  <si>
    <t>Simulating data to find C' with N to prove O(N):</t>
  </si>
  <si>
    <t>C'g(N) -&gt; C'*N</t>
  </si>
  <si>
    <t>* N</t>
  </si>
  <si>
    <t>Operation Count</t>
  </si>
  <si>
    <t>Operations Simulated</t>
  </si>
  <si>
    <t>Binary Search -&gt; C1*Log(N^1) + C0*N^0</t>
  </si>
  <si>
    <t>Log(N)</t>
  </si>
  <si>
    <t>Log(N) Simulated</t>
  </si>
  <si>
    <t>C' for O(Log(N))</t>
  </si>
  <si>
    <t>Simulating data to find C' with Log(N) to prove O(Log(N)):</t>
  </si>
  <si>
    <t>C' * Log(N)</t>
  </si>
  <si>
    <t>* Log(N)</t>
  </si>
  <si>
    <t>C'g(N) -&gt; C'*Log(N)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</si>
</sst>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Search</a:t>
            </a:r>
          </a:p>
          <a:p>
            <a:pPr>
              <a:defRPr/>
            </a:pPr>
            <a:r>
              <a:rPr lang="en-US" sz="1000" baseline="0"/>
              <a:t>Timing Analysis -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Linear_Search_Timing!$E$8:$E$10</c:f>
              <c:strCache>
                <c:ptCount val="3"/>
                <c:pt idx="0">
                  <c:v>Data f</c:v>
                </c:pt>
                <c:pt idx="2">
                  <c:v>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Linear_Search_Timing!$D$11:$D$18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Linear_Search_Timing!$E$11:$E$18</c:f>
              <c:numCache>
                <c:formatCode>General</c:formatCode>
                <c:ptCount val="8"/>
                <c:pt idx="0">
                  <c:v>2E-3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1.4999999999999999E-2</c:v>
                </c:pt>
                <c:pt idx="7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A-43CA-B77B-1A03F52F87DE}"/>
            </c:ext>
          </c:extLst>
        </c:ser>
        <c:ser>
          <c:idx val="1"/>
          <c:order val="1"/>
          <c:tx>
            <c:strRef>
              <c:f>Linear_Search_Timing!$E$23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Linear_Search_Timing!$D$24:$D$44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Linear_Search_Timing!$E$24:$E$44</c:f>
              <c:numCache>
                <c:formatCode>0.00E+00</c:formatCode>
                <c:ptCount val="21"/>
                <c:pt idx="0">
                  <c:v>-2.7130409999999997E-4</c:v>
                </c:pt>
                <c:pt idx="1">
                  <c:v>-1.2391274999999999E-4</c:v>
                </c:pt>
                <c:pt idx="2">
                  <c:v>1.217395E-4</c:v>
                </c:pt>
                <c:pt idx="3">
                  <c:v>6.1304399999999998E-4</c:v>
                </c:pt>
                <c:pt idx="4">
                  <c:v>1.5956529999999998E-3</c:v>
                </c:pt>
                <c:pt idx="5">
                  <c:v>2.578262E-3</c:v>
                </c:pt>
                <c:pt idx="6">
                  <c:v>3.5608709999999997E-3</c:v>
                </c:pt>
                <c:pt idx="7">
                  <c:v>4.5434800000000008E-3</c:v>
                </c:pt>
                <c:pt idx="8">
                  <c:v>5.5260890000000005E-3</c:v>
                </c:pt>
                <c:pt idx="9">
                  <c:v>6.5086980000000003E-3</c:v>
                </c:pt>
                <c:pt idx="10">
                  <c:v>7.491307E-3</c:v>
                </c:pt>
                <c:pt idx="11">
                  <c:v>8.4739159999999997E-3</c:v>
                </c:pt>
                <c:pt idx="12">
                  <c:v>9.4565250000000003E-3</c:v>
                </c:pt>
                <c:pt idx="13">
                  <c:v>1.0439133999999999E-2</c:v>
                </c:pt>
                <c:pt idx="14">
                  <c:v>1.1421743E-2</c:v>
                </c:pt>
                <c:pt idx="15">
                  <c:v>1.2404352E-2</c:v>
                </c:pt>
                <c:pt idx="16">
                  <c:v>1.3386960999999999E-2</c:v>
                </c:pt>
                <c:pt idx="17">
                  <c:v>1.436957E-2</c:v>
                </c:pt>
                <c:pt idx="18">
                  <c:v>1.5352178999999999E-2</c:v>
                </c:pt>
                <c:pt idx="19">
                  <c:v>1.6334788000000003E-2</c:v>
                </c:pt>
                <c:pt idx="20">
                  <c:v>1.7317397000000002E-2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A-43CA-B77B-1A03F52F87DE}"/>
            </c:ext>
          </c:extLst>
        </c:ser>
        <c:ser>
          <c:idx val="2"/>
          <c:order val="2"/>
          <c:tx>
            <c:strRef>
              <c:f>Linear_Search_Timing!$F$23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Linear_Search_Timing!$D$24:$D$44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Linear_Search_Timing!$F$24:$F$44</c:f>
              <c:numCache>
                <c:formatCode>0.00E+00</c:formatCode>
                <c:ptCount val="21"/>
                <c:pt idx="0">
                  <c:v>1.502609E-4</c:v>
                </c:pt>
                <c:pt idx="1">
                  <c:v>3.7565225E-4</c:v>
                </c:pt>
                <c:pt idx="2">
                  <c:v>7.5130450000000001E-4</c:v>
                </c:pt>
                <c:pt idx="3">
                  <c:v>1.502609E-3</c:v>
                </c:pt>
                <c:pt idx="4">
                  <c:v>3.005218E-3</c:v>
                </c:pt>
                <c:pt idx="5">
                  <c:v>4.5078269999999998E-3</c:v>
                </c:pt>
                <c:pt idx="6">
                  <c:v>6.0104360000000001E-3</c:v>
                </c:pt>
                <c:pt idx="7">
                  <c:v>7.5130450000000003E-3</c:v>
                </c:pt>
                <c:pt idx="8">
                  <c:v>9.0156539999999997E-3</c:v>
                </c:pt>
                <c:pt idx="9">
                  <c:v>1.0518263E-2</c:v>
                </c:pt>
                <c:pt idx="10">
                  <c:v>1.2020872E-2</c:v>
                </c:pt>
                <c:pt idx="11">
                  <c:v>1.3523481E-2</c:v>
                </c:pt>
                <c:pt idx="12">
                  <c:v>1.5026090000000001E-2</c:v>
                </c:pt>
                <c:pt idx="13">
                  <c:v>1.6528699000000001E-2</c:v>
                </c:pt>
                <c:pt idx="14">
                  <c:v>1.8031307999999999E-2</c:v>
                </c:pt>
                <c:pt idx="15">
                  <c:v>1.9533917000000001E-2</c:v>
                </c:pt>
                <c:pt idx="16">
                  <c:v>2.1036526E-2</c:v>
                </c:pt>
                <c:pt idx="17">
                  <c:v>2.2539135000000002E-2</c:v>
                </c:pt>
                <c:pt idx="18">
                  <c:v>2.4041744E-2</c:v>
                </c:pt>
                <c:pt idx="19">
                  <c:v>2.5544353000000002E-2</c:v>
                </c:pt>
                <c:pt idx="20">
                  <c:v>2.7046962000000001E-2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A-43CA-B77B-1A03F52F87DE}"/>
            </c:ext>
          </c:extLst>
        </c:ser>
        <c:ser>
          <c:idx val="3"/>
          <c:order val="3"/>
          <c:tx>
            <c:strRef>
              <c:f>Linear_Search_Timing!$G$23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Linear_Search_Timing!$D$24:$D$44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Linear_Search_Timing!$G$24:$G$44</c:f>
              <c:numCache>
                <c:formatCode>0.00E+00</c:formatCode>
                <c:ptCount val="21"/>
                <c:pt idx="0">
                  <c:v>4.2156499999999994E-4</c:v>
                </c:pt>
                <c:pt idx="1">
                  <c:v>4.9956499999999999E-4</c:v>
                </c:pt>
                <c:pt idx="2">
                  <c:v>6.2956500000000001E-4</c:v>
                </c:pt>
                <c:pt idx="3">
                  <c:v>8.8956500000000004E-4</c:v>
                </c:pt>
                <c:pt idx="4">
                  <c:v>1.4095650000000002E-3</c:v>
                </c:pt>
                <c:pt idx="5">
                  <c:v>1.9295649999999998E-3</c:v>
                </c:pt>
                <c:pt idx="6">
                  <c:v>2.4495650000000003E-3</c:v>
                </c:pt>
                <c:pt idx="7">
                  <c:v>2.9695649999999995E-3</c:v>
                </c:pt>
                <c:pt idx="8">
                  <c:v>3.4895649999999992E-3</c:v>
                </c:pt>
                <c:pt idx="9">
                  <c:v>4.0095649999999997E-3</c:v>
                </c:pt>
                <c:pt idx="10">
                  <c:v>4.5295650000000002E-3</c:v>
                </c:pt>
                <c:pt idx="11">
                  <c:v>5.0495650000000007E-3</c:v>
                </c:pt>
                <c:pt idx="12">
                  <c:v>5.5695650000000003E-3</c:v>
                </c:pt>
                <c:pt idx="13">
                  <c:v>6.0895650000000016E-3</c:v>
                </c:pt>
                <c:pt idx="14">
                  <c:v>6.6095649999999995E-3</c:v>
                </c:pt>
                <c:pt idx="15">
                  <c:v>7.1295650000000009E-3</c:v>
                </c:pt>
                <c:pt idx="16">
                  <c:v>7.6495650000000005E-3</c:v>
                </c:pt>
                <c:pt idx="17">
                  <c:v>8.1695650000000019E-3</c:v>
                </c:pt>
                <c:pt idx="18">
                  <c:v>8.6895650000000015E-3</c:v>
                </c:pt>
                <c:pt idx="19">
                  <c:v>9.2095649999999994E-3</c:v>
                </c:pt>
                <c:pt idx="20">
                  <c:v>9.729564999999999E-3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3A-43CA-B77B-1A03F52F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Searching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Search</a:t>
            </a:r>
          </a:p>
          <a:p>
            <a:pPr>
              <a:defRPr/>
            </a:pPr>
            <a:r>
              <a:rPr lang="en-US" sz="1000" baseline="0"/>
              <a:t>Operational Analysis -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Linear_Search_Operations!$E$8:$E$10</c:f>
              <c:strCache>
                <c:ptCount val="3"/>
                <c:pt idx="0">
                  <c:v>Data f</c:v>
                </c:pt>
                <c:pt idx="2">
                  <c:v>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Linear_Search_Operations!$D$11:$D$18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Linear_Search_Operations!$E$11:$E$18</c:f>
              <c:numCache>
                <c:formatCode>General</c:formatCode>
                <c:ptCount val="8"/>
                <c:pt idx="0">
                  <c:v>2366</c:v>
                </c:pt>
                <c:pt idx="1">
                  <c:v>1826</c:v>
                </c:pt>
                <c:pt idx="2">
                  <c:v>3570</c:v>
                </c:pt>
                <c:pt idx="3">
                  <c:v>3974</c:v>
                </c:pt>
                <c:pt idx="4">
                  <c:v>7042</c:v>
                </c:pt>
                <c:pt idx="5">
                  <c:v>9010</c:v>
                </c:pt>
                <c:pt idx="6">
                  <c:v>15602</c:v>
                </c:pt>
                <c:pt idx="7">
                  <c:v>15026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F-4992-A31A-B9404F4B69EF}"/>
            </c:ext>
          </c:extLst>
        </c:ser>
        <c:ser>
          <c:idx val="1"/>
          <c:order val="1"/>
          <c:tx>
            <c:strRef>
              <c:f>Linear_Search_Operations!$E$23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Linear_Search_Operations!$D$24:$D$44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Linear_Search_Operations!$E$24:$E$44</c:f>
              <c:numCache>
                <c:formatCode>0.00E+00</c:formatCode>
                <c:ptCount val="21"/>
                <c:pt idx="0">
                  <c:v>259.00170000000003</c:v>
                </c:pt>
                <c:pt idx="1">
                  <c:v>401.76525000000004</c:v>
                </c:pt>
                <c:pt idx="2">
                  <c:v>639.70450000000005</c:v>
                </c:pt>
                <c:pt idx="3">
                  <c:v>1115.5830000000001</c:v>
                </c:pt>
                <c:pt idx="4">
                  <c:v>2067.34</c:v>
                </c:pt>
                <c:pt idx="5">
                  <c:v>3019.0970000000002</c:v>
                </c:pt>
                <c:pt idx="6">
                  <c:v>3970.8540000000003</c:v>
                </c:pt>
                <c:pt idx="7">
                  <c:v>4922.6109999999999</c:v>
                </c:pt>
                <c:pt idx="8">
                  <c:v>5874.3680000000004</c:v>
                </c:pt>
                <c:pt idx="9">
                  <c:v>6826.125</c:v>
                </c:pt>
                <c:pt idx="10">
                  <c:v>7777.8820000000005</c:v>
                </c:pt>
                <c:pt idx="11">
                  <c:v>8729.6389999999992</c:v>
                </c:pt>
                <c:pt idx="12">
                  <c:v>9681.3959999999988</c:v>
                </c:pt>
                <c:pt idx="13">
                  <c:v>10633.152999999998</c:v>
                </c:pt>
                <c:pt idx="14">
                  <c:v>11584.91</c:v>
                </c:pt>
                <c:pt idx="15">
                  <c:v>12536.666999999999</c:v>
                </c:pt>
                <c:pt idx="16">
                  <c:v>13488.423999999999</c:v>
                </c:pt>
                <c:pt idx="17">
                  <c:v>14440.180999999999</c:v>
                </c:pt>
                <c:pt idx="18">
                  <c:v>15391.938</c:v>
                </c:pt>
                <c:pt idx="19">
                  <c:v>16343.695</c:v>
                </c:pt>
                <c:pt idx="20">
                  <c:v>17295.452000000001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CF-4992-A31A-B9404F4B69EF}"/>
            </c:ext>
          </c:extLst>
        </c:ser>
        <c:ser>
          <c:idx val="2"/>
          <c:order val="2"/>
          <c:tx>
            <c:strRef>
              <c:f>Linear_Search_Operations!$F$23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Linear_Search_Operations!$D$24:$D$44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Linear_Search_Operations!$F$24:$F$44</c:f>
              <c:numCache>
                <c:formatCode>0.00E+00</c:formatCode>
                <c:ptCount val="21"/>
                <c:pt idx="0">
                  <c:v>125</c:v>
                </c:pt>
                <c:pt idx="1">
                  <c:v>312.5</c:v>
                </c:pt>
                <c:pt idx="2">
                  <c:v>625</c:v>
                </c:pt>
                <c:pt idx="3">
                  <c:v>1250</c:v>
                </c:pt>
                <c:pt idx="4">
                  <c:v>2500</c:v>
                </c:pt>
                <c:pt idx="5">
                  <c:v>3750</c:v>
                </c:pt>
                <c:pt idx="6">
                  <c:v>5000</c:v>
                </c:pt>
                <c:pt idx="7">
                  <c:v>6250</c:v>
                </c:pt>
                <c:pt idx="8">
                  <c:v>7500</c:v>
                </c:pt>
                <c:pt idx="9">
                  <c:v>8750</c:v>
                </c:pt>
                <c:pt idx="10">
                  <c:v>10000</c:v>
                </c:pt>
                <c:pt idx="11">
                  <c:v>11250</c:v>
                </c:pt>
                <c:pt idx="12">
                  <c:v>12500</c:v>
                </c:pt>
                <c:pt idx="13">
                  <c:v>13750</c:v>
                </c:pt>
                <c:pt idx="14">
                  <c:v>15000</c:v>
                </c:pt>
                <c:pt idx="15">
                  <c:v>16250</c:v>
                </c:pt>
                <c:pt idx="16">
                  <c:v>17500</c:v>
                </c:pt>
                <c:pt idx="17">
                  <c:v>18750</c:v>
                </c:pt>
                <c:pt idx="18">
                  <c:v>20000</c:v>
                </c:pt>
                <c:pt idx="19">
                  <c:v>21250</c:v>
                </c:pt>
                <c:pt idx="20">
                  <c:v>22500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CF-4992-A31A-B9404F4B69EF}"/>
            </c:ext>
          </c:extLst>
        </c:ser>
        <c:ser>
          <c:idx val="3"/>
          <c:order val="3"/>
          <c:tx>
            <c:strRef>
              <c:f>Linear_Search_Operations!$G$23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Linear_Search_Operations!$D$24:$D$44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Linear_Search_Operations!$G$24:$G$44</c:f>
              <c:numCache>
                <c:formatCode>0.00E+00</c:formatCode>
                <c:ptCount val="21"/>
                <c:pt idx="0">
                  <c:v>-134.00170000000003</c:v>
                </c:pt>
                <c:pt idx="1">
                  <c:v>-89.265250000000037</c:v>
                </c:pt>
                <c:pt idx="2">
                  <c:v>-14.704500000000053</c:v>
                </c:pt>
                <c:pt idx="3">
                  <c:v>134.41699999999992</c:v>
                </c:pt>
                <c:pt idx="4">
                  <c:v>432.65999999999985</c:v>
                </c:pt>
                <c:pt idx="5">
                  <c:v>730.90299999999979</c:v>
                </c:pt>
                <c:pt idx="6">
                  <c:v>1029.1459999999997</c:v>
                </c:pt>
                <c:pt idx="7">
                  <c:v>1327.3890000000001</c:v>
                </c:pt>
                <c:pt idx="8">
                  <c:v>1625.6319999999996</c:v>
                </c:pt>
                <c:pt idx="9">
                  <c:v>1923.875</c:v>
                </c:pt>
                <c:pt idx="10">
                  <c:v>2222.1179999999995</c:v>
                </c:pt>
                <c:pt idx="11">
                  <c:v>2520.3610000000008</c:v>
                </c:pt>
                <c:pt idx="12">
                  <c:v>2818.6040000000012</c:v>
                </c:pt>
                <c:pt idx="13">
                  <c:v>3116.8470000000016</c:v>
                </c:pt>
                <c:pt idx="14">
                  <c:v>3415.09</c:v>
                </c:pt>
                <c:pt idx="15">
                  <c:v>3713.3330000000005</c:v>
                </c:pt>
                <c:pt idx="16">
                  <c:v>4011.5760000000009</c:v>
                </c:pt>
                <c:pt idx="17">
                  <c:v>4309.8190000000013</c:v>
                </c:pt>
                <c:pt idx="18">
                  <c:v>4608.0619999999999</c:v>
                </c:pt>
                <c:pt idx="19">
                  <c:v>4906.3050000000003</c:v>
                </c:pt>
                <c:pt idx="20">
                  <c:v>5204.5479999999989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CF-4992-A31A-B9404F4B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Searching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</a:p>
          <a:p>
            <a:pPr>
              <a:defRPr/>
            </a:pPr>
            <a:r>
              <a:rPr lang="en-US" sz="1000" baseline="0"/>
              <a:t>Timing Analysis - O(Log(N))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Binary_Search_Timing!$F$8:$F$10</c:f>
              <c:strCache>
                <c:ptCount val="3"/>
                <c:pt idx="0">
                  <c:v>Data f</c:v>
                </c:pt>
                <c:pt idx="2">
                  <c:v>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Binary_Search_Timing!$D$11:$D$18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Binary_Search_Timing!$F$11:$F$18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451F-8025-1C7DCD72806D}"/>
            </c:ext>
          </c:extLst>
        </c:ser>
        <c:ser>
          <c:idx val="1"/>
          <c:order val="1"/>
          <c:tx>
            <c:strRef>
              <c:f>Binary_Search_Timing!$F$23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Binary_Search_Timing!$D$24:$D$44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Binary_Search_Timing!$F$24:$F$44</c:f>
              <c:numCache>
                <c:formatCode>0.00E+00</c:formatCode>
                <c:ptCount val="21"/>
                <c:pt idx="0">
                  <c:v>-2.8340634264686585E-3</c:v>
                </c:pt>
                <c:pt idx="1">
                  <c:v>-1.7104219019582097E-3</c:v>
                </c:pt>
                <c:pt idx="2">
                  <c:v>-8.6041990195820893E-4</c:v>
                </c:pt>
                <c:pt idx="3">
                  <c:v>-1.0417901958208187E-5</c:v>
                </c:pt>
                <c:pt idx="4">
                  <c:v>8.3958409804178909E-4</c:v>
                </c:pt>
                <c:pt idx="5">
                  <c:v>1.3368033935797757E-3</c:v>
                </c:pt>
                <c:pt idx="6">
                  <c:v>1.6895860980417898E-3</c:v>
                </c:pt>
                <c:pt idx="7">
                  <c:v>1.9632256225522379E-3</c:v>
                </c:pt>
                <c:pt idx="8">
                  <c:v>2.1868053935797747E-3</c:v>
                </c:pt>
                <c:pt idx="9">
                  <c:v>2.3758393965005974E-3</c:v>
                </c:pt>
                <c:pt idx="10">
                  <c:v>2.5395880980417906E-3</c:v>
                </c:pt>
                <c:pt idx="11">
                  <c:v>2.6840246891177595E-3</c:v>
                </c:pt>
                <c:pt idx="12">
                  <c:v>2.8132276225522387E-3</c:v>
                </c:pt>
                <c:pt idx="13">
                  <c:v>2.9301058927467295E-3</c:v>
                </c:pt>
                <c:pt idx="14">
                  <c:v>3.0368073935797772E-3</c:v>
                </c:pt>
                <c:pt idx="15">
                  <c:v>3.1349632593411537E-3</c:v>
                </c:pt>
                <c:pt idx="16">
                  <c:v>3.2258413965005964E-3</c:v>
                </c:pt>
                <c:pt idx="17">
                  <c:v>3.31044691809022E-3</c:v>
                </c:pt>
                <c:pt idx="18">
                  <c:v>3.3895900980417913E-3</c:v>
                </c:pt>
                <c:pt idx="19">
                  <c:v>3.4639336880302619E-3</c:v>
                </c:pt>
                <c:pt idx="20">
                  <c:v>3.5340266891177585E-3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451F-8025-1C7DCD72806D}"/>
            </c:ext>
          </c:extLst>
        </c:ser>
        <c:ser>
          <c:idx val="2"/>
          <c:order val="2"/>
          <c:tx>
            <c:strRef>
              <c:f>Binary_Search_Timing!$G$23</c:f>
              <c:strCache>
                <c:ptCount val="1"/>
                <c:pt idx="0">
                  <c:v>C'g(N) -&gt; C'*Log(N)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Binary_Search_Timing!$D$24:$D$44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Binary_Search_Timing!$G$24:$G$44</c:f>
              <c:numCache>
                <c:formatCode>0.000E+00</c:formatCode>
                <c:ptCount val="21"/>
                <c:pt idx="0">
                  <c:v>5.4812012881327171E-3</c:v>
                </c:pt>
                <c:pt idx="1">
                  <c:v>6.2082643841769557E-3</c:v>
                </c:pt>
                <c:pt idx="2">
                  <c:v>6.7582663841769565E-3</c:v>
                </c:pt>
                <c:pt idx="3">
                  <c:v>7.3082683841769564E-3</c:v>
                </c:pt>
                <c:pt idx="4">
                  <c:v>7.8582703841769547E-3</c:v>
                </c:pt>
                <c:pt idx="5">
                  <c:v>8.1800009294985942E-3</c:v>
                </c:pt>
                <c:pt idx="6">
                  <c:v>8.4082723841769555E-3</c:v>
                </c:pt>
                <c:pt idx="7">
                  <c:v>8.585333480221195E-3</c:v>
                </c:pt>
                <c:pt idx="8">
                  <c:v>8.7300029294985933E-3</c:v>
                </c:pt>
                <c:pt idx="9">
                  <c:v>8.8523192060184809E-3</c:v>
                </c:pt>
                <c:pt idx="10">
                  <c:v>8.9582743841769563E-3</c:v>
                </c:pt>
                <c:pt idx="11">
                  <c:v>9.0517334748202311E-3</c:v>
                </c:pt>
                <c:pt idx="12">
                  <c:v>9.135335480221194E-3</c:v>
                </c:pt>
                <c:pt idx="13">
                  <c:v>9.2109626932907057E-3</c:v>
                </c:pt>
                <c:pt idx="14">
                  <c:v>9.2800049294985941E-3</c:v>
                </c:pt>
                <c:pt idx="15">
                  <c:v>9.3435176300339928E-3</c:v>
                </c:pt>
                <c:pt idx="16">
                  <c:v>9.4023212060184817E-3</c:v>
                </c:pt>
                <c:pt idx="17">
                  <c:v>9.4570660255428318E-3</c:v>
                </c:pt>
                <c:pt idx="18">
                  <c:v>9.5082763841769554E-3</c:v>
                </c:pt>
                <c:pt idx="19">
                  <c:v>9.5563811217903253E-3</c:v>
                </c:pt>
                <c:pt idx="20">
                  <c:v>9.6017354748202301E-3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451F-8025-1C7DCD72806D}"/>
            </c:ext>
          </c:extLst>
        </c:ser>
        <c:ser>
          <c:idx val="3"/>
          <c:order val="3"/>
          <c:tx>
            <c:strRef>
              <c:f>Binary_Search_Timing!$H$23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Binary_Search_Timing!$D$24:$D$44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Binary_Search_Timing!$H$24:$H$44</c:f>
              <c:numCache>
                <c:formatCode>0.00E+00</c:formatCode>
                <c:ptCount val="21"/>
                <c:pt idx="0">
                  <c:v>8.3152647146013756E-3</c:v>
                </c:pt>
                <c:pt idx="1">
                  <c:v>7.9186862861351653E-3</c:v>
                </c:pt>
                <c:pt idx="2">
                  <c:v>7.6186862861351654E-3</c:v>
                </c:pt>
                <c:pt idx="3">
                  <c:v>7.3186862861351646E-3</c:v>
                </c:pt>
                <c:pt idx="4">
                  <c:v>7.0186862861351656E-3</c:v>
                </c:pt>
                <c:pt idx="5">
                  <c:v>6.8431975359188185E-3</c:v>
                </c:pt>
                <c:pt idx="6">
                  <c:v>6.7186862861351657E-3</c:v>
                </c:pt>
                <c:pt idx="7">
                  <c:v>6.622107857668957E-3</c:v>
                </c:pt>
                <c:pt idx="8">
                  <c:v>6.5431975359188186E-3</c:v>
                </c:pt>
                <c:pt idx="9">
                  <c:v>6.4764798095178835E-3</c:v>
                </c:pt>
                <c:pt idx="10">
                  <c:v>6.4186862861351657E-3</c:v>
                </c:pt>
                <c:pt idx="11">
                  <c:v>6.3677087857024715E-3</c:v>
                </c:pt>
                <c:pt idx="12">
                  <c:v>6.3221078576689554E-3</c:v>
                </c:pt>
                <c:pt idx="13">
                  <c:v>6.2808568005439762E-3</c:v>
                </c:pt>
                <c:pt idx="14">
                  <c:v>6.2431975359188169E-3</c:v>
                </c:pt>
                <c:pt idx="15">
                  <c:v>6.2085543706928391E-3</c:v>
                </c:pt>
                <c:pt idx="16">
                  <c:v>6.1764798095178854E-3</c:v>
                </c:pt>
                <c:pt idx="17">
                  <c:v>6.1466191074526118E-3</c:v>
                </c:pt>
                <c:pt idx="18">
                  <c:v>6.1186862861351641E-3</c:v>
                </c:pt>
                <c:pt idx="19">
                  <c:v>6.0924474337600634E-3</c:v>
                </c:pt>
                <c:pt idx="20">
                  <c:v>6.0677087857024716E-3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2D-451F-8025-1C7DCD72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Searching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</a:p>
          <a:p>
            <a:pPr>
              <a:defRPr/>
            </a:pPr>
            <a:r>
              <a:rPr lang="en-US" sz="1000" baseline="0"/>
              <a:t>Operational Analysis - O(Log(N))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Binary_Search_Operations!$F$8:$F$10</c:f>
              <c:strCache>
                <c:ptCount val="3"/>
                <c:pt idx="0">
                  <c:v>Data f</c:v>
                </c:pt>
                <c:pt idx="2">
                  <c:v>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Binary_Search_Operations!$D$11:$D$18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Binary_Search_Operations!$F$11:$F$18</c:f>
              <c:numCache>
                <c:formatCode>General</c:formatCode>
                <c:ptCount val="8"/>
                <c:pt idx="0">
                  <c:v>105</c:v>
                </c:pt>
                <c:pt idx="1">
                  <c:v>107</c:v>
                </c:pt>
                <c:pt idx="2">
                  <c:v>113</c:v>
                </c:pt>
                <c:pt idx="3">
                  <c:v>117</c:v>
                </c:pt>
                <c:pt idx="4">
                  <c:v>131</c:v>
                </c:pt>
                <c:pt idx="5">
                  <c:v>125</c:v>
                </c:pt>
                <c:pt idx="6">
                  <c:v>137</c:v>
                </c:pt>
                <c:pt idx="7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3-44BD-ABB2-E814C0E3742C}"/>
            </c:ext>
          </c:extLst>
        </c:ser>
        <c:ser>
          <c:idx val="1"/>
          <c:order val="1"/>
          <c:tx>
            <c:strRef>
              <c:f>Binary_Search_Operations!$F$23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Binary_Search_Operations!$D$24:$D$44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Binary_Search_Operations!$F$24:$F$44</c:f>
              <c:numCache>
                <c:formatCode>0.00E+00</c:formatCode>
                <c:ptCount val="21"/>
                <c:pt idx="0">
                  <c:v>62.657742846620863</c:v>
                </c:pt>
                <c:pt idx="1">
                  <c:v>75.87702379549448</c:v>
                </c:pt>
                <c:pt idx="2">
                  <c:v>85.877023795494495</c:v>
                </c:pt>
                <c:pt idx="3">
                  <c:v>95.877023795494495</c:v>
                </c:pt>
                <c:pt idx="4">
                  <c:v>105.87702379549449</c:v>
                </c:pt>
                <c:pt idx="5">
                  <c:v>111.72664880270605</c:v>
                </c:pt>
                <c:pt idx="6">
                  <c:v>115.87702379549449</c:v>
                </c:pt>
                <c:pt idx="7">
                  <c:v>119.09630474436813</c:v>
                </c:pt>
                <c:pt idx="8">
                  <c:v>121.72664880270605</c:v>
                </c:pt>
                <c:pt idx="9">
                  <c:v>123.95057301607054</c:v>
                </c:pt>
                <c:pt idx="10">
                  <c:v>125.87702379549449</c:v>
                </c:pt>
                <c:pt idx="11">
                  <c:v>127.57627380991764</c:v>
                </c:pt>
                <c:pt idx="12">
                  <c:v>129.09630474436813</c:v>
                </c:pt>
                <c:pt idx="13">
                  <c:v>130.47133998186746</c:v>
                </c:pt>
                <c:pt idx="14">
                  <c:v>131.72664880270608</c:v>
                </c:pt>
                <c:pt idx="15">
                  <c:v>132.88142097690542</c:v>
                </c:pt>
                <c:pt idx="16">
                  <c:v>133.95057301607054</c:v>
                </c:pt>
                <c:pt idx="17">
                  <c:v>134.94592975157965</c:v>
                </c:pt>
                <c:pt idx="18">
                  <c:v>135.87702379549449</c:v>
                </c:pt>
                <c:pt idx="19">
                  <c:v>136.75165220799789</c:v>
                </c:pt>
                <c:pt idx="20">
                  <c:v>137.57627380991764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03-44BD-ABB2-E814C0E3742C}"/>
            </c:ext>
          </c:extLst>
        </c:ser>
        <c:ser>
          <c:idx val="2"/>
          <c:order val="2"/>
          <c:tx>
            <c:strRef>
              <c:f>Binary_Search_Operations!$G$23</c:f>
              <c:strCache>
                <c:ptCount val="1"/>
                <c:pt idx="0">
                  <c:v>C'g(N) -&gt; C'*Log(N)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Binary_Search_Operations!$D$24:$D$44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Binary_Search_Operations!$G$24:$G$44</c:f>
              <c:numCache>
                <c:formatCode>0.00E+00</c:formatCode>
                <c:ptCount val="21"/>
                <c:pt idx="0">
                  <c:v>102.14928891778639</c:v>
                </c:pt>
                <c:pt idx="1">
                  <c:v>115.69905189038185</c:v>
                </c:pt>
                <c:pt idx="2">
                  <c:v>125.94905189038187</c:v>
                </c:pt>
                <c:pt idx="3">
                  <c:v>136.19905189038187</c:v>
                </c:pt>
                <c:pt idx="4">
                  <c:v>146.44905189038184</c:v>
                </c:pt>
                <c:pt idx="5">
                  <c:v>152.44491752277372</c:v>
                </c:pt>
                <c:pt idx="6">
                  <c:v>156.69905189038184</c:v>
                </c:pt>
                <c:pt idx="7">
                  <c:v>159.99881486297733</c:v>
                </c:pt>
                <c:pt idx="8">
                  <c:v>162.69491752277372</c:v>
                </c:pt>
                <c:pt idx="9">
                  <c:v>164.97443984147228</c:v>
                </c:pt>
                <c:pt idx="10">
                  <c:v>166.94905189038187</c:v>
                </c:pt>
                <c:pt idx="11">
                  <c:v>168.69078315516558</c:v>
                </c:pt>
                <c:pt idx="12">
                  <c:v>170.24881486297733</c:v>
                </c:pt>
                <c:pt idx="13">
                  <c:v>171.65822598141415</c:v>
                </c:pt>
                <c:pt idx="14">
                  <c:v>172.94491752277372</c:v>
                </c:pt>
                <c:pt idx="15">
                  <c:v>174.12855900132806</c:v>
                </c:pt>
                <c:pt idx="16">
                  <c:v>175.22443984147228</c:v>
                </c:pt>
                <c:pt idx="17">
                  <c:v>176.24468049536915</c:v>
                </c:pt>
                <c:pt idx="18">
                  <c:v>177.19905189038187</c:v>
                </c:pt>
                <c:pt idx="19">
                  <c:v>178.09554601319783</c:v>
                </c:pt>
                <c:pt idx="20">
                  <c:v>178.94078315516558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03-44BD-ABB2-E814C0E3742C}"/>
            </c:ext>
          </c:extLst>
        </c:ser>
        <c:ser>
          <c:idx val="3"/>
          <c:order val="3"/>
          <c:tx>
            <c:strRef>
              <c:f>Binary_Search_Operations!$H$23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Binary_Search_Operations!$D$24:$D$44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Binary_Search_Operations!$H$24:$H$44</c:f>
              <c:numCache>
                <c:formatCode>0.00E+00</c:formatCode>
                <c:ptCount val="21"/>
                <c:pt idx="0">
                  <c:v>39.49154607116553</c:v>
                </c:pt>
                <c:pt idx="1">
                  <c:v>39.822028094887372</c:v>
                </c:pt>
                <c:pt idx="2">
                  <c:v>40.072028094887372</c:v>
                </c:pt>
                <c:pt idx="3">
                  <c:v>40.322028094887372</c:v>
                </c:pt>
                <c:pt idx="4">
                  <c:v>40.572028094887344</c:v>
                </c:pt>
                <c:pt idx="5">
                  <c:v>40.71826872006767</c:v>
                </c:pt>
                <c:pt idx="6">
                  <c:v>40.822028094887344</c:v>
                </c:pt>
                <c:pt idx="7">
                  <c:v>40.9025101186092</c:v>
                </c:pt>
                <c:pt idx="8">
                  <c:v>40.96826872006767</c:v>
                </c:pt>
                <c:pt idx="9">
                  <c:v>41.02386682540174</c:v>
                </c:pt>
                <c:pt idx="10">
                  <c:v>41.072028094887372</c:v>
                </c:pt>
                <c:pt idx="11">
                  <c:v>41.114509345247939</c:v>
                </c:pt>
                <c:pt idx="12">
                  <c:v>41.1525101186092</c:v>
                </c:pt>
                <c:pt idx="13">
                  <c:v>41.186885999546689</c:v>
                </c:pt>
                <c:pt idx="14">
                  <c:v>41.218268720067641</c:v>
                </c:pt>
                <c:pt idx="15">
                  <c:v>41.24713802442264</c:v>
                </c:pt>
                <c:pt idx="16">
                  <c:v>41.27386682540174</c:v>
                </c:pt>
                <c:pt idx="17">
                  <c:v>41.298750743789498</c:v>
                </c:pt>
                <c:pt idx="18">
                  <c:v>41.322028094887372</c:v>
                </c:pt>
                <c:pt idx="19">
                  <c:v>41.34389380519994</c:v>
                </c:pt>
                <c:pt idx="20">
                  <c:v>41.364509345247939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03-44BD-ABB2-E814C0E3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Searching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0CCF3-D1F3-6862-DF60-BB686EBC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23</xdr:row>
      <xdr:rowOff>133350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1532FB-6706-D764-EC5D-89804C0290EF}"/>
            </a:ext>
          </a:extLst>
        </xdr:cNvPr>
        <xdr:cNvSpPr txBox="1"/>
      </xdr:nvSpPr>
      <xdr:spPr>
        <a:xfrm>
          <a:off x="7639050" y="451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0.18834</cdr:x>
      <cdr:y>0.41591</cdr:y>
    </cdr:from>
    <cdr:to>
      <cdr:x>0.50075</cdr:x>
      <cdr:y>0.47273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00151" y="1743076"/>
          <a:ext cx="1990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D0784-5CE5-4449-AFF6-34C6C0D62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0.18087</cdr:x>
      <cdr:y>0.33864</cdr:y>
    </cdr:from>
    <cdr:to>
      <cdr:x>0.5157</cdr:x>
      <cdr:y>0.39773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31B64E-772D-B22F-FFDD-3D540EACD692}"/>
            </a:ext>
          </a:extLst>
        </cdr:cNvPr>
        <cdr:cNvSpPr txBox="1"/>
      </cdr:nvSpPr>
      <cdr:spPr>
        <a:xfrm xmlns:a="http://schemas.openxmlformats.org/drawingml/2006/main">
          <a:off x="1152526" y="1419226"/>
          <a:ext cx="2133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10^4.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22</xdr:row>
      <xdr:rowOff>9524</xdr:rowOff>
    </xdr:from>
    <xdr:to>
      <xdr:col>18</xdr:col>
      <xdr:colOff>609599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D8946-4AD8-433B-BEE7-77F470B1D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0.25036</cdr:x>
      <cdr:y>0.19318</cdr:y>
    </cdr:from>
    <cdr:to>
      <cdr:x>0.3901</cdr:x>
      <cdr:y>0.41136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B6B687-BB41-8176-3439-4B780EE0699F}"/>
            </a:ext>
          </a:extLst>
        </cdr:cNvPr>
        <cdr:cNvSpPr txBox="1"/>
      </cdr:nvSpPr>
      <cdr:spPr>
        <a:xfrm xmlns:a="http://schemas.openxmlformats.org/drawingml/2006/main">
          <a:off x="1638301" y="809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0.23144</cdr:x>
      <cdr:y>0.21591</cdr:y>
    </cdr:from>
    <cdr:to>
      <cdr:x>0.43523</cdr:x>
      <cdr:y>0.26364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16A675-4852-6CB9-E45F-D23FF8B4415A}"/>
            </a:ext>
          </a:extLst>
        </cdr:cNvPr>
        <cdr:cNvSpPr txBox="1"/>
      </cdr:nvSpPr>
      <cdr:spPr>
        <a:xfrm xmlns:a="http://schemas.openxmlformats.org/drawingml/2006/main">
          <a:off x="1514476" y="904876"/>
          <a:ext cx="13335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0.19068</cdr:x>
      <cdr:y>0.19545</cdr:y>
    </cdr:from>
    <cdr:to>
      <cdr:x>0.33042</cdr:x>
      <cdr:y>0.41364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940F6B7-CCA8-FF47-CA52-E508E4888891}"/>
            </a:ext>
          </a:extLst>
        </cdr:cNvPr>
        <cdr:cNvSpPr txBox="1"/>
      </cdr:nvSpPr>
      <cdr:spPr>
        <a:xfrm xmlns:a="http://schemas.openxmlformats.org/drawingml/2006/main">
          <a:off x="1247776" y="8191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0.30859</cdr:x>
      <cdr:y>0.25227</cdr:y>
    </cdr:from>
    <cdr:to>
      <cdr:x>0.64192</cdr:x>
      <cdr:y>0.44091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59978BF-F61C-6FD4-D462-E2BE45351B96}"/>
            </a:ext>
          </a:extLst>
        </cdr:cNvPr>
        <cdr:cNvSpPr txBox="1"/>
      </cdr:nvSpPr>
      <cdr:spPr>
        <a:xfrm xmlns:a="http://schemas.openxmlformats.org/drawingml/2006/main" flipH="1">
          <a:off x="2019300" y="1057275"/>
          <a:ext cx="21812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0.33479</cdr:x>
      <cdr:y>0.34545</cdr:y>
    </cdr:from>
    <cdr:to>
      <cdr:x>0.67686</cdr:x>
      <cdr:y>0.40909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3E8B452-2731-66EE-A860-F95963F1D630}"/>
            </a:ext>
          </a:extLst>
        </cdr:cNvPr>
        <cdr:cNvSpPr txBox="1"/>
      </cdr:nvSpPr>
      <cdr:spPr>
        <a:xfrm xmlns:a="http://schemas.openxmlformats.org/drawingml/2006/main" flipH="1">
          <a:off x="2190750" y="1447801"/>
          <a:ext cx="2238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0.22125</cdr:x>
      <cdr:y>0.15682</cdr:y>
    </cdr:from>
    <cdr:to>
      <cdr:x>0.55313</cdr:x>
      <cdr:y>0.21591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9654B48-A728-22F6-A8C1-E03594557EFD}"/>
            </a:ext>
          </a:extLst>
        </cdr:cNvPr>
        <cdr:cNvSpPr txBox="1"/>
      </cdr:nvSpPr>
      <cdr:spPr>
        <a:xfrm xmlns:a="http://schemas.openxmlformats.org/drawingml/2006/main">
          <a:off x="1447801" y="657226"/>
          <a:ext cx="21717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f(N) &lt;= c'g(N) for all N &gt; 0.</a:t>
          </a:r>
          <a:r>
            <a:rPr lang="en-US" sz="1100" baseline="0"/>
            <a:t> 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22</xdr:row>
      <xdr:rowOff>9524</xdr:rowOff>
    </xdr:from>
    <xdr:to>
      <xdr:col>18</xdr:col>
      <xdr:colOff>609599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745E0-645D-4948-8B7E-D9FE18C6B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0.25036</cdr:x>
      <cdr:y>0.19318</cdr:y>
    </cdr:from>
    <cdr:to>
      <cdr:x>0.3901</cdr:x>
      <cdr:y>0.41136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B6B687-BB41-8176-3439-4B780EE0699F}"/>
            </a:ext>
          </a:extLst>
        </cdr:cNvPr>
        <cdr:cNvSpPr txBox="1"/>
      </cdr:nvSpPr>
      <cdr:spPr>
        <a:xfrm xmlns:a="http://schemas.openxmlformats.org/drawingml/2006/main">
          <a:off x="1638301" y="809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0.23144</cdr:x>
      <cdr:y>0.21591</cdr:y>
    </cdr:from>
    <cdr:to>
      <cdr:x>0.43523</cdr:x>
      <cdr:y>0.26364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16A675-4852-6CB9-E45F-D23FF8B4415A}"/>
            </a:ext>
          </a:extLst>
        </cdr:cNvPr>
        <cdr:cNvSpPr txBox="1"/>
      </cdr:nvSpPr>
      <cdr:spPr>
        <a:xfrm xmlns:a="http://schemas.openxmlformats.org/drawingml/2006/main">
          <a:off x="1514476" y="904876"/>
          <a:ext cx="13335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0.19068</cdr:x>
      <cdr:y>0.19545</cdr:y>
    </cdr:from>
    <cdr:to>
      <cdr:x>0.33042</cdr:x>
      <cdr:y>0.41364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940F6B7-CCA8-FF47-CA52-E508E4888891}"/>
            </a:ext>
          </a:extLst>
        </cdr:cNvPr>
        <cdr:cNvSpPr txBox="1"/>
      </cdr:nvSpPr>
      <cdr:spPr>
        <a:xfrm xmlns:a="http://schemas.openxmlformats.org/drawingml/2006/main">
          <a:off x="1247776" y="8191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0.30859</cdr:x>
      <cdr:y>0.25227</cdr:y>
    </cdr:from>
    <cdr:to>
      <cdr:x>0.64192</cdr:x>
      <cdr:y>0.44091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59978BF-F61C-6FD4-D462-E2BE45351B96}"/>
            </a:ext>
          </a:extLst>
        </cdr:cNvPr>
        <cdr:cNvSpPr txBox="1"/>
      </cdr:nvSpPr>
      <cdr:spPr>
        <a:xfrm xmlns:a="http://schemas.openxmlformats.org/drawingml/2006/main" flipH="1">
          <a:off x="2019300" y="1057275"/>
          <a:ext cx="21812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0.33479</cdr:x>
      <cdr:y>0.34545</cdr:y>
    </cdr:from>
    <cdr:to>
      <cdr:x>0.67686</cdr:x>
      <cdr:y>0.40909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3E8B452-2731-66EE-A860-F95963F1D630}"/>
            </a:ext>
          </a:extLst>
        </cdr:cNvPr>
        <cdr:cNvSpPr txBox="1"/>
      </cdr:nvSpPr>
      <cdr:spPr>
        <a:xfrm xmlns:a="http://schemas.openxmlformats.org/drawingml/2006/main" flipH="1">
          <a:off x="2190750" y="1447801"/>
          <a:ext cx="2238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0.22125</cdr:x>
      <cdr:y>0.15682</cdr:y>
    </cdr:from>
    <cdr:to>
      <cdr:x>0.55313</cdr:x>
      <cdr:y>0.21591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9654B48-A728-22F6-A8C1-E03594557EFD}"/>
            </a:ext>
          </a:extLst>
        </cdr:cNvPr>
        <cdr:cNvSpPr txBox="1"/>
      </cdr:nvSpPr>
      <cdr:spPr>
        <a:xfrm xmlns:a="http://schemas.openxmlformats.org/drawingml/2006/main">
          <a:off x="1447801" y="657226"/>
          <a:ext cx="21717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f(N) &lt;= c'g(N) for all N &gt; 0.</a:t>
          </a:r>
          <a:r>
            <a:rPr lang="en-US" sz="1100" baseline="0"/>
            <a:t> 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cdefg\OneDrive\Desktop\Fall%202022%20CSC-17C\Labs\Lab_4_Curve_Fitting\Mark_Sort_Analysis_Curve_Fi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ing Analysis Big-O Prf."/>
      <sheetName val="Operational Analysis Big-O Prf."/>
    </sheetNames>
    <sheetDataSet>
      <sheetData sheetId="0">
        <row r="8">
          <cell r="F8" t="str">
            <v>Data f</v>
          </cell>
        </row>
        <row r="10">
          <cell r="F10" t="str">
            <v>Time (s)</v>
          </cell>
        </row>
        <row r="11">
          <cell r="D11">
            <v>20000</v>
          </cell>
          <cell r="F11">
            <v>1</v>
          </cell>
        </row>
        <row r="12">
          <cell r="D12">
            <v>40000</v>
          </cell>
          <cell r="F12">
            <v>5</v>
          </cell>
        </row>
        <row r="13">
          <cell r="D13">
            <v>80000</v>
          </cell>
          <cell r="F13">
            <v>19</v>
          </cell>
        </row>
        <row r="14">
          <cell r="D14">
            <v>160000</v>
          </cell>
          <cell r="F14">
            <v>78</v>
          </cell>
        </row>
        <row r="15">
          <cell r="D15">
            <v>320000</v>
          </cell>
          <cell r="F15">
            <v>310</v>
          </cell>
        </row>
        <row r="21">
          <cell r="F21" t="str">
            <v>Time Simulated</v>
          </cell>
          <cell r="G21" t="str">
            <v>C'g(N) -&gt; C'*N^2</v>
          </cell>
          <cell r="H21" t="str">
            <v>Difference</v>
          </cell>
        </row>
        <row r="22">
          <cell r="D22">
            <v>1000</v>
          </cell>
          <cell r="F22">
            <v>-0.20871816999999998</v>
          </cell>
          <cell r="G22">
            <v>3.5000000000000001E-3</v>
          </cell>
          <cell r="H22">
            <v>0.21221816999999998</v>
          </cell>
        </row>
        <row r="23">
          <cell r="D23">
            <v>2500</v>
          </cell>
          <cell r="F23">
            <v>-0.1895425375</v>
          </cell>
          <cell r="G23">
            <v>2.1874999999999999E-2</v>
          </cell>
          <cell r="H23">
            <v>0.2114175375</v>
          </cell>
        </row>
        <row r="24">
          <cell r="D24">
            <v>5000</v>
          </cell>
          <cell r="F24">
            <v>-0.12723545</v>
          </cell>
          <cell r="G24">
            <v>8.7499999999999994E-2</v>
          </cell>
          <cell r="H24">
            <v>0.21473544999999999</v>
          </cell>
        </row>
        <row r="25">
          <cell r="D25">
            <v>10000</v>
          </cell>
          <cell r="F25">
            <v>0.11118259999999999</v>
          </cell>
          <cell r="G25">
            <v>0.35</v>
          </cell>
          <cell r="H25">
            <v>0.23881739999999999</v>
          </cell>
        </row>
        <row r="26">
          <cell r="D26">
            <v>20000</v>
          </cell>
          <cell r="F26">
            <v>1.0432341999999999</v>
          </cell>
          <cell r="G26">
            <v>1.4</v>
          </cell>
          <cell r="H26">
            <v>0.35676580000000002</v>
          </cell>
        </row>
        <row r="27">
          <cell r="D27">
            <v>30000</v>
          </cell>
          <cell r="F27">
            <v>2.5822398</v>
          </cell>
          <cell r="G27">
            <v>3.15</v>
          </cell>
          <cell r="H27">
            <v>0.56776019999999994</v>
          </cell>
        </row>
        <row r="28">
          <cell r="D28">
            <v>40000</v>
          </cell>
          <cell r="F28">
            <v>4.7281994000000003</v>
          </cell>
          <cell r="G28">
            <v>5.6</v>
          </cell>
          <cell r="H28">
            <v>0.87180059999999937</v>
          </cell>
        </row>
        <row r="29">
          <cell r="D29">
            <v>50000</v>
          </cell>
          <cell r="F29">
            <v>7.4811129999999997</v>
          </cell>
          <cell r="G29">
            <v>8.75</v>
          </cell>
          <cell r="H29">
            <v>1.2688870000000003</v>
          </cell>
        </row>
        <row r="30">
          <cell r="D30">
            <v>60000</v>
          </cell>
          <cell r="F30">
            <v>10.8409806</v>
          </cell>
          <cell r="G30">
            <v>12.6</v>
          </cell>
          <cell r="H30">
            <v>1.7590193999999997</v>
          </cell>
        </row>
        <row r="31">
          <cell r="D31">
            <v>70000</v>
          </cell>
          <cell r="F31">
            <v>14.807802199999999</v>
          </cell>
          <cell r="G31">
            <v>17.149999999999999</v>
          </cell>
          <cell r="H31">
            <v>2.3421977999999992</v>
          </cell>
        </row>
        <row r="32">
          <cell r="D32">
            <v>80000</v>
          </cell>
          <cell r="F32">
            <v>19.381577799999999</v>
          </cell>
          <cell r="G32">
            <v>22.4</v>
          </cell>
          <cell r="H32">
            <v>3.0184221999999998</v>
          </cell>
        </row>
        <row r="33">
          <cell r="D33">
            <v>90000</v>
          </cell>
          <cell r="F33">
            <v>24.562307399999998</v>
          </cell>
          <cell r="G33">
            <v>28.349999999999998</v>
          </cell>
          <cell r="H33">
            <v>3.7876925999999997</v>
          </cell>
        </row>
        <row r="34">
          <cell r="D34">
            <v>100000</v>
          </cell>
          <cell r="F34">
            <v>30.349990999999999</v>
          </cell>
          <cell r="G34">
            <v>35</v>
          </cell>
          <cell r="H34">
            <v>4.6500090000000007</v>
          </cell>
        </row>
        <row r="35">
          <cell r="D35">
            <v>110000</v>
          </cell>
          <cell r="F35">
            <v>36.744628599999999</v>
          </cell>
          <cell r="G35">
            <v>42.35</v>
          </cell>
          <cell r="H35">
            <v>5.6053714000000028</v>
          </cell>
        </row>
        <row r="36">
          <cell r="D36">
            <v>120000</v>
          </cell>
          <cell r="F36">
            <v>43.746220199999996</v>
          </cell>
          <cell r="G36">
            <v>50.4</v>
          </cell>
          <cell r="H36">
            <v>6.6537798000000024</v>
          </cell>
        </row>
        <row r="37">
          <cell r="D37">
            <v>130000</v>
          </cell>
          <cell r="F37">
            <v>51.354765800000003</v>
          </cell>
          <cell r="G37">
            <v>59.15</v>
          </cell>
          <cell r="H37">
            <v>7.7952341999999959</v>
          </cell>
        </row>
        <row r="38">
          <cell r="D38">
            <v>140000</v>
          </cell>
          <cell r="F38">
            <v>59.570265399999997</v>
          </cell>
          <cell r="G38">
            <v>68.599999999999994</v>
          </cell>
          <cell r="H38">
            <v>9.0297345999999976</v>
          </cell>
        </row>
        <row r="39">
          <cell r="D39">
            <v>150000</v>
          </cell>
          <cell r="F39">
            <v>68.392719</v>
          </cell>
          <cell r="G39">
            <v>78.75</v>
          </cell>
          <cell r="H39">
            <v>10.357281</v>
          </cell>
        </row>
        <row r="40">
          <cell r="D40">
            <v>160000</v>
          </cell>
          <cell r="F40">
            <v>77.822126600000004</v>
          </cell>
          <cell r="G40">
            <v>89.6</v>
          </cell>
          <cell r="H40">
            <v>11.77787339999999</v>
          </cell>
        </row>
        <row r="41">
          <cell r="D41">
            <v>170000</v>
          </cell>
          <cell r="F41">
            <v>87.858488199999996</v>
          </cell>
          <cell r="G41">
            <v>101.14999999999999</v>
          </cell>
          <cell r="H41">
            <v>13.291511799999995</v>
          </cell>
        </row>
        <row r="42">
          <cell r="D42">
            <v>180000</v>
          </cell>
          <cell r="F42">
            <v>98.50180379999999</v>
          </cell>
          <cell r="G42">
            <v>113.39999999999999</v>
          </cell>
          <cell r="H42">
            <v>14.898196200000001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10FC-AD28-4A92-B6D5-68C726028D39}">
  <dimension ref="C5:N44"/>
  <sheetViews>
    <sheetView topLeftCell="B25" workbookViewId="0">
      <selection activeCell="H17" sqref="H17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16.42578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1" x14ac:dyDescent="0.25">
      <c r="E5" s="2" t="s">
        <v>17</v>
      </c>
      <c r="F5" s="2"/>
      <c r="G5" s="2"/>
      <c r="H5" s="2"/>
      <c r="I5" s="2"/>
    </row>
    <row r="8" spans="3:11" x14ac:dyDescent="0.25">
      <c r="D8" s="1" t="s">
        <v>0</v>
      </c>
      <c r="E8" s="1" t="s">
        <v>1</v>
      </c>
      <c r="F8" s="1" t="s">
        <v>2</v>
      </c>
      <c r="I8" s="5" t="s">
        <v>3</v>
      </c>
      <c r="J8" s="5"/>
      <c r="K8" s="5"/>
    </row>
    <row r="9" spans="3:11" x14ac:dyDescent="0.25">
      <c r="D9" s="1" t="s">
        <v>4</v>
      </c>
      <c r="F9" s="1" t="s">
        <v>5</v>
      </c>
    </row>
    <row r="10" spans="3:11" x14ac:dyDescent="0.25">
      <c r="C10" s="1" t="s">
        <v>6</v>
      </c>
      <c r="D10" s="1" t="s">
        <v>7</v>
      </c>
      <c r="E10" s="1" t="s">
        <v>8</v>
      </c>
      <c r="F10" s="1" t="s">
        <v>8</v>
      </c>
      <c r="G10"/>
      <c r="H10" s="3">
        <v>-3.6956499999999998E-4</v>
      </c>
      <c r="I10" s="4" t="s">
        <v>9</v>
      </c>
      <c r="J10" s="1" t="s">
        <v>10</v>
      </c>
    </row>
    <row r="11" spans="3:11" x14ac:dyDescent="0.25">
      <c r="C11" s="3">
        <v>1</v>
      </c>
      <c r="D11" s="3">
        <v>20000</v>
      </c>
      <c r="E11" s="1">
        <v>2E-3</v>
      </c>
      <c r="F11" s="7">
        <f>$H$11*D11+$H$10*C11</f>
        <v>1.5956529999999998E-3</v>
      </c>
      <c r="G11"/>
      <c r="H11" s="3">
        <v>9.8260900000000003E-8</v>
      </c>
      <c r="I11" s="4" t="s">
        <v>9</v>
      </c>
      <c r="J11" s="1" t="s">
        <v>11</v>
      </c>
    </row>
    <row r="12" spans="3:11" x14ac:dyDescent="0.25">
      <c r="C12" s="3">
        <v>1</v>
      </c>
      <c r="D12" s="3">
        <v>20000</v>
      </c>
      <c r="E12" s="1">
        <v>1E-3</v>
      </c>
      <c r="F12" s="7">
        <f t="shared" ref="F12:F18" si="0">$H$11*D12+$H$10*C12</f>
        <v>1.5956529999999998E-3</v>
      </c>
      <c r="G12"/>
    </row>
    <row r="13" spans="3:11" x14ac:dyDescent="0.25">
      <c r="C13" s="3">
        <v>1</v>
      </c>
      <c r="D13" s="3">
        <v>40000</v>
      </c>
      <c r="E13" s="1">
        <v>4.0000000000000001E-3</v>
      </c>
      <c r="F13" s="7">
        <f t="shared" si="0"/>
        <v>3.5608709999999997E-3</v>
      </c>
      <c r="G13"/>
      <c r="H13" s="3">
        <v>1.5026090000000001E-7</v>
      </c>
      <c r="I13" s="1" t="s">
        <v>9</v>
      </c>
      <c r="J13" s="1" t="s">
        <v>18</v>
      </c>
    </row>
    <row r="14" spans="3:11" x14ac:dyDescent="0.25">
      <c r="C14" s="3">
        <v>1</v>
      </c>
      <c r="D14" s="3">
        <v>40000</v>
      </c>
      <c r="E14" s="1">
        <v>4.0000000000000001E-3</v>
      </c>
      <c r="F14" s="7">
        <f t="shared" si="0"/>
        <v>3.5608709999999997E-3</v>
      </c>
      <c r="G14"/>
    </row>
    <row r="15" spans="3:11" x14ac:dyDescent="0.25">
      <c r="C15" s="3">
        <v>1</v>
      </c>
      <c r="D15" s="3">
        <v>80000</v>
      </c>
      <c r="E15" s="1">
        <v>6.0000000000000001E-3</v>
      </c>
      <c r="F15" s="7">
        <f t="shared" si="0"/>
        <v>7.491307E-3</v>
      </c>
      <c r="G15"/>
    </row>
    <row r="16" spans="3:11" x14ac:dyDescent="0.25">
      <c r="C16" s="3">
        <v>1</v>
      </c>
      <c r="D16" s="3">
        <v>80000</v>
      </c>
      <c r="E16" s="1">
        <v>8.0000000000000002E-3</v>
      </c>
      <c r="F16" s="7">
        <f t="shared" si="0"/>
        <v>7.491307E-3</v>
      </c>
      <c r="G16"/>
    </row>
    <row r="17" spans="3:14" x14ac:dyDescent="0.25">
      <c r="C17" s="3">
        <v>1</v>
      </c>
      <c r="D17" s="3">
        <v>160000</v>
      </c>
      <c r="E17" s="1">
        <v>1.4999999999999999E-2</v>
      </c>
      <c r="F17" s="7">
        <f t="shared" si="0"/>
        <v>1.5352178999999999E-2</v>
      </c>
      <c r="G17"/>
    </row>
    <row r="18" spans="3:14" x14ac:dyDescent="0.25">
      <c r="C18" s="3">
        <v>1</v>
      </c>
      <c r="D18" s="3">
        <v>160000</v>
      </c>
      <c r="E18" s="1">
        <v>1.6E-2</v>
      </c>
      <c r="F18" s="7">
        <f t="shared" si="0"/>
        <v>1.5352178999999999E-2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20</v>
      </c>
      <c r="H21" s="1"/>
      <c r="I21" s="1" t="s">
        <v>12</v>
      </c>
      <c r="J21" s="1" t="s">
        <v>9</v>
      </c>
      <c r="K21" s="1" t="s">
        <v>19</v>
      </c>
      <c r="L21" s="1" t="s">
        <v>9</v>
      </c>
      <c r="M21" s="3">
        <f>H13</f>
        <v>1.5026090000000001E-7</v>
      </c>
      <c r="N21" s="1" t="s">
        <v>22</v>
      </c>
    </row>
    <row r="22" spans="3:14" x14ac:dyDescent="0.25">
      <c r="C22"/>
      <c r="H22" s="1"/>
    </row>
    <row r="23" spans="3:14" x14ac:dyDescent="0.25">
      <c r="C23" s="1" t="s">
        <v>13</v>
      </c>
      <c r="D23" s="1" t="s">
        <v>14</v>
      </c>
      <c r="E23" s="1" t="s">
        <v>15</v>
      </c>
      <c r="F23" s="1" t="s">
        <v>21</v>
      </c>
      <c r="G23" s="1" t="s">
        <v>16</v>
      </c>
    </row>
    <row r="24" spans="3:14" x14ac:dyDescent="0.25">
      <c r="C24" s="3">
        <v>1</v>
      </c>
      <c r="D24" s="3">
        <v>1000</v>
      </c>
      <c r="E24" s="3">
        <f>$H$11*D24+$H$10*C24</f>
        <v>-2.7130409999999997E-4</v>
      </c>
      <c r="F24" s="3">
        <f>$H$13*D24</f>
        <v>1.502609E-4</v>
      </c>
      <c r="G24" s="3">
        <f>F24-E24</f>
        <v>4.2156499999999994E-4</v>
      </c>
    </row>
    <row r="25" spans="3:14" x14ac:dyDescent="0.25">
      <c r="C25" s="3">
        <v>1</v>
      </c>
      <c r="D25" s="3">
        <v>2500</v>
      </c>
      <c r="E25" s="3">
        <f t="shared" ref="E25:E44" si="1">$H$11*D25+$H$10*C25</f>
        <v>-1.2391274999999999E-4</v>
      </c>
      <c r="F25" s="3">
        <f t="shared" ref="F25:F44" si="2">$H$13*D25</f>
        <v>3.7565225E-4</v>
      </c>
      <c r="G25" s="3">
        <f t="shared" ref="G25:G27" si="3">F25-E25</f>
        <v>4.9956499999999999E-4</v>
      </c>
    </row>
    <row r="26" spans="3:14" x14ac:dyDescent="0.25">
      <c r="C26" s="3">
        <v>1</v>
      </c>
      <c r="D26" s="3">
        <v>5000</v>
      </c>
      <c r="E26" s="3">
        <f t="shared" si="1"/>
        <v>1.217395E-4</v>
      </c>
      <c r="F26" s="3">
        <f t="shared" si="2"/>
        <v>7.5130450000000001E-4</v>
      </c>
      <c r="G26" s="3">
        <f t="shared" si="3"/>
        <v>6.2956500000000001E-4</v>
      </c>
    </row>
    <row r="27" spans="3:14" x14ac:dyDescent="0.25">
      <c r="C27" s="3">
        <v>1</v>
      </c>
      <c r="D27" s="3">
        <v>10000</v>
      </c>
      <c r="E27" s="3">
        <f t="shared" si="1"/>
        <v>6.1304399999999998E-4</v>
      </c>
      <c r="F27" s="3">
        <f t="shared" si="2"/>
        <v>1.502609E-3</v>
      </c>
      <c r="G27" s="3">
        <f t="shared" si="3"/>
        <v>8.8956500000000004E-4</v>
      </c>
    </row>
    <row r="28" spans="3:14" x14ac:dyDescent="0.25">
      <c r="C28" s="3">
        <v>1</v>
      </c>
      <c r="D28" s="3">
        <v>20000</v>
      </c>
      <c r="E28" s="3">
        <f t="shared" si="1"/>
        <v>1.5956529999999998E-3</v>
      </c>
      <c r="F28" s="3">
        <f t="shared" si="2"/>
        <v>3.005218E-3</v>
      </c>
      <c r="G28" s="3">
        <f>F28-E28</f>
        <v>1.4095650000000002E-3</v>
      </c>
    </row>
    <row r="29" spans="3:14" x14ac:dyDescent="0.25">
      <c r="C29" s="3">
        <v>1</v>
      </c>
      <c r="D29" s="3">
        <v>30000</v>
      </c>
      <c r="E29" s="3">
        <f t="shared" si="1"/>
        <v>2.578262E-3</v>
      </c>
      <c r="F29" s="3">
        <f t="shared" si="2"/>
        <v>4.5078269999999998E-3</v>
      </c>
      <c r="G29" s="3">
        <f t="shared" ref="G29:G44" si="4">F29-E29</f>
        <v>1.9295649999999998E-3</v>
      </c>
    </row>
    <row r="30" spans="3:14" x14ac:dyDescent="0.25">
      <c r="C30" s="3">
        <v>1</v>
      </c>
      <c r="D30" s="3">
        <v>40000</v>
      </c>
      <c r="E30" s="3">
        <f t="shared" si="1"/>
        <v>3.5608709999999997E-3</v>
      </c>
      <c r="F30" s="3">
        <f t="shared" si="2"/>
        <v>6.0104360000000001E-3</v>
      </c>
      <c r="G30" s="3">
        <f t="shared" si="4"/>
        <v>2.4495650000000003E-3</v>
      </c>
    </row>
    <row r="31" spans="3:14" x14ac:dyDescent="0.25">
      <c r="C31" s="3">
        <v>1</v>
      </c>
      <c r="D31" s="3">
        <v>50000</v>
      </c>
      <c r="E31" s="3">
        <f t="shared" si="1"/>
        <v>4.5434800000000008E-3</v>
      </c>
      <c r="F31" s="3">
        <f t="shared" si="2"/>
        <v>7.5130450000000003E-3</v>
      </c>
      <c r="G31" s="3">
        <f t="shared" si="4"/>
        <v>2.9695649999999995E-3</v>
      </c>
    </row>
    <row r="32" spans="3:14" x14ac:dyDescent="0.25">
      <c r="C32" s="3">
        <v>1</v>
      </c>
      <c r="D32" s="3">
        <v>60000</v>
      </c>
      <c r="E32" s="3">
        <f t="shared" si="1"/>
        <v>5.5260890000000005E-3</v>
      </c>
      <c r="F32" s="3">
        <f t="shared" si="2"/>
        <v>9.0156539999999997E-3</v>
      </c>
      <c r="G32" s="3">
        <f t="shared" si="4"/>
        <v>3.4895649999999992E-3</v>
      </c>
    </row>
    <row r="33" spans="3:7" x14ac:dyDescent="0.25">
      <c r="C33" s="3">
        <v>1</v>
      </c>
      <c r="D33" s="3">
        <v>70000</v>
      </c>
      <c r="E33" s="3">
        <f t="shared" si="1"/>
        <v>6.5086980000000003E-3</v>
      </c>
      <c r="F33" s="3">
        <f t="shared" si="2"/>
        <v>1.0518263E-2</v>
      </c>
      <c r="G33" s="3">
        <f t="shared" si="4"/>
        <v>4.0095649999999997E-3</v>
      </c>
    </row>
    <row r="34" spans="3:7" x14ac:dyDescent="0.25">
      <c r="C34" s="3">
        <v>1</v>
      </c>
      <c r="D34" s="3">
        <v>80000</v>
      </c>
      <c r="E34" s="3">
        <f t="shared" si="1"/>
        <v>7.491307E-3</v>
      </c>
      <c r="F34" s="3">
        <f t="shared" si="2"/>
        <v>1.2020872E-2</v>
      </c>
      <c r="G34" s="3">
        <f t="shared" si="4"/>
        <v>4.5295650000000002E-3</v>
      </c>
    </row>
    <row r="35" spans="3:7" x14ac:dyDescent="0.25">
      <c r="C35" s="3">
        <v>1</v>
      </c>
      <c r="D35" s="3">
        <v>90000</v>
      </c>
      <c r="E35" s="3">
        <f t="shared" si="1"/>
        <v>8.4739159999999997E-3</v>
      </c>
      <c r="F35" s="3">
        <f t="shared" si="2"/>
        <v>1.3523481E-2</v>
      </c>
      <c r="G35" s="3">
        <f t="shared" si="4"/>
        <v>5.0495650000000007E-3</v>
      </c>
    </row>
    <row r="36" spans="3:7" x14ac:dyDescent="0.25">
      <c r="C36" s="3">
        <v>1</v>
      </c>
      <c r="D36" s="3">
        <v>100000</v>
      </c>
      <c r="E36" s="3">
        <f t="shared" si="1"/>
        <v>9.4565250000000003E-3</v>
      </c>
      <c r="F36" s="3">
        <f t="shared" si="2"/>
        <v>1.5026090000000001E-2</v>
      </c>
      <c r="G36" s="3">
        <f t="shared" si="4"/>
        <v>5.5695650000000003E-3</v>
      </c>
    </row>
    <row r="37" spans="3:7" x14ac:dyDescent="0.25">
      <c r="C37" s="3">
        <v>1</v>
      </c>
      <c r="D37" s="3">
        <v>110000</v>
      </c>
      <c r="E37" s="3">
        <f t="shared" si="1"/>
        <v>1.0439133999999999E-2</v>
      </c>
      <c r="F37" s="3">
        <f t="shared" si="2"/>
        <v>1.6528699000000001E-2</v>
      </c>
      <c r="G37" s="3">
        <f t="shared" si="4"/>
        <v>6.0895650000000016E-3</v>
      </c>
    </row>
    <row r="38" spans="3:7" x14ac:dyDescent="0.25">
      <c r="C38" s="3">
        <v>1</v>
      </c>
      <c r="D38" s="3">
        <v>120000</v>
      </c>
      <c r="E38" s="3">
        <f t="shared" si="1"/>
        <v>1.1421743E-2</v>
      </c>
      <c r="F38" s="3">
        <f t="shared" si="2"/>
        <v>1.8031307999999999E-2</v>
      </c>
      <c r="G38" s="3">
        <f t="shared" si="4"/>
        <v>6.6095649999999995E-3</v>
      </c>
    </row>
    <row r="39" spans="3:7" x14ac:dyDescent="0.25">
      <c r="C39" s="3">
        <v>1</v>
      </c>
      <c r="D39" s="3">
        <v>130000</v>
      </c>
      <c r="E39" s="3">
        <f t="shared" si="1"/>
        <v>1.2404352E-2</v>
      </c>
      <c r="F39" s="3">
        <f t="shared" si="2"/>
        <v>1.9533917000000001E-2</v>
      </c>
      <c r="G39" s="3">
        <f t="shared" si="4"/>
        <v>7.1295650000000009E-3</v>
      </c>
    </row>
    <row r="40" spans="3:7" x14ac:dyDescent="0.25">
      <c r="C40" s="3">
        <v>1</v>
      </c>
      <c r="D40" s="3">
        <v>140000</v>
      </c>
      <c r="E40" s="3">
        <f t="shared" si="1"/>
        <v>1.3386960999999999E-2</v>
      </c>
      <c r="F40" s="3">
        <f t="shared" si="2"/>
        <v>2.1036526E-2</v>
      </c>
      <c r="G40" s="3">
        <f t="shared" si="4"/>
        <v>7.6495650000000005E-3</v>
      </c>
    </row>
    <row r="41" spans="3:7" x14ac:dyDescent="0.25">
      <c r="C41" s="3">
        <v>1</v>
      </c>
      <c r="D41" s="3">
        <v>150000</v>
      </c>
      <c r="E41" s="3">
        <f t="shared" si="1"/>
        <v>1.436957E-2</v>
      </c>
      <c r="F41" s="3">
        <f t="shared" si="2"/>
        <v>2.2539135000000002E-2</v>
      </c>
      <c r="G41" s="3">
        <f t="shared" si="4"/>
        <v>8.1695650000000019E-3</v>
      </c>
    </row>
    <row r="42" spans="3:7" x14ac:dyDescent="0.25">
      <c r="C42" s="3">
        <v>1</v>
      </c>
      <c r="D42" s="3">
        <v>160000</v>
      </c>
      <c r="E42" s="3">
        <f t="shared" si="1"/>
        <v>1.5352178999999999E-2</v>
      </c>
      <c r="F42" s="3">
        <f t="shared" si="2"/>
        <v>2.4041744E-2</v>
      </c>
      <c r="G42" s="3">
        <f t="shared" si="4"/>
        <v>8.6895650000000015E-3</v>
      </c>
    </row>
    <row r="43" spans="3:7" x14ac:dyDescent="0.25">
      <c r="C43" s="3">
        <v>1</v>
      </c>
      <c r="D43" s="3">
        <v>170000</v>
      </c>
      <c r="E43" s="3">
        <f t="shared" si="1"/>
        <v>1.6334788000000003E-2</v>
      </c>
      <c r="F43" s="3">
        <f t="shared" si="2"/>
        <v>2.5544353000000002E-2</v>
      </c>
      <c r="G43" s="3">
        <f t="shared" si="4"/>
        <v>9.2095649999999994E-3</v>
      </c>
    </row>
    <row r="44" spans="3:7" x14ac:dyDescent="0.25">
      <c r="C44" s="3">
        <v>1</v>
      </c>
      <c r="D44" s="3">
        <v>180000</v>
      </c>
      <c r="E44" s="3">
        <f t="shared" si="1"/>
        <v>1.7317397000000002E-2</v>
      </c>
      <c r="F44" s="3">
        <f t="shared" si="2"/>
        <v>2.7046962000000001E-2</v>
      </c>
      <c r="G44" s="3">
        <f t="shared" si="4"/>
        <v>9.729564999999999E-3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2FFA-F4D4-4236-A98B-3D749E0D60E2}">
  <dimension ref="C5:N44"/>
  <sheetViews>
    <sheetView topLeftCell="A22" workbookViewId="0">
      <selection activeCell="K17" sqref="K17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20.5703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1" x14ac:dyDescent="0.25">
      <c r="E5" s="2" t="s">
        <v>17</v>
      </c>
      <c r="F5" s="2"/>
      <c r="G5" s="2"/>
      <c r="H5" s="2"/>
      <c r="I5" s="2"/>
    </row>
    <row r="8" spans="3:11" x14ac:dyDescent="0.25">
      <c r="D8" s="1" t="s">
        <v>0</v>
      </c>
      <c r="E8" s="1" t="s">
        <v>1</v>
      </c>
      <c r="F8" s="1" t="s">
        <v>2</v>
      </c>
      <c r="I8" s="5" t="s">
        <v>3</v>
      </c>
      <c r="J8" s="5"/>
      <c r="K8" s="5"/>
    </row>
    <row r="9" spans="3:11" x14ac:dyDescent="0.25">
      <c r="D9" s="1" t="s">
        <v>4</v>
      </c>
      <c r="F9" s="1" t="s">
        <v>5</v>
      </c>
    </row>
    <row r="10" spans="3:11" x14ac:dyDescent="0.25">
      <c r="C10" s="1" t="s">
        <v>6</v>
      </c>
      <c r="D10" s="1" t="s">
        <v>7</v>
      </c>
      <c r="E10" s="1" t="s">
        <v>23</v>
      </c>
      <c r="F10" s="1" t="s">
        <v>23</v>
      </c>
      <c r="G10"/>
      <c r="H10" s="3">
        <v>163.82599999999999</v>
      </c>
      <c r="I10" s="4" t="s">
        <v>9</v>
      </c>
      <c r="J10" s="1" t="s">
        <v>10</v>
      </c>
    </row>
    <row r="11" spans="3:11" x14ac:dyDescent="0.25">
      <c r="C11" s="3">
        <v>1</v>
      </c>
      <c r="D11" s="3">
        <v>20000</v>
      </c>
      <c r="E11" s="1">
        <v>2366</v>
      </c>
      <c r="F11" s="6">
        <f>$H$11*D11+$H$10*C11</f>
        <v>2067.34</v>
      </c>
      <c r="G11"/>
      <c r="H11" s="3">
        <v>9.5175700000000002E-2</v>
      </c>
      <c r="I11" s="4" t="s">
        <v>9</v>
      </c>
      <c r="J11" s="1" t="s">
        <v>11</v>
      </c>
    </row>
    <row r="12" spans="3:11" x14ac:dyDescent="0.25">
      <c r="C12" s="3">
        <v>1</v>
      </c>
      <c r="D12" s="3">
        <v>20000</v>
      </c>
      <c r="E12" s="1">
        <v>1826</v>
      </c>
      <c r="F12" s="6">
        <f t="shared" ref="F12:F18" si="0">$H$11*D12+$H$10*C12</f>
        <v>2067.34</v>
      </c>
      <c r="G12"/>
    </row>
    <row r="13" spans="3:11" x14ac:dyDescent="0.25">
      <c r="C13" s="3">
        <v>1</v>
      </c>
      <c r="D13" s="3">
        <v>40000</v>
      </c>
      <c r="E13" s="1">
        <v>3570</v>
      </c>
      <c r="F13" s="6">
        <f t="shared" si="0"/>
        <v>3970.8540000000003</v>
      </c>
      <c r="G13"/>
      <c r="H13" s="3">
        <v>0.125</v>
      </c>
      <c r="I13" s="1" t="s">
        <v>9</v>
      </c>
      <c r="J13" s="1" t="s">
        <v>18</v>
      </c>
    </row>
    <row r="14" spans="3:11" x14ac:dyDescent="0.25">
      <c r="C14" s="3">
        <v>1</v>
      </c>
      <c r="D14" s="3">
        <v>40000</v>
      </c>
      <c r="E14" s="1">
        <v>3974</v>
      </c>
      <c r="F14" s="6">
        <f t="shared" si="0"/>
        <v>3970.8540000000003</v>
      </c>
      <c r="G14"/>
    </row>
    <row r="15" spans="3:11" x14ac:dyDescent="0.25">
      <c r="C15" s="3">
        <v>1</v>
      </c>
      <c r="D15" s="3">
        <v>80000</v>
      </c>
      <c r="E15" s="1">
        <v>7042</v>
      </c>
      <c r="F15" s="6">
        <f t="shared" si="0"/>
        <v>7777.8820000000005</v>
      </c>
      <c r="G15"/>
    </row>
    <row r="16" spans="3:11" x14ac:dyDescent="0.25">
      <c r="C16" s="3">
        <v>1</v>
      </c>
      <c r="D16" s="3">
        <v>80000</v>
      </c>
      <c r="E16" s="1">
        <v>9010</v>
      </c>
      <c r="F16" s="6">
        <f t="shared" si="0"/>
        <v>7777.8820000000005</v>
      </c>
      <c r="G16"/>
    </row>
    <row r="17" spans="3:14" x14ac:dyDescent="0.25">
      <c r="C17" s="3">
        <v>1</v>
      </c>
      <c r="D17" s="3">
        <v>160000</v>
      </c>
      <c r="E17" s="1">
        <v>15602</v>
      </c>
      <c r="F17" s="6">
        <f t="shared" si="0"/>
        <v>15391.938</v>
      </c>
      <c r="G17"/>
    </row>
    <row r="18" spans="3:14" x14ac:dyDescent="0.25">
      <c r="C18" s="3">
        <v>1</v>
      </c>
      <c r="D18" s="3">
        <v>160000</v>
      </c>
      <c r="E18" s="1">
        <v>15026</v>
      </c>
      <c r="F18" s="6">
        <f t="shared" si="0"/>
        <v>15391.938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20</v>
      </c>
      <c r="H21" s="1"/>
      <c r="I21" s="1" t="s">
        <v>12</v>
      </c>
      <c r="J21" s="1" t="s">
        <v>9</v>
      </c>
      <c r="K21" s="1" t="s">
        <v>19</v>
      </c>
      <c r="L21" s="1" t="s">
        <v>9</v>
      </c>
      <c r="M21" s="3">
        <f>H13</f>
        <v>0.125</v>
      </c>
      <c r="N21" s="1" t="s">
        <v>22</v>
      </c>
    </row>
    <row r="22" spans="3:14" x14ac:dyDescent="0.25">
      <c r="C22"/>
      <c r="H22" s="1"/>
    </row>
    <row r="23" spans="3:14" x14ac:dyDescent="0.25">
      <c r="C23" s="1" t="s">
        <v>13</v>
      </c>
      <c r="D23" s="1" t="s">
        <v>14</v>
      </c>
      <c r="E23" s="1" t="s">
        <v>24</v>
      </c>
      <c r="F23" s="1" t="s">
        <v>21</v>
      </c>
      <c r="G23" s="1" t="s">
        <v>16</v>
      </c>
    </row>
    <row r="24" spans="3:14" x14ac:dyDescent="0.25">
      <c r="C24" s="3">
        <v>1</v>
      </c>
      <c r="D24" s="3">
        <v>1000</v>
      </c>
      <c r="E24" s="3">
        <f>$H$11*D24+$H$10*C24</f>
        <v>259.00170000000003</v>
      </c>
      <c r="F24" s="3">
        <f>$H$13*D24</f>
        <v>125</v>
      </c>
      <c r="G24" s="3">
        <f>F24-E24</f>
        <v>-134.00170000000003</v>
      </c>
    </row>
    <row r="25" spans="3:14" x14ac:dyDescent="0.25">
      <c r="C25" s="3">
        <v>1</v>
      </c>
      <c r="D25" s="3">
        <v>2500</v>
      </c>
      <c r="E25" s="3">
        <f t="shared" ref="E25:E44" si="1">$H$11*D25+$H$10*C25</f>
        <v>401.76525000000004</v>
      </c>
      <c r="F25" s="3">
        <f t="shared" ref="F25:F44" si="2">$H$13*D25</f>
        <v>312.5</v>
      </c>
      <c r="G25" s="3">
        <f t="shared" ref="G25:G27" si="3">F25-E25</f>
        <v>-89.265250000000037</v>
      </c>
    </row>
    <row r="26" spans="3:14" x14ac:dyDescent="0.25">
      <c r="C26" s="3">
        <v>1</v>
      </c>
      <c r="D26" s="3">
        <v>5000</v>
      </c>
      <c r="E26" s="3">
        <f t="shared" si="1"/>
        <v>639.70450000000005</v>
      </c>
      <c r="F26" s="3">
        <f t="shared" si="2"/>
        <v>625</v>
      </c>
      <c r="G26" s="3">
        <f t="shared" si="3"/>
        <v>-14.704500000000053</v>
      </c>
    </row>
    <row r="27" spans="3:14" x14ac:dyDescent="0.25">
      <c r="C27" s="3">
        <v>1</v>
      </c>
      <c r="D27" s="3">
        <v>10000</v>
      </c>
      <c r="E27" s="3">
        <f t="shared" si="1"/>
        <v>1115.5830000000001</v>
      </c>
      <c r="F27" s="3">
        <f t="shared" si="2"/>
        <v>1250</v>
      </c>
      <c r="G27" s="3">
        <f t="shared" si="3"/>
        <v>134.41699999999992</v>
      </c>
    </row>
    <row r="28" spans="3:14" x14ac:dyDescent="0.25">
      <c r="C28" s="3">
        <v>1</v>
      </c>
      <c r="D28" s="3">
        <v>20000</v>
      </c>
      <c r="E28" s="3">
        <f t="shared" si="1"/>
        <v>2067.34</v>
      </c>
      <c r="F28" s="3">
        <f t="shared" si="2"/>
        <v>2500</v>
      </c>
      <c r="G28" s="3">
        <f>F28-E28</f>
        <v>432.65999999999985</v>
      </c>
    </row>
    <row r="29" spans="3:14" x14ac:dyDescent="0.25">
      <c r="C29" s="3">
        <v>1</v>
      </c>
      <c r="D29" s="3">
        <v>30000</v>
      </c>
      <c r="E29" s="3">
        <f t="shared" si="1"/>
        <v>3019.0970000000002</v>
      </c>
      <c r="F29" s="3">
        <f t="shared" si="2"/>
        <v>3750</v>
      </c>
      <c r="G29" s="3">
        <f t="shared" ref="G29:G44" si="4">F29-E29</f>
        <v>730.90299999999979</v>
      </c>
    </row>
    <row r="30" spans="3:14" x14ac:dyDescent="0.25">
      <c r="C30" s="3">
        <v>1</v>
      </c>
      <c r="D30" s="3">
        <v>40000</v>
      </c>
      <c r="E30" s="3">
        <f t="shared" si="1"/>
        <v>3970.8540000000003</v>
      </c>
      <c r="F30" s="3">
        <f t="shared" si="2"/>
        <v>5000</v>
      </c>
      <c r="G30" s="3">
        <f t="shared" si="4"/>
        <v>1029.1459999999997</v>
      </c>
    </row>
    <row r="31" spans="3:14" x14ac:dyDescent="0.25">
      <c r="C31" s="3">
        <v>1</v>
      </c>
      <c r="D31" s="3">
        <v>50000</v>
      </c>
      <c r="E31" s="3">
        <f t="shared" si="1"/>
        <v>4922.6109999999999</v>
      </c>
      <c r="F31" s="3">
        <f t="shared" si="2"/>
        <v>6250</v>
      </c>
      <c r="G31" s="3">
        <f t="shared" si="4"/>
        <v>1327.3890000000001</v>
      </c>
    </row>
    <row r="32" spans="3:14" x14ac:dyDescent="0.25">
      <c r="C32" s="3">
        <v>1</v>
      </c>
      <c r="D32" s="3">
        <v>60000</v>
      </c>
      <c r="E32" s="3">
        <f t="shared" si="1"/>
        <v>5874.3680000000004</v>
      </c>
      <c r="F32" s="3">
        <f t="shared" si="2"/>
        <v>7500</v>
      </c>
      <c r="G32" s="3">
        <f t="shared" si="4"/>
        <v>1625.6319999999996</v>
      </c>
    </row>
    <row r="33" spans="3:7" x14ac:dyDescent="0.25">
      <c r="C33" s="3">
        <v>1</v>
      </c>
      <c r="D33" s="3">
        <v>70000</v>
      </c>
      <c r="E33" s="3">
        <f t="shared" si="1"/>
        <v>6826.125</v>
      </c>
      <c r="F33" s="3">
        <f t="shared" si="2"/>
        <v>8750</v>
      </c>
      <c r="G33" s="3">
        <f t="shared" si="4"/>
        <v>1923.875</v>
      </c>
    </row>
    <row r="34" spans="3:7" x14ac:dyDescent="0.25">
      <c r="C34" s="3">
        <v>1</v>
      </c>
      <c r="D34" s="3">
        <v>80000</v>
      </c>
      <c r="E34" s="3">
        <f t="shared" si="1"/>
        <v>7777.8820000000005</v>
      </c>
      <c r="F34" s="3">
        <f t="shared" si="2"/>
        <v>10000</v>
      </c>
      <c r="G34" s="3">
        <f t="shared" si="4"/>
        <v>2222.1179999999995</v>
      </c>
    </row>
    <row r="35" spans="3:7" x14ac:dyDescent="0.25">
      <c r="C35" s="3">
        <v>1</v>
      </c>
      <c r="D35" s="3">
        <v>90000</v>
      </c>
      <c r="E35" s="3">
        <f t="shared" si="1"/>
        <v>8729.6389999999992</v>
      </c>
      <c r="F35" s="3">
        <f t="shared" si="2"/>
        <v>11250</v>
      </c>
      <c r="G35" s="3">
        <f t="shared" si="4"/>
        <v>2520.3610000000008</v>
      </c>
    </row>
    <row r="36" spans="3:7" x14ac:dyDescent="0.25">
      <c r="C36" s="3">
        <v>1</v>
      </c>
      <c r="D36" s="3">
        <v>100000</v>
      </c>
      <c r="E36" s="3">
        <f t="shared" si="1"/>
        <v>9681.3959999999988</v>
      </c>
      <c r="F36" s="3">
        <f t="shared" si="2"/>
        <v>12500</v>
      </c>
      <c r="G36" s="3">
        <f t="shared" si="4"/>
        <v>2818.6040000000012</v>
      </c>
    </row>
    <row r="37" spans="3:7" x14ac:dyDescent="0.25">
      <c r="C37" s="3">
        <v>1</v>
      </c>
      <c r="D37" s="3">
        <v>110000</v>
      </c>
      <c r="E37" s="3">
        <f t="shared" si="1"/>
        <v>10633.152999999998</v>
      </c>
      <c r="F37" s="3">
        <f t="shared" si="2"/>
        <v>13750</v>
      </c>
      <c r="G37" s="3">
        <f t="shared" si="4"/>
        <v>3116.8470000000016</v>
      </c>
    </row>
    <row r="38" spans="3:7" x14ac:dyDescent="0.25">
      <c r="C38" s="3">
        <v>1</v>
      </c>
      <c r="D38" s="3">
        <v>120000</v>
      </c>
      <c r="E38" s="3">
        <f t="shared" si="1"/>
        <v>11584.91</v>
      </c>
      <c r="F38" s="3">
        <f t="shared" si="2"/>
        <v>15000</v>
      </c>
      <c r="G38" s="3">
        <f t="shared" si="4"/>
        <v>3415.09</v>
      </c>
    </row>
    <row r="39" spans="3:7" x14ac:dyDescent="0.25">
      <c r="C39" s="3">
        <v>1</v>
      </c>
      <c r="D39" s="3">
        <v>130000</v>
      </c>
      <c r="E39" s="3">
        <f t="shared" si="1"/>
        <v>12536.666999999999</v>
      </c>
      <c r="F39" s="3">
        <f t="shared" si="2"/>
        <v>16250</v>
      </c>
      <c r="G39" s="3">
        <f t="shared" si="4"/>
        <v>3713.3330000000005</v>
      </c>
    </row>
    <row r="40" spans="3:7" x14ac:dyDescent="0.25">
      <c r="C40" s="3">
        <v>1</v>
      </c>
      <c r="D40" s="3">
        <v>140000</v>
      </c>
      <c r="E40" s="3">
        <f t="shared" si="1"/>
        <v>13488.423999999999</v>
      </c>
      <c r="F40" s="3">
        <f t="shared" si="2"/>
        <v>17500</v>
      </c>
      <c r="G40" s="3">
        <f t="shared" si="4"/>
        <v>4011.5760000000009</v>
      </c>
    </row>
    <row r="41" spans="3:7" x14ac:dyDescent="0.25">
      <c r="C41" s="3">
        <v>1</v>
      </c>
      <c r="D41" s="3">
        <v>150000</v>
      </c>
      <c r="E41" s="3">
        <f t="shared" si="1"/>
        <v>14440.180999999999</v>
      </c>
      <c r="F41" s="3">
        <f t="shared" si="2"/>
        <v>18750</v>
      </c>
      <c r="G41" s="3">
        <f t="shared" si="4"/>
        <v>4309.8190000000013</v>
      </c>
    </row>
    <row r="42" spans="3:7" x14ac:dyDescent="0.25">
      <c r="C42" s="3">
        <v>1</v>
      </c>
      <c r="D42" s="3">
        <v>160000</v>
      </c>
      <c r="E42" s="3">
        <f t="shared" si="1"/>
        <v>15391.938</v>
      </c>
      <c r="F42" s="3">
        <f t="shared" si="2"/>
        <v>20000</v>
      </c>
      <c r="G42" s="3">
        <f t="shared" si="4"/>
        <v>4608.0619999999999</v>
      </c>
    </row>
    <row r="43" spans="3:7" x14ac:dyDescent="0.25">
      <c r="C43" s="3">
        <v>1</v>
      </c>
      <c r="D43" s="3">
        <v>170000</v>
      </c>
      <c r="E43" s="3">
        <f t="shared" si="1"/>
        <v>16343.695</v>
      </c>
      <c r="F43" s="3">
        <f t="shared" si="2"/>
        <v>21250</v>
      </c>
      <c r="G43" s="3">
        <f t="shared" si="4"/>
        <v>4906.3050000000003</v>
      </c>
    </row>
    <row r="44" spans="3:7" x14ac:dyDescent="0.25">
      <c r="C44" s="3">
        <v>1</v>
      </c>
      <c r="D44" s="3">
        <v>180000</v>
      </c>
      <c r="E44" s="3">
        <f t="shared" si="1"/>
        <v>17295.452000000001</v>
      </c>
      <c r="F44" s="3">
        <f t="shared" si="2"/>
        <v>22500</v>
      </c>
      <c r="G44" s="3">
        <f t="shared" si="4"/>
        <v>5204.5479999999989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1B6F-95C9-46B3-99F0-928597569EB5}">
  <dimension ref="C5:N44"/>
  <sheetViews>
    <sheetView topLeftCell="C22" workbookViewId="0">
      <selection activeCell="I38" sqref="I38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20.5703125" style="1" customWidth="1"/>
    <col min="6" max="6" width="20.5703125" style="1" bestFit="1" customWidth="1"/>
    <col min="7" max="7" width="17.7109375" style="1" bestFit="1" customWidth="1"/>
    <col min="8" max="8" width="11" bestFit="1" customWidth="1"/>
    <col min="10" max="10" width="10.140625" customWidth="1"/>
    <col min="11" max="11" width="14.85546875" bestFit="1" customWidth="1"/>
  </cols>
  <sheetData>
    <row r="5" spans="3:12" x14ac:dyDescent="0.25">
      <c r="E5" s="2" t="s">
        <v>25</v>
      </c>
      <c r="F5" s="2"/>
      <c r="G5" s="2"/>
      <c r="H5" s="2"/>
      <c r="I5" s="2"/>
    </row>
    <row r="8" spans="3:12" x14ac:dyDescent="0.25">
      <c r="D8" s="1" t="s">
        <v>0</v>
      </c>
      <c r="F8" s="1" t="s">
        <v>1</v>
      </c>
      <c r="G8" s="1" t="s">
        <v>2</v>
      </c>
      <c r="H8" s="1"/>
      <c r="J8" s="5" t="s">
        <v>3</v>
      </c>
      <c r="K8" s="5"/>
      <c r="L8" s="5"/>
    </row>
    <row r="9" spans="3:12" x14ac:dyDescent="0.25">
      <c r="D9" s="1" t="s">
        <v>4</v>
      </c>
      <c r="G9" s="1" t="s">
        <v>5</v>
      </c>
      <c r="H9" s="1"/>
    </row>
    <row r="10" spans="3:12" x14ac:dyDescent="0.25">
      <c r="C10" s="1" t="s">
        <v>6</v>
      </c>
      <c r="D10" s="1" t="s">
        <v>7</v>
      </c>
      <c r="E10" s="1" t="s">
        <v>26</v>
      </c>
      <c r="F10" s="1" t="s">
        <v>8</v>
      </c>
      <c r="G10" s="1" t="s">
        <v>8</v>
      </c>
      <c r="I10" s="3">
        <v>-1.1305000000000001E-2</v>
      </c>
      <c r="J10" s="4" t="s">
        <v>9</v>
      </c>
      <c r="K10" s="1" t="s">
        <v>10</v>
      </c>
    </row>
    <row r="11" spans="3:12" x14ac:dyDescent="0.25">
      <c r="C11" s="3">
        <v>1</v>
      </c>
      <c r="D11" s="3">
        <v>20000</v>
      </c>
      <c r="E11" s="3">
        <f>LOG(D11,2)</f>
        <v>14.287712379549449</v>
      </c>
      <c r="F11" s="1">
        <v>1E-3</v>
      </c>
      <c r="G11" s="7">
        <f>$I$11*E11+$I$10*C11</f>
        <v>8.3958409804178909E-4</v>
      </c>
      <c r="I11" s="3">
        <v>8.5000199999999998E-4</v>
      </c>
      <c r="J11" s="4" t="s">
        <v>9</v>
      </c>
      <c r="K11" s="1" t="s">
        <v>11</v>
      </c>
    </row>
    <row r="12" spans="3:12" x14ac:dyDescent="0.25">
      <c r="C12" s="3">
        <v>1</v>
      </c>
      <c r="D12" s="3">
        <v>20000</v>
      </c>
      <c r="E12" s="3">
        <f t="shared" ref="E12:E18" si="0">LOG(D12,2)</f>
        <v>14.287712379549449</v>
      </c>
      <c r="F12" s="1">
        <v>1E-3</v>
      </c>
      <c r="G12" s="7">
        <f t="shared" ref="G12:G18" si="1">$I$11*E12+$I$10*C12</f>
        <v>8.3958409804178909E-4</v>
      </c>
    </row>
    <row r="13" spans="3:12" x14ac:dyDescent="0.25">
      <c r="C13" s="3">
        <v>1</v>
      </c>
      <c r="D13" s="3">
        <v>40000</v>
      </c>
      <c r="E13" s="3">
        <f t="shared" si="0"/>
        <v>15.287712379549449</v>
      </c>
      <c r="F13" s="1">
        <v>2E-3</v>
      </c>
      <c r="G13" s="7">
        <f t="shared" si="1"/>
        <v>1.6895860980417898E-3</v>
      </c>
      <c r="I13" s="3">
        <v>5.5000199999999996E-4</v>
      </c>
      <c r="J13" s="1" t="s">
        <v>9</v>
      </c>
      <c r="K13" s="1" t="s">
        <v>28</v>
      </c>
    </row>
    <row r="14" spans="3:12" x14ac:dyDescent="0.25">
      <c r="C14" s="3">
        <v>1</v>
      </c>
      <c r="D14" s="3">
        <v>40000</v>
      </c>
      <c r="E14" s="3">
        <f t="shared" si="0"/>
        <v>15.287712379549449</v>
      </c>
      <c r="F14" s="1">
        <v>1E-3</v>
      </c>
      <c r="G14" s="7">
        <f t="shared" si="1"/>
        <v>1.6895860980417898E-3</v>
      </c>
    </row>
    <row r="15" spans="3:12" x14ac:dyDescent="0.25">
      <c r="C15" s="3">
        <v>1</v>
      </c>
      <c r="D15" s="3">
        <v>80000</v>
      </c>
      <c r="E15" s="3">
        <f t="shared" si="0"/>
        <v>16.287712379549451</v>
      </c>
      <c r="F15" s="1">
        <v>2E-3</v>
      </c>
      <c r="G15" s="7">
        <f t="shared" si="1"/>
        <v>2.5395880980417906E-3</v>
      </c>
    </row>
    <row r="16" spans="3:12" x14ac:dyDescent="0.25">
      <c r="C16" s="3">
        <v>1</v>
      </c>
      <c r="D16" s="3">
        <v>80000</v>
      </c>
      <c r="E16" s="3">
        <f t="shared" si="0"/>
        <v>16.287712379549451</v>
      </c>
      <c r="F16" s="1">
        <v>3.0000000000000001E-3</v>
      </c>
      <c r="G16" s="7">
        <f t="shared" si="1"/>
        <v>2.5395880980417906E-3</v>
      </c>
    </row>
    <row r="17" spans="3:14" x14ac:dyDescent="0.25">
      <c r="C17" s="3">
        <v>1</v>
      </c>
      <c r="D17" s="3">
        <v>160000</v>
      </c>
      <c r="E17" s="3">
        <f t="shared" si="0"/>
        <v>17.287712379549451</v>
      </c>
      <c r="F17" s="1">
        <v>4.0000000000000001E-3</v>
      </c>
      <c r="G17" s="7">
        <f t="shared" si="1"/>
        <v>3.3895900980417913E-3</v>
      </c>
    </row>
    <row r="18" spans="3:14" x14ac:dyDescent="0.25">
      <c r="C18" s="3">
        <v>1</v>
      </c>
      <c r="D18" s="3">
        <v>160000</v>
      </c>
      <c r="E18" s="3">
        <f t="shared" si="0"/>
        <v>17.287712379549451</v>
      </c>
      <c r="F18" s="1">
        <v>3.0000000000000001E-3</v>
      </c>
      <c r="G18" s="7">
        <f>$I$11*E18+$I$10*C18</f>
        <v>3.3895900980417913E-3</v>
      </c>
    </row>
    <row r="20" spans="3:14" x14ac:dyDescent="0.25">
      <c r="I20" s="1"/>
      <c r="J20" s="1"/>
      <c r="K20" s="1"/>
    </row>
    <row r="21" spans="3:14" x14ac:dyDescent="0.25">
      <c r="C21"/>
      <c r="E21" s="1" t="s">
        <v>29</v>
      </c>
      <c r="H21" s="1"/>
      <c r="I21" s="1" t="s">
        <v>12</v>
      </c>
      <c r="J21" s="1" t="s">
        <v>9</v>
      </c>
      <c r="K21" s="1" t="s">
        <v>30</v>
      </c>
      <c r="L21" s="1" t="s">
        <v>9</v>
      </c>
      <c r="M21" s="3">
        <f>I13</f>
        <v>5.5000199999999996E-4</v>
      </c>
      <c r="N21" s="1" t="s">
        <v>31</v>
      </c>
    </row>
    <row r="22" spans="3:14" x14ac:dyDescent="0.25">
      <c r="C22"/>
      <c r="H22" s="1"/>
    </row>
    <row r="23" spans="3:14" x14ac:dyDescent="0.25">
      <c r="C23" s="1" t="s">
        <v>13</v>
      </c>
      <c r="D23" s="1" t="s">
        <v>14</v>
      </c>
      <c r="E23" s="1" t="s">
        <v>27</v>
      </c>
      <c r="F23" s="1" t="s">
        <v>15</v>
      </c>
      <c r="G23" s="1" t="s">
        <v>32</v>
      </c>
      <c r="H23" s="1" t="s">
        <v>16</v>
      </c>
    </row>
    <row r="24" spans="3:14" x14ac:dyDescent="0.25">
      <c r="C24" s="3">
        <v>1</v>
      </c>
      <c r="D24" s="3">
        <v>1000</v>
      </c>
      <c r="E24" s="3">
        <f>LOG(D24,2)</f>
        <v>9.965784284662087</v>
      </c>
      <c r="F24" s="3">
        <f>$I$11*E24+$I$10*C24</f>
        <v>-2.8340634264686585E-3</v>
      </c>
      <c r="G24" s="8">
        <f>$I$13*E24</f>
        <v>5.4812012881327171E-3</v>
      </c>
      <c r="H24" s="3">
        <f>G24-F24</f>
        <v>8.3152647146013756E-3</v>
      </c>
    </row>
    <row r="25" spans="3:14" x14ac:dyDescent="0.25">
      <c r="C25" s="3">
        <v>1</v>
      </c>
      <c r="D25" s="3">
        <v>2500</v>
      </c>
      <c r="E25" s="3">
        <f t="shared" ref="E25:E44" si="2">LOG(D25,2)</f>
        <v>11.287712379549449</v>
      </c>
      <c r="F25" s="3">
        <f t="shared" ref="F25:F44" si="3">$I$11*E25+$I$10*C25</f>
        <v>-1.7104219019582097E-3</v>
      </c>
      <c r="G25" s="8">
        <f t="shared" ref="G25:G44" si="4">$I$13*E25</f>
        <v>6.2082643841769557E-3</v>
      </c>
      <c r="H25" s="3">
        <f t="shared" ref="H25:H27" si="5">G25-F25</f>
        <v>7.9186862861351653E-3</v>
      </c>
    </row>
    <row r="26" spans="3:14" x14ac:dyDescent="0.25">
      <c r="C26" s="3">
        <v>1</v>
      </c>
      <c r="D26" s="3">
        <v>5000</v>
      </c>
      <c r="E26" s="3">
        <f t="shared" si="2"/>
        <v>12.287712379549451</v>
      </c>
      <c r="F26" s="3">
        <f t="shared" si="3"/>
        <v>-8.6041990195820893E-4</v>
      </c>
      <c r="G26" s="8">
        <f t="shared" si="4"/>
        <v>6.7582663841769565E-3</v>
      </c>
      <c r="H26" s="3">
        <f t="shared" si="5"/>
        <v>7.6186862861351654E-3</v>
      </c>
    </row>
    <row r="27" spans="3:14" x14ac:dyDescent="0.25">
      <c r="C27" s="3">
        <v>1</v>
      </c>
      <c r="D27" s="3">
        <v>10000</v>
      </c>
      <c r="E27" s="3">
        <f t="shared" si="2"/>
        <v>13.287712379549451</v>
      </c>
      <c r="F27" s="3">
        <f t="shared" si="3"/>
        <v>-1.0417901958208187E-5</v>
      </c>
      <c r="G27" s="8">
        <f t="shared" si="4"/>
        <v>7.3082683841769564E-3</v>
      </c>
      <c r="H27" s="3">
        <f t="shared" si="5"/>
        <v>7.3186862861351646E-3</v>
      </c>
    </row>
    <row r="28" spans="3:14" x14ac:dyDescent="0.25">
      <c r="C28" s="3">
        <v>1</v>
      </c>
      <c r="D28" s="3">
        <v>20000</v>
      </c>
      <c r="E28" s="3">
        <f t="shared" si="2"/>
        <v>14.287712379549449</v>
      </c>
      <c r="F28" s="3">
        <f t="shared" si="3"/>
        <v>8.3958409804178909E-4</v>
      </c>
      <c r="G28" s="8">
        <f t="shared" si="4"/>
        <v>7.8582703841769547E-3</v>
      </c>
      <c r="H28" s="3">
        <f>G28-F28</f>
        <v>7.0186862861351656E-3</v>
      </c>
    </row>
    <row r="29" spans="3:14" x14ac:dyDescent="0.25">
      <c r="C29" s="3">
        <v>1</v>
      </c>
      <c r="D29" s="3">
        <v>30000</v>
      </c>
      <c r="E29" s="3">
        <f t="shared" si="2"/>
        <v>14.872674880270607</v>
      </c>
      <c r="F29" s="3">
        <f t="shared" si="3"/>
        <v>1.3368033935797757E-3</v>
      </c>
      <c r="G29" s="8">
        <f t="shared" si="4"/>
        <v>8.1800009294985942E-3</v>
      </c>
      <c r="H29" s="3">
        <f t="shared" ref="H29:H44" si="6">G29-F29</f>
        <v>6.8431975359188185E-3</v>
      </c>
    </row>
    <row r="30" spans="3:14" x14ac:dyDescent="0.25">
      <c r="C30" s="3">
        <v>1</v>
      </c>
      <c r="D30" s="3">
        <v>40000</v>
      </c>
      <c r="E30" s="3">
        <f t="shared" si="2"/>
        <v>15.287712379549449</v>
      </c>
      <c r="F30" s="3">
        <f t="shared" si="3"/>
        <v>1.6895860980417898E-3</v>
      </c>
      <c r="G30" s="8">
        <f t="shared" si="4"/>
        <v>8.4082723841769555E-3</v>
      </c>
      <c r="H30" s="3">
        <f t="shared" si="6"/>
        <v>6.7186862861351657E-3</v>
      </c>
    </row>
    <row r="31" spans="3:14" x14ac:dyDescent="0.25">
      <c r="C31" s="3">
        <v>1</v>
      </c>
      <c r="D31" s="3">
        <v>50000</v>
      </c>
      <c r="E31" s="3">
        <f t="shared" si="2"/>
        <v>15.609640474436812</v>
      </c>
      <c r="F31" s="3">
        <f t="shared" si="3"/>
        <v>1.9632256225522379E-3</v>
      </c>
      <c r="G31" s="8">
        <f t="shared" si="4"/>
        <v>8.585333480221195E-3</v>
      </c>
      <c r="H31" s="3">
        <f t="shared" si="6"/>
        <v>6.622107857668957E-3</v>
      </c>
    </row>
    <row r="32" spans="3:14" x14ac:dyDescent="0.25">
      <c r="C32" s="3">
        <v>1</v>
      </c>
      <c r="D32" s="3">
        <v>60000</v>
      </c>
      <c r="E32" s="3">
        <f t="shared" si="2"/>
        <v>15.872674880270607</v>
      </c>
      <c r="F32" s="3">
        <f t="shared" si="3"/>
        <v>2.1868053935797747E-3</v>
      </c>
      <c r="G32" s="8">
        <f t="shared" si="4"/>
        <v>8.7300029294985933E-3</v>
      </c>
      <c r="H32" s="3">
        <f t="shared" si="6"/>
        <v>6.5431975359188186E-3</v>
      </c>
    </row>
    <row r="33" spans="3:8" x14ac:dyDescent="0.25">
      <c r="C33" s="3">
        <v>1</v>
      </c>
      <c r="D33" s="3">
        <v>70000</v>
      </c>
      <c r="E33" s="3">
        <f t="shared" si="2"/>
        <v>16.095067301607052</v>
      </c>
      <c r="F33" s="3">
        <f t="shared" si="3"/>
        <v>2.3758393965005974E-3</v>
      </c>
      <c r="G33" s="8">
        <f t="shared" si="4"/>
        <v>8.8523192060184809E-3</v>
      </c>
      <c r="H33" s="3">
        <f t="shared" si="6"/>
        <v>6.4764798095178835E-3</v>
      </c>
    </row>
    <row r="34" spans="3:8" x14ac:dyDescent="0.25">
      <c r="C34" s="3">
        <v>1</v>
      </c>
      <c r="D34" s="3">
        <v>80000</v>
      </c>
      <c r="E34" s="3">
        <f t="shared" si="2"/>
        <v>16.287712379549451</v>
      </c>
      <c r="F34" s="3">
        <f t="shared" si="3"/>
        <v>2.5395880980417906E-3</v>
      </c>
      <c r="G34" s="8">
        <f t="shared" si="4"/>
        <v>8.9582743841769563E-3</v>
      </c>
      <c r="H34" s="3">
        <f t="shared" si="6"/>
        <v>6.4186862861351657E-3</v>
      </c>
    </row>
    <row r="35" spans="3:8" x14ac:dyDescent="0.25">
      <c r="C35" s="3">
        <v>1</v>
      </c>
      <c r="D35" s="3">
        <v>90000</v>
      </c>
      <c r="E35" s="3">
        <f t="shared" si="2"/>
        <v>16.457637380991763</v>
      </c>
      <c r="F35" s="3">
        <f t="shared" si="3"/>
        <v>2.6840246891177595E-3</v>
      </c>
      <c r="G35" s="8">
        <f t="shared" si="4"/>
        <v>9.0517334748202311E-3</v>
      </c>
      <c r="H35" s="3">
        <f t="shared" si="6"/>
        <v>6.3677087857024715E-3</v>
      </c>
    </row>
    <row r="36" spans="3:8" x14ac:dyDescent="0.25">
      <c r="C36" s="3">
        <v>1</v>
      </c>
      <c r="D36" s="3">
        <v>100000</v>
      </c>
      <c r="E36" s="3">
        <f t="shared" si="2"/>
        <v>16.609640474436812</v>
      </c>
      <c r="F36" s="3">
        <f t="shared" si="3"/>
        <v>2.8132276225522387E-3</v>
      </c>
      <c r="G36" s="8">
        <f t="shared" si="4"/>
        <v>9.135335480221194E-3</v>
      </c>
      <c r="H36" s="3">
        <f t="shared" si="6"/>
        <v>6.3221078576689554E-3</v>
      </c>
    </row>
    <row r="37" spans="3:8" x14ac:dyDescent="0.25">
      <c r="C37" s="3">
        <v>1</v>
      </c>
      <c r="D37" s="3">
        <v>110000</v>
      </c>
      <c r="E37" s="3">
        <f t="shared" si="2"/>
        <v>16.747143998186747</v>
      </c>
      <c r="F37" s="3">
        <f t="shared" si="3"/>
        <v>2.9301058927467295E-3</v>
      </c>
      <c r="G37" s="8">
        <f t="shared" si="4"/>
        <v>9.2109626932907057E-3</v>
      </c>
      <c r="H37" s="3">
        <f t="shared" si="6"/>
        <v>6.2808568005439762E-3</v>
      </c>
    </row>
    <row r="38" spans="3:8" x14ac:dyDescent="0.25">
      <c r="C38" s="3">
        <v>1</v>
      </c>
      <c r="D38" s="3">
        <v>120000</v>
      </c>
      <c r="E38" s="3">
        <f t="shared" si="2"/>
        <v>16.872674880270608</v>
      </c>
      <c r="F38" s="3">
        <f t="shared" si="3"/>
        <v>3.0368073935797772E-3</v>
      </c>
      <c r="G38" s="8">
        <f t="shared" si="4"/>
        <v>9.2800049294985941E-3</v>
      </c>
      <c r="H38" s="3">
        <f t="shared" si="6"/>
        <v>6.2431975359188169E-3</v>
      </c>
    </row>
    <row r="39" spans="3:8" x14ac:dyDescent="0.25">
      <c r="C39" s="3">
        <v>1</v>
      </c>
      <c r="D39" s="3">
        <v>130000</v>
      </c>
      <c r="E39" s="3">
        <f t="shared" si="2"/>
        <v>16.988152097690541</v>
      </c>
      <c r="F39" s="3">
        <f t="shared" si="3"/>
        <v>3.1349632593411537E-3</v>
      </c>
      <c r="G39" s="8">
        <f t="shared" si="4"/>
        <v>9.3435176300339928E-3</v>
      </c>
      <c r="H39" s="3">
        <f t="shared" si="6"/>
        <v>6.2085543706928391E-3</v>
      </c>
    </row>
    <row r="40" spans="3:8" x14ac:dyDescent="0.25">
      <c r="C40" s="3">
        <v>1</v>
      </c>
      <c r="D40" s="3">
        <v>140000</v>
      </c>
      <c r="E40" s="3">
        <f t="shared" si="2"/>
        <v>17.095067301607052</v>
      </c>
      <c r="F40" s="3">
        <f t="shared" si="3"/>
        <v>3.2258413965005964E-3</v>
      </c>
      <c r="G40" s="8">
        <f t="shared" si="4"/>
        <v>9.4023212060184817E-3</v>
      </c>
      <c r="H40" s="3">
        <f t="shared" si="6"/>
        <v>6.1764798095178854E-3</v>
      </c>
    </row>
    <row r="41" spans="3:8" x14ac:dyDescent="0.25">
      <c r="C41" s="3">
        <v>1</v>
      </c>
      <c r="D41" s="3">
        <v>150000</v>
      </c>
      <c r="E41" s="3">
        <f t="shared" si="2"/>
        <v>17.194602975157967</v>
      </c>
      <c r="F41" s="3">
        <f t="shared" si="3"/>
        <v>3.31044691809022E-3</v>
      </c>
      <c r="G41" s="8">
        <f t="shared" si="4"/>
        <v>9.4570660255428318E-3</v>
      </c>
      <c r="H41" s="3">
        <f t="shared" si="6"/>
        <v>6.1466191074526118E-3</v>
      </c>
    </row>
    <row r="42" spans="3:8" x14ac:dyDescent="0.25">
      <c r="C42" s="3">
        <v>1</v>
      </c>
      <c r="D42" s="3">
        <v>160000</v>
      </c>
      <c r="E42" s="3">
        <f t="shared" si="2"/>
        <v>17.287712379549451</v>
      </c>
      <c r="F42" s="3">
        <f t="shared" si="3"/>
        <v>3.3895900980417913E-3</v>
      </c>
      <c r="G42" s="8">
        <f t="shared" si="4"/>
        <v>9.5082763841769554E-3</v>
      </c>
      <c r="H42" s="3">
        <f t="shared" si="6"/>
        <v>6.1186862861351641E-3</v>
      </c>
    </row>
    <row r="43" spans="3:8" x14ac:dyDescent="0.25">
      <c r="C43" s="3">
        <v>1</v>
      </c>
      <c r="D43" s="3">
        <v>170000</v>
      </c>
      <c r="E43" s="3">
        <f t="shared" si="2"/>
        <v>17.37517522079979</v>
      </c>
      <c r="F43" s="3">
        <f t="shared" si="3"/>
        <v>3.4639336880302619E-3</v>
      </c>
      <c r="G43" s="8">
        <f t="shared" si="4"/>
        <v>9.5563811217903253E-3</v>
      </c>
      <c r="H43" s="3">
        <f t="shared" si="6"/>
        <v>6.0924474337600634E-3</v>
      </c>
    </row>
    <row r="44" spans="3:8" x14ac:dyDescent="0.25">
      <c r="C44" s="3">
        <v>1</v>
      </c>
      <c r="D44" s="3">
        <v>180000</v>
      </c>
      <c r="E44" s="3">
        <f t="shared" si="2"/>
        <v>17.457637380991763</v>
      </c>
      <c r="F44" s="3">
        <f t="shared" si="3"/>
        <v>3.5340266891177585E-3</v>
      </c>
      <c r="G44" s="8">
        <f t="shared" si="4"/>
        <v>9.6017354748202301E-3</v>
      </c>
      <c r="H44" s="3">
        <f t="shared" si="6"/>
        <v>6.0677087857024716E-3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230-5BC5-4A83-A1BD-2EBAC5715715}">
  <dimension ref="C5:N44"/>
  <sheetViews>
    <sheetView tabSelected="1" topLeftCell="D10" workbookViewId="0">
      <selection activeCell="I37" sqref="I37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20.5703125" style="1" customWidth="1"/>
    <col min="6" max="6" width="20.5703125" style="1" bestFit="1" customWidth="1"/>
    <col min="7" max="7" width="17.7109375" style="1" bestFit="1" customWidth="1"/>
    <col min="8" max="8" width="11" bestFit="1" customWidth="1"/>
    <col min="10" max="10" width="10.140625" customWidth="1"/>
    <col min="11" max="11" width="14.85546875" bestFit="1" customWidth="1"/>
  </cols>
  <sheetData>
    <row r="5" spans="3:12" x14ac:dyDescent="0.25">
      <c r="E5" s="2" t="s">
        <v>25</v>
      </c>
      <c r="F5" s="2"/>
      <c r="G5" s="2"/>
      <c r="H5" s="2"/>
      <c r="I5" s="2"/>
    </row>
    <row r="8" spans="3:12" x14ac:dyDescent="0.25">
      <c r="D8" s="1" t="s">
        <v>0</v>
      </c>
      <c r="F8" s="1" t="s">
        <v>1</v>
      </c>
      <c r="G8" s="1" t="s">
        <v>2</v>
      </c>
      <c r="H8" s="1"/>
      <c r="J8" s="5" t="s">
        <v>3</v>
      </c>
      <c r="K8" s="5"/>
      <c r="L8" s="5"/>
    </row>
    <row r="9" spans="3:12" x14ac:dyDescent="0.25">
      <c r="D9" s="1" t="s">
        <v>4</v>
      </c>
      <c r="G9" s="1" t="s">
        <v>5</v>
      </c>
      <c r="H9" s="1"/>
    </row>
    <row r="10" spans="3:12" x14ac:dyDescent="0.25">
      <c r="C10" s="1" t="s">
        <v>6</v>
      </c>
      <c r="D10" s="1" t="s">
        <v>7</v>
      </c>
      <c r="E10" s="1" t="s">
        <v>26</v>
      </c>
      <c r="F10" s="1" t="s">
        <v>23</v>
      </c>
      <c r="G10" s="1" t="s">
        <v>23</v>
      </c>
      <c r="I10" s="3">
        <v>-37.000100000000003</v>
      </c>
      <c r="J10" s="4" t="s">
        <v>9</v>
      </c>
      <c r="K10" s="1" t="s">
        <v>10</v>
      </c>
    </row>
    <row r="11" spans="3:12" x14ac:dyDescent="0.25">
      <c r="C11" s="3">
        <v>1</v>
      </c>
      <c r="D11" s="3">
        <v>20000</v>
      </c>
      <c r="E11" s="3">
        <f>LOG(D11,2)</f>
        <v>14.287712379549449</v>
      </c>
      <c r="F11" s="1">
        <v>105</v>
      </c>
      <c r="G11" s="6">
        <f>$I$11*E11+$I$10*C11</f>
        <v>105.87702379549449</v>
      </c>
      <c r="I11" s="3">
        <v>10</v>
      </c>
      <c r="J11" s="4" t="s">
        <v>9</v>
      </c>
      <c r="K11" s="1" t="s">
        <v>11</v>
      </c>
    </row>
    <row r="12" spans="3:12" x14ac:dyDescent="0.25">
      <c r="C12" s="3">
        <v>1</v>
      </c>
      <c r="D12" s="3">
        <v>20000</v>
      </c>
      <c r="E12" s="3">
        <f t="shared" ref="E12:E18" si="0">LOG(D12,2)</f>
        <v>14.287712379549449</v>
      </c>
      <c r="F12" s="1">
        <v>107</v>
      </c>
      <c r="G12" s="6">
        <f t="shared" ref="G12:G18" si="1">$I$11*E12+$I$10*C12</f>
        <v>105.87702379549449</v>
      </c>
    </row>
    <row r="13" spans="3:12" x14ac:dyDescent="0.25">
      <c r="C13" s="3">
        <v>1</v>
      </c>
      <c r="D13" s="3">
        <v>40000</v>
      </c>
      <c r="E13" s="3">
        <f t="shared" si="0"/>
        <v>15.287712379549449</v>
      </c>
      <c r="F13" s="1">
        <v>113</v>
      </c>
      <c r="G13" s="6">
        <f t="shared" si="1"/>
        <v>115.87702379549449</v>
      </c>
      <c r="I13" s="3">
        <v>10.25</v>
      </c>
      <c r="J13" s="1" t="s">
        <v>9</v>
      </c>
      <c r="K13" s="1" t="s">
        <v>28</v>
      </c>
    </row>
    <row r="14" spans="3:12" x14ac:dyDescent="0.25">
      <c r="C14" s="3">
        <v>1</v>
      </c>
      <c r="D14" s="3">
        <v>40000</v>
      </c>
      <c r="E14" s="3">
        <f t="shared" si="0"/>
        <v>15.287712379549449</v>
      </c>
      <c r="F14" s="1">
        <v>117</v>
      </c>
      <c r="G14" s="6">
        <f t="shared" si="1"/>
        <v>115.87702379549449</v>
      </c>
    </row>
    <row r="15" spans="3:12" x14ac:dyDescent="0.25">
      <c r="C15" s="3">
        <v>1</v>
      </c>
      <c r="D15" s="3">
        <v>80000</v>
      </c>
      <c r="E15" s="3">
        <f t="shared" si="0"/>
        <v>16.287712379549451</v>
      </c>
      <c r="F15" s="1">
        <v>131</v>
      </c>
      <c r="G15" s="6">
        <f t="shared" si="1"/>
        <v>125.87702379549449</v>
      </c>
    </row>
    <row r="16" spans="3:12" x14ac:dyDescent="0.25">
      <c r="C16" s="3">
        <v>1</v>
      </c>
      <c r="D16" s="3">
        <v>80000</v>
      </c>
      <c r="E16" s="3">
        <f t="shared" si="0"/>
        <v>16.287712379549451</v>
      </c>
      <c r="F16" s="1">
        <v>125</v>
      </c>
      <c r="G16" s="6">
        <f t="shared" si="1"/>
        <v>125.87702379549449</v>
      </c>
    </row>
    <row r="17" spans="3:14" x14ac:dyDescent="0.25">
      <c r="C17" s="3">
        <v>1</v>
      </c>
      <c r="D17" s="3">
        <v>160000</v>
      </c>
      <c r="E17" s="3">
        <f t="shared" si="0"/>
        <v>17.287712379549451</v>
      </c>
      <c r="F17" s="1">
        <v>137</v>
      </c>
      <c r="G17" s="6">
        <f t="shared" si="1"/>
        <v>135.87702379549449</v>
      </c>
    </row>
    <row r="18" spans="3:14" x14ac:dyDescent="0.25">
      <c r="C18" s="3">
        <v>1</v>
      </c>
      <c r="D18" s="3">
        <v>160000</v>
      </c>
      <c r="E18" s="3">
        <f t="shared" si="0"/>
        <v>17.287712379549451</v>
      </c>
      <c r="F18" s="1">
        <v>133</v>
      </c>
      <c r="G18" s="6">
        <f t="shared" si="1"/>
        <v>135.87702379549449</v>
      </c>
    </row>
    <row r="20" spans="3:14" x14ac:dyDescent="0.25">
      <c r="I20" s="1"/>
      <c r="J20" s="1"/>
      <c r="K20" s="1"/>
    </row>
    <row r="21" spans="3:14" x14ac:dyDescent="0.25">
      <c r="C21"/>
      <c r="E21" s="1" t="s">
        <v>29</v>
      </c>
      <c r="H21" s="1"/>
      <c r="I21" s="1" t="s">
        <v>12</v>
      </c>
      <c r="J21" s="1" t="s">
        <v>9</v>
      </c>
      <c r="K21" s="1" t="s">
        <v>30</v>
      </c>
      <c r="L21" s="1" t="s">
        <v>9</v>
      </c>
      <c r="M21" s="3">
        <f>I13</f>
        <v>10.25</v>
      </c>
      <c r="N21" s="1" t="s">
        <v>31</v>
      </c>
    </row>
    <row r="22" spans="3:14" x14ac:dyDescent="0.25">
      <c r="C22"/>
      <c r="H22" s="1"/>
    </row>
    <row r="23" spans="3:14" x14ac:dyDescent="0.25">
      <c r="C23" s="1" t="s">
        <v>13</v>
      </c>
      <c r="D23" s="1" t="s">
        <v>14</v>
      </c>
      <c r="E23" s="1" t="s">
        <v>27</v>
      </c>
      <c r="F23" s="1" t="s">
        <v>24</v>
      </c>
      <c r="G23" s="1" t="s">
        <v>32</v>
      </c>
      <c r="H23" s="1" t="s">
        <v>16</v>
      </c>
    </row>
    <row r="24" spans="3:14" x14ac:dyDescent="0.25">
      <c r="C24" s="3">
        <v>1</v>
      </c>
      <c r="D24" s="3">
        <v>1000</v>
      </c>
      <c r="E24" s="3">
        <f>LOG(D24,2)</f>
        <v>9.965784284662087</v>
      </c>
      <c r="F24" s="3">
        <f>$I$11*E24+$I$10*C24</f>
        <v>62.657742846620863</v>
      </c>
      <c r="G24" s="3">
        <f>$I$13*E24</f>
        <v>102.14928891778639</v>
      </c>
      <c r="H24" s="3">
        <f>G24-F24</f>
        <v>39.49154607116553</v>
      </c>
    </row>
    <row r="25" spans="3:14" x14ac:dyDescent="0.25">
      <c r="C25" s="3">
        <v>1</v>
      </c>
      <c r="D25" s="3">
        <v>2500</v>
      </c>
      <c r="E25" s="3">
        <f t="shared" ref="E25:E44" si="2">LOG(D25,2)</f>
        <v>11.287712379549449</v>
      </c>
      <c r="F25" s="3">
        <f t="shared" ref="F25:F44" si="3">$I$11*E25+$I$10*C25</f>
        <v>75.87702379549448</v>
      </c>
      <c r="G25" s="3">
        <f t="shared" ref="G25:G44" si="4">$I$13*E25</f>
        <v>115.69905189038185</v>
      </c>
      <c r="H25" s="3">
        <f t="shared" ref="H25:H27" si="5">G25-F25</f>
        <v>39.822028094887372</v>
      </c>
    </row>
    <row r="26" spans="3:14" x14ac:dyDescent="0.25">
      <c r="C26" s="3">
        <v>1</v>
      </c>
      <c r="D26" s="3">
        <v>5000</v>
      </c>
      <c r="E26" s="3">
        <f t="shared" si="2"/>
        <v>12.287712379549451</v>
      </c>
      <c r="F26" s="3">
        <f t="shared" si="3"/>
        <v>85.877023795494495</v>
      </c>
      <c r="G26" s="3">
        <f t="shared" si="4"/>
        <v>125.94905189038187</v>
      </c>
      <c r="H26" s="3">
        <f t="shared" si="5"/>
        <v>40.072028094887372</v>
      </c>
    </row>
    <row r="27" spans="3:14" x14ac:dyDescent="0.25">
      <c r="C27" s="3">
        <v>1</v>
      </c>
      <c r="D27" s="3">
        <v>10000</v>
      </c>
      <c r="E27" s="3">
        <f t="shared" si="2"/>
        <v>13.287712379549451</v>
      </c>
      <c r="F27" s="3">
        <f t="shared" si="3"/>
        <v>95.877023795494495</v>
      </c>
      <c r="G27" s="3">
        <f t="shared" si="4"/>
        <v>136.19905189038187</v>
      </c>
      <c r="H27" s="3">
        <f t="shared" si="5"/>
        <v>40.322028094887372</v>
      </c>
    </row>
    <row r="28" spans="3:14" x14ac:dyDescent="0.25">
      <c r="C28" s="3">
        <v>1</v>
      </c>
      <c r="D28" s="3">
        <v>20000</v>
      </c>
      <c r="E28" s="3">
        <f t="shared" si="2"/>
        <v>14.287712379549449</v>
      </c>
      <c r="F28" s="3">
        <f t="shared" si="3"/>
        <v>105.87702379549449</v>
      </c>
      <c r="G28" s="3">
        <f t="shared" si="4"/>
        <v>146.44905189038184</v>
      </c>
      <c r="H28" s="3">
        <f>G28-F28</f>
        <v>40.572028094887344</v>
      </c>
    </row>
    <row r="29" spans="3:14" x14ac:dyDescent="0.25">
      <c r="C29" s="3">
        <v>1</v>
      </c>
      <c r="D29" s="3">
        <v>30000</v>
      </c>
      <c r="E29" s="3">
        <f t="shared" si="2"/>
        <v>14.872674880270607</v>
      </c>
      <c r="F29" s="3">
        <f t="shared" si="3"/>
        <v>111.72664880270605</v>
      </c>
      <c r="G29" s="3">
        <f t="shared" si="4"/>
        <v>152.44491752277372</v>
      </c>
      <c r="H29" s="3">
        <f t="shared" ref="H29:H44" si="6">G29-F29</f>
        <v>40.71826872006767</v>
      </c>
    </row>
    <row r="30" spans="3:14" x14ac:dyDescent="0.25">
      <c r="C30" s="3">
        <v>1</v>
      </c>
      <c r="D30" s="3">
        <v>40000</v>
      </c>
      <c r="E30" s="3">
        <f t="shared" si="2"/>
        <v>15.287712379549449</v>
      </c>
      <c r="F30" s="3">
        <f t="shared" si="3"/>
        <v>115.87702379549449</v>
      </c>
      <c r="G30" s="3">
        <f t="shared" si="4"/>
        <v>156.69905189038184</v>
      </c>
      <c r="H30" s="3">
        <f t="shared" si="6"/>
        <v>40.822028094887344</v>
      </c>
    </row>
    <row r="31" spans="3:14" x14ac:dyDescent="0.25">
      <c r="C31" s="3">
        <v>1</v>
      </c>
      <c r="D31" s="3">
        <v>50000</v>
      </c>
      <c r="E31" s="3">
        <f t="shared" si="2"/>
        <v>15.609640474436812</v>
      </c>
      <c r="F31" s="3">
        <f t="shared" si="3"/>
        <v>119.09630474436813</v>
      </c>
      <c r="G31" s="3">
        <f t="shared" si="4"/>
        <v>159.99881486297733</v>
      </c>
      <c r="H31" s="3">
        <f t="shared" si="6"/>
        <v>40.9025101186092</v>
      </c>
    </row>
    <row r="32" spans="3:14" x14ac:dyDescent="0.25">
      <c r="C32" s="3">
        <v>1</v>
      </c>
      <c r="D32" s="3">
        <v>60000</v>
      </c>
      <c r="E32" s="3">
        <f t="shared" si="2"/>
        <v>15.872674880270607</v>
      </c>
      <c r="F32" s="3">
        <f t="shared" si="3"/>
        <v>121.72664880270605</v>
      </c>
      <c r="G32" s="3">
        <f t="shared" si="4"/>
        <v>162.69491752277372</v>
      </c>
      <c r="H32" s="3">
        <f t="shared" si="6"/>
        <v>40.96826872006767</v>
      </c>
    </row>
    <row r="33" spans="3:8" x14ac:dyDescent="0.25">
      <c r="C33" s="3">
        <v>1</v>
      </c>
      <c r="D33" s="3">
        <v>70000</v>
      </c>
      <c r="E33" s="3">
        <f t="shared" si="2"/>
        <v>16.095067301607052</v>
      </c>
      <c r="F33" s="3">
        <f t="shared" si="3"/>
        <v>123.95057301607054</v>
      </c>
      <c r="G33" s="3">
        <f t="shared" si="4"/>
        <v>164.97443984147228</v>
      </c>
      <c r="H33" s="3">
        <f t="shared" si="6"/>
        <v>41.02386682540174</v>
      </c>
    </row>
    <row r="34" spans="3:8" x14ac:dyDescent="0.25">
      <c r="C34" s="3">
        <v>1</v>
      </c>
      <c r="D34" s="3">
        <v>80000</v>
      </c>
      <c r="E34" s="3">
        <f t="shared" si="2"/>
        <v>16.287712379549451</v>
      </c>
      <c r="F34" s="3">
        <f t="shared" si="3"/>
        <v>125.87702379549449</v>
      </c>
      <c r="G34" s="3">
        <f t="shared" si="4"/>
        <v>166.94905189038187</v>
      </c>
      <c r="H34" s="3">
        <f t="shared" si="6"/>
        <v>41.072028094887372</v>
      </c>
    </row>
    <row r="35" spans="3:8" x14ac:dyDescent="0.25">
      <c r="C35" s="3">
        <v>1</v>
      </c>
      <c r="D35" s="3">
        <v>90000</v>
      </c>
      <c r="E35" s="3">
        <f t="shared" si="2"/>
        <v>16.457637380991763</v>
      </c>
      <c r="F35" s="3">
        <f t="shared" si="3"/>
        <v>127.57627380991764</v>
      </c>
      <c r="G35" s="3">
        <f t="shared" si="4"/>
        <v>168.69078315516558</v>
      </c>
      <c r="H35" s="3">
        <f t="shared" si="6"/>
        <v>41.114509345247939</v>
      </c>
    </row>
    <row r="36" spans="3:8" x14ac:dyDescent="0.25">
      <c r="C36" s="3">
        <v>1</v>
      </c>
      <c r="D36" s="3">
        <v>100000</v>
      </c>
      <c r="E36" s="3">
        <f t="shared" si="2"/>
        <v>16.609640474436812</v>
      </c>
      <c r="F36" s="3">
        <f t="shared" si="3"/>
        <v>129.09630474436813</v>
      </c>
      <c r="G36" s="3">
        <f t="shared" si="4"/>
        <v>170.24881486297733</v>
      </c>
      <c r="H36" s="3">
        <f t="shared" si="6"/>
        <v>41.1525101186092</v>
      </c>
    </row>
    <row r="37" spans="3:8" x14ac:dyDescent="0.25">
      <c r="C37" s="3">
        <v>1</v>
      </c>
      <c r="D37" s="3">
        <v>110000</v>
      </c>
      <c r="E37" s="3">
        <f t="shared" si="2"/>
        <v>16.747143998186747</v>
      </c>
      <c r="F37" s="3">
        <f t="shared" si="3"/>
        <v>130.47133998186746</v>
      </c>
      <c r="G37" s="3">
        <f t="shared" si="4"/>
        <v>171.65822598141415</v>
      </c>
      <c r="H37" s="3">
        <f t="shared" si="6"/>
        <v>41.186885999546689</v>
      </c>
    </row>
    <row r="38" spans="3:8" x14ac:dyDescent="0.25">
      <c r="C38" s="3">
        <v>1</v>
      </c>
      <c r="D38" s="3">
        <v>120000</v>
      </c>
      <c r="E38" s="3">
        <f t="shared" si="2"/>
        <v>16.872674880270608</v>
      </c>
      <c r="F38" s="3">
        <f t="shared" si="3"/>
        <v>131.72664880270608</v>
      </c>
      <c r="G38" s="3">
        <f t="shared" si="4"/>
        <v>172.94491752277372</v>
      </c>
      <c r="H38" s="3">
        <f t="shared" si="6"/>
        <v>41.218268720067641</v>
      </c>
    </row>
    <row r="39" spans="3:8" x14ac:dyDescent="0.25">
      <c r="C39" s="3">
        <v>1</v>
      </c>
      <c r="D39" s="3">
        <v>130000</v>
      </c>
      <c r="E39" s="3">
        <f t="shared" si="2"/>
        <v>16.988152097690541</v>
      </c>
      <c r="F39" s="3">
        <f t="shared" si="3"/>
        <v>132.88142097690542</v>
      </c>
      <c r="G39" s="3">
        <f t="shared" si="4"/>
        <v>174.12855900132806</v>
      </c>
      <c r="H39" s="3">
        <f t="shared" si="6"/>
        <v>41.24713802442264</v>
      </c>
    </row>
    <row r="40" spans="3:8" x14ac:dyDescent="0.25">
      <c r="C40" s="3">
        <v>1</v>
      </c>
      <c r="D40" s="3">
        <v>140000</v>
      </c>
      <c r="E40" s="3">
        <f t="shared" si="2"/>
        <v>17.095067301607052</v>
      </c>
      <c r="F40" s="3">
        <f t="shared" si="3"/>
        <v>133.95057301607054</v>
      </c>
      <c r="G40" s="3">
        <f t="shared" si="4"/>
        <v>175.22443984147228</v>
      </c>
      <c r="H40" s="3">
        <f t="shared" si="6"/>
        <v>41.27386682540174</v>
      </c>
    </row>
    <row r="41" spans="3:8" x14ac:dyDescent="0.25">
      <c r="C41" s="3">
        <v>1</v>
      </c>
      <c r="D41" s="3">
        <v>150000</v>
      </c>
      <c r="E41" s="3">
        <f t="shared" si="2"/>
        <v>17.194602975157967</v>
      </c>
      <c r="F41" s="3">
        <f t="shared" si="3"/>
        <v>134.94592975157965</v>
      </c>
      <c r="G41" s="3">
        <f t="shared" si="4"/>
        <v>176.24468049536915</v>
      </c>
      <c r="H41" s="3">
        <f t="shared" si="6"/>
        <v>41.298750743789498</v>
      </c>
    </row>
    <row r="42" spans="3:8" x14ac:dyDescent="0.25">
      <c r="C42" s="3">
        <v>1</v>
      </c>
      <c r="D42" s="3">
        <v>160000</v>
      </c>
      <c r="E42" s="3">
        <f t="shared" si="2"/>
        <v>17.287712379549451</v>
      </c>
      <c r="F42" s="3">
        <f t="shared" si="3"/>
        <v>135.87702379549449</v>
      </c>
      <c r="G42" s="3">
        <f t="shared" si="4"/>
        <v>177.19905189038187</v>
      </c>
      <c r="H42" s="3">
        <f t="shared" si="6"/>
        <v>41.322028094887372</v>
      </c>
    </row>
    <row r="43" spans="3:8" x14ac:dyDescent="0.25">
      <c r="C43" s="3">
        <v>1</v>
      </c>
      <c r="D43" s="3">
        <v>170000</v>
      </c>
      <c r="E43" s="3">
        <f t="shared" si="2"/>
        <v>17.37517522079979</v>
      </c>
      <c r="F43" s="3">
        <f t="shared" si="3"/>
        <v>136.75165220799789</v>
      </c>
      <c r="G43" s="3">
        <f t="shared" si="4"/>
        <v>178.09554601319783</v>
      </c>
      <c r="H43" s="3">
        <f t="shared" si="6"/>
        <v>41.34389380519994</v>
      </c>
    </row>
    <row r="44" spans="3:8" x14ac:dyDescent="0.25">
      <c r="C44" s="3">
        <v>1</v>
      </c>
      <c r="D44" s="3">
        <v>180000</v>
      </c>
      <c r="E44" s="3">
        <f t="shared" si="2"/>
        <v>17.457637380991763</v>
      </c>
      <c r="F44" s="3">
        <f t="shared" si="3"/>
        <v>137.57627380991764</v>
      </c>
      <c r="G44" s="3">
        <f t="shared" si="4"/>
        <v>178.94078315516558</v>
      </c>
      <c r="H44" s="3">
        <f t="shared" si="6"/>
        <v>41.364509345247939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Linear_Search_Timing</vt:lpstr>
      <vt:lpstr>Linear_Search_Operations</vt:lpstr>
      <vt:lpstr>Binary_Search_Timing</vt:lpstr>
      <vt:lpstr>Binary_Search_Operations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2022-10-21T01:48:57Z</dcterms:created>
  <dcterms:modified xsi:type="dcterms:W3CDTF">2022-10-21T04:52:43Z</dcterms:modified>
</cp:coreProperties>
</file>