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cdefg\OneDrive\Desktop\Fall 2022 CSC-17C\Labs\"/>
    </mc:Choice>
  </mc:AlternateContent>
  <xr:revisionPtr revIDLastSave="0" documentId="13_ncr:1_{D6534F30-978D-4A2B-B110-9C8FA762AF1D}" xr6:coauthVersionLast="47" xr6:coauthVersionMax="47" xr10:uidLastSave="{00000000-0000-0000-0000-000000000000}"/>
  <bookViews>
    <workbookView xWindow="-120" yWindow="-120" windowWidth="20730" windowHeight="11760" xr2:uid="{D37951CA-D87E-4CB0-BCAB-6504E3320E09}"/>
  </bookViews>
  <sheets>
    <sheet name="O(N) Tabl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0" i="1" l="1"/>
  <c r="G30" i="1" s="1"/>
  <c r="F28" i="1"/>
  <c r="D19" i="1"/>
  <c r="D20" i="1"/>
  <c r="D21" i="1"/>
  <c r="D22" i="1"/>
  <c r="F29" i="1"/>
  <c r="G29" i="1" s="1"/>
  <c r="G28" i="1"/>
  <c r="G31" i="1"/>
  <c r="G32" i="1"/>
  <c r="G33" i="1"/>
  <c r="G27" i="1"/>
  <c r="F33" i="1"/>
  <c r="F32" i="1"/>
  <c r="F31" i="1"/>
  <c r="D15" i="1"/>
  <c r="D16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27" i="1"/>
  <c r="E17" i="1"/>
  <c r="E19" i="1" s="1"/>
  <c r="J18" i="1" l="1"/>
  <c r="F18" i="1"/>
  <c r="I18" i="1"/>
  <c r="H18" i="1"/>
  <c r="E18" i="1"/>
  <c r="D18" i="1"/>
  <c r="G18" i="1"/>
  <c r="F17" i="1"/>
  <c r="F16" i="1" s="1"/>
  <c r="F21" i="1"/>
  <c r="F19" i="1"/>
  <c r="F22" i="1"/>
  <c r="E22" i="1"/>
  <c r="F15" i="1"/>
  <c r="E15" i="1"/>
  <c r="G17" i="1"/>
  <c r="E21" i="1"/>
  <c r="F20" i="1"/>
  <c r="E20" i="1"/>
  <c r="E16" i="1"/>
  <c r="G15" i="1" l="1"/>
  <c r="G22" i="1"/>
  <c r="G21" i="1"/>
  <c r="G19" i="1"/>
  <c r="H17" i="1"/>
  <c r="G20" i="1"/>
  <c r="G16" i="1"/>
  <c r="H22" i="1" l="1"/>
  <c r="H15" i="1"/>
  <c r="H20" i="1"/>
  <c r="I17" i="1"/>
  <c r="H19" i="1"/>
  <c r="H16" i="1"/>
  <c r="H21" i="1"/>
  <c r="I15" i="1" l="1"/>
  <c r="I22" i="1"/>
  <c r="I19" i="1"/>
  <c r="J17" i="1"/>
  <c r="I16" i="1"/>
  <c r="I21" i="1"/>
  <c r="I20" i="1"/>
  <c r="J22" i="1" l="1"/>
  <c r="J15" i="1"/>
  <c r="J19" i="1"/>
  <c r="J21" i="1"/>
  <c r="J16" i="1"/>
  <c r="J20" i="1"/>
</calcChain>
</file>

<file path=xl/sharedStrings.xml><?xml version="1.0" encoding="utf-8"?>
<sst xmlns="http://schemas.openxmlformats.org/spreadsheetml/2006/main" count="45" uniqueCount="34">
  <si>
    <t>lg(N)</t>
  </si>
  <si>
    <t>sqrt(N)</t>
  </si>
  <si>
    <t>N</t>
  </si>
  <si>
    <t>N^2</t>
  </si>
  <si>
    <t>N^3</t>
  </si>
  <si>
    <t>Nlg(N)</t>
  </si>
  <si>
    <t>2^N</t>
  </si>
  <si>
    <t>N!</t>
  </si>
  <si>
    <t>1 Second</t>
  </si>
  <si>
    <t>1 Hour</t>
  </si>
  <si>
    <t>1 Day</t>
  </si>
  <si>
    <t>1 Minute</t>
  </si>
  <si>
    <t>1 Month</t>
  </si>
  <si>
    <t>1 Year</t>
  </si>
  <si>
    <t>1 Century</t>
  </si>
  <si>
    <t>Orders:</t>
  </si>
  <si>
    <t>--&gt;</t>
  </si>
  <si>
    <r>
      <rPr>
        <b/>
        <sz val="11"/>
        <color theme="1"/>
        <rFont val="Calibri"/>
        <family val="2"/>
        <scheme val="minor"/>
      </rPr>
      <t xml:space="preserve">NOTE: </t>
    </r>
    <r>
      <rPr>
        <sz val="11"/>
        <color theme="1"/>
        <rFont val="Calibri"/>
        <family val="2"/>
        <scheme val="minor"/>
      </rPr>
      <t>Since O(N) is faster than O(N^2), then we should expect to</t>
    </r>
  </si>
  <si>
    <t>have a value that is less than 10 in the first column. Similarly,</t>
  </si>
  <si>
    <t>since O(lg(N)) is faster than O(N), we should expect to have a value</t>
  </si>
  <si>
    <t>O(N^2), we use the square root function on the values for O(N).</t>
  </si>
  <si>
    <t>For O(sqrt(N)), we use the square function on the values for O(N).</t>
  </si>
  <si>
    <r>
      <t xml:space="preserve">that is greater than 10 in the first column. </t>
    </r>
    <r>
      <rPr>
        <b/>
        <sz val="11"/>
        <color theme="1"/>
        <rFont val="Calibri"/>
        <family val="2"/>
        <scheme val="minor"/>
      </rPr>
      <t>We're applying the inverse</t>
    </r>
  </si>
  <si>
    <r>
      <rPr>
        <b/>
        <sz val="11"/>
        <color theme="1"/>
        <rFont val="Calibri"/>
        <family val="2"/>
        <scheme val="minor"/>
      </rPr>
      <t>function to each order with respect to O(N)</t>
    </r>
    <r>
      <rPr>
        <sz val="11"/>
        <color theme="1"/>
        <rFont val="Calibri"/>
        <family val="2"/>
        <scheme val="minor"/>
      </rPr>
      <t>. For example, for an</t>
    </r>
  </si>
  <si>
    <t xml:space="preserve">O(g(n)) Table: </t>
  </si>
  <si>
    <t>N=10 for 1 Second.</t>
  </si>
  <si>
    <t>O(N) Algorithm</t>
  </si>
  <si>
    <t>2^N of O(N) Algorithm</t>
  </si>
  <si>
    <t>Square of O(N) Algorithm</t>
  </si>
  <si>
    <t>Square Root of O(N) Algorithm</t>
  </si>
  <si>
    <t>Cube Root of O(N) Algorithm</t>
  </si>
  <si>
    <t>Log Base 2 of O(N) Algorithm</t>
  </si>
  <si>
    <t>What factorials give us the same values as O(N)?</t>
  </si>
  <si>
    <t>What values for N in Nlg(N) gives us the same values as O(N)?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</si>
</sst>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7" formatCode="0.0E+00"/>
    <numFmt numFmtId="168" formatCode="0E+00"/>
    <numFmt numFmtId="171" formatCode="0.00000E+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center"/>
    </xf>
    <xf numFmtId="11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4" borderId="2" xfId="0" applyFill="1" applyBorder="1" applyAlignment="1">
      <alignment horizontal="left"/>
    </xf>
    <xf numFmtId="0" fontId="0" fillId="4" borderId="3" xfId="0" applyFill="1" applyBorder="1" applyAlignment="1">
      <alignment horizontal="left"/>
    </xf>
    <xf numFmtId="0" fontId="0" fillId="4" borderId="4" xfId="0" applyFill="1" applyBorder="1" applyAlignment="1">
      <alignment horizontal="left"/>
    </xf>
    <xf numFmtId="0" fontId="0" fillId="4" borderId="5" xfId="0" applyFill="1" applyBorder="1" applyAlignment="1">
      <alignment horizontal="left"/>
    </xf>
    <xf numFmtId="0" fontId="0" fillId="4" borderId="0" xfId="0" applyFill="1" applyBorder="1" applyAlignment="1">
      <alignment horizontal="left"/>
    </xf>
    <xf numFmtId="0" fontId="0" fillId="4" borderId="6" xfId="0" applyFill="1" applyBorder="1" applyAlignment="1">
      <alignment horizontal="left"/>
    </xf>
    <xf numFmtId="0" fontId="0" fillId="4" borderId="7" xfId="0" applyFill="1" applyBorder="1" applyAlignment="1">
      <alignment horizontal="left"/>
    </xf>
    <xf numFmtId="0" fontId="0" fillId="4" borderId="8" xfId="0" applyFill="1" applyBorder="1" applyAlignment="1">
      <alignment horizontal="left"/>
    </xf>
    <xf numFmtId="0" fontId="0" fillId="4" borderId="9" xfId="0" applyFill="1" applyBorder="1" applyAlignment="1">
      <alignment horizontal="left"/>
    </xf>
    <xf numFmtId="0" fontId="0" fillId="0" borderId="0" xfId="0" applyAlignment="1"/>
    <xf numFmtId="0" fontId="0" fillId="5" borderId="1" xfId="0" applyFill="1" applyBorder="1" applyAlignment="1">
      <alignment horizontal="center"/>
    </xf>
    <xf numFmtId="0" fontId="0" fillId="0" borderId="0" xfId="0" applyFill="1" applyBorder="1" applyAlignment="1"/>
    <xf numFmtId="11" fontId="0" fillId="0" borderId="0" xfId="0" applyNumberFormat="1"/>
    <xf numFmtId="11" fontId="0" fillId="0" borderId="1" xfId="0" quotePrefix="1" applyNumberFormat="1" applyBorder="1" applyAlignment="1">
      <alignment horizontal="center"/>
    </xf>
    <xf numFmtId="167" fontId="0" fillId="0" borderId="1" xfId="0" applyNumberFormat="1" applyBorder="1" applyAlignment="1">
      <alignment horizontal="center"/>
    </xf>
    <xf numFmtId="168" fontId="0" fillId="0" borderId="1" xfId="0" applyNumberFormat="1" applyBorder="1" applyAlignment="1">
      <alignment horizontal="center"/>
    </xf>
    <xf numFmtId="171" fontId="0" fillId="0" borderId="0" xfId="0" applyNumberFormat="1"/>
    <xf numFmtId="11" fontId="0" fillId="4" borderId="1" xfId="0" applyNumberFormat="1" applyFill="1" applyBorder="1" applyAlignment="1">
      <alignment horizontal="center"/>
    </xf>
    <xf numFmtId="0" fontId="0" fillId="4" borderId="1" xfId="0" applyNumberFormat="1" applyFill="1" applyBorder="1" applyAlignment="1">
      <alignment horizontal="center"/>
    </xf>
    <xf numFmtId="168" fontId="0" fillId="4" borderId="1" xfId="0" applyNumberFormat="1" applyFill="1" applyBorder="1" applyAlignment="1">
      <alignment horizontal="center"/>
    </xf>
    <xf numFmtId="167" fontId="0" fillId="4" borderId="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1E4A0-3383-42E1-AC47-AB3BCA7FA0C4}">
  <dimension ref="C3:P41"/>
  <sheetViews>
    <sheetView tabSelected="1" workbookViewId="0">
      <selection activeCell="J29" sqref="J29"/>
    </sheetView>
  </sheetViews>
  <sheetFormatPr defaultRowHeight="15" x14ac:dyDescent="0.25"/>
  <cols>
    <col min="2" max="2" width="9.140625" customWidth="1"/>
    <col min="3" max="3" width="11.140625" style="1" bestFit="1" customWidth="1"/>
    <col min="4" max="4" width="11" customWidth="1"/>
    <col min="5" max="5" width="10.5703125" bestFit="1" customWidth="1"/>
    <col min="6" max="6" width="11.42578125" customWidth="1"/>
    <col min="7" max="7" width="12.28515625" customWidth="1"/>
    <col min="8" max="8" width="11" customWidth="1"/>
    <col min="9" max="9" width="11.7109375" customWidth="1"/>
    <col min="10" max="10" width="11" customWidth="1"/>
    <col min="13" max="13" width="46.7109375" customWidth="1"/>
  </cols>
  <sheetData>
    <row r="3" spans="3:16" x14ac:dyDescent="0.25">
      <c r="E3" s="18" t="s">
        <v>24</v>
      </c>
      <c r="F3" s="18"/>
      <c r="G3" s="18"/>
      <c r="H3" s="18"/>
      <c r="L3" s="17"/>
      <c r="M3" s="17"/>
      <c r="N3" s="17"/>
    </row>
    <row r="4" spans="3:16" x14ac:dyDescent="0.25">
      <c r="E4" s="18" t="s">
        <v>25</v>
      </c>
      <c r="F4" s="18"/>
      <c r="G4" s="18"/>
      <c r="H4" s="18"/>
      <c r="L4" s="1"/>
      <c r="M4" s="1"/>
      <c r="N4" s="1"/>
    </row>
    <row r="5" spans="3:16" x14ac:dyDescent="0.25">
      <c r="E5" s="1"/>
      <c r="F5" s="1"/>
      <c r="G5" s="1"/>
      <c r="M5" s="6"/>
    </row>
    <row r="6" spans="3:16" x14ac:dyDescent="0.25">
      <c r="D6" s="8" t="s">
        <v>17</v>
      </c>
      <c r="E6" s="9"/>
      <c r="F6" s="9"/>
      <c r="G6" s="9"/>
      <c r="H6" s="9"/>
      <c r="I6" s="10"/>
      <c r="L6" s="6"/>
      <c r="M6" s="19"/>
      <c r="N6" s="19"/>
      <c r="O6" s="19"/>
      <c r="P6" s="19"/>
    </row>
    <row r="7" spans="3:16" x14ac:dyDescent="0.25">
      <c r="D7" s="11" t="s">
        <v>18</v>
      </c>
      <c r="E7" s="12"/>
      <c r="F7" s="12"/>
      <c r="G7" s="12"/>
      <c r="H7" s="12"/>
      <c r="I7" s="13"/>
      <c r="M7" s="19"/>
      <c r="N7" s="19"/>
      <c r="O7" s="19"/>
      <c r="P7" s="19"/>
    </row>
    <row r="8" spans="3:16" x14ac:dyDescent="0.25">
      <c r="D8" s="11" t="s">
        <v>19</v>
      </c>
      <c r="E8" s="12"/>
      <c r="F8" s="12"/>
      <c r="G8" s="12"/>
      <c r="H8" s="12"/>
      <c r="I8" s="13"/>
      <c r="M8" s="6"/>
    </row>
    <row r="9" spans="3:16" x14ac:dyDescent="0.25">
      <c r="D9" s="11" t="s">
        <v>22</v>
      </c>
      <c r="E9" s="12"/>
      <c r="F9" s="12"/>
      <c r="G9" s="12"/>
      <c r="H9" s="12"/>
      <c r="I9" s="13"/>
      <c r="M9" s="6"/>
    </row>
    <row r="10" spans="3:16" x14ac:dyDescent="0.25">
      <c r="D10" s="11" t="s">
        <v>23</v>
      </c>
      <c r="E10" s="12"/>
      <c r="F10" s="12"/>
      <c r="G10" s="12"/>
      <c r="H10" s="12"/>
      <c r="I10" s="13"/>
      <c r="M10" s="6"/>
    </row>
    <row r="11" spans="3:16" x14ac:dyDescent="0.25">
      <c r="D11" s="11" t="s">
        <v>20</v>
      </c>
      <c r="E11" s="12"/>
      <c r="F11" s="12"/>
      <c r="G11" s="12"/>
      <c r="H11" s="12"/>
      <c r="I11" s="13"/>
      <c r="L11" s="6"/>
      <c r="M11" s="6"/>
    </row>
    <row r="12" spans="3:16" x14ac:dyDescent="0.25">
      <c r="D12" s="14" t="s">
        <v>21</v>
      </c>
      <c r="E12" s="15"/>
      <c r="F12" s="15"/>
      <c r="G12" s="15"/>
      <c r="H12" s="15"/>
      <c r="I12" s="16"/>
    </row>
    <row r="13" spans="3:16" x14ac:dyDescent="0.25">
      <c r="E13" s="1"/>
      <c r="F13" s="1"/>
      <c r="G13" s="1"/>
    </row>
    <row r="14" spans="3:16" s="1" customFormat="1" x14ac:dyDescent="0.25">
      <c r="C14" s="3" t="s">
        <v>15</v>
      </c>
      <c r="D14" s="4" t="s">
        <v>8</v>
      </c>
      <c r="E14" s="4" t="s">
        <v>11</v>
      </c>
      <c r="F14" s="4" t="s">
        <v>9</v>
      </c>
      <c r="G14" s="4" t="s">
        <v>10</v>
      </c>
      <c r="H14" s="4" t="s">
        <v>12</v>
      </c>
      <c r="I14" s="4" t="s">
        <v>13</v>
      </c>
      <c r="J14" s="4" t="s">
        <v>14</v>
      </c>
      <c r="L14"/>
    </row>
    <row r="15" spans="3:16" x14ac:dyDescent="0.25">
      <c r="C15" s="3" t="s">
        <v>0</v>
      </c>
      <c r="D15" s="21" t="str">
        <f>"2^"&amp;TEXT(D$17,"0.00E+00")</f>
        <v>2^1.00E+01</v>
      </c>
      <c r="E15" s="21" t="str">
        <f t="shared" ref="E15:J15" si="0">"2^"&amp;TEXT(E$17,"0.00E+00")</f>
        <v>2^6.00E+02</v>
      </c>
      <c r="F15" s="21" t="str">
        <f t="shared" si="0"/>
        <v>2^3.60E+04</v>
      </c>
      <c r="G15" s="21" t="str">
        <f t="shared" si="0"/>
        <v>2^8.64E+05</v>
      </c>
      <c r="H15" s="21" t="str">
        <f t="shared" si="0"/>
        <v>2^2.59E+07</v>
      </c>
      <c r="I15" s="21" t="str">
        <f t="shared" si="0"/>
        <v>2^3.11E+08</v>
      </c>
      <c r="J15" s="21" t="str">
        <f t="shared" si="0"/>
        <v>2^3.11E+10</v>
      </c>
      <c r="K15" s="5" t="s">
        <v>16</v>
      </c>
      <c r="L15" s="7" t="s">
        <v>27</v>
      </c>
      <c r="M15" s="7"/>
    </row>
    <row r="16" spans="3:16" x14ac:dyDescent="0.25">
      <c r="C16" s="3" t="s">
        <v>1</v>
      </c>
      <c r="D16" s="2">
        <f>POWER(D$17,2)</f>
        <v>100</v>
      </c>
      <c r="E16" s="2">
        <f t="shared" ref="E16:J16" si="1">POWER(E$17,2)</f>
        <v>360000</v>
      </c>
      <c r="F16" s="2">
        <f t="shared" si="1"/>
        <v>1296000000</v>
      </c>
      <c r="G16" s="2">
        <f t="shared" si="1"/>
        <v>746496000000</v>
      </c>
      <c r="H16" s="2">
        <f t="shared" si="1"/>
        <v>671846400000000</v>
      </c>
      <c r="I16" s="2">
        <f t="shared" si="1"/>
        <v>9.67458816E+16</v>
      </c>
      <c r="J16" s="2">
        <f t="shared" si="1"/>
        <v>9.67458816E+20</v>
      </c>
      <c r="K16" s="5" t="s">
        <v>16</v>
      </c>
      <c r="L16" s="7" t="s">
        <v>28</v>
      </c>
      <c r="M16" s="7"/>
    </row>
    <row r="17" spans="3:13" x14ac:dyDescent="0.25">
      <c r="C17" s="3" t="s">
        <v>2</v>
      </c>
      <c r="D17" s="2">
        <v>10</v>
      </c>
      <c r="E17" s="2">
        <f>60*D17</f>
        <v>600</v>
      </c>
      <c r="F17" s="2">
        <f>60*E17</f>
        <v>36000</v>
      </c>
      <c r="G17" s="2">
        <f>24*F17</f>
        <v>864000</v>
      </c>
      <c r="H17" s="2">
        <f>30*G17</f>
        <v>25920000</v>
      </c>
      <c r="I17" s="2">
        <f>12*H17</f>
        <v>311040000</v>
      </c>
      <c r="J17" s="2">
        <f>100*I17</f>
        <v>31104000000</v>
      </c>
      <c r="K17" s="5" t="s">
        <v>16</v>
      </c>
      <c r="L17" s="7" t="s">
        <v>26</v>
      </c>
      <c r="M17" s="7"/>
    </row>
    <row r="18" spans="3:13" x14ac:dyDescent="0.25">
      <c r="C18" s="3" t="s">
        <v>5</v>
      </c>
      <c r="D18" s="23">
        <f>LOOKUP(D17,$G27:$G33,$F27:$F33)</f>
        <v>4</v>
      </c>
      <c r="E18" s="22">
        <f t="shared" ref="E18:J18" si="2">LOOKUP(E17,$G27:$G33,$F27:$F33)</f>
        <v>91</v>
      </c>
      <c r="F18" s="2">
        <f t="shared" si="2"/>
        <v>3100</v>
      </c>
      <c r="G18" s="2">
        <f t="shared" si="2"/>
        <v>54850</v>
      </c>
      <c r="H18" s="2">
        <f t="shared" si="2"/>
        <v>1275000</v>
      </c>
      <c r="I18" s="2">
        <f t="shared" si="2"/>
        <v>13150000</v>
      </c>
      <c r="J18" s="2">
        <f t="shared" si="2"/>
        <v>1038000000</v>
      </c>
      <c r="K18" s="5" t="s">
        <v>16</v>
      </c>
      <c r="L18" s="7" t="s">
        <v>33</v>
      </c>
      <c r="M18" s="7"/>
    </row>
    <row r="19" spans="3:13" x14ac:dyDescent="0.25">
      <c r="C19" s="3" t="s">
        <v>3</v>
      </c>
      <c r="D19" s="23">
        <f>SQRT(D$17)</f>
        <v>3.1622776601683795</v>
      </c>
      <c r="E19" s="22">
        <f t="shared" ref="E19:J19" si="3">SQRT(E$17)</f>
        <v>24.494897427831781</v>
      </c>
      <c r="F19" s="2">
        <f t="shared" si="3"/>
        <v>189.73665961010275</v>
      </c>
      <c r="G19" s="2">
        <f t="shared" si="3"/>
        <v>929.51600308978004</v>
      </c>
      <c r="H19" s="2">
        <f t="shared" si="3"/>
        <v>5091.1688245431424</v>
      </c>
      <c r="I19" s="2">
        <f t="shared" si="3"/>
        <v>17636.326148038883</v>
      </c>
      <c r="J19" s="2">
        <f t="shared" si="3"/>
        <v>176363.26148038881</v>
      </c>
      <c r="K19" s="5" t="s">
        <v>16</v>
      </c>
      <c r="L19" s="7" t="s">
        <v>29</v>
      </c>
      <c r="M19" s="7"/>
    </row>
    <row r="20" spans="3:13" x14ac:dyDescent="0.25">
      <c r="C20" s="3" t="s">
        <v>4</v>
      </c>
      <c r="D20" s="23">
        <f>POWER(D$17,1/3)</f>
        <v>2.1544346900318838</v>
      </c>
      <c r="E20" s="23">
        <f t="shared" ref="E20:J20" si="4">POWER(E$17,1/3)</f>
        <v>8.434326653017493</v>
      </c>
      <c r="F20" s="2">
        <f t="shared" si="4"/>
        <v>33.019272488946264</v>
      </c>
      <c r="G20" s="22">
        <f t="shared" si="4"/>
        <v>95.244063118091972</v>
      </c>
      <c r="H20" s="2">
        <f t="shared" si="4"/>
        <v>295.94544891965649</v>
      </c>
      <c r="I20" s="2">
        <f t="shared" si="4"/>
        <v>677.5459407943398</v>
      </c>
      <c r="J20" s="2">
        <f t="shared" si="4"/>
        <v>3144.8896730506731</v>
      </c>
      <c r="K20" s="5" t="s">
        <v>16</v>
      </c>
      <c r="L20" s="7" t="s">
        <v>30</v>
      </c>
      <c r="M20" s="7"/>
    </row>
    <row r="21" spans="3:13" x14ac:dyDescent="0.25">
      <c r="C21" s="3" t="s">
        <v>6</v>
      </c>
      <c r="D21" s="23">
        <f>LOG(D$17,2)</f>
        <v>3.3219280948873626</v>
      </c>
      <c r="E21" s="23">
        <f t="shared" ref="E21:J21" si="5">LOG(E$17,2)</f>
        <v>9.2288186904958813</v>
      </c>
      <c r="F21" s="22">
        <f t="shared" si="5"/>
        <v>15.135709286104401</v>
      </c>
      <c r="G21" s="22">
        <f t="shared" si="5"/>
        <v>19.720671786825555</v>
      </c>
      <c r="H21" s="22">
        <f t="shared" si="5"/>
        <v>24.627562382434075</v>
      </c>
      <c r="I21" s="22">
        <f t="shared" si="5"/>
        <v>28.212524883155229</v>
      </c>
      <c r="J21" s="22">
        <f t="shared" si="5"/>
        <v>34.856381072929956</v>
      </c>
      <c r="K21" s="5" t="s">
        <v>16</v>
      </c>
      <c r="L21" s="7" t="s">
        <v>31</v>
      </c>
      <c r="M21" s="7"/>
    </row>
    <row r="22" spans="3:13" x14ac:dyDescent="0.25">
      <c r="C22" s="3" t="s">
        <v>7</v>
      </c>
      <c r="D22" s="22">
        <f>LOOKUP(D$17,$D27:$D41,$C27:$C41)</f>
        <v>3</v>
      </c>
      <c r="E22" s="22">
        <f t="shared" ref="E22:J22" si="6">LOOKUP(E$17,$D27:$D41,$C27:$C41)</f>
        <v>5</v>
      </c>
      <c r="F22" s="22">
        <f t="shared" si="6"/>
        <v>7</v>
      </c>
      <c r="G22" s="22">
        <f t="shared" si="6"/>
        <v>9</v>
      </c>
      <c r="H22" s="22">
        <f t="shared" si="6"/>
        <v>10</v>
      </c>
      <c r="I22" s="22">
        <f t="shared" si="6"/>
        <v>11</v>
      </c>
      <c r="J22" s="22">
        <f t="shared" si="6"/>
        <v>13</v>
      </c>
      <c r="K22" s="5" t="s">
        <v>16</v>
      </c>
      <c r="L22" s="7" t="s">
        <v>32</v>
      </c>
      <c r="M22" s="7"/>
    </row>
    <row r="25" spans="3:13" x14ac:dyDescent="0.25">
      <c r="D25" s="20"/>
      <c r="E25" s="20"/>
      <c r="F25" s="20"/>
      <c r="G25" s="20"/>
      <c r="H25" s="20"/>
      <c r="I25" s="24"/>
      <c r="J25" s="20"/>
    </row>
    <row r="26" spans="3:13" x14ac:dyDescent="0.25">
      <c r="C26" s="25" t="s">
        <v>2</v>
      </c>
      <c r="D26" s="25" t="s">
        <v>7</v>
      </c>
      <c r="E26" s="20"/>
      <c r="F26" s="26" t="s">
        <v>2</v>
      </c>
      <c r="G26" s="26" t="s">
        <v>5</v>
      </c>
      <c r="H26" s="20"/>
    </row>
    <row r="27" spans="3:13" x14ac:dyDescent="0.25">
      <c r="C27" s="26">
        <v>1</v>
      </c>
      <c r="D27" s="25">
        <f>FACT(C27)</f>
        <v>1</v>
      </c>
      <c r="F27" s="27">
        <v>4</v>
      </c>
      <c r="G27" s="27">
        <f>$F27*LOG($F27,2)</f>
        <v>8</v>
      </c>
    </row>
    <row r="28" spans="3:13" x14ac:dyDescent="0.25">
      <c r="C28" s="26">
        <v>2</v>
      </c>
      <c r="D28" s="25">
        <f t="shared" ref="D28:D56" si="7">FACT(C28)</f>
        <v>2</v>
      </c>
      <c r="F28" s="28">
        <f>91</f>
        <v>91</v>
      </c>
      <c r="G28" s="25">
        <f>$F28*LOG($F28,2)</f>
        <v>592.20931225808135</v>
      </c>
    </row>
    <row r="29" spans="3:13" x14ac:dyDescent="0.25">
      <c r="C29" s="26">
        <v>3</v>
      </c>
      <c r="D29" s="25">
        <f t="shared" si="7"/>
        <v>6</v>
      </c>
      <c r="F29" s="25">
        <f>3100</f>
        <v>3100</v>
      </c>
      <c r="G29" s="28">
        <f t="shared" ref="G28:G33" si="8">$F29*LOG($F29,2)</f>
        <v>35953.962750500963</v>
      </c>
    </row>
    <row r="30" spans="3:13" x14ac:dyDescent="0.25">
      <c r="C30" s="26">
        <v>4</v>
      </c>
      <c r="D30" s="25">
        <f t="shared" si="7"/>
        <v>24</v>
      </c>
      <c r="F30" s="25">
        <f>54850</f>
        <v>54850</v>
      </c>
      <c r="G30" s="25">
        <f t="shared" si="8"/>
        <v>863514.73940975883</v>
      </c>
    </row>
    <row r="31" spans="3:13" x14ac:dyDescent="0.25">
      <c r="C31" s="26">
        <v>5</v>
      </c>
      <c r="D31" s="25">
        <f t="shared" si="7"/>
        <v>120</v>
      </c>
      <c r="F31" s="25">
        <f>1275000</f>
        <v>1275000</v>
      </c>
      <c r="G31" s="25">
        <f t="shared" si="8"/>
        <v>25859633.915920593</v>
      </c>
    </row>
    <row r="32" spans="3:13" x14ac:dyDescent="0.25">
      <c r="C32" s="26">
        <v>6</v>
      </c>
      <c r="D32" s="25">
        <f t="shared" si="7"/>
        <v>720</v>
      </c>
      <c r="F32" s="25">
        <f>13150000</f>
        <v>13150000</v>
      </c>
      <c r="G32" s="25">
        <f t="shared" si="8"/>
        <v>310978556.94803786</v>
      </c>
    </row>
    <row r="33" spans="3:7" x14ac:dyDescent="0.25">
      <c r="C33" s="26">
        <v>7</v>
      </c>
      <c r="D33" s="25">
        <f t="shared" si="7"/>
        <v>5040</v>
      </c>
      <c r="F33" s="25">
        <f>1038000000</f>
        <v>1038000000</v>
      </c>
      <c r="G33" s="25">
        <f t="shared" si="8"/>
        <v>31089303350.993977</v>
      </c>
    </row>
    <row r="34" spans="3:7" x14ac:dyDescent="0.25">
      <c r="C34" s="26">
        <v>8</v>
      </c>
      <c r="D34" s="25">
        <f t="shared" si="7"/>
        <v>40320</v>
      </c>
    </row>
    <row r="35" spans="3:7" x14ac:dyDescent="0.25">
      <c r="C35" s="26">
        <v>9</v>
      </c>
      <c r="D35" s="25">
        <f t="shared" si="7"/>
        <v>362880</v>
      </c>
    </row>
    <row r="36" spans="3:7" x14ac:dyDescent="0.25">
      <c r="C36" s="26">
        <v>10</v>
      </c>
      <c r="D36" s="25">
        <f t="shared" si="7"/>
        <v>3628800</v>
      </c>
    </row>
    <row r="37" spans="3:7" x14ac:dyDescent="0.25">
      <c r="C37" s="26">
        <v>11</v>
      </c>
      <c r="D37" s="25">
        <f t="shared" si="7"/>
        <v>39916800</v>
      </c>
    </row>
    <row r="38" spans="3:7" x14ac:dyDescent="0.25">
      <c r="C38" s="26">
        <v>12</v>
      </c>
      <c r="D38" s="25">
        <f t="shared" si="7"/>
        <v>479001600</v>
      </c>
    </row>
    <row r="39" spans="3:7" x14ac:dyDescent="0.25">
      <c r="C39" s="26">
        <v>13</v>
      </c>
      <c r="D39" s="25">
        <f t="shared" si="7"/>
        <v>6227020800</v>
      </c>
    </row>
    <row r="40" spans="3:7" x14ac:dyDescent="0.25">
      <c r="C40" s="26">
        <v>14</v>
      </c>
      <c r="D40" s="25">
        <f t="shared" si="7"/>
        <v>87178291200</v>
      </c>
    </row>
    <row r="41" spans="3:7" x14ac:dyDescent="0.25">
      <c r="C41" s="26">
        <v>15</v>
      </c>
      <c r="D41" s="25">
        <f t="shared" si="7"/>
        <v>1307674368000</v>
      </c>
    </row>
  </sheetData>
  <mergeCells count="10">
    <mergeCell ref="L22:M22"/>
    <mergeCell ref="L19:M19"/>
    <mergeCell ref="L20:M20"/>
    <mergeCell ref="E3:H3"/>
    <mergeCell ref="E4:H4"/>
    <mergeCell ref="L15:M15"/>
    <mergeCell ref="L16:M16"/>
    <mergeCell ref="L17:M17"/>
    <mergeCell ref="L18:M18"/>
    <mergeCell ref="L21:M21"/>
  </mergeCells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O(N)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abcdefg</dc:creator>
  <cp:lastModifiedBy>abcdefg</cp:lastModifiedBy>
  <dcterms:created xsi:type="dcterms:W3CDTF">2022-10-03T19:37:17Z</dcterms:created>
  <dcterms:modified xsi:type="dcterms:W3CDTF">2022-10-04T20:44:23Z</dcterms:modified>
</cp:coreProperties>
</file>