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khand Pratap Singh\Desktop\"/>
    </mc:Choice>
  </mc:AlternateContent>
  <xr:revisionPtr revIDLastSave="0" documentId="13_ncr:1_{4A6BFF73-1072-4C3C-A4FD-42BC34683F37}" xr6:coauthVersionLast="47" xr6:coauthVersionMax="47" xr10:uidLastSave="{00000000-0000-0000-0000-000000000000}"/>
  <bookViews>
    <workbookView xWindow="-110" yWindow="-110" windowWidth="19420" windowHeight="10300" xr2:uid="{A0FE795C-7DD8-4A1E-8CBD-24FA51AA9D15}"/>
  </bookViews>
  <sheets>
    <sheet name="Retention Rate" sheetId="4" r:id="rId1"/>
    <sheet name="Churn Analysis" sheetId="5" r:id="rId2"/>
    <sheet name="Pivot" sheetId="2" r:id="rId3"/>
    <sheet name="Dataset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4" i="4"/>
  <c r="C5" i="5"/>
  <c r="D5" i="5" s="1"/>
  <c r="E5" i="5" s="1"/>
  <c r="F5" i="5" s="1"/>
  <c r="G5" i="5" s="1"/>
  <c r="H5" i="5" s="1"/>
  <c r="I5" i="5" s="1"/>
  <c r="J5" i="5" s="1"/>
  <c r="K5" i="5" s="1"/>
  <c r="L5" i="5" s="1"/>
  <c r="M5" i="5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/>
  <c r="Z5" i="5" s="1"/>
  <c r="AA5" i="5" s="1"/>
  <c r="C6" i="5"/>
  <c r="D6" i="5" s="1"/>
  <c r="E6" i="5" s="1"/>
  <c r="F6" i="5" s="1"/>
  <c r="G6" i="5" s="1"/>
  <c r="H6" i="5" s="1"/>
  <c r="I6" i="5" s="1"/>
  <c r="J6" i="5" s="1"/>
  <c r="K6" i="5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/>
  <c r="X6" i="5" s="1"/>
  <c r="Y6" i="5" s="1"/>
  <c r="Z6" i="5" s="1"/>
  <c r="AA6" i="5" s="1"/>
  <c r="C7" i="5"/>
  <c r="D7" i="5"/>
  <c r="E7" i="5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/>
  <c r="S7" i="5" s="1"/>
  <c r="T7" i="5" s="1"/>
  <c r="U7" i="5" s="1"/>
  <c r="V7" i="5" s="1"/>
  <c r="W7" i="5" s="1"/>
  <c r="X7" i="5" s="1"/>
  <c r="Y7" i="5" s="1"/>
  <c r="Z7" i="5" s="1"/>
  <c r="AA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C9" i="5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/>
  <c r="Z11" i="5" s="1"/>
  <c r="AA11" i="5" s="1"/>
  <c r="C12" i="5"/>
  <c r="D12" i="5" s="1"/>
  <c r="E12" i="5" s="1"/>
  <c r="F12" i="5" s="1"/>
  <c r="G12" i="5" s="1"/>
  <c r="H12" i="5" s="1"/>
  <c r="I12" i="5" s="1"/>
  <c r="J12" i="5" s="1"/>
  <c r="K12" i="5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/>
  <c r="X12" i="5" s="1"/>
  <c r="Y12" i="5" s="1"/>
  <c r="Z12" i="5" s="1"/>
  <c r="AA12" i="5" s="1"/>
  <c r="C13" i="5"/>
  <c r="D13" i="5"/>
  <c r="E13" i="5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/>
  <c r="S13" i="5" s="1"/>
  <c r="T13" i="5" s="1"/>
  <c r="U13" i="5" s="1"/>
  <c r="V13" i="5" s="1"/>
  <c r="W13" i="5" s="1"/>
  <c r="X13" i="5" s="1"/>
  <c r="Y13" i="5" s="1"/>
  <c r="Z13" i="5" s="1"/>
  <c r="AA13" i="5" s="1"/>
  <c r="C14" i="5"/>
  <c r="D14" i="5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5" i="5"/>
  <c r="D15" i="5" s="1"/>
  <c r="E15" i="5" s="1"/>
  <c r="F15" i="5" s="1"/>
  <c r="G15" i="5" s="1"/>
  <c r="H15" i="5" s="1"/>
  <c r="I15" i="5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8" i="5"/>
  <c r="D18" i="5" s="1"/>
  <c r="E18" i="5"/>
  <c r="F18" i="5" s="1"/>
  <c r="G18" i="5" s="1"/>
  <c r="H18" i="5" s="1"/>
  <c r="I18" i="5" s="1"/>
  <c r="J18" i="5" s="1"/>
  <c r="K18" i="5" s="1"/>
  <c r="L18" i="5" s="1"/>
  <c r="M18" i="5"/>
  <c r="N18" i="5" s="1"/>
  <c r="O18" i="5" s="1"/>
  <c r="P18" i="5" s="1"/>
  <c r="Q18" i="5" s="1"/>
  <c r="R18" i="5" s="1"/>
  <c r="S18" i="5" s="1"/>
  <c r="T18" i="5" s="1"/>
  <c r="U18" i="5" s="1"/>
  <c r="V18" i="5" s="1"/>
  <c r="W18" i="5"/>
  <c r="X18" i="5" s="1"/>
  <c r="Y18" i="5" s="1"/>
  <c r="Z18" i="5" s="1"/>
  <c r="AA18" i="5" s="1"/>
  <c r="C19" i="5"/>
  <c r="D19" i="5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C20" i="5"/>
  <c r="D20" i="5"/>
  <c r="E20" i="5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C21" i="5"/>
  <c r="D21" i="5"/>
  <c r="E21" i="5"/>
  <c r="F21" i="5" s="1"/>
  <c r="G21" i="5" s="1"/>
  <c r="H21" i="5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C24" i="5"/>
  <c r="D24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5" i="5"/>
  <c r="D25" i="5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C26" i="5"/>
  <c r="D26" i="5"/>
  <c r="E26" i="5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C27" i="5"/>
  <c r="D27" i="5"/>
  <c r="E27" i="5"/>
  <c r="F27" i="5"/>
  <c r="G27" i="5"/>
  <c r="H27" i="5" s="1"/>
  <c r="I27" i="5" s="1"/>
  <c r="J27" i="5" s="1"/>
  <c r="K27" i="5" s="1"/>
  <c r="L27" i="5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8" i="5"/>
  <c r="D28" i="5"/>
  <c r="E28" i="5"/>
  <c r="F28" i="5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C29" i="5"/>
  <c r="D29" i="5"/>
  <c r="E29" i="5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D4" i="5"/>
  <c r="E4" i="5"/>
  <c r="F4" i="5"/>
  <c r="G4" i="5"/>
  <c r="H4" i="5"/>
  <c r="I4" i="5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C4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<sst xmlns="http://schemas.openxmlformats.org/spreadsheetml/2006/main" count="3183" uniqueCount="2061">
  <si>
    <t>ID</t>
  </si>
  <si>
    <t>Customer</t>
  </si>
  <si>
    <t>Subscription Date</t>
  </si>
  <si>
    <t>Cancel Date</t>
  </si>
  <si>
    <t>Plan</t>
  </si>
  <si>
    <t>Monthly Cost</t>
  </si>
  <si>
    <t>Cohort (Group)</t>
  </si>
  <si>
    <t>Months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</si>
  <si>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</si>
  <si>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</si>
  <si>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</si>
  <si>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</si>
  <si>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</si>
  <si>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</si>
  <si>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</si>
  <si>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</si>
  <si>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</si>
  <si>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</si>
  <si>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</si>
  <si>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</si>
  <si>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</si>
  <si>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</si>
  <si>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</si>
  <si>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</si>
  <si>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</si>
  <si>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</si>
  <si>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</si>
  <si>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</si>
  <si>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</si>
  <si>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</si>
  <si>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</si>
  <si>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</si>
  <si>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</si>
  <si>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</si>
  <si>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</si>
  <si>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</si>
  <si>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</si>
  <si>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</si>
  <si>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</si>
  <si>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</si>
  <si>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</si>
  <si>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</si>
  <si>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</si>
  <si>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</si>
  <si>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</si>
  <si>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</si>
  <si>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</si>
  <si>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</si>
  <si>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</si>
  <si>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</si>
  <si>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</si>
  <si>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</si>
  <si>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</si>
  <si>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</si>
  <si>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</si>
  <si>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</si>
  <si>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</si>
  <si>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</si>
  <si>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</si>
  <si>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</si>
  <si>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</si>
  <si>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</si>
  <si>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</si>
  <si>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</si>
  <si>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</si>
  <si>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</si>
  <si>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</si>
  <si>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</si>
  <si>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</si>
  <si>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</si>
  <si>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</si>
  <si>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</si>
  <si>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</si>
  <si>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</si>
  <si>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</si>
  <si>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</si>
  <si>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</si>
  <si>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</si>
  <si>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</si>
  <si>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</si>
  <si>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</si>
  <si>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</si>
  <si>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</si>
  <si>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</si>
  <si>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</si>
  <si>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</si>
  <si>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</si>
  <si>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</si>
  <si>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</si>
  <si>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</si>
  <si>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</si>
  <si>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</si>
  <si>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</si>
  <si>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</si>
  <si>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</si>
  <si>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</si>
  <si>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</si>
  <si>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</si>
  <si>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</si>
  <si>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</si>
  <si>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</si>
  <si>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</si>
  <si>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</si>
  <si>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</si>
  <si>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</si>
  <si>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</si>
  <si>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</si>
  <si>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</si>
  <si>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</si>
  <si>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</si>
  <si>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</si>
  <si>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</si>
  <si>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</si>
  <si>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</si>
  <si>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</si>
  <si>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</si>
  <si>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</si>
  <si>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</si>
  <si>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</si>
  <si>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</si>
  <si>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</si>
  <si>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</si>
  <si>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</si>
  <si>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</si>
  <si>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</si>
  <si>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</si>
  <si>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</si>
  <si>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</si>
  <si>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</si>
  <si>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</si>
  <si>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</si>
  <si>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</si>
  <si>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</si>
  <si>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</si>
  <si>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</si>
  <si>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</si>
  <si>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</si>
  <si>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</si>
  <si>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</si>
  <si>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</si>
  <si>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</si>
  <si>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</si>
  <si>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</si>
  <si>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</si>
  <si>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</si>
  <si>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</si>
  <si>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</si>
  <si>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</si>
  <si>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</si>
  <si>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</si>
  <si>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</si>
  <si>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</si>
  <si>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</si>
  <si>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</si>
  <si>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</si>
  <si>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</si>
  <si>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</si>
  <si>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</si>
  <si>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</si>
  <si>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</si>
  <si>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</si>
  <si>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</si>
  <si>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</si>
  <si>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</si>
  <si>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</si>
  <si>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</si>
  <si>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</si>
  <si>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</si>
  <si>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</si>
  <si>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</si>
  <si>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</si>
  <si>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</si>
  <si>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</si>
  <si>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</si>
  <si>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</si>
  <si>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</si>
  <si>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</si>
  <si>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</si>
  <si>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</si>
  <si>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</si>
  <si>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</si>
  <si>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</si>
  <si>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</si>
  <si>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</si>
  <si>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</si>
  <si>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</si>
  <si>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</si>
  <si>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</si>
  <si>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</si>
  <si>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</si>
  <si>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</si>
  <si>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</si>
  <si>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</si>
  <si>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</si>
  <si>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</si>
  <si>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</si>
  <si>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</si>
  <si>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</si>
  <si>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</si>
  <si>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</si>
  <si>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</si>
  <si>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</si>
  <si>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</si>
  <si>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</si>
  <si>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</si>
  <si>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</si>
  <si>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</si>
  <si>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</si>
  <si>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</si>
  <si>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</si>
  <si>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</si>
  <si>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</si>
  <si>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</si>
  <si>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</si>
  <si>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</si>
  <si>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</si>
  <si>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</si>
  <si>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</si>
  <si>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</si>
  <si>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</si>
  <si>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</si>
  <si>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</si>
  <si>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</si>
  <si>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</si>
  <si>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</si>
  <si>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</si>
  <si>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</si>
  <si>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</si>
  <si>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</si>
  <si>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</si>
  <si>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</si>
  <si>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</si>
  <si>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</si>
  <si>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</si>
  <si>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</si>
  <si>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</si>
  <si>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</si>
  <si>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</si>
  <si>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</si>
  <si>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</si>
  <si>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</si>
  <si>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</si>
  <si>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</si>
  <si>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</si>
  <si>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</si>
  <si>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</si>
  <si>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</si>
  <si>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</si>
  <si>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</si>
  <si>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</si>
  <si>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</si>
  <si>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</si>
  <si>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</si>
  <si>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</si>
  <si>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</si>
  <si>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</si>
  <si>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</si>
  <si>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</si>
  <si>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</si>
  <si>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</si>
  <si>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</si>
  <si>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</si>
  <si>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</si>
  <si>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</si>
  <si>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</si>
  <si>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</si>
  <si>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</si>
  <si>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</si>
  <si>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</si>
  <si>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</si>
  <si>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</si>
  <si>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</si>
  <si>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</si>
  <si>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</si>
  <si>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</si>
  <si>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</si>
  <si>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</si>
  <si>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</si>
  <si>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</si>
  <si>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</si>
  <si>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</si>
  <si>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</si>
  <si>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</si>
  <si>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</si>
  <si>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</si>
  <si>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</si>
  <si>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</si>
  <si>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</si>
  <si>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</si>
  <si>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</si>
  <si>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</si>
  <si>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</si>
  <si>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</si>
  <si>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</si>
  <si>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</si>
  <si>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</si>
  <si>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</si>
  <si>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</si>
  <si>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</si>
  <si>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</si>
  <si>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</si>
  <si>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</si>
  <si>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</si>
  <si>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</si>
  <si>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</si>
  <si>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</si>
  <si>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</si>
  <si>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</si>
  <si>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</si>
  <si>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</si>
  <si>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</si>
  <si>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</si>
  <si>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</si>
  <si>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</si>
  <si>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</si>
  <si>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</si>
  <si>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</si>
  <si>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</si>
  <si>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</si>
  <si>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</si>
  <si>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</si>
  <si>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</si>
  <si>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</si>
  <si>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</si>
  <si>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</si>
  <si>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</si>
  <si>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</si>
  <si>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</si>
  <si>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</si>
  <si>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</si>
  <si>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</si>
  <si>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</si>
  <si>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</si>
  <si>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</si>
  <si>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</si>
  <si>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</si>
  <si>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</si>
  <si>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</si>
  <si>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</si>
  <si>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</si>
  <si>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</si>
  <si>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</si>
  <si>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</si>
  <si>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</si>
  <si>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</si>
  <si>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</si>
  <si>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</si>
  <si>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</si>
  <si>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</si>
  <si>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</si>
  <si>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</si>
  <si>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</si>
  <si>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</si>
  <si>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</si>
  <si>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</si>
  <si>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</si>
  <si>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</si>
  <si>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</si>
  <si>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</si>
  <si>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</si>
  <si>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</si>
  <si>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</si>
  <si>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</si>
  <si>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</si>
  <si>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</si>
  <si>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</si>
  <si>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</si>
  <si>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</si>
  <si>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</si>
  <si>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</si>
  <si>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</si>
  <si>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</si>
  <si>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</si>
  <si>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</si>
  <si>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</si>
  <si>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</si>
  <si>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</si>
  <si>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</si>
  <si>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</si>
  <si>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</si>
  <si>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</si>
  <si>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</si>
  <si>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</si>
  <si>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</si>
  <si>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</si>
  <si>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</si>
  <si>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</si>
  <si>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</si>
  <si>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</si>
  <si>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</si>
  <si>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</si>
  <si>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</si>
  <si>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</si>
  <si>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</si>
  <si>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</si>
  <si>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</si>
  <si>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</si>
  <si>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</si>
  <si>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</si>
  <si>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</si>
  <si>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</si>
  <si>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</si>
  <si>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</si>
  <si>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</si>
  <si>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</si>
  <si>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</si>
  <si>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</si>
  <si>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</si>
  <si>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</si>
  <si>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</si>
  <si>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</si>
  <si>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</si>
  <si>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</si>
  <si>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</si>
  <si>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</si>
  <si>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</si>
  <si>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</si>
  <si>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</si>
  <si>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</si>
  <si>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</si>
  <si>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</si>
  <si>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</si>
  <si>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</si>
  <si>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</si>
  <si>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</si>
  <si>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</si>
  <si>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</si>
  <si>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</si>
  <si>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</si>
  <si>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</si>
  <si>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</si>
  <si>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</si>
  <si>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</si>
  <si>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</si>
  <si>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</si>
  <si>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</si>
  <si>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</si>
  <si>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</si>
  <si>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</si>
  <si>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</si>
  <si>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</si>
  <si>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</si>
  <si>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</si>
  <si>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</si>
  <si>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</si>
  <si>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</si>
  <si>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</si>
  <si>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</si>
  <si>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</si>
  <si>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</si>
  <si>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</si>
  <si>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</si>
  <si>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</si>
  <si>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</si>
  <si>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</si>
  <si>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</si>
  <si>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</si>
  <si>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</si>
  <si>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</si>
  <si>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</si>
  <si>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</si>
  <si>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</si>
  <si>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</si>
  <si>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</si>
  <si>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</si>
  <si>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</si>
  <si>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</si>
  <si>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</si>
  <si>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</si>
  <si>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</si>
  <si>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</si>
  <si>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</si>
  <si>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</si>
  <si>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</si>
  <si>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</si>
  <si>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</si>
  <si>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</si>
  <si>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</si>
  <si>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</si>
  <si>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</si>
  <si>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</si>
  <si>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</si>
  <si>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</si>
  <si>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</si>
  <si>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</si>
  <si>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</si>
  <si>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</si>
  <si>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</si>
  <si>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</si>
  <si>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</si>
  <si>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</si>
  <si>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</si>
  <si>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</si>
  <si>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</si>
  <si>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</si>
  <si>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</si>
  <si>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</si>
  <si>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</si>
  <si>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</si>
  <si>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</si>
  <si>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</si>
  <si>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</si>
  <si>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</si>
  <si>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</si>
  <si>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</si>
  <si>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</si>
  <si>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</si>
  <si>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</si>
  <si>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</si>
  <si>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</si>
  <si>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</si>
  <si>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</si>
  <si>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</si>
  <si>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</si>
  <si>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</si>
  <si>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</si>
  <si>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</si>
  <si>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</si>
  <si>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</si>
  <si>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</si>
  <si>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</si>
  <si>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</si>
  <si>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</si>
  <si>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</si>
  <si>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</si>
  <si>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</si>
  <si>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</si>
  <si>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</si>
  <si>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</si>
  <si>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</si>
  <si>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</si>
  <si>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</si>
  <si>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</si>
  <si>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</si>
  <si>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</si>
  <si>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</si>
  <si>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</si>
  <si>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</si>
  <si>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</si>
  <si>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</si>
  <si>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</si>
  <si>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</si>
  <si>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</si>
  <si>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</si>
  <si>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</si>
  <si>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</si>
  <si>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</si>
  <si>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</si>
  <si>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</si>
  <si>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</si>
  <si>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</si>
  <si>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</si>
  <si>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</si>
  <si>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</si>
  <si>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</si>
  <si>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</si>
  <si>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</si>
  <si>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</si>
  <si>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</si>
  <si>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</si>
  <si>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</si>
  <si>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</si>
  <si>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</si>
  <si>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</si>
  <si>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</si>
  <si>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</si>
  <si>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</si>
  <si>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</si>
  <si>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</si>
  <si>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</si>
  <si>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</si>
  <si>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</si>
  <si>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</si>
  <si>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</si>
  <si>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</si>
  <si>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</si>
  <si>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</si>
  <si>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</si>
  <si>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</si>
  <si>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</si>
  <si>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</si>
  <si>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</si>
  <si>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</si>
  <si>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</si>
  <si>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</si>
  <si>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</si>
  <si>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</si>
  <si>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</si>
  <si>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</si>
  <si>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</si>
  <si>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</si>
  <si>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</si>
  <si>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</si>
  <si>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</si>
  <si>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</si>
  <si>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</si>
  <si>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</si>
  <si>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</si>
  <si>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</si>
  <si>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</si>
  <si>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</si>
  <si>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</si>
  <si>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</si>
  <si>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</si>
  <si>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</si>
  <si>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</si>
  <si>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</si>
  <si>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</si>
  <si>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</si>
  <si>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</si>
  <si>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</si>
  <si>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</si>
  <si>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</si>
  <si>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</si>
  <si>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</si>
  <si>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</si>
  <si>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</si>
  <si>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</si>
  <si>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</si>
  <si>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</si>
  <si>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</si>
  <si>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</si>
  <si>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</si>
  <si>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</si>
  <si>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</si>
  <si>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</si>
  <si>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</si>
  <si>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</si>
  <si>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</si>
  <si>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</si>
  <si>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</si>
  <si>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</si>
  <si>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</si>
  <si>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</si>
  <si>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</si>
  <si>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</si>
  <si>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</si>
  <si>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</si>
  <si>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</si>
  <si>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</si>
  <si>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</si>
  <si>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</si>
  <si>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</si>
  <si>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</si>
  <si>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</si>
  <si>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</si>
  <si>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</si>
  <si>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</si>
  <si>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</si>
  <si>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</si>
  <si>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</si>
  <si>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</si>
  <si>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</si>
  <si>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</si>
  <si>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</si>
  <si>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</si>
  <si>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</si>
  <si>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</si>
  <si>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</si>
  <si>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</si>
  <si>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</si>
  <si>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</si>
  <si>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</si>
  <si>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</si>
  <si>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</si>
  <si>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</si>
  <si>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</si>
  <si>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</si>
  <si>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</si>
  <si>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</si>
  <si>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</si>
  <si>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</si>
  <si>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</si>
  <si>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</si>
  <si>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</si>
  <si>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</si>
  <si>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</si>
  <si>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</si>
  <si>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</si>
  <si>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</si>
  <si>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</si>
  <si>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</si>
  <si>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</si>
  <si>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</si>
  <si>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</si>
  <si>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</si>
  <si>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</si>
  <si>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</si>
  <si>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</si>
  <si>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</si>
  <si>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</si>
  <si>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</si>
  <si>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</si>
  <si>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</si>
  <si>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</si>
  <si>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</si>
  <si>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</si>
  <si>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</si>
  <si>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</si>
  <si>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</si>
  <si>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</si>
  <si>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</si>
  <si>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</si>
  <si>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</si>
  <si>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</si>
  <si>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</si>
  <si>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</si>
  <si>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</si>
  <si>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</si>
  <si>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</si>
  <si>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</si>
  <si>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</si>
  <si>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</si>
  <si>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</si>
  <si>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</si>
  <si>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</si>
  <si>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</si>
  <si>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</si>
  <si>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</si>
  <si>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</si>
  <si>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</si>
  <si>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</si>
  <si>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</si>
  <si>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</si>
  <si>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</si>
  <si>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</si>
  <si>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</si>
  <si>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</si>
  <si>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</si>
  <si>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</si>
  <si>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</si>
  <si>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</si>
  <si>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</si>
  <si>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</si>
  <si>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</si>
  <si>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</si>
  <si>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</si>
  <si>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</si>
  <si>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</si>
  <si>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</si>
  <si>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</si>
  <si>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</si>
  <si>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</si>
  <si>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</si>
  <si>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</si>
  <si>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</si>
  <si>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</si>
  <si>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</si>
  <si>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</si>
  <si>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</si>
  <si>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</si>
  <si>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</si>
  <si>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</si>
  <si>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</si>
  <si>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</si>
  <si>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</si>
  <si>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</si>
  <si>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</si>
  <si>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</si>
  <si>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</si>
  <si>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</si>
  <si>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</si>
  <si>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</si>
  <si>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</si>
  <si>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</si>
  <si>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</si>
  <si>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</si>
  <si>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</si>
  <si>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</si>
  <si>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</si>
  <si>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</si>
  <si>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</si>
  <si>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</si>
  <si>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</si>
  <si>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</si>
  <si>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</si>
  <si>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</si>
  <si>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</si>
  <si>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</si>
  <si>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</si>
  <si>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</si>
  <si>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</si>
  <si>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</si>
  <si>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</si>
  <si>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</si>
  <si>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</si>
  <si>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</si>
  <si>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</si>
  <si>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</si>
  <si>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</si>
  <si>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</si>
  <si>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</si>
  <si>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</si>
  <si>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</si>
  <si>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</si>
  <si>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</si>
  <si>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</si>
  <si>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</si>
  <si>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</si>
  <si>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</si>
  <si>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</si>
  <si>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</si>
  <si>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</si>
  <si>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</si>
  <si>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</si>
  <si>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</si>
  <si>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</si>
  <si>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</si>
  <si>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</si>
  <si>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</si>
  <si>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</si>
  <si>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</si>
  <si>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</si>
  <si>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</si>
  <si>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</si>
  <si>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</si>
  <si>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</si>
  <si>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</si>
  <si>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</si>
  <si>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</si>
  <si>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</si>
  <si>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</si>
  <si>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</si>
  <si>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</si>
  <si>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</si>
  <si>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</si>
  <si>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</si>
  <si>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</si>
  <si>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</si>
  <si>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</si>
  <si>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</si>
  <si>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</si>
  <si>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</si>
  <si>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</si>
  <si>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</si>
  <si>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</si>
  <si>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</si>
  <si>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</si>
  <si>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</si>
  <si>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</si>
  <si>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</si>
  <si>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</si>
  <si>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</si>
  <si>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</si>
  <si>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</si>
  <si>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</si>
  <si>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</si>
  <si>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</si>
  <si>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</si>
  <si>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</si>
  <si>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</si>
  <si>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</si>
  <si>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</si>
  <si>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</si>
  <si>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</si>
  <si>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</si>
  <si>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</si>
  <si>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</si>
  <si>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</si>
  <si>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</si>
  <si>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</si>
  <si>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</si>
  <si>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</si>
  <si>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</si>
  <si>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</si>
  <si>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</si>
  <si>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</si>
  <si>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</si>
  <si>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</si>
  <si>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</si>
  <si>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</si>
  <si>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</si>
  <si>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</si>
  <si>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</si>
  <si>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</si>
  <si>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</si>
  <si>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</si>
  <si>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</si>
  <si>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</si>
  <si>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</si>
  <si>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</si>
  <si>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</si>
  <si>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</si>
  <si>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</si>
  <si>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</si>
  <si>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</si>
  <si>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</si>
  <si>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</si>
  <si>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</si>
  <si>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</si>
  <si>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</si>
  <si>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</si>
  <si>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</si>
  <si>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</si>
  <si>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</si>
  <si>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</si>
  <si>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</si>
  <si>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</si>
  <si>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</si>
  <si>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</si>
  <si>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</si>
  <si>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</si>
  <si>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</si>
  <si>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</si>
  <si>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</si>
  <si>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</si>
  <si>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</si>
  <si>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</si>
  <si>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</si>
  <si>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</si>
  <si>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</si>
  <si>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</si>
  <si>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</si>
  <si>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</si>
  <si>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</si>
  <si>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</si>
  <si>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</si>
  <si>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</si>
  <si>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</si>
  <si>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</si>
  <si>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</si>
  <si>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</si>
  <si>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</si>
  <si>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</si>
  <si>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</si>
  <si>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</si>
  <si>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</si>
  <si>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</si>
  <si>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</si>
  <si>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</si>
  <si>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</si>
  <si>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</si>
  <si>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</si>
  <si>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</si>
  <si>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</si>
  <si>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</si>
  <si>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</si>
  <si>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</si>
  <si>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</si>
  <si>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</si>
  <si>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</si>
  <si>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</si>
  <si>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</si>
  <si>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</si>
  <si>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</si>
  <si>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</si>
  <si>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</si>
  <si>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</si>
  <si>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</si>
  <si>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</si>
  <si>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</si>
  <si>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</si>
  <si>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</si>
  <si>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</si>
  <si>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</si>
  <si>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</si>
  <si>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</si>
  <si>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</si>
  <si>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</si>
  <si>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</si>
  <si>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</si>
  <si>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</si>
  <si>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</si>
  <si>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</si>
  <si>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</si>
  <si>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</si>
  <si>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</si>
  <si>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</si>
  <si>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</si>
  <si>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</si>
  <si>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</si>
  <si>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</si>
  <si>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</si>
  <si>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</si>
  <si>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</si>
  <si>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</si>
  <si>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</si>
  <si>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</si>
  <si>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</si>
  <si>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</si>
  <si>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</si>
  <si>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</si>
  <si>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</si>
  <si>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</si>
  <si>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</si>
  <si>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</si>
  <si>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</si>
  <si>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</si>
  <si>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</si>
  <si>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</si>
  <si>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</si>
  <si>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</si>
  <si>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</si>
  <si>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</si>
  <si>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</si>
  <si>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</si>
  <si>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</si>
  <si>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</si>
  <si>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</si>
  <si>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</si>
  <si>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</si>
  <si>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</si>
  <si>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</si>
  <si>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</si>
  <si>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</si>
  <si>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</si>
  <si>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</si>
  <si>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</si>
  <si>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</si>
  <si>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</si>
  <si>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</si>
  <si>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</si>
  <si>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</si>
  <si>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</si>
  <si>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</si>
  <si>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</si>
  <si>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</si>
  <si>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</si>
  <si>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</si>
  <si>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</si>
  <si>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</si>
  <si>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</si>
  <si>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</si>
  <si>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</si>
  <si>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</si>
  <si>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</si>
  <si>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</si>
  <si>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</si>
  <si>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</si>
  <si>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</si>
  <si>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</si>
  <si>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</si>
  <si>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</si>
  <si>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</si>
  <si>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</si>
  <si>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</si>
  <si>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</si>
  <si>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</si>
  <si>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</si>
  <si>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</si>
  <si>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</si>
  <si>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</si>
  <si>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</si>
  <si>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</si>
  <si>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</si>
  <si>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</si>
  <si>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</si>
  <si>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</si>
  <si>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</si>
  <si>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</si>
  <si>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</si>
  <si>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</si>
  <si>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</si>
  <si>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</si>
  <si>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</si>
  <si>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</si>
  <si>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</si>
  <si>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</si>
  <si>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</si>
  <si>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</si>
  <si>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</si>
  <si>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</si>
  <si>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</si>
  <si>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</si>
  <si>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</si>
  <si>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</si>
  <si>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</si>
  <si>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</si>
  <si>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</si>
  <si>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</si>
  <si>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</si>
  <si>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</si>
  <si>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</si>
  <si>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</si>
  <si>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</si>
  <si>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</si>
  <si>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</si>
  <si>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</si>
  <si>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</si>
  <si>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</si>
  <si>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</si>
  <si>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</si>
  <si>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</si>
  <si>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</si>
  <si>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</si>
  <si>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</si>
  <si>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</si>
  <si>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</si>
  <si>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</si>
  <si>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</si>
  <si>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</si>
  <si>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</si>
  <si>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</si>
  <si>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</si>
  <si>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</si>
  <si>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</si>
  <si>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</si>
  <si>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</si>
  <si>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</si>
  <si>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</si>
  <si>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</si>
  <si>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</si>
  <si>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</si>
  <si>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</si>
  <si>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</si>
  <si>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</si>
  <si>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</si>
  <si>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</si>
  <si>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</si>
  <si>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</si>
  <si>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</si>
  <si>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</si>
  <si>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</si>
  <si>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</si>
  <si>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</si>
  <si>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</si>
  <si>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</si>
  <si>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</si>
  <si>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</si>
  <si>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</si>
  <si>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</si>
  <si>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</si>
  <si>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</si>
  <si>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</si>
  <si>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</si>
  <si>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</si>
  <si>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</si>
  <si>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</si>
  <si>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</si>
  <si>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</si>
  <si>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</si>
  <si>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</si>
  <si>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</si>
  <si>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</si>
  <si>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</si>
  <si>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</si>
  <si>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</si>
  <si>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</si>
  <si>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</si>
  <si>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</si>
  <si>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</si>
  <si>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</si>
  <si>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</si>
  <si>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</si>
  <si>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</si>
  <si>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</si>
  <si>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</si>
  <si>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</si>
  <si>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</si>
  <si>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</si>
  <si>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</si>
  <si>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</si>
  <si>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</si>
  <si>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</si>
  <si>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</si>
  <si>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</si>
  <si>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</si>
  <si>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</si>
  <si>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</si>
  <si>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</si>
  <si>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</si>
  <si>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</si>
  <si>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</si>
  <si>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</si>
  <si>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</si>
  <si>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</si>
  <si>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</si>
  <si>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</si>
  <si>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</si>
  <si>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</si>
  <si>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</si>
  <si>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</si>
  <si>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</si>
  <si>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</si>
  <si>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</si>
  <si>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</si>
  <si>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</si>
  <si>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</si>
  <si>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</si>
  <si>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</si>
  <si>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</si>
  <si>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</si>
  <si>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</si>
  <si>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</si>
  <si>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</si>
  <si>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</si>
  <si>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</si>
  <si>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</si>
  <si>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</si>
  <si>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</si>
  <si>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</si>
  <si>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</si>
  <si>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</si>
  <si>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</si>
  <si>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</si>
  <si>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</si>
  <si>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</si>
  <si>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</si>
  <si>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</si>
  <si>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</si>
  <si>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</si>
  <si>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</si>
  <si>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</si>
  <si>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</si>
  <si>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</si>
  <si>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</si>
  <si>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</si>
  <si>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</si>
  <si>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</si>
  <si>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</si>
  <si>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</si>
  <si>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</si>
  <si>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</si>
  <si>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</si>
  <si>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</si>
  <si>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</si>
  <si>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</si>
  <si>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</si>
  <si>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</si>
  <si>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</si>
  <si>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</si>
  <si>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</si>
  <si>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</si>
  <si>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</si>
  <si>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</si>
  <si>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</si>
  <si>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</si>
  <si>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</si>
  <si>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</si>
  <si>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</si>
  <si>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</si>
  <si>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</si>
  <si>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</si>
  <si>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</si>
  <si>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</si>
  <si>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</si>
  <si>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</si>
  <si>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</si>
  <si>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</si>
  <si>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</si>
  <si>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</si>
  <si>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</si>
  <si>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</si>
  <si>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</si>
  <si>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</si>
  <si>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</si>
  <si>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</si>
  <si>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</si>
  <si>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</si>
  <si>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</si>
  <si>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</si>
  <si>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</si>
  <si>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</si>
  <si>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</si>
  <si>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</si>
  <si>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</si>
  <si>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</si>
  <si>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</si>
  <si>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</si>
  <si>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</si>
  <si>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</si>
  <si>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</si>
  <si>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</si>
  <si>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</si>
  <si>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</si>
  <si>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</si>
  <si>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</si>
  <si>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</si>
  <si>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</si>
  <si>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</si>
  <si>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</si>
  <si>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</si>
  <si>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</si>
  <si>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</si>
  <si>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</si>
  <si>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</si>
  <si>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</si>
  <si>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</si>
  <si>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</si>
  <si>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</si>
  <si>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</si>
  <si>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</si>
  <si>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</si>
  <si>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</si>
  <si>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</si>
  <si>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</si>
  <si>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</si>
  <si>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</si>
  <si>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</si>
  <si>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</si>
  <si>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</si>
  <si>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</si>
  <si>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</si>
  <si>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</si>
  <si>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</si>
  <si>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</si>
  <si>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</si>
  <si>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</si>
  <si>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</si>
  <si>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</si>
  <si>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</si>
  <si>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</si>
  <si>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</si>
  <si>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</si>
  <si>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</si>
  <si>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</si>
  <si>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</si>
  <si>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</si>
  <si>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</si>
  <si>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</si>
  <si>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</si>
  <si>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</si>
  <si>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</si>
  <si>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</si>
  <si>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</si>
  <si>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</si>
  <si>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</si>
  <si>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</si>
  <si>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</si>
  <si>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</si>
  <si>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</si>
  <si>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</si>
  <si>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</si>
  <si>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</si>
  <si>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</si>
  <si>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</si>
  <si>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</si>
  <si>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</si>
  <si>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</si>
  <si>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</si>
  <si>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</si>
  <si>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</si>
  <si>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</si>
  <si>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</si>
  <si>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</si>
  <si>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</si>
  <si>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</si>
  <si>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</si>
  <si>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</si>
  <si>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</si>
  <si>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</si>
  <si>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</si>
  <si>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</si>
  <si>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</si>
  <si>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</si>
  <si>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</si>
  <si>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</si>
  <si>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</si>
  <si>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</si>
  <si>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</si>
  <si>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</si>
  <si>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</si>
  <si>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</si>
  <si>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</si>
  <si>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</si>
  <si>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</si>
  <si>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</si>
  <si>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</si>
  <si>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</si>
  <si>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</si>
  <si>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</si>
  <si>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</si>
  <si>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</si>
  <si>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</si>
  <si>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</si>
  <si>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</si>
  <si>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</si>
  <si>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</si>
  <si>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</si>
  <si>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</si>
  <si>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</si>
  <si>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</si>
  <si>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</si>
  <si>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</si>
  <si>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</si>
  <si>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</si>
  <si>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</si>
  <si>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</si>
  <si>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</si>
  <si>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</si>
  <si>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</si>
  <si>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</si>
  <si>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</si>
  <si>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</si>
  <si>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</si>
  <si>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</si>
  <si>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</si>
  <si>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</si>
  <si>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</si>
  <si>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</si>
  <si>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</si>
  <si>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</si>
  <si>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</si>
  <si>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</si>
  <si>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</si>
  <si>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</si>
  <si>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</si>
  <si>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</si>
  <si>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</si>
  <si>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</si>
  <si>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</si>
  <si>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</si>
  <si>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</si>
  <si>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</si>
  <si>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</si>
  <si>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</si>
  <si>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</si>
  <si>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</si>
  <si>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</si>
  <si>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</si>
  <si>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</si>
  <si>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</si>
  <si>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</si>
  <si>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</si>
  <si>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</si>
  <si>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</si>
  <si>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</si>
  <si>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</si>
  <si>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</si>
  <si>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</si>
  <si>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</si>
  <si>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</si>
  <si>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</si>
  <si>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</si>
  <si>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</si>
  <si>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</si>
  <si>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</si>
  <si>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</si>
  <si>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</si>
  <si>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</si>
  <si>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</si>
  <si>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</si>
  <si>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</si>
  <si>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</si>
  <si>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</si>
  <si>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</si>
  <si>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</si>
  <si>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</si>
  <si>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</si>
  <si>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</si>
  <si>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</si>
  <si>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</si>
  <si>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</si>
  <si>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</si>
  <si>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</si>
  <si>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</si>
  <si>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</si>
  <si>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</si>
  <si>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</si>
  <si>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</si>
  <si>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</si>
  <si>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</si>
  <si>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</si>
  <si>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</si>
  <si>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</si>
  <si>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</si>
  <si>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</si>
  <si>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</si>
  <si>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</si>
  <si>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</si>
  <si>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</si>
  <si>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</si>
  <si>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</si>
  <si>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</si>
  <si>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</si>
  <si>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</si>
  <si>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</si>
  <si>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</si>
  <si>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</si>
  <si>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</si>
  <si>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</si>
  <si>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</si>
  <si>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</si>
  <si>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</si>
  <si>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</si>
  <si>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</si>
  <si>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</si>
  <si>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</si>
  <si>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</si>
  <si>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</si>
  <si>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</si>
  <si>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</si>
  <si>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</si>
  <si>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</si>
  <si>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</si>
  <si>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</si>
  <si>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</si>
  <si>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</si>
  <si>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</si>
  <si>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</si>
  <si>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</si>
  <si>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</si>
  <si>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</si>
  <si>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</si>
  <si>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</si>
  <si>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</si>
  <si>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</si>
  <si>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</si>
  <si>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</si>
  <si>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</si>
  <si>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</si>
  <si>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</si>
  <si>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</si>
  <si>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</si>
  <si>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</si>
  <si>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</si>
  <si>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</si>
  <si>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</si>
  <si>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</si>
  <si>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</si>
  <si>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</si>
  <si>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</si>
  <si>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</si>
  <si>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</si>
  <si>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</si>
  <si>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</si>
  <si>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</si>
  <si>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</si>
  <si>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</si>
  <si>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</si>
  <si>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</si>
  <si>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</si>
  <si>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</si>
  <si>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</si>
  <si>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</si>
  <si>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</si>
  <si>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</si>
  <si>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</si>
  <si>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</si>
  <si>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</si>
  <si>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</si>
  <si>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</si>
  <si>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</si>
  <si>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</si>
  <si>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</si>
  <si>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</si>
  <si>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</si>
  <si>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</si>
  <si>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</si>
  <si>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</si>
  <si>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</si>
  <si>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</si>
  <si>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</si>
  <si>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</si>
  <si>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</si>
  <si>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</si>
  <si>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</si>
  <si>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</si>
  <si>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</si>
  <si>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</si>
  <si>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</si>
  <si>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</si>
  <si>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</si>
  <si>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</si>
  <si>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</si>
  <si>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</si>
  <si>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</si>
  <si>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</si>
  <si>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</si>
  <si>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</si>
  <si>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</si>
  <si>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</si>
  <si>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</si>
  <si>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</si>
  <si>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</si>
  <si>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</si>
  <si>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</si>
  <si>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</si>
  <si>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</si>
  <si>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</si>
  <si>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</si>
  <si>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</si>
  <si>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</si>
  <si>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</si>
  <si>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</si>
  <si>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</si>
  <si>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</si>
  <si>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</si>
  <si>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</si>
  <si>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</si>
  <si>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</si>
  <si>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</si>
  <si>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</si>
  <si>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</si>
  <si>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</si>
  <si>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</si>
  <si>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</si>
  <si>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</si>
  <si>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</si>
  <si>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</si>
  <si>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</si>
  <si>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</si>
  <si>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</si>
  <si>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</si>
  <si>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</si>
  <si>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</si>
  <si>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</si>
  <si>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</si>
  <si>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</si>
  <si>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</si>
  <si>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</si>
  <si>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</si>
  <si>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</si>
  <si>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</si>
  <si>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</si>
  <si>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</si>
  <si>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</si>
  <si>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</si>
  <si>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</si>
  <si>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</si>
  <si>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</si>
  <si>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</si>
  <si>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</si>
  <si>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</si>
  <si>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</si>
  <si>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</si>
  <si>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</si>
  <si>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</si>
  <si>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</si>
  <si>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</si>
  <si>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</si>
  <si>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</si>
  <si>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</si>
  <si>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</si>
  <si>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</si>
  <si>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</si>
  <si>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</si>
  <si>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</si>
  <si>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</si>
  <si>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</si>
  <si>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</si>
  <si>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</si>
  <si>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</si>
  <si>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</si>
  <si>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</si>
  <si>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</si>
  <si>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</si>
  <si>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</si>
  <si>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</si>
  <si>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</si>
  <si>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</si>
  <si>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</si>
  <si>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</si>
  <si>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</si>
  <si>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</si>
  <si>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</si>
  <si>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</si>
  <si>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</si>
  <si>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</si>
  <si>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</si>
  <si>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</si>
  <si>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</si>
  <si>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</si>
  <si>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</si>
  <si>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</si>
  <si>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</si>
  <si>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</si>
  <si>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</si>
  <si>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</si>
  <si>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</si>
  <si>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</si>
  <si>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</si>
  <si>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</si>
  <si>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</si>
  <si>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</si>
  <si>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</si>
  <si>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</si>
  <si>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</si>
  <si>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</si>
  <si>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</si>
  <si>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</si>
  <si>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</si>
  <si>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</si>
  <si>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</si>
  <si>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</si>
  <si>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</si>
  <si>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</si>
  <si>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</si>
  <si>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</si>
  <si>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</si>
  <si>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</si>
  <si>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</si>
  <si>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</si>
  <si>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</si>
  <si>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</si>
  <si>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</si>
  <si>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</si>
  <si>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</si>
  <si>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</si>
  <si>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</si>
  <si>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</si>
  <si>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</si>
  <si>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</si>
  <si>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</si>
  <si>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</si>
  <si>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</si>
  <si>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</si>
  <si>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</si>
  <si>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</si>
  <si>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</si>
  <si>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</si>
  <si>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</si>
  <si>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</si>
  <si>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</si>
  <si>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</si>
  <si>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</si>
  <si>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</si>
  <si>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</si>
  <si>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</si>
  <si>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</si>
  <si>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</si>
  <si>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</si>
  <si>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</si>
  <si>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</si>
  <si>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</si>
  <si>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</si>
  <si>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</si>
  <si>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</si>
  <si>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</si>
  <si>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</si>
  <si>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</si>
  <si>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</si>
  <si>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</si>
  <si>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</si>
  <si>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</si>
  <si>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</si>
  <si>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</si>
  <si>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</si>
  <si>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</si>
  <si>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</si>
  <si>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</si>
  <si>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</si>
  <si>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</si>
  <si>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</si>
  <si>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</si>
  <si>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</si>
  <si>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</si>
  <si>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</si>
  <si>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</si>
  <si>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</si>
  <si>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</si>
  <si>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</si>
  <si>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</si>
  <si>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</si>
  <si>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</si>
  <si>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</si>
  <si>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</si>
  <si>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</si>
  <si>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</si>
  <si>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</si>
  <si>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</si>
  <si>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</si>
  <si>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</si>
  <si>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</si>
  <si>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</si>
  <si>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</si>
  <si>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</si>
  <si>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</si>
  <si>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</si>
  <si>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</si>
  <si>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</si>
  <si>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</si>
  <si>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</si>
  <si>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</si>
  <si>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</si>
  <si>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</si>
  <si>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</si>
  <si>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</si>
  <si>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</si>
  <si>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</si>
  <si>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</si>
  <si>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</si>
  <si>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</si>
  <si>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</si>
  <si>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</si>
  <si>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</si>
  <si>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</si>
  <si>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</si>
  <si>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</si>
  <si>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</si>
  <si>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</si>
  <si>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</si>
  <si>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</si>
  <si>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</si>
  <si>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</si>
  <si>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</si>
  <si>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</si>
  <si>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</si>
  <si>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</si>
  <si>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</si>
  <si>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</si>
  <si>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</si>
  <si>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</si>
  <si>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</si>
  <si>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</si>
  <si>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</si>
  <si>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</si>
  <si>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</si>
  <si>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</si>
  <si>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</si>
  <si>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</si>
  <si>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</si>
  <si>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</si>
  <si>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</si>
  <si>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</si>
  <si>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</si>
  <si>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</si>
  <si>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</si>
  <si>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</si>
  <si>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</si>
  <si>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</si>
  <si>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</si>
  <si>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</si>
  <si>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</si>
  <si>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</si>
  <si>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</si>
  <si>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</si>
  <si>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</si>
  <si>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</si>
  <si>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</si>
  <si>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</si>
  <si>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</si>
  <si>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</si>
  <si>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</si>
  <si>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</si>
  <si>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</si>
  <si>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</si>
  <si>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</si>
  <si>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</si>
  <si>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</si>
  <si>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</si>
  <si>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</si>
  <si>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</si>
  <si>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</si>
  <si>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</si>
  <si>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</si>
  <si>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</si>
  <si>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</si>
  <si>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</si>
  <si>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</si>
  <si>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</si>
  <si>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</si>
  <si>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</si>
  <si>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</si>
  <si>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</si>
  <si>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</si>
  <si>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</si>
  <si>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</si>
  <si>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</si>
  <si>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</si>
  <si>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</si>
  <si>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</si>
  <si>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</si>
  <si>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</si>
  <si>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</si>
  <si>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</si>
  <si>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</si>
  <si>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</si>
  <si>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</si>
  <si>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</si>
  <si>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</si>
  <si>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</si>
  <si>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</si>
  <si>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</si>
  <si>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</si>
  <si>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</si>
  <si>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</si>
  <si>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</si>
  <si>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</si>
  <si>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</si>
  <si>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</si>
  <si>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</si>
  <si>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</si>
  <si>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</si>
  <si>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</si>
  <si>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</si>
  <si>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</si>
  <si>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</si>
  <si>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</si>
  <si>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</si>
  <si>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</si>
  <si>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</si>
  <si>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</si>
  <si>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</si>
  <si>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</si>
  <si>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</si>
  <si>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</si>
  <si>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</si>
  <si>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</si>
  <si>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</si>
  <si>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</si>
  <si>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</si>
  <si>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</si>
  <si>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</si>
  <si>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</si>
  <si>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</si>
  <si>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</si>
  <si>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</si>
  <si>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</si>
  <si>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</si>
  <si>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</si>
  <si>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</si>
  <si>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</si>
  <si>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</si>
  <si>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</si>
  <si>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</si>
  <si>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</si>
  <si>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</si>
  <si>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</si>
  <si>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</si>
  <si>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</si>
  <si>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</si>
  <si>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</si>
  <si>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</si>
  <si>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</si>
  <si>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</si>
  <si>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</si>
  <si>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</si>
  <si>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</si>
  <si>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</si>
  <si>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</si>
  <si>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</si>
  <si>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</si>
  <si>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</si>
  <si>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</si>
  <si>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</si>
  <si>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</si>
  <si>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</si>
  <si>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</si>
  <si>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</si>
  <si>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</si>
  <si>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</si>
  <si>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</si>
  <si>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</si>
  <si>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</si>
  <si>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</si>
  <si>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</si>
  <si>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</si>
  <si>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</si>
  <si>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</si>
  <si>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</si>
  <si>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</si>
  <si>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</si>
  <si>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</si>
  <si>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</si>
  <si>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</si>
  <si>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</si>
  <si>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</si>
  <si>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</si>
  <si>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</si>
  <si>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</si>
  <si>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</si>
  <si>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</si>
  <si>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</si>
  <si>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</si>
  <si>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</si>
  <si>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</si>
  <si>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</si>
  <si>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</si>
  <si>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</si>
  <si>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</si>
  <si>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</si>
  <si>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</si>
  <si>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</si>
  <si>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</si>
  <si>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</si>
  <si>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</si>
  <si>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</si>
  <si>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</si>
  <si>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</si>
  <si>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</si>
  <si>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</si>
  <si>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</si>
  <si>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</si>
  <si>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</si>
  <si>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</si>
  <si>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</si>
  <si>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</si>
  <si>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</si>
  <si>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</si>
  <si>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</si>
  <si>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</si>
  <si>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</si>
  <si>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</si>
  <si>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</si>
  <si>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</si>
  <si>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</si>
  <si>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</si>
  <si>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</si>
  <si>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</si>
  <si>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</si>
  <si>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</si>
  <si>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</si>
  <si>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</si>
  <si>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</si>
  <si>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</si>
  <si>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</si>
  <si>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</si>
  <si>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</si>
  <si>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</si>
  <si>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</si>
  <si>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</si>
  <si>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</si>
  <si>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</si>
  <si>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</si>
  <si>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</si>
  <si>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</si>
  <si>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</si>
  <si>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</si>
  <si>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</si>
  <si>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</si>
  <si>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Active</t>
  </si>
  <si>
    <t>Grand Total</t>
  </si>
  <si>
    <t>2017</t>
  </si>
  <si>
    <t>2018</t>
  </si>
  <si>
    <t>2019</t>
  </si>
  <si>
    <t>Jun</t>
  </si>
  <si>
    <t>Jul</t>
  </si>
  <si>
    <t>Aug</t>
  </si>
  <si>
    <t>Sep</t>
  </si>
  <si>
    <t>Oct</t>
  </si>
  <si>
    <t>Nov</t>
  </si>
  <si>
    <t>Dec</t>
  </si>
  <si>
    <t>Count of Customer</t>
  </si>
  <si>
    <t>Jan</t>
  </si>
  <si>
    <t>Feb</t>
  </si>
  <si>
    <t>Mar</t>
  </si>
  <si>
    <t>Apr</t>
  </si>
  <si>
    <t>May</t>
  </si>
  <si>
    <t>Years (Cohort (Group))</t>
  </si>
  <si>
    <t>Months (Cohort (Group))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</si>
  <si>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</si>
  <si>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</si>
  <si>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</si>
  <si>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</si>
  <si>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</si>
  <si>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</si>
  <si>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</si>
  <si>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</si>
  <si>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</si>
  <si>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</si>
  <si>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</si>
  <si>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</si>
  <si>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</si>
  <si>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</si>
  <si>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</si>
  <si>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</si>
  <si>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</si>
  <si>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</si>
  <si>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</si>
  <si>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Cohort</t>
  </si>
  <si>
    <t>Subscribed</t>
  </si>
  <si>
    <t>2019 Jan</t>
  </si>
  <si>
    <t>2019 Feb</t>
  </si>
  <si>
    <t>2019 Mar</t>
  </si>
  <si>
    <t>2019 Apr</t>
  </si>
  <si>
    <t>2019 May</t>
  </si>
  <si>
    <t>2019 Jun</t>
  </si>
  <si>
    <t>2019 Jul</t>
  </si>
  <si>
    <t>Retention Analysis</t>
  </si>
  <si>
    <t>Churn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</si>
</sst>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2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0" fillId="0" borderId="0" xfId="0" pivotButton="1"/>
    <xf numFmtId="0" fontId="2" fillId="0" borderId="0" xfId="0" applyFont="1"/>
    <xf numFmtId="9" fontId="2" fillId="0" borderId="0" xfId="1" applyFont="1"/>
    <xf numFmtId="9" fontId="1" fillId="0" borderId="0" xfId="1" applyFont="1"/>
    <xf numFmtId="0" fontId="6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2ABB4"/>
      <color rgb="FF669AA0"/>
      <color rgb="FF428286"/>
      <color rgb="FF63BE7B"/>
      <color rgb="FFB5CB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d Pratap Singh" refreshedDate="45652.718646180554" createdVersion="8" refreshedVersion="8" minRefreshableVersion="3" recordCount="1000" xr:uid="{5AB4CDED-5218-4F25-B638-053519E7311B}">
  <cacheSource type="worksheet">
    <worksheetSource ref="A1:H1001" sheet="Dataset"/>
  </cacheSource>
  <cacheFields count="11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(Group)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10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 (Group))" numFmtId="0" databaseField="0">
      <fieldGroup base="6">
        <rangePr groupBy="months" startDate="2017-06-01T00:00:00" endDate="2019-07-02T00:00:00"/>
        <groupItems count="14">
          <s v="&lt;01-06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7-2019"/>
        </groupItems>
      </fieldGroup>
    </cacheField>
    <cacheField name="Quarters (Cohort (Group))" numFmtId="0" databaseField="0">
      <fieldGroup base="6">
        <rangePr groupBy="quarters" startDate="2017-06-01T00:00:00" endDate="2019-07-02T00:00:00"/>
        <groupItems count="6">
          <s v="&lt;01-06-2017"/>
          <s v="Qtr1"/>
          <s v="Qtr2"/>
          <s v="Qtr3"/>
          <s v="Qtr4"/>
          <s v="&gt;02-07-2019"/>
        </groupItems>
      </fieldGroup>
    </cacheField>
    <cacheField name="Years (Cohort (Group))" numFmtId="0" databaseField="0">
      <fieldGroup base="6">
        <rangePr groupBy="years" startDate="2017-06-01T00:00:00" endDate="2019-07-02T00:00:00"/>
        <groupItems count="5">
          <s v="&lt;01-06-2017"/>
          <s v="2017"/>
          <s v="2018"/>
          <s v="2019"/>
          <s v="&gt;02-07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4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4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4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4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6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4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6"/>
  </r>
  <r>
    <s v="98e7f19c-6c68-44dd-aa4c-6de98e6634fc"/>
    <s v="Evanne Ilden"/>
    <d v="2017-11-16T00:00:00"/>
    <d v="2018-03-16T00:00:00"/>
    <s v="Basic"/>
    <n v="13.95"/>
    <x v="7"/>
    <x v="6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11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4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4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6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11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4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4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6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6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6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6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4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3ADD2-BE9C-4664-BBE4-6A85B683ED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31" firstHeaderRow="1" firstDataRow="2" firstDataCol="2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6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sd="0" x="0"/>
        <item x="1"/>
        <item x="2"/>
        <item x="3"/>
        <item sd="0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8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20FB-5AFD-4604-80DB-3500ECA91BF3}">
  <dimension ref="A1:AA90"/>
  <sheetViews>
    <sheetView tabSelected="1" zoomScale="75" zoomScaleNormal="75" workbookViewId="0">
      <selection activeCell="B34" sqref="B34"/>
    </sheetView>
  </sheetViews>
  <sheetFormatPr defaultRowHeight="14.5" x14ac:dyDescent="0.35"/>
  <cols>
    <col min="1" max="1" width="9.7265625" customWidth="1"/>
    <col min="2" max="2" width="10.36328125" bestFit="1" customWidth="1"/>
    <col min="3" max="9" width="7.453125" bestFit="1" customWidth="1"/>
    <col min="10" max="27" width="8.453125" bestFit="1" customWidth="1"/>
    <col min="28" max="28" width="10.08984375" bestFit="1" customWidth="1"/>
  </cols>
  <sheetData>
    <row r="1" spans="1:27" ht="28.5" x14ac:dyDescent="0.65">
      <c r="K1" s="10" t="s">
        <v>2059</v>
      </c>
      <c r="L1" s="10"/>
      <c r="M1" s="10"/>
      <c r="N1" s="10"/>
    </row>
    <row r="3" spans="1:27" s="7" customFormat="1" x14ac:dyDescent="0.35">
      <c r="A3" s="7" t="s">
        <v>2050</v>
      </c>
      <c r="B3" s="7" t="s">
        <v>2051</v>
      </c>
      <c r="C3" s="7" t="str">
        <f>3&amp; " Month"</f>
        <v>3 Month</v>
      </c>
      <c r="D3" s="7" t="str">
        <f>4&amp; " Month"</f>
        <v>4 Month</v>
      </c>
      <c r="E3" s="7" t="str">
        <f>5&amp; " Month"</f>
        <v>5 Month</v>
      </c>
      <c r="F3" s="7" t="str">
        <f>6&amp; " Month"</f>
        <v>6 Month</v>
      </c>
      <c r="G3" s="7" t="str">
        <f>7&amp; " Month"</f>
        <v>7 Month</v>
      </c>
      <c r="H3" s="7" t="str">
        <f>8&amp; " Month"</f>
        <v>8 Month</v>
      </c>
      <c r="I3" s="7" t="str">
        <f>9&amp; " Month"</f>
        <v>9 Month</v>
      </c>
      <c r="J3" s="7" t="str">
        <f>10&amp; " Month"</f>
        <v>10 Month</v>
      </c>
      <c r="K3" s="7" t="str">
        <f>11&amp; " Month"</f>
        <v>11 Month</v>
      </c>
      <c r="L3" s="7" t="str">
        <f>12&amp; " Month"</f>
        <v>12 Month</v>
      </c>
      <c r="M3" s="7" t="str">
        <f>13&amp; " Month"</f>
        <v>13 Month</v>
      </c>
      <c r="N3" s="7" t="str">
        <f>14&amp; " Month"</f>
        <v>14 Month</v>
      </c>
      <c r="O3" s="7" t="str">
        <f>15&amp; " Month"</f>
        <v>15 Month</v>
      </c>
      <c r="P3" s="7" t="str">
        <f>16&amp; " Month"</f>
        <v>16 Month</v>
      </c>
      <c r="Q3" s="7" t="str">
        <f>17&amp; " Month"</f>
        <v>17 Month</v>
      </c>
      <c r="R3" s="7" t="str">
        <f>18&amp; " Month"</f>
        <v>18 Month</v>
      </c>
      <c r="S3" s="7" t="str">
        <f>19&amp; " Month"</f>
        <v>19 Month</v>
      </c>
      <c r="T3" s="7" t="str">
        <f>20&amp; " Month"</f>
        <v>20 Month</v>
      </c>
      <c r="U3" s="7" t="str">
        <f>21&amp; " Month"</f>
        <v>21 Month</v>
      </c>
      <c r="V3" s="7" t="str">
        <f>22&amp; " Month"</f>
        <v>22 Month</v>
      </c>
      <c r="W3" s="7" t="str">
        <f>23&amp; " Month"</f>
        <v>23 Month</v>
      </c>
      <c r="X3" s="7" t="str">
        <f>24&amp; " Month"</f>
        <v>24 Month</v>
      </c>
      <c r="Y3" s="7" t="str">
        <f>25&amp; " Month"</f>
        <v>25 Month</v>
      </c>
      <c r="Z3" s="7" t="str">
        <f>26&amp; " Month"</f>
        <v>26 Month</v>
      </c>
      <c r="AA3" s="7" t="str">
        <f>27&amp; " Month"</f>
        <v>27 Month</v>
      </c>
    </row>
    <row r="4" spans="1:27" ht="17" customHeight="1" x14ac:dyDescent="0.35">
      <c r="A4" t="s">
        <v>2031</v>
      </c>
      <c r="B4" s="8">
        <f>'Churn Analysis'!B4/'Churn Analysis'!$B4</f>
        <v>1</v>
      </c>
      <c r="C4" s="9">
        <f>'Churn Analysis'!C4/'Churn Analysis'!$B4</f>
        <v>0.83333333333333337</v>
      </c>
      <c r="D4" s="9">
        <f>'Churn Analysis'!D4/'Churn Analysis'!$B4</f>
        <v>0.77777777777777779</v>
      </c>
      <c r="E4" s="9">
        <f>'Churn Analysis'!E4/'Churn Analysis'!$B4</f>
        <v>0.77777777777777779</v>
      </c>
      <c r="F4" s="9">
        <f>'Churn Analysis'!F4/'Churn Analysis'!$B4</f>
        <v>0.77777777777777779</v>
      </c>
      <c r="G4" s="9">
        <f>'Churn Analysis'!G4/'Churn Analysis'!$B4</f>
        <v>0.72222222222222221</v>
      </c>
      <c r="H4" s="9">
        <f>'Churn Analysis'!H4/'Churn Analysis'!$B4</f>
        <v>0.72222222222222221</v>
      </c>
      <c r="I4" s="9">
        <f>'Churn Analysis'!I4/'Churn Analysis'!$B4</f>
        <v>0.72222222222222221</v>
      </c>
      <c r="J4" s="9">
        <f>'Churn Analysis'!J4/'Churn Analysis'!$B4</f>
        <v>0.72222222222222221</v>
      </c>
      <c r="K4" s="9">
        <f>'Churn Analysis'!K4/'Churn Analysis'!$B4</f>
        <v>0.72222222222222221</v>
      </c>
      <c r="L4" s="9">
        <f>'Churn Analysis'!L4/'Churn Analysis'!$B4</f>
        <v>0.72222222222222221</v>
      </c>
      <c r="M4" s="9">
        <f>'Churn Analysis'!M4/'Churn Analysis'!$B4</f>
        <v>0.66666666666666663</v>
      </c>
      <c r="N4" s="9">
        <f>'Churn Analysis'!N4/'Churn Analysis'!$B4</f>
        <v>0.66666666666666663</v>
      </c>
      <c r="O4" s="9">
        <f>'Churn Analysis'!O4/'Churn Analysis'!$B4</f>
        <v>0.61111111111111116</v>
      </c>
      <c r="P4" s="9">
        <f>'Churn Analysis'!P4/'Churn Analysis'!$B4</f>
        <v>0.5</v>
      </c>
      <c r="Q4" s="9">
        <f>'Churn Analysis'!Q4/'Churn Analysis'!$B4</f>
        <v>0.44444444444444442</v>
      </c>
      <c r="R4" s="9">
        <f>'Churn Analysis'!R4/'Churn Analysis'!$B4</f>
        <v>0.3888888888888889</v>
      </c>
      <c r="S4" s="9">
        <f>'Churn Analysis'!S4/'Churn Analysis'!$B4</f>
        <v>0.33333333333333331</v>
      </c>
      <c r="T4" s="9">
        <f>'Churn Analysis'!T4/'Churn Analysis'!$B4</f>
        <v>0.27777777777777779</v>
      </c>
      <c r="U4" s="9">
        <f>'Churn Analysis'!U4/'Churn Analysis'!$B4</f>
        <v>0.27777777777777779</v>
      </c>
      <c r="V4" s="9">
        <f>'Churn Analysis'!V4/'Churn Analysis'!$B4</f>
        <v>0.27777777777777779</v>
      </c>
      <c r="W4" s="9">
        <f>'Churn Analysis'!W4/'Churn Analysis'!$B4</f>
        <v>0.27777777777777779</v>
      </c>
      <c r="X4" s="9">
        <f>'Churn Analysis'!X4/'Churn Analysis'!$B4</f>
        <v>0.27777777777777779</v>
      </c>
      <c r="Y4" s="9">
        <f>'Churn Analysis'!Y4/'Churn Analysis'!$B4</f>
        <v>0.27777777777777779</v>
      </c>
      <c r="Z4" s="9">
        <f>'Churn Analysis'!Z4/'Churn Analysis'!$B4</f>
        <v>0.16666666666666666</v>
      </c>
      <c r="AA4" s="9">
        <f>'Churn Analysis'!AA4/'Churn Analysis'!$B4</f>
        <v>0.1111111111111111</v>
      </c>
    </row>
    <row r="5" spans="1:27" ht="20.5" customHeight="1" x14ac:dyDescent="0.35">
      <c r="A5" t="s">
        <v>2032</v>
      </c>
      <c r="B5" s="8">
        <f>'Churn Analysis'!B5/'Churn Analysis'!$B5</f>
        <v>1</v>
      </c>
      <c r="C5" s="9">
        <f>'Churn Analysis'!C5/'Churn Analysis'!$B5</f>
        <v>0.97499999999999998</v>
      </c>
      <c r="D5" s="9">
        <f>'Churn Analysis'!D5/'Churn Analysis'!$B5</f>
        <v>0.92500000000000004</v>
      </c>
      <c r="E5" s="9">
        <f>'Churn Analysis'!E5/'Churn Analysis'!$B5</f>
        <v>0.92500000000000004</v>
      </c>
      <c r="F5" s="9">
        <f>'Churn Analysis'!F5/'Churn Analysis'!$B5</f>
        <v>0.82499999999999996</v>
      </c>
      <c r="G5" s="9">
        <f>'Churn Analysis'!G5/'Churn Analysis'!$B5</f>
        <v>0.8</v>
      </c>
      <c r="H5" s="9">
        <f>'Churn Analysis'!H5/'Churn Analysis'!$B5</f>
        <v>0.75</v>
      </c>
      <c r="I5" s="9">
        <f>'Churn Analysis'!I5/'Churn Analysis'!$B5</f>
        <v>0.75</v>
      </c>
      <c r="J5" s="9">
        <f>'Churn Analysis'!J5/'Churn Analysis'!$B5</f>
        <v>0.72499999999999998</v>
      </c>
      <c r="K5" s="9">
        <f>'Churn Analysis'!K5/'Churn Analysis'!$B5</f>
        <v>0.7</v>
      </c>
      <c r="L5" s="9">
        <f>'Churn Analysis'!L5/'Churn Analysis'!$B5</f>
        <v>0.67500000000000004</v>
      </c>
      <c r="M5" s="9">
        <f>'Churn Analysis'!M5/'Churn Analysis'!$B5</f>
        <v>0.65</v>
      </c>
      <c r="N5" s="9">
        <f>'Churn Analysis'!N5/'Churn Analysis'!$B5</f>
        <v>0.55000000000000004</v>
      </c>
      <c r="O5" s="9">
        <f>'Churn Analysis'!O5/'Churn Analysis'!$B5</f>
        <v>0.55000000000000004</v>
      </c>
      <c r="P5" s="9">
        <f>'Churn Analysis'!P5/'Churn Analysis'!$B5</f>
        <v>0.52500000000000002</v>
      </c>
      <c r="Q5" s="9">
        <f>'Churn Analysis'!Q5/'Churn Analysis'!$B5</f>
        <v>0.52500000000000002</v>
      </c>
      <c r="R5" s="9">
        <f>'Churn Analysis'!R5/'Churn Analysis'!$B5</f>
        <v>0.52500000000000002</v>
      </c>
      <c r="S5" s="9">
        <f>'Churn Analysis'!S5/'Churn Analysis'!$B5</f>
        <v>0.5</v>
      </c>
      <c r="T5" s="9">
        <f>'Churn Analysis'!T5/'Churn Analysis'!$B5</f>
        <v>0.47499999999999998</v>
      </c>
      <c r="U5" s="9">
        <f>'Churn Analysis'!U5/'Churn Analysis'!$B5</f>
        <v>0.45</v>
      </c>
      <c r="V5" s="9">
        <f>'Churn Analysis'!V5/'Churn Analysis'!$B5</f>
        <v>0.4</v>
      </c>
      <c r="W5" s="9">
        <f>'Churn Analysis'!W5/'Churn Analysis'!$B5</f>
        <v>0.35</v>
      </c>
      <c r="X5" s="9">
        <f>'Churn Analysis'!X5/'Churn Analysis'!$B5</f>
        <v>0.32500000000000001</v>
      </c>
      <c r="Y5" s="9">
        <f>'Churn Analysis'!Y5/'Churn Analysis'!$B5</f>
        <v>0.3</v>
      </c>
      <c r="Z5" s="9">
        <f>'Churn Analysis'!Z5/'Churn Analysis'!$B5</f>
        <v>0.22500000000000001</v>
      </c>
      <c r="AA5" s="9">
        <f>'Churn Analysis'!AA5/'Churn Analysis'!$B5</f>
        <v>0.2</v>
      </c>
    </row>
    <row r="6" spans="1:27" ht="18" customHeight="1" x14ac:dyDescent="0.35">
      <c r="A6" t="s">
        <v>2033</v>
      </c>
      <c r="B6" s="8">
        <f>'Churn Analysis'!B6/'Churn Analysis'!$B6</f>
        <v>1</v>
      </c>
      <c r="C6" s="9">
        <f>'Churn Analysis'!C6/'Churn Analysis'!$B6</f>
        <v>0.98076923076923073</v>
      </c>
      <c r="D6" s="9">
        <f>'Churn Analysis'!D6/'Churn Analysis'!$B6</f>
        <v>0.98076923076923073</v>
      </c>
      <c r="E6" s="9">
        <f>'Churn Analysis'!E6/'Churn Analysis'!$B6</f>
        <v>0.96153846153846156</v>
      </c>
      <c r="F6" s="9">
        <f>'Churn Analysis'!F6/'Churn Analysis'!$B6</f>
        <v>0.94230769230769229</v>
      </c>
      <c r="G6" s="9">
        <f>'Churn Analysis'!G6/'Churn Analysis'!$B6</f>
        <v>0.88461538461538458</v>
      </c>
      <c r="H6" s="9">
        <f>'Churn Analysis'!H6/'Churn Analysis'!$B6</f>
        <v>0.86538461538461542</v>
      </c>
      <c r="I6" s="9">
        <f>'Churn Analysis'!I6/'Churn Analysis'!$B6</f>
        <v>0.76923076923076927</v>
      </c>
      <c r="J6" s="9">
        <f>'Churn Analysis'!J6/'Churn Analysis'!$B6</f>
        <v>0.73076923076923073</v>
      </c>
      <c r="K6" s="9">
        <f>'Churn Analysis'!K6/'Churn Analysis'!$B6</f>
        <v>0.73076923076923073</v>
      </c>
      <c r="L6" s="9">
        <f>'Churn Analysis'!L6/'Churn Analysis'!$B6</f>
        <v>0.69230769230769229</v>
      </c>
      <c r="M6" s="9">
        <f>'Churn Analysis'!M6/'Churn Analysis'!$B6</f>
        <v>0.67307692307692313</v>
      </c>
      <c r="N6" s="9">
        <f>'Churn Analysis'!N6/'Churn Analysis'!$B6</f>
        <v>0.67307692307692313</v>
      </c>
      <c r="O6" s="9">
        <f>'Churn Analysis'!O6/'Churn Analysis'!$B6</f>
        <v>0.57692307692307687</v>
      </c>
      <c r="P6" s="9">
        <f>'Churn Analysis'!P6/'Churn Analysis'!$B6</f>
        <v>0.51923076923076927</v>
      </c>
      <c r="Q6" s="9">
        <f>'Churn Analysis'!Q6/'Churn Analysis'!$B6</f>
        <v>0.44230769230769229</v>
      </c>
      <c r="R6" s="9">
        <f>'Churn Analysis'!R6/'Churn Analysis'!$B6</f>
        <v>0.42307692307692307</v>
      </c>
      <c r="S6" s="9">
        <f>'Churn Analysis'!S6/'Churn Analysis'!$B6</f>
        <v>0.38461538461538464</v>
      </c>
      <c r="T6" s="9">
        <f>'Churn Analysis'!T6/'Churn Analysis'!$B6</f>
        <v>0.36538461538461536</v>
      </c>
      <c r="U6" s="9">
        <f>'Churn Analysis'!U6/'Churn Analysis'!$B6</f>
        <v>0.34615384615384615</v>
      </c>
      <c r="V6" s="9">
        <f>'Churn Analysis'!V6/'Churn Analysis'!$B6</f>
        <v>0.28846153846153844</v>
      </c>
      <c r="W6" s="9">
        <f>'Churn Analysis'!W6/'Churn Analysis'!$B6</f>
        <v>0.26923076923076922</v>
      </c>
      <c r="X6" s="9">
        <f>'Churn Analysis'!X6/'Churn Analysis'!$B6</f>
        <v>0.23076923076923078</v>
      </c>
      <c r="Y6" s="9">
        <f>'Churn Analysis'!Y6/'Churn Analysis'!$B6</f>
        <v>0.21153846153846154</v>
      </c>
      <c r="Z6" s="9">
        <f>'Churn Analysis'!Z6/'Churn Analysis'!$B6</f>
        <v>0.17307692307692307</v>
      </c>
      <c r="AA6" s="9">
        <f>'Churn Analysis'!AA6/'Churn Analysis'!$B6</f>
        <v>0.17307692307692307</v>
      </c>
    </row>
    <row r="7" spans="1:27" ht="16.5" customHeight="1" x14ac:dyDescent="0.35">
      <c r="A7" t="s">
        <v>2034</v>
      </c>
      <c r="B7" s="8">
        <f>'Churn Analysis'!B7/'Churn Analysis'!$B7</f>
        <v>1</v>
      </c>
      <c r="C7" s="9">
        <f>'Churn Analysis'!C7/'Churn Analysis'!$B7</f>
        <v>0.9555555555555556</v>
      </c>
      <c r="D7" s="9">
        <f>'Churn Analysis'!D7/'Churn Analysis'!$B7</f>
        <v>0.93333333333333335</v>
      </c>
      <c r="E7" s="9">
        <f>'Churn Analysis'!E7/'Churn Analysis'!$B7</f>
        <v>0.88888888888888884</v>
      </c>
      <c r="F7" s="9">
        <f>'Churn Analysis'!F7/'Churn Analysis'!$B7</f>
        <v>0.88888888888888884</v>
      </c>
      <c r="G7" s="9">
        <f>'Churn Analysis'!G7/'Churn Analysis'!$B7</f>
        <v>0.84444444444444444</v>
      </c>
      <c r="H7" s="9">
        <f>'Churn Analysis'!H7/'Churn Analysis'!$B7</f>
        <v>0.77777777777777779</v>
      </c>
      <c r="I7" s="9">
        <f>'Churn Analysis'!I7/'Churn Analysis'!$B7</f>
        <v>0.77777777777777779</v>
      </c>
      <c r="J7" s="9">
        <f>'Churn Analysis'!J7/'Churn Analysis'!$B7</f>
        <v>0.75555555555555554</v>
      </c>
      <c r="K7" s="9">
        <f>'Churn Analysis'!K7/'Churn Analysis'!$B7</f>
        <v>0.73333333333333328</v>
      </c>
      <c r="L7" s="9">
        <f>'Churn Analysis'!L7/'Churn Analysis'!$B7</f>
        <v>0.73333333333333328</v>
      </c>
      <c r="M7" s="9">
        <f>'Churn Analysis'!M7/'Churn Analysis'!$B7</f>
        <v>0.71111111111111114</v>
      </c>
      <c r="N7" s="9">
        <f>'Churn Analysis'!N7/'Churn Analysis'!$B7</f>
        <v>0.62222222222222223</v>
      </c>
      <c r="O7" s="9">
        <f>'Churn Analysis'!O7/'Churn Analysis'!$B7</f>
        <v>0.6</v>
      </c>
      <c r="P7" s="9">
        <f>'Churn Analysis'!P7/'Churn Analysis'!$B7</f>
        <v>0.57777777777777772</v>
      </c>
      <c r="Q7" s="9">
        <f>'Churn Analysis'!Q7/'Churn Analysis'!$B7</f>
        <v>0.51111111111111107</v>
      </c>
      <c r="R7" s="9">
        <f>'Churn Analysis'!R7/'Churn Analysis'!$B7</f>
        <v>0.42222222222222222</v>
      </c>
      <c r="S7" s="9">
        <f>'Churn Analysis'!S7/'Churn Analysis'!$B7</f>
        <v>0.4</v>
      </c>
      <c r="T7" s="9">
        <f>'Churn Analysis'!T7/'Churn Analysis'!$B7</f>
        <v>0.37777777777777777</v>
      </c>
      <c r="U7" s="9">
        <f>'Churn Analysis'!U7/'Churn Analysis'!$B7</f>
        <v>0.35555555555555557</v>
      </c>
      <c r="V7" s="9">
        <f>'Churn Analysis'!V7/'Churn Analysis'!$B7</f>
        <v>0.35555555555555557</v>
      </c>
      <c r="W7" s="9">
        <f>'Churn Analysis'!W7/'Churn Analysis'!$B7</f>
        <v>0.35555555555555557</v>
      </c>
      <c r="X7" s="9">
        <f>'Churn Analysis'!X7/'Churn Analysis'!$B7</f>
        <v>0.31111111111111112</v>
      </c>
      <c r="Y7" s="9">
        <f>'Churn Analysis'!Y7/'Churn Analysis'!$B7</f>
        <v>0.26666666666666666</v>
      </c>
      <c r="Z7" s="9">
        <f>'Churn Analysis'!Z7/'Churn Analysis'!$B7</f>
        <v>0.2</v>
      </c>
      <c r="AA7" s="9">
        <f>'Churn Analysis'!AA7/'Churn Analysis'!$B7</f>
        <v>0.2</v>
      </c>
    </row>
    <row r="8" spans="1:27" ht="18" customHeight="1" x14ac:dyDescent="0.35">
      <c r="A8" t="s">
        <v>2035</v>
      </c>
      <c r="B8" s="8">
        <f>'Churn Analysis'!B8/'Churn Analysis'!$B8</f>
        <v>1</v>
      </c>
      <c r="C8" s="9">
        <f>'Churn Analysis'!C8/'Churn Analysis'!$B8</f>
        <v>0.96153846153846156</v>
      </c>
      <c r="D8" s="9">
        <f>'Churn Analysis'!D8/'Churn Analysis'!$B8</f>
        <v>0.90384615384615385</v>
      </c>
      <c r="E8" s="9">
        <f>'Churn Analysis'!E8/'Churn Analysis'!$B8</f>
        <v>0.88461538461538458</v>
      </c>
      <c r="F8" s="9">
        <f>'Churn Analysis'!F8/'Churn Analysis'!$B8</f>
        <v>0.86538461538461542</v>
      </c>
      <c r="G8" s="9">
        <f>'Churn Analysis'!G8/'Churn Analysis'!$B8</f>
        <v>0.80769230769230771</v>
      </c>
      <c r="H8" s="9">
        <f>'Churn Analysis'!H8/'Churn Analysis'!$B8</f>
        <v>0.76923076923076927</v>
      </c>
      <c r="I8" s="9">
        <f>'Churn Analysis'!I8/'Churn Analysis'!$B8</f>
        <v>0.73076923076923073</v>
      </c>
      <c r="J8" s="9">
        <f>'Churn Analysis'!J8/'Churn Analysis'!$B8</f>
        <v>0.73076923076923073</v>
      </c>
      <c r="K8" s="9">
        <f>'Churn Analysis'!K8/'Churn Analysis'!$B8</f>
        <v>0.73076923076923073</v>
      </c>
      <c r="L8" s="9">
        <f>'Churn Analysis'!L8/'Churn Analysis'!$B8</f>
        <v>0.69230769230769229</v>
      </c>
      <c r="M8" s="9">
        <f>'Churn Analysis'!M8/'Churn Analysis'!$B8</f>
        <v>0.63461538461538458</v>
      </c>
      <c r="N8" s="9">
        <f>'Churn Analysis'!N8/'Churn Analysis'!$B8</f>
        <v>0.61538461538461542</v>
      </c>
      <c r="O8" s="9">
        <f>'Churn Analysis'!O8/'Churn Analysis'!$B8</f>
        <v>0.57692307692307687</v>
      </c>
      <c r="P8" s="9">
        <f>'Churn Analysis'!P8/'Churn Analysis'!$B8</f>
        <v>0.55769230769230771</v>
      </c>
      <c r="Q8" s="9">
        <f>'Churn Analysis'!Q8/'Churn Analysis'!$B8</f>
        <v>0.51923076923076927</v>
      </c>
      <c r="R8" s="9">
        <f>'Churn Analysis'!R8/'Churn Analysis'!$B8</f>
        <v>0.46153846153846156</v>
      </c>
      <c r="S8" s="9">
        <f>'Churn Analysis'!S8/'Churn Analysis'!$B8</f>
        <v>0.38461538461538464</v>
      </c>
      <c r="T8" s="9">
        <f>'Churn Analysis'!T8/'Churn Analysis'!$B8</f>
        <v>0.38461538461538464</v>
      </c>
      <c r="U8" s="9">
        <f>'Churn Analysis'!U8/'Churn Analysis'!$B8</f>
        <v>0.36538461538461536</v>
      </c>
      <c r="V8" s="9">
        <f>'Churn Analysis'!V8/'Churn Analysis'!$B8</f>
        <v>0.34615384615384615</v>
      </c>
      <c r="W8" s="9">
        <f>'Churn Analysis'!W8/'Churn Analysis'!$B8</f>
        <v>0.28846153846153844</v>
      </c>
      <c r="X8" s="9">
        <f>'Churn Analysis'!X8/'Churn Analysis'!$B8</f>
        <v>0.26923076923076922</v>
      </c>
      <c r="Y8" s="9">
        <f>'Churn Analysis'!Y8/'Churn Analysis'!$B8</f>
        <v>0.26923076923076922</v>
      </c>
      <c r="Z8" s="9">
        <f>'Churn Analysis'!Z8/'Churn Analysis'!$B8</f>
        <v>0.23076923076923078</v>
      </c>
      <c r="AA8" s="9">
        <f>'Churn Analysis'!AA8/'Churn Analysis'!$B8</f>
        <v>0.13461538461538461</v>
      </c>
    </row>
    <row r="9" spans="1:27" ht="18" customHeight="1" x14ac:dyDescent="0.35">
      <c r="A9" t="s">
        <v>2036</v>
      </c>
      <c r="B9" s="8">
        <f>'Churn Analysis'!B9/'Churn Analysis'!$B9</f>
        <v>1</v>
      </c>
      <c r="C9" s="9">
        <f>'Churn Analysis'!C9/'Churn Analysis'!$B9</f>
        <v>1</v>
      </c>
      <c r="D9" s="9">
        <f>'Churn Analysis'!D9/'Churn Analysis'!$B9</f>
        <v>0.91891891891891897</v>
      </c>
      <c r="E9" s="9">
        <f>'Churn Analysis'!E9/'Churn Analysis'!$B9</f>
        <v>0.91891891891891897</v>
      </c>
      <c r="F9" s="9">
        <f>'Churn Analysis'!F9/'Churn Analysis'!$B9</f>
        <v>0.89189189189189189</v>
      </c>
      <c r="G9" s="9">
        <f>'Churn Analysis'!G9/'Churn Analysis'!$B9</f>
        <v>0.89189189189189189</v>
      </c>
      <c r="H9" s="9">
        <f>'Churn Analysis'!H9/'Churn Analysis'!$B9</f>
        <v>0.83783783783783783</v>
      </c>
      <c r="I9" s="9">
        <f>'Churn Analysis'!I9/'Churn Analysis'!$B9</f>
        <v>0.78378378378378377</v>
      </c>
      <c r="J9" s="9">
        <f>'Churn Analysis'!J9/'Churn Analysis'!$B9</f>
        <v>0.78378378378378377</v>
      </c>
      <c r="K9" s="9">
        <f>'Churn Analysis'!K9/'Churn Analysis'!$B9</f>
        <v>0.7567567567567568</v>
      </c>
      <c r="L9" s="9">
        <f>'Churn Analysis'!L9/'Churn Analysis'!$B9</f>
        <v>0.7567567567567568</v>
      </c>
      <c r="M9" s="9">
        <f>'Churn Analysis'!M9/'Churn Analysis'!$B9</f>
        <v>0.72972972972972971</v>
      </c>
      <c r="N9" s="9">
        <f>'Churn Analysis'!N9/'Churn Analysis'!$B9</f>
        <v>0.64864864864864868</v>
      </c>
      <c r="O9" s="9">
        <f>'Churn Analysis'!O9/'Churn Analysis'!$B9</f>
        <v>0.64864864864864868</v>
      </c>
      <c r="P9" s="9">
        <f>'Churn Analysis'!P9/'Churn Analysis'!$B9</f>
        <v>0.59459459459459463</v>
      </c>
      <c r="Q9" s="9">
        <f>'Churn Analysis'!Q9/'Churn Analysis'!$B9</f>
        <v>0.59459459459459463</v>
      </c>
      <c r="R9" s="9">
        <f>'Churn Analysis'!R9/'Churn Analysis'!$B9</f>
        <v>0.43243243243243246</v>
      </c>
      <c r="S9" s="9">
        <f>'Churn Analysis'!S9/'Churn Analysis'!$B9</f>
        <v>0.40540540540540543</v>
      </c>
      <c r="T9" s="9">
        <f>'Churn Analysis'!T9/'Churn Analysis'!$B9</f>
        <v>0.40540540540540543</v>
      </c>
      <c r="U9" s="9">
        <f>'Churn Analysis'!U9/'Churn Analysis'!$B9</f>
        <v>0.3783783783783784</v>
      </c>
      <c r="V9" s="9">
        <f>'Churn Analysis'!V9/'Churn Analysis'!$B9</f>
        <v>0.32432432432432434</v>
      </c>
      <c r="W9" s="9">
        <f>'Churn Analysis'!W9/'Churn Analysis'!$B9</f>
        <v>0.29729729729729731</v>
      </c>
      <c r="X9" s="9">
        <f>'Churn Analysis'!X9/'Churn Analysis'!$B9</f>
        <v>0.24324324324324326</v>
      </c>
      <c r="Y9" s="9">
        <f>'Churn Analysis'!Y9/'Churn Analysis'!$B9</f>
        <v>0.21621621621621623</v>
      </c>
      <c r="Z9" s="9">
        <f>'Churn Analysis'!Z9/'Churn Analysis'!$B9</f>
        <v>0.21621621621621623</v>
      </c>
      <c r="AA9" s="9">
        <f>'Churn Analysis'!AA9/'Churn Analysis'!$B9</f>
        <v>0.21621621621621623</v>
      </c>
    </row>
    <row r="10" spans="1:27" ht="24" customHeight="1" x14ac:dyDescent="0.35">
      <c r="A10" t="s">
        <v>2037</v>
      </c>
      <c r="B10" s="8">
        <f>'Churn Analysis'!B10/'Churn Analysis'!$B10</f>
        <v>1</v>
      </c>
      <c r="C10" s="9">
        <f>'Churn Analysis'!C10/'Churn Analysis'!$B10</f>
        <v>0.96</v>
      </c>
      <c r="D10" s="9">
        <f>'Churn Analysis'!D10/'Churn Analysis'!$B10</f>
        <v>0.9</v>
      </c>
      <c r="E10" s="9">
        <f>'Churn Analysis'!E10/'Churn Analysis'!$B10</f>
        <v>0.88</v>
      </c>
      <c r="F10" s="9">
        <f>'Churn Analysis'!F10/'Churn Analysis'!$B10</f>
        <v>0.88</v>
      </c>
      <c r="G10" s="9">
        <f>'Churn Analysis'!G10/'Churn Analysis'!$B10</f>
        <v>0.84</v>
      </c>
      <c r="H10" s="9">
        <f>'Churn Analysis'!H10/'Churn Analysis'!$B10</f>
        <v>0.8</v>
      </c>
      <c r="I10" s="9">
        <f>'Churn Analysis'!I10/'Churn Analysis'!$B10</f>
        <v>0.78</v>
      </c>
      <c r="J10" s="9">
        <f>'Churn Analysis'!J10/'Churn Analysis'!$B10</f>
        <v>0.74</v>
      </c>
      <c r="K10" s="9">
        <f>'Churn Analysis'!K10/'Churn Analysis'!$B10</f>
        <v>0.66</v>
      </c>
      <c r="L10" s="9">
        <f>'Churn Analysis'!L10/'Churn Analysis'!$B10</f>
        <v>0.62</v>
      </c>
      <c r="M10" s="9">
        <f>'Churn Analysis'!M10/'Churn Analysis'!$B10</f>
        <v>0.57999999999999996</v>
      </c>
      <c r="N10" s="9">
        <f>'Churn Analysis'!N10/'Churn Analysis'!$B10</f>
        <v>0.56000000000000005</v>
      </c>
      <c r="O10" s="9">
        <f>'Churn Analysis'!O10/'Churn Analysis'!$B10</f>
        <v>0.54</v>
      </c>
      <c r="P10" s="9">
        <f>'Churn Analysis'!P10/'Churn Analysis'!$B10</f>
        <v>0.5</v>
      </c>
      <c r="Q10" s="9">
        <f>'Churn Analysis'!Q10/'Churn Analysis'!$B10</f>
        <v>0.5</v>
      </c>
      <c r="R10" s="9">
        <f>'Churn Analysis'!R10/'Churn Analysis'!$B10</f>
        <v>0.48</v>
      </c>
      <c r="S10" s="9">
        <f>'Churn Analysis'!S10/'Churn Analysis'!$B10</f>
        <v>0.44</v>
      </c>
      <c r="T10" s="9">
        <f>'Churn Analysis'!T10/'Churn Analysis'!$B10</f>
        <v>0.42</v>
      </c>
      <c r="U10" s="9">
        <f>'Churn Analysis'!U10/'Churn Analysis'!$B10</f>
        <v>0.42</v>
      </c>
      <c r="V10" s="9">
        <f>'Churn Analysis'!V10/'Churn Analysis'!$B10</f>
        <v>0.42</v>
      </c>
      <c r="W10" s="9">
        <f>'Churn Analysis'!W10/'Churn Analysis'!$B10</f>
        <v>0.36</v>
      </c>
      <c r="X10" s="9">
        <f>'Churn Analysis'!X10/'Churn Analysis'!$B10</f>
        <v>0.32</v>
      </c>
      <c r="Y10" s="9">
        <f>'Churn Analysis'!Y10/'Churn Analysis'!$B10</f>
        <v>0.3</v>
      </c>
      <c r="Z10" s="9">
        <f>'Churn Analysis'!Z10/'Churn Analysis'!$B10</f>
        <v>0.28000000000000003</v>
      </c>
      <c r="AA10" s="9">
        <f>'Churn Analysis'!AA10/'Churn Analysis'!$B10</f>
        <v>0.28000000000000003</v>
      </c>
    </row>
    <row r="11" spans="1:27" x14ac:dyDescent="0.35">
      <c r="A11" t="s">
        <v>2038</v>
      </c>
      <c r="B11" s="8">
        <f>'Churn Analysis'!B11/'Churn Analysis'!$B11</f>
        <v>1</v>
      </c>
      <c r="C11" s="9">
        <f>'Churn Analysis'!C11/'Churn Analysis'!$B11</f>
        <v>0.9555555555555556</v>
      </c>
      <c r="D11" s="9">
        <f>'Churn Analysis'!D11/'Churn Analysis'!$B11</f>
        <v>0.9555555555555556</v>
      </c>
      <c r="E11" s="9">
        <f>'Churn Analysis'!E11/'Churn Analysis'!$B11</f>
        <v>0.91111111111111109</v>
      </c>
      <c r="F11" s="9">
        <f>'Churn Analysis'!F11/'Churn Analysis'!$B11</f>
        <v>0.88888888888888884</v>
      </c>
      <c r="G11" s="9">
        <f>'Churn Analysis'!G11/'Churn Analysis'!$B11</f>
        <v>0.84444444444444444</v>
      </c>
      <c r="H11" s="9">
        <f>'Churn Analysis'!H11/'Churn Analysis'!$B11</f>
        <v>0.82222222222222219</v>
      </c>
      <c r="I11" s="9">
        <f>'Churn Analysis'!I11/'Churn Analysis'!$B11</f>
        <v>0.77777777777777779</v>
      </c>
      <c r="J11" s="9">
        <f>'Churn Analysis'!J11/'Churn Analysis'!$B11</f>
        <v>0.73333333333333328</v>
      </c>
      <c r="K11" s="9">
        <f>'Churn Analysis'!K11/'Churn Analysis'!$B11</f>
        <v>0.68888888888888888</v>
      </c>
      <c r="L11" s="9">
        <f>'Churn Analysis'!L11/'Churn Analysis'!$B11</f>
        <v>0.68888888888888888</v>
      </c>
      <c r="M11" s="9">
        <f>'Churn Analysis'!M11/'Churn Analysis'!$B11</f>
        <v>0.66666666666666663</v>
      </c>
      <c r="N11" s="9">
        <f>'Churn Analysis'!N11/'Churn Analysis'!$B11</f>
        <v>0.6</v>
      </c>
      <c r="O11" s="9">
        <f>'Churn Analysis'!O11/'Churn Analysis'!$B11</f>
        <v>0.57777777777777772</v>
      </c>
      <c r="P11" s="9">
        <f>'Churn Analysis'!P11/'Churn Analysis'!$B11</f>
        <v>0.48888888888888887</v>
      </c>
      <c r="Q11" s="9">
        <f>'Churn Analysis'!Q11/'Churn Analysis'!$B11</f>
        <v>0.46666666666666667</v>
      </c>
      <c r="R11" s="9">
        <f>'Churn Analysis'!R11/'Churn Analysis'!$B11</f>
        <v>0.42222222222222222</v>
      </c>
      <c r="S11" s="9">
        <f>'Churn Analysis'!S11/'Churn Analysis'!$B11</f>
        <v>0.28888888888888886</v>
      </c>
      <c r="T11" s="9">
        <f>'Churn Analysis'!T11/'Churn Analysis'!$B11</f>
        <v>0.28888888888888886</v>
      </c>
      <c r="U11" s="9">
        <f>'Churn Analysis'!U11/'Churn Analysis'!$B11</f>
        <v>0.26666666666666666</v>
      </c>
      <c r="V11" s="9">
        <f>'Churn Analysis'!V11/'Churn Analysis'!$B11</f>
        <v>0.24444444444444444</v>
      </c>
      <c r="W11" s="9">
        <f>'Churn Analysis'!W11/'Churn Analysis'!$B11</f>
        <v>0.2</v>
      </c>
      <c r="X11" s="9">
        <f>'Churn Analysis'!X11/'Churn Analysis'!$B11</f>
        <v>0.15555555555555556</v>
      </c>
      <c r="Y11" s="9">
        <f>'Churn Analysis'!Y11/'Churn Analysis'!$B11</f>
        <v>0.15555555555555556</v>
      </c>
      <c r="Z11" s="9">
        <f>'Churn Analysis'!Z11/'Churn Analysis'!$B11</f>
        <v>0.15555555555555556</v>
      </c>
      <c r="AA11" s="9">
        <f>'Churn Analysis'!AA11/'Churn Analysis'!$B11</f>
        <v>0.13333333333333333</v>
      </c>
    </row>
    <row r="12" spans="1:27" ht="17.5" customHeight="1" x14ac:dyDescent="0.35">
      <c r="A12" t="s">
        <v>2039</v>
      </c>
      <c r="B12" s="8">
        <f>'Churn Analysis'!B12/'Churn Analysis'!$B12</f>
        <v>1</v>
      </c>
      <c r="C12" s="9">
        <f>'Churn Analysis'!C12/'Churn Analysis'!$B12</f>
        <v>0.90322580645161288</v>
      </c>
      <c r="D12" s="9">
        <f>'Churn Analysis'!D12/'Churn Analysis'!$B12</f>
        <v>0.90322580645161288</v>
      </c>
      <c r="E12" s="9">
        <f>'Churn Analysis'!E12/'Churn Analysis'!$B12</f>
        <v>0.90322580645161288</v>
      </c>
      <c r="F12" s="9">
        <f>'Churn Analysis'!F12/'Churn Analysis'!$B12</f>
        <v>0.83870967741935487</v>
      </c>
      <c r="G12" s="9">
        <f>'Churn Analysis'!G12/'Churn Analysis'!$B12</f>
        <v>0.80645161290322576</v>
      </c>
      <c r="H12" s="9">
        <f>'Churn Analysis'!H12/'Churn Analysis'!$B12</f>
        <v>0.77419354838709675</v>
      </c>
      <c r="I12" s="9">
        <f>'Churn Analysis'!I12/'Churn Analysis'!$B12</f>
        <v>0.74193548387096775</v>
      </c>
      <c r="J12" s="9">
        <f>'Churn Analysis'!J12/'Churn Analysis'!$B12</f>
        <v>0.74193548387096775</v>
      </c>
      <c r="K12" s="9">
        <f>'Churn Analysis'!K12/'Churn Analysis'!$B12</f>
        <v>0.74193548387096775</v>
      </c>
      <c r="L12" s="9">
        <f>'Churn Analysis'!L12/'Churn Analysis'!$B12</f>
        <v>0.67741935483870963</v>
      </c>
      <c r="M12" s="9">
        <f>'Churn Analysis'!M12/'Churn Analysis'!$B12</f>
        <v>0.64516129032258063</v>
      </c>
      <c r="N12" s="9">
        <f>'Churn Analysis'!N12/'Churn Analysis'!$B12</f>
        <v>0.64516129032258063</v>
      </c>
      <c r="O12" s="9">
        <f>'Churn Analysis'!O12/'Churn Analysis'!$B12</f>
        <v>0.58064516129032262</v>
      </c>
      <c r="P12" s="9">
        <f>'Churn Analysis'!P12/'Churn Analysis'!$B12</f>
        <v>0.54838709677419351</v>
      </c>
      <c r="Q12" s="9">
        <f>'Churn Analysis'!Q12/'Churn Analysis'!$B12</f>
        <v>0.4838709677419355</v>
      </c>
      <c r="R12" s="9">
        <f>'Churn Analysis'!R12/'Churn Analysis'!$B12</f>
        <v>0.4838709677419355</v>
      </c>
      <c r="S12" s="9">
        <f>'Churn Analysis'!S12/'Churn Analysis'!$B12</f>
        <v>0.45161290322580644</v>
      </c>
      <c r="T12" s="9">
        <f>'Churn Analysis'!T12/'Churn Analysis'!$B12</f>
        <v>0.41935483870967744</v>
      </c>
      <c r="U12" s="9">
        <f>'Churn Analysis'!U12/'Churn Analysis'!$B12</f>
        <v>0.25806451612903225</v>
      </c>
      <c r="V12" s="9">
        <f>'Churn Analysis'!V12/'Churn Analysis'!$B12</f>
        <v>0.22580645161290322</v>
      </c>
      <c r="W12" s="9">
        <f>'Churn Analysis'!W12/'Churn Analysis'!$B12</f>
        <v>0.22580645161290322</v>
      </c>
      <c r="X12" s="9">
        <f>'Churn Analysis'!X12/'Churn Analysis'!$B12</f>
        <v>0.19354838709677419</v>
      </c>
      <c r="Y12" s="9">
        <f>'Churn Analysis'!Y12/'Churn Analysis'!$B12</f>
        <v>0.12903225806451613</v>
      </c>
      <c r="Z12" s="9">
        <f>'Churn Analysis'!Z12/'Churn Analysis'!$B12</f>
        <v>0.12903225806451613</v>
      </c>
      <c r="AA12" s="9">
        <f>'Churn Analysis'!AA12/'Churn Analysis'!$B12</f>
        <v>9.6774193548387094E-2</v>
      </c>
    </row>
    <row r="13" spans="1:27" ht="24" customHeight="1" x14ac:dyDescent="0.35">
      <c r="A13" t="s">
        <v>2040</v>
      </c>
      <c r="B13" s="8">
        <f>'Churn Analysis'!B13/'Churn Analysis'!$B13</f>
        <v>1</v>
      </c>
      <c r="C13" s="9">
        <f>'Churn Analysis'!C13/'Churn Analysis'!$B13</f>
        <v>0.97435897435897434</v>
      </c>
      <c r="D13" s="9">
        <f>'Churn Analysis'!D13/'Churn Analysis'!$B13</f>
        <v>0.89743589743589747</v>
      </c>
      <c r="E13" s="9">
        <f>'Churn Analysis'!E13/'Churn Analysis'!$B13</f>
        <v>0.89743589743589747</v>
      </c>
      <c r="F13" s="9">
        <f>'Churn Analysis'!F13/'Churn Analysis'!$B13</f>
        <v>0.89743589743589747</v>
      </c>
      <c r="G13" s="9">
        <f>'Churn Analysis'!G13/'Churn Analysis'!$B13</f>
        <v>0.89743589743589747</v>
      </c>
      <c r="H13" s="9">
        <f>'Churn Analysis'!H13/'Churn Analysis'!$B13</f>
        <v>0.87179487179487181</v>
      </c>
      <c r="I13" s="9">
        <f>'Churn Analysis'!I13/'Churn Analysis'!$B13</f>
        <v>0.84615384615384615</v>
      </c>
      <c r="J13" s="9">
        <f>'Churn Analysis'!J13/'Churn Analysis'!$B13</f>
        <v>0.79487179487179482</v>
      </c>
      <c r="K13" s="9">
        <f>'Churn Analysis'!K13/'Churn Analysis'!$B13</f>
        <v>0.79487179487179482</v>
      </c>
      <c r="L13" s="9">
        <f>'Churn Analysis'!L13/'Churn Analysis'!$B13</f>
        <v>0.74358974358974361</v>
      </c>
      <c r="M13" s="9">
        <f>'Churn Analysis'!M13/'Churn Analysis'!$B13</f>
        <v>0.74358974358974361</v>
      </c>
      <c r="N13" s="9">
        <f>'Churn Analysis'!N13/'Churn Analysis'!$B13</f>
        <v>0.69230769230769229</v>
      </c>
      <c r="O13" s="9">
        <f>'Churn Analysis'!O13/'Churn Analysis'!$B13</f>
        <v>0.64102564102564108</v>
      </c>
      <c r="P13" s="9">
        <f>'Churn Analysis'!P13/'Churn Analysis'!$B13</f>
        <v>0.53846153846153844</v>
      </c>
      <c r="Q13" s="9">
        <f>'Churn Analysis'!Q13/'Churn Analysis'!$B13</f>
        <v>0.51282051282051277</v>
      </c>
      <c r="R13" s="9">
        <f>'Churn Analysis'!R13/'Churn Analysis'!$B13</f>
        <v>0.46153846153846156</v>
      </c>
      <c r="S13" s="9">
        <f>'Churn Analysis'!S13/'Churn Analysis'!$B13</f>
        <v>0.38461538461538464</v>
      </c>
      <c r="T13" s="9">
        <f>'Churn Analysis'!T13/'Churn Analysis'!$B13</f>
        <v>0.33333333333333331</v>
      </c>
      <c r="U13" s="9">
        <f>'Churn Analysis'!U13/'Churn Analysis'!$B13</f>
        <v>0.30769230769230771</v>
      </c>
      <c r="V13" s="9">
        <f>'Churn Analysis'!V13/'Churn Analysis'!$B13</f>
        <v>0.25641025641025639</v>
      </c>
      <c r="W13" s="9">
        <f>'Churn Analysis'!W13/'Churn Analysis'!$B13</f>
        <v>0.20512820512820512</v>
      </c>
      <c r="X13" s="9">
        <f>'Churn Analysis'!X13/'Churn Analysis'!$B13</f>
        <v>0.20512820512820512</v>
      </c>
      <c r="Y13" s="9">
        <f>'Churn Analysis'!Y13/'Churn Analysis'!$B13</f>
        <v>0.17948717948717949</v>
      </c>
      <c r="Z13" s="9">
        <f>'Churn Analysis'!Z13/'Churn Analysis'!$B13</f>
        <v>0.17948717948717949</v>
      </c>
      <c r="AA13" s="9">
        <f>'Churn Analysis'!AA13/'Churn Analysis'!$B13</f>
        <v>0.17948717948717949</v>
      </c>
    </row>
    <row r="14" spans="1:27" ht="22.5" customHeight="1" x14ac:dyDescent="0.35">
      <c r="A14" t="s">
        <v>2041</v>
      </c>
      <c r="B14" s="8">
        <f>'Churn Analysis'!B14/'Churn Analysis'!$B14</f>
        <v>1</v>
      </c>
      <c r="C14" s="9">
        <f>'Churn Analysis'!C14/'Churn Analysis'!$B14</f>
        <v>0.97297297297297303</v>
      </c>
      <c r="D14" s="9">
        <f>'Churn Analysis'!D14/'Churn Analysis'!$B14</f>
        <v>0.91891891891891897</v>
      </c>
      <c r="E14" s="9">
        <f>'Churn Analysis'!E14/'Churn Analysis'!$B14</f>
        <v>0.81081081081081086</v>
      </c>
      <c r="F14" s="9">
        <f>'Churn Analysis'!F14/'Churn Analysis'!$B14</f>
        <v>0.81081081081081086</v>
      </c>
      <c r="G14" s="9">
        <f>'Churn Analysis'!G14/'Churn Analysis'!$B14</f>
        <v>0.81081081081081086</v>
      </c>
      <c r="H14" s="9">
        <f>'Churn Analysis'!H14/'Churn Analysis'!$B14</f>
        <v>0.78378378378378377</v>
      </c>
      <c r="I14" s="9">
        <f>'Churn Analysis'!I14/'Churn Analysis'!$B14</f>
        <v>0.7567567567567568</v>
      </c>
      <c r="J14" s="9">
        <f>'Churn Analysis'!J14/'Churn Analysis'!$B14</f>
        <v>0.7567567567567568</v>
      </c>
      <c r="K14" s="9">
        <f>'Churn Analysis'!K14/'Churn Analysis'!$B14</f>
        <v>0.7567567567567568</v>
      </c>
      <c r="L14" s="9">
        <f>'Churn Analysis'!L14/'Churn Analysis'!$B14</f>
        <v>0.70270270270270274</v>
      </c>
      <c r="M14" s="9">
        <f>'Churn Analysis'!M14/'Churn Analysis'!$B14</f>
        <v>0.6216216216216216</v>
      </c>
      <c r="N14" s="9">
        <f>'Churn Analysis'!N14/'Churn Analysis'!$B14</f>
        <v>0.59459459459459463</v>
      </c>
      <c r="O14" s="9">
        <f>'Churn Analysis'!O14/'Churn Analysis'!$B14</f>
        <v>0.48648648648648651</v>
      </c>
      <c r="P14" s="9">
        <f>'Churn Analysis'!P14/'Churn Analysis'!$B14</f>
        <v>0.45945945945945948</v>
      </c>
      <c r="Q14" s="9">
        <f>'Churn Analysis'!Q14/'Churn Analysis'!$B14</f>
        <v>0.45945945945945948</v>
      </c>
      <c r="R14" s="9">
        <f>'Churn Analysis'!R14/'Churn Analysis'!$B14</f>
        <v>0.40540540540540543</v>
      </c>
      <c r="S14" s="9">
        <f>'Churn Analysis'!S14/'Churn Analysis'!$B14</f>
        <v>0.40540540540540543</v>
      </c>
      <c r="T14" s="9">
        <f>'Churn Analysis'!T14/'Churn Analysis'!$B14</f>
        <v>0.35135135135135137</v>
      </c>
      <c r="U14" s="9">
        <f>'Churn Analysis'!U14/'Churn Analysis'!$B14</f>
        <v>0.29729729729729731</v>
      </c>
      <c r="V14" s="9">
        <f>'Churn Analysis'!V14/'Churn Analysis'!$B14</f>
        <v>0.29729729729729731</v>
      </c>
      <c r="W14" s="9">
        <f>'Churn Analysis'!W14/'Churn Analysis'!$B14</f>
        <v>0.24324324324324326</v>
      </c>
      <c r="X14" s="9">
        <f>'Churn Analysis'!X14/'Churn Analysis'!$B14</f>
        <v>0.24324324324324326</v>
      </c>
      <c r="Y14" s="9">
        <f>'Churn Analysis'!Y14/'Churn Analysis'!$B14</f>
        <v>0.21621621621621623</v>
      </c>
      <c r="Z14" s="9">
        <f>'Churn Analysis'!Z14/'Churn Analysis'!$B14</f>
        <v>0.13513513513513514</v>
      </c>
      <c r="AA14" s="9">
        <f>'Churn Analysis'!AA14/'Churn Analysis'!$B14</f>
        <v>0.10810810810810811</v>
      </c>
    </row>
    <row r="15" spans="1:27" ht="19" customHeight="1" x14ac:dyDescent="0.35">
      <c r="A15" t="s">
        <v>2042</v>
      </c>
      <c r="B15" s="8">
        <f>'Churn Analysis'!B15/'Churn Analysis'!$B15</f>
        <v>1</v>
      </c>
      <c r="C15" s="9">
        <f>'Churn Analysis'!C15/'Churn Analysis'!$B15</f>
        <v>0.97499999999999998</v>
      </c>
      <c r="D15" s="9">
        <f>'Churn Analysis'!D15/'Churn Analysis'!$B15</f>
        <v>0.9</v>
      </c>
      <c r="E15" s="9">
        <f>'Churn Analysis'!E15/'Churn Analysis'!$B15</f>
        <v>0.875</v>
      </c>
      <c r="F15" s="9">
        <f>'Churn Analysis'!F15/'Churn Analysis'!$B15</f>
        <v>0.85</v>
      </c>
      <c r="G15" s="9">
        <f>'Churn Analysis'!G15/'Churn Analysis'!$B15</f>
        <v>0.82499999999999996</v>
      </c>
      <c r="H15" s="9">
        <f>'Churn Analysis'!H15/'Churn Analysis'!$B15</f>
        <v>0.8</v>
      </c>
      <c r="I15" s="9">
        <f>'Churn Analysis'!I15/'Churn Analysis'!$B15</f>
        <v>0.77500000000000002</v>
      </c>
      <c r="J15" s="9">
        <f>'Churn Analysis'!J15/'Churn Analysis'!$B15</f>
        <v>0.75</v>
      </c>
      <c r="K15" s="9">
        <f>'Churn Analysis'!K15/'Churn Analysis'!$B15</f>
        <v>0.75</v>
      </c>
      <c r="L15" s="9">
        <f>'Churn Analysis'!L15/'Churn Analysis'!$B15</f>
        <v>0.72499999999999998</v>
      </c>
      <c r="M15" s="9">
        <f>'Churn Analysis'!M15/'Churn Analysis'!$B15</f>
        <v>0.72499999999999998</v>
      </c>
      <c r="N15" s="9">
        <f>'Churn Analysis'!N15/'Churn Analysis'!$B15</f>
        <v>0.7</v>
      </c>
      <c r="O15" s="9">
        <f>'Churn Analysis'!O15/'Churn Analysis'!$B15</f>
        <v>0.65</v>
      </c>
      <c r="P15" s="9">
        <f>'Churn Analysis'!P15/'Churn Analysis'!$B15</f>
        <v>0.625</v>
      </c>
      <c r="Q15" s="9">
        <f>'Churn Analysis'!Q15/'Churn Analysis'!$B15</f>
        <v>0.57499999999999996</v>
      </c>
      <c r="R15" s="9">
        <f>'Churn Analysis'!R15/'Churn Analysis'!$B15</f>
        <v>0.57499999999999996</v>
      </c>
      <c r="S15" s="9">
        <f>'Churn Analysis'!S15/'Churn Analysis'!$B15</f>
        <v>0.55000000000000004</v>
      </c>
      <c r="T15" s="9">
        <f>'Churn Analysis'!T15/'Churn Analysis'!$B15</f>
        <v>0.45</v>
      </c>
      <c r="U15" s="9">
        <f>'Churn Analysis'!U15/'Churn Analysis'!$B15</f>
        <v>0.4</v>
      </c>
      <c r="V15" s="9">
        <f>'Churn Analysis'!V15/'Churn Analysis'!$B15</f>
        <v>0.3</v>
      </c>
      <c r="W15" s="9">
        <f>'Churn Analysis'!W15/'Churn Analysis'!$B15</f>
        <v>0.22500000000000001</v>
      </c>
      <c r="X15" s="9">
        <f>'Churn Analysis'!X15/'Churn Analysis'!$B15</f>
        <v>0.2</v>
      </c>
      <c r="Y15" s="9">
        <f>'Churn Analysis'!Y15/'Churn Analysis'!$B15</f>
        <v>0.2</v>
      </c>
      <c r="Z15" s="9">
        <f>'Churn Analysis'!Z15/'Churn Analysis'!$B15</f>
        <v>0.17499999999999999</v>
      </c>
      <c r="AA15" s="9">
        <f>'Churn Analysis'!AA15/'Churn Analysis'!$B15</f>
        <v>0.1</v>
      </c>
    </row>
    <row r="16" spans="1:27" ht="22" customHeight="1" x14ac:dyDescent="0.35">
      <c r="A16" t="s">
        <v>2043</v>
      </c>
      <c r="B16" s="8">
        <f>'Churn Analysis'!B16/'Churn Analysis'!$B16</f>
        <v>1</v>
      </c>
      <c r="C16" s="9">
        <f>'Churn Analysis'!C16/'Churn Analysis'!$B16</f>
        <v>0.5625</v>
      </c>
      <c r="D16" s="9">
        <f>'Churn Analysis'!D16/'Churn Analysis'!$B16</f>
        <v>0.46875</v>
      </c>
      <c r="E16" s="9">
        <f>'Churn Analysis'!E16/'Churn Analysis'!$B16</f>
        <v>0.3125</v>
      </c>
      <c r="F16" s="9">
        <f>'Churn Analysis'!F16/'Churn Analysis'!$B16</f>
        <v>0.28125</v>
      </c>
      <c r="G16" s="9">
        <f>'Churn Analysis'!G16/'Churn Analysis'!$B16</f>
        <v>0.15625</v>
      </c>
      <c r="H16" s="9">
        <f>'Churn Analysis'!H16/'Churn Analysis'!$B16</f>
        <v>0.15625</v>
      </c>
      <c r="I16" s="9">
        <f>'Churn Analysis'!I16/'Churn Analysis'!$B16</f>
        <v>0.15625</v>
      </c>
      <c r="J16" s="9">
        <f>'Churn Analysis'!J16/'Churn Analysis'!$B16</f>
        <v>0.15625</v>
      </c>
      <c r="K16" s="9">
        <f>'Churn Analysis'!K16/'Churn Analysis'!$B16</f>
        <v>0.15625</v>
      </c>
      <c r="L16" s="9">
        <f>'Churn Analysis'!L16/'Churn Analysis'!$B16</f>
        <v>0.15625</v>
      </c>
      <c r="M16" s="9">
        <f>'Churn Analysis'!M16/'Churn Analysis'!$B16</f>
        <v>0.15625</v>
      </c>
      <c r="N16" s="9">
        <f>'Churn Analysis'!N16/'Churn Analysis'!$B16</f>
        <v>0.15625</v>
      </c>
      <c r="O16" s="9">
        <f>'Churn Analysis'!O16/'Churn Analysis'!$B16</f>
        <v>0.15625</v>
      </c>
      <c r="P16" s="9">
        <f>'Churn Analysis'!P16/'Churn Analysis'!$B16</f>
        <v>0.15625</v>
      </c>
      <c r="Q16" s="9">
        <f>'Churn Analysis'!Q16/'Churn Analysis'!$B16</f>
        <v>0.15625</v>
      </c>
      <c r="R16" s="9">
        <f>'Churn Analysis'!R16/'Churn Analysis'!$B16</f>
        <v>0.15625</v>
      </c>
      <c r="S16" s="9">
        <f>'Churn Analysis'!S16/'Churn Analysis'!$B16</f>
        <v>0.15625</v>
      </c>
      <c r="T16" s="9">
        <f>'Churn Analysis'!T16/'Churn Analysis'!$B16</f>
        <v>0.15625</v>
      </c>
      <c r="U16" s="9">
        <f>'Churn Analysis'!U16/'Churn Analysis'!$B16</f>
        <v>0.15625</v>
      </c>
      <c r="V16" s="9">
        <f>'Churn Analysis'!V16/'Churn Analysis'!$B16</f>
        <v>0.15625</v>
      </c>
      <c r="W16" s="9">
        <f>'Churn Analysis'!W16/'Churn Analysis'!$B16</f>
        <v>0.15625</v>
      </c>
      <c r="X16" s="9">
        <f>'Churn Analysis'!X16/'Churn Analysis'!$B16</f>
        <v>0.15625</v>
      </c>
      <c r="Y16" s="9">
        <f>'Churn Analysis'!Y16/'Churn Analysis'!$B16</f>
        <v>0.15625</v>
      </c>
      <c r="Z16" s="9">
        <f>'Churn Analysis'!Z16/'Churn Analysis'!$B16</f>
        <v>0.15625</v>
      </c>
      <c r="AA16" s="9">
        <f>'Churn Analysis'!AA16/'Churn Analysis'!$B16</f>
        <v>0.15625</v>
      </c>
    </row>
    <row r="17" spans="1:27" ht="18.5" customHeight="1" x14ac:dyDescent="0.35">
      <c r="A17" t="s">
        <v>2044</v>
      </c>
      <c r="B17" s="8">
        <f>'Churn Analysis'!B17/'Churn Analysis'!$B17</f>
        <v>1</v>
      </c>
      <c r="C17" s="9">
        <f>'Churn Analysis'!C17/'Churn Analysis'!$B17</f>
        <v>0.97777777777777775</v>
      </c>
      <c r="D17" s="9">
        <f>'Churn Analysis'!D17/'Churn Analysis'!$B17</f>
        <v>0.9555555555555556</v>
      </c>
      <c r="E17" s="9">
        <f>'Churn Analysis'!E17/'Churn Analysis'!$B17</f>
        <v>0.93333333333333335</v>
      </c>
      <c r="F17" s="9">
        <f>'Churn Analysis'!F17/'Churn Analysis'!$B17</f>
        <v>0.91111111111111109</v>
      </c>
      <c r="G17" s="9">
        <f>'Churn Analysis'!G17/'Churn Analysis'!$B17</f>
        <v>0.88888888888888884</v>
      </c>
      <c r="H17" s="9">
        <f>'Churn Analysis'!H17/'Churn Analysis'!$B17</f>
        <v>0.84444444444444444</v>
      </c>
      <c r="I17" s="9">
        <f>'Churn Analysis'!I17/'Churn Analysis'!$B17</f>
        <v>0.8</v>
      </c>
      <c r="J17" s="9">
        <f>'Churn Analysis'!J17/'Churn Analysis'!$B17</f>
        <v>0.8</v>
      </c>
      <c r="K17" s="9">
        <f>'Churn Analysis'!K17/'Churn Analysis'!$B17</f>
        <v>0.77777777777777779</v>
      </c>
      <c r="L17" s="9">
        <f>'Churn Analysis'!L17/'Churn Analysis'!$B17</f>
        <v>0.75555555555555554</v>
      </c>
      <c r="M17" s="9">
        <f>'Churn Analysis'!M17/'Churn Analysis'!$B17</f>
        <v>0.68888888888888888</v>
      </c>
      <c r="N17" s="9">
        <f>'Churn Analysis'!N17/'Churn Analysis'!$B17</f>
        <v>0.64444444444444449</v>
      </c>
      <c r="O17" s="9">
        <f>'Churn Analysis'!O17/'Churn Analysis'!$B17</f>
        <v>0.64444444444444449</v>
      </c>
      <c r="P17" s="9">
        <f>'Churn Analysis'!P17/'Churn Analysis'!$B17</f>
        <v>0.6</v>
      </c>
      <c r="Q17" s="9">
        <f>'Churn Analysis'!Q17/'Churn Analysis'!$B17</f>
        <v>0.6</v>
      </c>
      <c r="R17" s="9">
        <f>'Churn Analysis'!R17/'Churn Analysis'!$B17</f>
        <v>0.55555555555555558</v>
      </c>
      <c r="S17" s="9">
        <f>'Churn Analysis'!S17/'Churn Analysis'!$B17</f>
        <v>0.53333333333333333</v>
      </c>
      <c r="T17" s="9">
        <f>'Churn Analysis'!T17/'Churn Analysis'!$B17</f>
        <v>0.51111111111111107</v>
      </c>
      <c r="U17" s="9">
        <f>'Churn Analysis'!U17/'Churn Analysis'!$B17</f>
        <v>0.46666666666666667</v>
      </c>
      <c r="V17" s="9">
        <f>'Churn Analysis'!V17/'Churn Analysis'!$B17</f>
        <v>0.37777777777777777</v>
      </c>
      <c r="W17" s="9">
        <f>'Churn Analysis'!W17/'Churn Analysis'!$B17</f>
        <v>0.35555555555555557</v>
      </c>
      <c r="X17" s="9">
        <f>'Churn Analysis'!X17/'Churn Analysis'!$B17</f>
        <v>0.24444444444444444</v>
      </c>
      <c r="Y17" s="9">
        <f>'Churn Analysis'!Y17/'Churn Analysis'!$B17</f>
        <v>0.24444444444444444</v>
      </c>
      <c r="Z17" s="9">
        <f>'Churn Analysis'!Z17/'Churn Analysis'!$B17</f>
        <v>0.24444444444444444</v>
      </c>
      <c r="AA17" s="9">
        <f>'Churn Analysis'!AA17/'Churn Analysis'!$B17</f>
        <v>0.2</v>
      </c>
    </row>
    <row r="18" spans="1:27" ht="18" customHeight="1" x14ac:dyDescent="0.35">
      <c r="A18" t="s">
        <v>2045</v>
      </c>
      <c r="B18" s="8">
        <f>'Churn Analysis'!B18/'Churn Analysis'!$B18</f>
        <v>1</v>
      </c>
      <c r="C18" s="9">
        <f>'Churn Analysis'!C18/'Churn Analysis'!$B18</f>
        <v>0.93333333333333335</v>
      </c>
      <c r="D18" s="9">
        <f>'Churn Analysis'!D18/'Churn Analysis'!$B18</f>
        <v>0.8666666666666667</v>
      </c>
      <c r="E18" s="9">
        <f>'Churn Analysis'!E18/'Churn Analysis'!$B18</f>
        <v>0.73333333333333328</v>
      </c>
      <c r="F18" s="9">
        <f>'Churn Analysis'!F18/'Churn Analysis'!$B18</f>
        <v>0.73333333333333328</v>
      </c>
      <c r="G18" s="9">
        <f>'Churn Analysis'!G18/'Churn Analysis'!$B18</f>
        <v>0.73333333333333328</v>
      </c>
      <c r="H18" s="9">
        <f>'Churn Analysis'!H18/'Churn Analysis'!$B18</f>
        <v>0.73333333333333328</v>
      </c>
      <c r="I18" s="9">
        <f>'Churn Analysis'!I18/'Churn Analysis'!$B18</f>
        <v>0.73333333333333328</v>
      </c>
      <c r="J18" s="9">
        <f>'Churn Analysis'!J18/'Churn Analysis'!$B18</f>
        <v>0.7</v>
      </c>
      <c r="K18" s="9">
        <f>'Churn Analysis'!K18/'Churn Analysis'!$B18</f>
        <v>0.6</v>
      </c>
      <c r="L18" s="9">
        <f>'Churn Analysis'!L18/'Churn Analysis'!$B18</f>
        <v>0.6</v>
      </c>
      <c r="M18" s="9">
        <f>'Churn Analysis'!M18/'Churn Analysis'!$B18</f>
        <v>0.56666666666666665</v>
      </c>
      <c r="N18" s="9">
        <f>'Churn Analysis'!N18/'Churn Analysis'!$B18</f>
        <v>0.56666666666666665</v>
      </c>
      <c r="O18" s="9">
        <f>'Churn Analysis'!O18/'Churn Analysis'!$B18</f>
        <v>0.56666666666666665</v>
      </c>
      <c r="P18" s="9">
        <f>'Churn Analysis'!P18/'Churn Analysis'!$B18</f>
        <v>0.5</v>
      </c>
      <c r="Q18" s="9">
        <f>'Churn Analysis'!Q18/'Churn Analysis'!$B18</f>
        <v>0.46666666666666667</v>
      </c>
      <c r="R18" s="9">
        <f>'Churn Analysis'!R18/'Churn Analysis'!$B18</f>
        <v>0.36666666666666664</v>
      </c>
      <c r="S18" s="9">
        <f>'Churn Analysis'!S18/'Churn Analysis'!$B18</f>
        <v>0.33333333333333331</v>
      </c>
      <c r="T18" s="9">
        <f>'Churn Analysis'!T18/'Churn Analysis'!$B18</f>
        <v>0.3</v>
      </c>
      <c r="U18" s="9">
        <f>'Churn Analysis'!U18/'Churn Analysis'!$B18</f>
        <v>0.3</v>
      </c>
      <c r="V18" s="9">
        <f>'Churn Analysis'!V18/'Churn Analysis'!$B18</f>
        <v>0.26666666666666666</v>
      </c>
      <c r="W18" s="9">
        <f>'Churn Analysis'!W18/'Churn Analysis'!$B18</f>
        <v>0.23333333333333334</v>
      </c>
      <c r="X18" s="9">
        <f>'Churn Analysis'!X18/'Churn Analysis'!$B18</f>
        <v>0.2</v>
      </c>
      <c r="Y18" s="9">
        <f>'Churn Analysis'!Y18/'Churn Analysis'!$B18</f>
        <v>0.16666666666666666</v>
      </c>
      <c r="Z18" s="9">
        <f>'Churn Analysis'!Z18/'Churn Analysis'!$B18</f>
        <v>0.16666666666666666</v>
      </c>
      <c r="AA18" s="9">
        <f>'Churn Analysis'!AA18/'Churn Analysis'!$B18</f>
        <v>0.13333333333333333</v>
      </c>
    </row>
    <row r="19" spans="1:27" ht="16.5" customHeight="1" x14ac:dyDescent="0.35">
      <c r="A19" t="s">
        <v>2046</v>
      </c>
      <c r="B19" s="8">
        <f>'Churn Analysis'!B19/'Churn Analysis'!$B19</f>
        <v>1</v>
      </c>
      <c r="C19" s="9">
        <f>'Churn Analysis'!C19/'Churn Analysis'!$B19</f>
        <v>0.94285714285714284</v>
      </c>
      <c r="D19" s="9">
        <f>'Churn Analysis'!D19/'Churn Analysis'!$B19</f>
        <v>0.91428571428571426</v>
      </c>
      <c r="E19" s="9">
        <f>'Churn Analysis'!E19/'Churn Analysis'!$B19</f>
        <v>0.91428571428571426</v>
      </c>
      <c r="F19" s="9">
        <f>'Churn Analysis'!F19/'Churn Analysis'!$B19</f>
        <v>0.91428571428571426</v>
      </c>
      <c r="G19" s="9">
        <f>'Churn Analysis'!G19/'Churn Analysis'!$B19</f>
        <v>0.88571428571428568</v>
      </c>
      <c r="H19" s="9">
        <f>'Churn Analysis'!H19/'Churn Analysis'!$B19</f>
        <v>0.8571428571428571</v>
      </c>
      <c r="I19" s="9">
        <f>'Churn Analysis'!I19/'Churn Analysis'!$B19</f>
        <v>0.8571428571428571</v>
      </c>
      <c r="J19" s="9">
        <f>'Churn Analysis'!J19/'Churn Analysis'!$B19</f>
        <v>0.7142857142857143</v>
      </c>
      <c r="K19" s="9">
        <f>'Churn Analysis'!K19/'Churn Analysis'!$B19</f>
        <v>0.7142857142857143</v>
      </c>
      <c r="L19" s="9">
        <f>'Churn Analysis'!L19/'Churn Analysis'!$B19</f>
        <v>0.65714285714285714</v>
      </c>
      <c r="M19" s="9">
        <f>'Churn Analysis'!M19/'Churn Analysis'!$B19</f>
        <v>0.65714285714285714</v>
      </c>
      <c r="N19" s="9">
        <f>'Churn Analysis'!N19/'Churn Analysis'!$B19</f>
        <v>0.6</v>
      </c>
      <c r="O19" s="9">
        <f>'Churn Analysis'!O19/'Churn Analysis'!$B19</f>
        <v>0.54285714285714282</v>
      </c>
      <c r="P19" s="9">
        <f>'Churn Analysis'!P19/'Churn Analysis'!$B19</f>
        <v>0.51428571428571423</v>
      </c>
      <c r="Q19" s="9">
        <f>'Churn Analysis'!Q19/'Churn Analysis'!$B19</f>
        <v>0.51428571428571423</v>
      </c>
      <c r="R19" s="9">
        <f>'Churn Analysis'!R19/'Churn Analysis'!$B19</f>
        <v>0.48571428571428571</v>
      </c>
      <c r="S19" s="9">
        <f>'Churn Analysis'!S19/'Churn Analysis'!$B19</f>
        <v>0.45714285714285713</v>
      </c>
      <c r="T19" s="9">
        <f>'Churn Analysis'!T19/'Churn Analysis'!$B19</f>
        <v>0.4</v>
      </c>
      <c r="U19" s="9">
        <f>'Churn Analysis'!U19/'Churn Analysis'!$B19</f>
        <v>0.37142857142857144</v>
      </c>
      <c r="V19" s="9">
        <f>'Churn Analysis'!V19/'Churn Analysis'!$B19</f>
        <v>0.34285714285714286</v>
      </c>
      <c r="W19" s="9">
        <f>'Churn Analysis'!W19/'Churn Analysis'!$B19</f>
        <v>0.25714285714285712</v>
      </c>
      <c r="X19" s="9">
        <f>'Churn Analysis'!X19/'Churn Analysis'!$B19</f>
        <v>0.2</v>
      </c>
      <c r="Y19" s="9">
        <f>'Churn Analysis'!Y19/'Churn Analysis'!$B19</f>
        <v>0.2</v>
      </c>
      <c r="Z19" s="9">
        <f>'Churn Analysis'!Z19/'Churn Analysis'!$B19</f>
        <v>0.14285714285714285</v>
      </c>
      <c r="AA19" s="9">
        <f>'Churn Analysis'!AA19/'Churn Analysis'!$B19</f>
        <v>0.14285714285714285</v>
      </c>
    </row>
    <row r="20" spans="1:27" ht="21" customHeight="1" x14ac:dyDescent="0.35">
      <c r="A20" t="s">
        <v>2047</v>
      </c>
      <c r="B20" s="8">
        <f>'Churn Analysis'!B20/'Churn Analysis'!$B20</f>
        <v>1</v>
      </c>
      <c r="C20" s="9">
        <f>'Churn Analysis'!C20/'Churn Analysis'!$B20</f>
        <v>0.95348837209302328</v>
      </c>
      <c r="D20" s="9">
        <f>'Churn Analysis'!D20/'Churn Analysis'!$B20</f>
        <v>0.95348837209302328</v>
      </c>
      <c r="E20" s="9">
        <f>'Churn Analysis'!E20/'Churn Analysis'!$B20</f>
        <v>0.90697674418604646</v>
      </c>
      <c r="F20" s="9">
        <f>'Churn Analysis'!F20/'Churn Analysis'!$B20</f>
        <v>0.86046511627906974</v>
      </c>
      <c r="G20" s="9">
        <f>'Churn Analysis'!G20/'Churn Analysis'!$B20</f>
        <v>0.83720930232558144</v>
      </c>
      <c r="H20" s="9">
        <f>'Churn Analysis'!H20/'Churn Analysis'!$B20</f>
        <v>0.81395348837209303</v>
      </c>
      <c r="I20" s="9">
        <f>'Churn Analysis'!I20/'Churn Analysis'!$B20</f>
        <v>0.79069767441860461</v>
      </c>
      <c r="J20" s="9">
        <f>'Churn Analysis'!J20/'Churn Analysis'!$B20</f>
        <v>0.79069767441860461</v>
      </c>
      <c r="K20" s="9">
        <f>'Churn Analysis'!K20/'Churn Analysis'!$B20</f>
        <v>0.79069767441860461</v>
      </c>
      <c r="L20" s="9">
        <f>'Churn Analysis'!L20/'Churn Analysis'!$B20</f>
        <v>0.79069767441860461</v>
      </c>
      <c r="M20" s="9">
        <f>'Churn Analysis'!M20/'Churn Analysis'!$B20</f>
        <v>0.79069767441860461</v>
      </c>
      <c r="N20" s="9">
        <f>'Churn Analysis'!N20/'Churn Analysis'!$B20</f>
        <v>0.65116279069767447</v>
      </c>
      <c r="O20" s="9">
        <f>'Churn Analysis'!O20/'Churn Analysis'!$B20</f>
        <v>0.58139534883720934</v>
      </c>
      <c r="P20" s="9">
        <f>'Churn Analysis'!P20/'Churn Analysis'!$B20</f>
        <v>0.58139534883720934</v>
      </c>
      <c r="Q20" s="9">
        <f>'Churn Analysis'!Q20/'Churn Analysis'!$B20</f>
        <v>0.55813953488372092</v>
      </c>
      <c r="R20" s="9">
        <f>'Churn Analysis'!R20/'Churn Analysis'!$B20</f>
        <v>0.53488372093023251</v>
      </c>
      <c r="S20" s="9">
        <f>'Churn Analysis'!S20/'Churn Analysis'!$B20</f>
        <v>0.46511627906976744</v>
      </c>
      <c r="T20" s="9">
        <f>'Churn Analysis'!T20/'Churn Analysis'!$B20</f>
        <v>0.39534883720930231</v>
      </c>
      <c r="U20" s="9">
        <f>'Churn Analysis'!U20/'Churn Analysis'!$B20</f>
        <v>0.37209302325581395</v>
      </c>
      <c r="V20" s="9">
        <f>'Churn Analysis'!V20/'Churn Analysis'!$B20</f>
        <v>0.34883720930232559</v>
      </c>
      <c r="W20" s="9">
        <f>'Churn Analysis'!W20/'Churn Analysis'!$B20</f>
        <v>0.32558139534883723</v>
      </c>
      <c r="X20" s="9">
        <f>'Churn Analysis'!X20/'Churn Analysis'!$B20</f>
        <v>0.30232558139534882</v>
      </c>
      <c r="Y20" s="9">
        <f>'Churn Analysis'!Y20/'Churn Analysis'!$B20</f>
        <v>0.30232558139534882</v>
      </c>
      <c r="Z20" s="9">
        <f>'Churn Analysis'!Z20/'Churn Analysis'!$B20</f>
        <v>0.27906976744186046</v>
      </c>
      <c r="AA20" s="9">
        <f>'Churn Analysis'!AA20/'Churn Analysis'!$B20</f>
        <v>0.18604651162790697</v>
      </c>
    </row>
    <row r="21" spans="1:27" ht="18.5" customHeight="1" x14ac:dyDescent="0.35">
      <c r="A21" t="s">
        <v>2048</v>
      </c>
      <c r="B21" s="8">
        <f>'Churn Analysis'!B21/'Churn Analysis'!$B21</f>
        <v>1</v>
      </c>
      <c r="C21" s="9">
        <f>'Churn Analysis'!C21/'Churn Analysis'!$B21</f>
        <v>0.94117647058823528</v>
      </c>
      <c r="D21" s="9">
        <f>'Churn Analysis'!D21/'Churn Analysis'!$B21</f>
        <v>0.82352941176470584</v>
      </c>
      <c r="E21" s="9">
        <f>'Churn Analysis'!E21/'Churn Analysis'!$B21</f>
        <v>0.79411764705882348</v>
      </c>
      <c r="F21" s="9">
        <f>'Churn Analysis'!F21/'Churn Analysis'!$B21</f>
        <v>0.70588235294117652</v>
      </c>
      <c r="G21" s="9">
        <f>'Churn Analysis'!G21/'Churn Analysis'!$B21</f>
        <v>0.67647058823529416</v>
      </c>
      <c r="H21" s="9">
        <f>'Churn Analysis'!H21/'Churn Analysis'!$B21</f>
        <v>0.67647058823529416</v>
      </c>
      <c r="I21" s="9">
        <f>'Churn Analysis'!I21/'Churn Analysis'!$B21</f>
        <v>0.6470588235294118</v>
      </c>
      <c r="J21" s="9">
        <f>'Churn Analysis'!J21/'Churn Analysis'!$B21</f>
        <v>0.58823529411764708</v>
      </c>
      <c r="K21" s="9">
        <f>'Churn Analysis'!K21/'Churn Analysis'!$B21</f>
        <v>0.55882352941176472</v>
      </c>
      <c r="L21" s="9">
        <f>'Churn Analysis'!L21/'Churn Analysis'!$B21</f>
        <v>0.52941176470588236</v>
      </c>
      <c r="M21" s="9">
        <f>'Churn Analysis'!M21/'Churn Analysis'!$B21</f>
        <v>0.52941176470588236</v>
      </c>
      <c r="N21" s="9">
        <f>'Churn Analysis'!N21/'Churn Analysis'!$B21</f>
        <v>0.52941176470588236</v>
      </c>
      <c r="O21" s="9">
        <f>'Churn Analysis'!O21/'Churn Analysis'!$B21</f>
        <v>0.47058823529411764</v>
      </c>
      <c r="P21" s="9">
        <f>'Churn Analysis'!P21/'Churn Analysis'!$B21</f>
        <v>0.44117647058823528</v>
      </c>
      <c r="Q21" s="9">
        <f>'Churn Analysis'!Q21/'Churn Analysis'!$B21</f>
        <v>0.41176470588235292</v>
      </c>
      <c r="R21" s="9">
        <f>'Churn Analysis'!R21/'Churn Analysis'!$B21</f>
        <v>0.41176470588235292</v>
      </c>
      <c r="S21" s="9">
        <f>'Churn Analysis'!S21/'Churn Analysis'!$B21</f>
        <v>0.41176470588235292</v>
      </c>
      <c r="T21" s="9">
        <f>'Churn Analysis'!T21/'Churn Analysis'!$B21</f>
        <v>0.35294117647058826</v>
      </c>
      <c r="U21" s="9">
        <f>'Churn Analysis'!U21/'Churn Analysis'!$B21</f>
        <v>0.29411764705882354</v>
      </c>
      <c r="V21" s="9">
        <f>'Churn Analysis'!V21/'Churn Analysis'!$B21</f>
        <v>0.29411764705882354</v>
      </c>
      <c r="W21" s="9">
        <f>'Churn Analysis'!W21/'Churn Analysis'!$B21</f>
        <v>0.26470588235294118</v>
      </c>
      <c r="X21" s="9">
        <f>'Churn Analysis'!X21/'Churn Analysis'!$B21</f>
        <v>0.23529411764705882</v>
      </c>
      <c r="Y21" s="9">
        <f>'Churn Analysis'!Y21/'Churn Analysis'!$B21</f>
        <v>0.20588235294117646</v>
      </c>
      <c r="Z21" s="9">
        <f>'Churn Analysis'!Z21/'Churn Analysis'!$B21</f>
        <v>0.14705882352941177</v>
      </c>
      <c r="AA21" s="9">
        <f>'Churn Analysis'!AA21/'Churn Analysis'!$B21</f>
        <v>0.14705882352941177</v>
      </c>
    </row>
    <row r="22" spans="1:27" ht="18.5" customHeight="1" x14ac:dyDescent="0.35">
      <c r="A22" t="s">
        <v>2049</v>
      </c>
      <c r="B22" s="8">
        <f>'Churn Analysis'!B22/'Churn Analysis'!$B22</f>
        <v>1</v>
      </c>
      <c r="C22" s="9">
        <f>'Churn Analysis'!C22/'Churn Analysis'!$B22</f>
        <v>1</v>
      </c>
      <c r="D22" s="9">
        <f>'Churn Analysis'!D22/'Churn Analysis'!$B22</f>
        <v>0.97435897435897434</v>
      </c>
      <c r="E22" s="9">
        <f>'Churn Analysis'!E22/'Churn Analysis'!$B22</f>
        <v>0.97435897435897434</v>
      </c>
      <c r="F22" s="9">
        <f>'Churn Analysis'!F22/'Churn Analysis'!$B22</f>
        <v>0.97435897435897434</v>
      </c>
      <c r="G22" s="9">
        <f>'Churn Analysis'!G22/'Churn Analysis'!$B22</f>
        <v>0.94871794871794868</v>
      </c>
      <c r="H22" s="9">
        <f>'Churn Analysis'!H22/'Churn Analysis'!$B22</f>
        <v>0.92307692307692313</v>
      </c>
      <c r="I22" s="9">
        <f>'Churn Analysis'!I22/'Churn Analysis'!$B22</f>
        <v>0.89743589743589747</v>
      </c>
      <c r="J22" s="9">
        <f>'Churn Analysis'!J22/'Churn Analysis'!$B22</f>
        <v>0.82051282051282048</v>
      </c>
      <c r="K22" s="9">
        <f>'Churn Analysis'!K22/'Churn Analysis'!$B22</f>
        <v>0.79487179487179482</v>
      </c>
      <c r="L22" s="9">
        <f>'Churn Analysis'!L22/'Churn Analysis'!$B22</f>
        <v>0.76923076923076927</v>
      </c>
      <c r="M22" s="9">
        <f>'Churn Analysis'!M22/'Churn Analysis'!$B22</f>
        <v>0.76923076923076927</v>
      </c>
      <c r="N22" s="9">
        <f>'Churn Analysis'!N22/'Churn Analysis'!$B22</f>
        <v>0.74358974358974361</v>
      </c>
      <c r="O22" s="9">
        <f>'Churn Analysis'!O22/'Churn Analysis'!$B22</f>
        <v>0.69230769230769229</v>
      </c>
      <c r="P22" s="9">
        <f>'Churn Analysis'!P22/'Churn Analysis'!$B22</f>
        <v>0.66666666666666663</v>
      </c>
      <c r="Q22" s="9">
        <f>'Churn Analysis'!Q22/'Churn Analysis'!$B22</f>
        <v>0.58974358974358976</v>
      </c>
      <c r="R22" s="9">
        <f>'Churn Analysis'!R22/'Churn Analysis'!$B22</f>
        <v>0.5641025641025641</v>
      </c>
      <c r="S22" s="9">
        <f>'Churn Analysis'!S22/'Churn Analysis'!$B22</f>
        <v>0.48717948717948717</v>
      </c>
      <c r="T22" s="9">
        <f>'Churn Analysis'!T22/'Churn Analysis'!$B22</f>
        <v>0.48717948717948717</v>
      </c>
      <c r="U22" s="9">
        <f>'Churn Analysis'!U22/'Churn Analysis'!$B22</f>
        <v>0.41025641025641024</v>
      </c>
      <c r="V22" s="9">
        <f>'Churn Analysis'!V22/'Churn Analysis'!$B22</f>
        <v>0.41025641025641024</v>
      </c>
      <c r="W22" s="9">
        <f>'Churn Analysis'!W22/'Churn Analysis'!$B22</f>
        <v>0.33333333333333331</v>
      </c>
      <c r="X22" s="9">
        <f>'Churn Analysis'!X22/'Churn Analysis'!$B22</f>
        <v>0.25641025641025639</v>
      </c>
      <c r="Y22" s="9">
        <f>'Churn Analysis'!Y22/'Churn Analysis'!$B22</f>
        <v>0.25641025641025639</v>
      </c>
      <c r="Z22" s="9">
        <f>'Churn Analysis'!Z22/'Churn Analysis'!$B22</f>
        <v>0.23076923076923078</v>
      </c>
      <c r="AA22" s="9">
        <f>'Churn Analysis'!AA22/'Churn Analysis'!$B22</f>
        <v>0.20512820512820512</v>
      </c>
    </row>
    <row r="23" spans="1:27" ht="20.5" customHeight="1" x14ac:dyDescent="0.35">
      <c r="A23" t="s">
        <v>2052</v>
      </c>
      <c r="B23" s="8">
        <f>'Churn Analysis'!B23/'Churn Analysis'!$B23</f>
        <v>1</v>
      </c>
      <c r="C23" s="9">
        <f>'Churn Analysis'!C23/'Churn Analysis'!$B23</f>
        <v>1</v>
      </c>
      <c r="D23" s="9">
        <f>'Churn Analysis'!D23/'Churn Analysis'!$B23</f>
        <v>1</v>
      </c>
      <c r="E23" s="9">
        <f>'Churn Analysis'!E23/'Churn Analysis'!$B23</f>
        <v>1</v>
      </c>
      <c r="F23" s="9">
        <f>'Churn Analysis'!F23/'Churn Analysis'!$B23</f>
        <v>1</v>
      </c>
      <c r="G23" s="9">
        <f>'Churn Analysis'!G23/'Churn Analysis'!$B23</f>
        <v>1</v>
      </c>
      <c r="H23" s="9">
        <f>'Churn Analysis'!H23/'Churn Analysis'!$B23</f>
        <v>0.95121951219512191</v>
      </c>
      <c r="I23" s="9">
        <f>'Churn Analysis'!I23/'Churn Analysis'!$B23</f>
        <v>0.90243902439024393</v>
      </c>
      <c r="J23" s="9">
        <f>'Churn Analysis'!J23/'Churn Analysis'!$B23</f>
        <v>0.82926829268292679</v>
      </c>
      <c r="K23" s="9">
        <f>'Churn Analysis'!K23/'Churn Analysis'!$B23</f>
        <v>0.80487804878048785</v>
      </c>
      <c r="L23" s="9">
        <f>'Churn Analysis'!L23/'Churn Analysis'!$B23</f>
        <v>0.78048780487804881</v>
      </c>
      <c r="M23" s="9">
        <f>'Churn Analysis'!M23/'Churn Analysis'!$B23</f>
        <v>0.68292682926829273</v>
      </c>
      <c r="N23" s="9">
        <f>'Churn Analysis'!N23/'Churn Analysis'!$B23</f>
        <v>0.68292682926829273</v>
      </c>
      <c r="O23" s="9">
        <f>'Churn Analysis'!O23/'Churn Analysis'!$B23</f>
        <v>0.65853658536585369</v>
      </c>
      <c r="P23" s="9">
        <f>'Churn Analysis'!P23/'Churn Analysis'!$B23</f>
        <v>0.6097560975609756</v>
      </c>
      <c r="Q23" s="9">
        <f>'Churn Analysis'!Q23/'Churn Analysis'!$B23</f>
        <v>0.56097560975609762</v>
      </c>
      <c r="R23" s="9">
        <f>'Churn Analysis'!R23/'Churn Analysis'!$B23</f>
        <v>0.43902439024390244</v>
      </c>
      <c r="S23" s="9">
        <f>'Churn Analysis'!S23/'Churn Analysis'!$B23</f>
        <v>0.43902439024390244</v>
      </c>
      <c r="T23" s="9">
        <f>'Churn Analysis'!T23/'Churn Analysis'!$B23</f>
        <v>0.43902439024390244</v>
      </c>
      <c r="U23" s="9">
        <f>'Churn Analysis'!U23/'Churn Analysis'!$B23</f>
        <v>0.41463414634146339</v>
      </c>
      <c r="V23" s="9">
        <f>'Churn Analysis'!V23/'Churn Analysis'!$B23</f>
        <v>0.34146341463414637</v>
      </c>
      <c r="W23" s="9">
        <f>'Churn Analysis'!W23/'Churn Analysis'!$B23</f>
        <v>0.34146341463414637</v>
      </c>
      <c r="X23" s="9">
        <f>'Churn Analysis'!X23/'Churn Analysis'!$B23</f>
        <v>0.26829268292682928</v>
      </c>
      <c r="Y23" s="9">
        <f>'Churn Analysis'!Y23/'Churn Analysis'!$B23</f>
        <v>0.24390243902439024</v>
      </c>
      <c r="Z23" s="9">
        <f>'Churn Analysis'!Z23/'Churn Analysis'!$B23</f>
        <v>0.17073170731707318</v>
      </c>
      <c r="AA23" s="9">
        <f>'Churn Analysis'!AA23/'Churn Analysis'!$B23</f>
        <v>0.17073170731707318</v>
      </c>
    </row>
    <row r="24" spans="1:27" ht="20" customHeight="1" x14ac:dyDescent="0.35">
      <c r="A24" t="s">
        <v>2053</v>
      </c>
      <c r="B24" s="8">
        <f>'Churn Analysis'!B24/'Churn Analysis'!$B24</f>
        <v>1</v>
      </c>
      <c r="C24" s="9">
        <f>'Churn Analysis'!C24/'Churn Analysis'!$B24</f>
        <v>1</v>
      </c>
      <c r="D24" s="9">
        <f>'Churn Analysis'!D24/'Churn Analysis'!$B24</f>
        <v>0.96153846153846156</v>
      </c>
      <c r="E24" s="9">
        <f>'Churn Analysis'!E24/'Churn Analysis'!$B24</f>
        <v>0.88461538461538458</v>
      </c>
      <c r="F24" s="9">
        <f>'Churn Analysis'!F24/'Churn Analysis'!$B24</f>
        <v>0.88461538461538458</v>
      </c>
      <c r="G24" s="9">
        <f>'Churn Analysis'!G24/'Churn Analysis'!$B24</f>
        <v>0.88461538461538458</v>
      </c>
      <c r="H24" s="9">
        <f>'Churn Analysis'!H24/'Churn Analysis'!$B24</f>
        <v>0.88461538461538458</v>
      </c>
      <c r="I24" s="9">
        <f>'Churn Analysis'!I24/'Churn Analysis'!$B24</f>
        <v>0.80769230769230771</v>
      </c>
      <c r="J24" s="9">
        <f>'Churn Analysis'!J24/'Churn Analysis'!$B24</f>
        <v>0.80769230769230771</v>
      </c>
      <c r="K24" s="9">
        <f>'Churn Analysis'!K24/'Churn Analysis'!$B24</f>
        <v>0.73076923076923073</v>
      </c>
      <c r="L24" s="9">
        <f>'Churn Analysis'!L24/'Churn Analysis'!$B24</f>
        <v>0.73076923076923073</v>
      </c>
      <c r="M24" s="9">
        <f>'Churn Analysis'!M24/'Churn Analysis'!$B24</f>
        <v>0.69230769230769229</v>
      </c>
      <c r="N24" s="9">
        <f>'Churn Analysis'!N24/'Churn Analysis'!$B24</f>
        <v>0.69230769230769229</v>
      </c>
      <c r="O24" s="9">
        <f>'Churn Analysis'!O24/'Churn Analysis'!$B24</f>
        <v>0.57692307692307687</v>
      </c>
      <c r="P24" s="9">
        <f>'Churn Analysis'!P24/'Churn Analysis'!$B24</f>
        <v>0.5</v>
      </c>
      <c r="Q24" s="9">
        <f>'Churn Analysis'!Q24/'Churn Analysis'!$B24</f>
        <v>0.5</v>
      </c>
      <c r="R24" s="9">
        <f>'Churn Analysis'!R24/'Churn Analysis'!$B24</f>
        <v>0.5</v>
      </c>
      <c r="S24" s="9">
        <f>'Churn Analysis'!S24/'Churn Analysis'!$B24</f>
        <v>0.5</v>
      </c>
      <c r="T24" s="9">
        <f>'Churn Analysis'!T24/'Churn Analysis'!$B24</f>
        <v>0.5</v>
      </c>
      <c r="U24" s="9">
        <f>'Churn Analysis'!U24/'Churn Analysis'!$B24</f>
        <v>0.42307692307692307</v>
      </c>
      <c r="V24" s="9">
        <f>'Churn Analysis'!V24/'Churn Analysis'!$B24</f>
        <v>0.38461538461538464</v>
      </c>
      <c r="W24" s="9">
        <f>'Churn Analysis'!W24/'Churn Analysis'!$B24</f>
        <v>0.30769230769230771</v>
      </c>
      <c r="X24" s="9">
        <f>'Churn Analysis'!X24/'Churn Analysis'!$B24</f>
        <v>0.26923076923076922</v>
      </c>
      <c r="Y24" s="9">
        <f>'Churn Analysis'!Y24/'Churn Analysis'!$B24</f>
        <v>0.11538461538461539</v>
      </c>
      <c r="Z24" s="9">
        <f>'Churn Analysis'!Z24/'Churn Analysis'!$B24</f>
        <v>0.11538461538461539</v>
      </c>
      <c r="AA24" s="9">
        <f>'Churn Analysis'!AA24/'Churn Analysis'!$B24</f>
        <v>0</v>
      </c>
    </row>
    <row r="25" spans="1:27" ht="22" customHeight="1" x14ac:dyDescent="0.35">
      <c r="A25" t="s">
        <v>2054</v>
      </c>
      <c r="B25" s="8">
        <f>'Churn Analysis'!B25/'Churn Analysis'!$B25</f>
        <v>1</v>
      </c>
      <c r="C25" s="9">
        <f>'Churn Analysis'!C25/'Churn Analysis'!$B25</f>
        <v>1</v>
      </c>
      <c r="D25" s="9">
        <f>'Churn Analysis'!D25/'Churn Analysis'!$B25</f>
        <v>0.98039215686274506</v>
      </c>
      <c r="E25" s="9">
        <f>'Churn Analysis'!E25/'Churn Analysis'!$B25</f>
        <v>0.94117647058823528</v>
      </c>
      <c r="F25" s="9">
        <f>'Churn Analysis'!F25/'Churn Analysis'!$B25</f>
        <v>0.88235294117647056</v>
      </c>
      <c r="G25" s="9">
        <f>'Churn Analysis'!G25/'Churn Analysis'!$B25</f>
        <v>0.84313725490196079</v>
      </c>
      <c r="H25" s="9">
        <f>'Churn Analysis'!H25/'Churn Analysis'!$B25</f>
        <v>0.80392156862745101</v>
      </c>
      <c r="I25" s="9">
        <f>'Churn Analysis'!I25/'Churn Analysis'!$B25</f>
        <v>0.74509803921568629</v>
      </c>
      <c r="J25" s="9">
        <f>'Churn Analysis'!J25/'Churn Analysis'!$B25</f>
        <v>0.70588235294117652</v>
      </c>
      <c r="K25" s="9">
        <f>'Churn Analysis'!K25/'Churn Analysis'!$B25</f>
        <v>0.66666666666666663</v>
      </c>
      <c r="L25" s="9">
        <f>'Churn Analysis'!L25/'Churn Analysis'!$B25</f>
        <v>0.60784313725490191</v>
      </c>
      <c r="M25" s="9">
        <f>'Churn Analysis'!M25/'Churn Analysis'!$B25</f>
        <v>0.58823529411764708</v>
      </c>
      <c r="N25" s="9">
        <f>'Churn Analysis'!N25/'Churn Analysis'!$B25</f>
        <v>0.58823529411764708</v>
      </c>
      <c r="O25" s="9">
        <f>'Churn Analysis'!O25/'Churn Analysis'!$B25</f>
        <v>0.56862745098039214</v>
      </c>
      <c r="P25" s="9">
        <f>'Churn Analysis'!P25/'Churn Analysis'!$B25</f>
        <v>0.50980392156862742</v>
      </c>
      <c r="Q25" s="9">
        <f>'Churn Analysis'!Q25/'Churn Analysis'!$B25</f>
        <v>0.49019607843137253</v>
      </c>
      <c r="R25" s="9">
        <f>'Churn Analysis'!R25/'Churn Analysis'!$B25</f>
        <v>0.47058823529411764</v>
      </c>
      <c r="S25" s="9">
        <f>'Churn Analysis'!S25/'Churn Analysis'!$B25</f>
        <v>0.41176470588235292</v>
      </c>
      <c r="T25" s="9">
        <f>'Churn Analysis'!T25/'Churn Analysis'!$B25</f>
        <v>0.37254901960784315</v>
      </c>
      <c r="U25" s="9">
        <f>'Churn Analysis'!U25/'Churn Analysis'!$B25</f>
        <v>0.33333333333333331</v>
      </c>
      <c r="V25" s="9">
        <f>'Churn Analysis'!V25/'Churn Analysis'!$B25</f>
        <v>0.29411764705882354</v>
      </c>
      <c r="W25" s="9">
        <f>'Churn Analysis'!W25/'Churn Analysis'!$B25</f>
        <v>0.27450980392156865</v>
      </c>
      <c r="X25" s="9">
        <f>'Churn Analysis'!X25/'Churn Analysis'!$B25</f>
        <v>0.23529411764705882</v>
      </c>
      <c r="Y25" s="9">
        <f>'Churn Analysis'!Y25/'Churn Analysis'!$B25</f>
        <v>0.21568627450980393</v>
      </c>
      <c r="Z25" s="9">
        <f>'Churn Analysis'!Z25/'Churn Analysis'!$B25</f>
        <v>0.19607843137254902</v>
      </c>
      <c r="AA25" s="9">
        <f>'Churn Analysis'!AA25/'Churn Analysis'!$B25</f>
        <v>0.19607843137254902</v>
      </c>
    </row>
    <row r="26" spans="1:27" ht="18" customHeight="1" x14ac:dyDescent="0.35">
      <c r="A26" t="s">
        <v>2055</v>
      </c>
      <c r="B26" s="8">
        <f>'Churn Analysis'!B26/'Churn Analysis'!$B26</f>
        <v>1</v>
      </c>
      <c r="C26" s="9">
        <f>'Churn Analysis'!C26/'Churn Analysis'!$B26</f>
        <v>1</v>
      </c>
      <c r="D26" s="9">
        <f>'Churn Analysis'!D26/'Churn Analysis'!$B26</f>
        <v>0.97368421052631582</v>
      </c>
      <c r="E26" s="9">
        <f>'Churn Analysis'!E26/'Churn Analysis'!$B26</f>
        <v>0.92105263157894735</v>
      </c>
      <c r="F26" s="9">
        <f>'Churn Analysis'!F26/'Churn Analysis'!$B26</f>
        <v>0.89473684210526316</v>
      </c>
      <c r="G26" s="9">
        <f>'Churn Analysis'!G26/'Churn Analysis'!$B26</f>
        <v>0.81578947368421051</v>
      </c>
      <c r="H26" s="9">
        <f>'Churn Analysis'!H26/'Churn Analysis'!$B26</f>
        <v>0.78947368421052633</v>
      </c>
      <c r="I26" s="9">
        <f>'Churn Analysis'!I26/'Churn Analysis'!$B26</f>
        <v>0.76315789473684215</v>
      </c>
      <c r="J26" s="9">
        <f>'Churn Analysis'!J26/'Churn Analysis'!$B26</f>
        <v>0.73684210526315785</v>
      </c>
      <c r="K26" s="9">
        <f>'Churn Analysis'!K26/'Churn Analysis'!$B26</f>
        <v>0.71052631578947367</v>
      </c>
      <c r="L26" s="9">
        <f>'Churn Analysis'!L26/'Churn Analysis'!$B26</f>
        <v>0.71052631578947367</v>
      </c>
      <c r="M26" s="9">
        <f>'Churn Analysis'!M26/'Churn Analysis'!$B26</f>
        <v>0.63157894736842102</v>
      </c>
      <c r="N26" s="9">
        <f>'Churn Analysis'!N26/'Churn Analysis'!$B26</f>
        <v>0.60526315789473684</v>
      </c>
      <c r="O26" s="9">
        <f>'Churn Analysis'!O26/'Churn Analysis'!$B26</f>
        <v>0.55263157894736847</v>
      </c>
      <c r="P26" s="9">
        <f>'Churn Analysis'!P26/'Churn Analysis'!$B26</f>
        <v>0.55263157894736847</v>
      </c>
      <c r="Q26" s="9">
        <f>'Churn Analysis'!Q26/'Churn Analysis'!$B26</f>
        <v>0.5</v>
      </c>
      <c r="R26" s="9">
        <f>'Churn Analysis'!R26/'Churn Analysis'!$B26</f>
        <v>0.47368421052631576</v>
      </c>
      <c r="S26" s="9">
        <f>'Churn Analysis'!S26/'Churn Analysis'!$B26</f>
        <v>0.39473684210526316</v>
      </c>
      <c r="T26" s="9">
        <f>'Churn Analysis'!T26/'Churn Analysis'!$B26</f>
        <v>0.34210526315789475</v>
      </c>
      <c r="U26" s="9">
        <f>'Churn Analysis'!U26/'Churn Analysis'!$B26</f>
        <v>0.34210526315789475</v>
      </c>
      <c r="V26" s="9">
        <f>'Churn Analysis'!V26/'Churn Analysis'!$B26</f>
        <v>0.34210526315789475</v>
      </c>
      <c r="W26" s="9">
        <f>'Churn Analysis'!W26/'Churn Analysis'!$B26</f>
        <v>0.26315789473684209</v>
      </c>
      <c r="X26" s="9">
        <f>'Churn Analysis'!X26/'Churn Analysis'!$B26</f>
        <v>0.21052631578947367</v>
      </c>
      <c r="Y26" s="9">
        <f>'Churn Analysis'!Y26/'Churn Analysis'!$B26</f>
        <v>0.18421052631578946</v>
      </c>
      <c r="Z26" s="9">
        <f>'Churn Analysis'!Z26/'Churn Analysis'!$B26</f>
        <v>0.13157894736842105</v>
      </c>
      <c r="AA26" s="9">
        <f>'Churn Analysis'!AA26/'Churn Analysis'!$B26</f>
        <v>0.13157894736842105</v>
      </c>
    </row>
    <row r="27" spans="1:27" ht="22" customHeight="1" x14ac:dyDescent="0.35">
      <c r="A27" t="s">
        <v>2056</v>
      </c>
      <c r="B27" s="8">
        <f>'Churn Analysis'!B27/'Churn Analysis'!$B27</f>
        <v>1</v>
      </c>
      <c r="C27" s="9">
        <f>'Churn Analysis'!C27/'Churn Analysis'!$B27</f>
        <v>0.96</v>
      </c>
      <c r="D27" s="9">
        <f>'Churn Analysis'!D27/'Churn Analysis'!$B27</f>
        <v>0.92</v>
      </c>
      <c r="E27" s="9">
        <f>'Churn Analysis'!E27/'Churn Analysis'!$B27</f>
        <v>0.9</v>
      </c>
      <c r="F27" s="9">
        <f>'Churn Analysis'!F27/'Churn Analysis'!$B27</f>
        <v>0.86</v>
      </c>
      <c r="G27" s="9">
        <f>'Churn Analysis'!G27/'Churn Analysis'!$B27</f>
        <v>0.84</v>
      </c>
      <c r="H27" s="9">
        <f>'Churn Analysis'!H27/'Churn Analysis'!$B27</f>
        <v>0.78</v>
      </c>
      <c r="I27" s="9">
        <f>'Churn Analysis'!I27/'Churn Analysis'!$B27</f>
        <v>0.72</v>
      </c>
      <c r="J27" s="9">
        <f>'Churn Analysis'!J27/'Churn Analysis'!$B27</f>
        <v>0.72</v>
      </c>
      <c r="K27" s="9">
        <f>'Churn Analysis'!K27/'Churn Analysis'!$B27</f>
        <v>0.64</v>
      </c>
      <c r="L27" s="9">
        <f>'Churn Analysis'!L27/'Churn Analysis'!$B27</f>
        <v>0.6</v>
      </c>
      <c r="M27" s="9">
        <f>'Churn Analysis'!M27/'Churn Analysis'!$B27</f>
        <v>0.6</v>
      </c>
      <c r="N27" s="9">
        <f>'Churn Analysis'!N27/'Churn Analysis'!$B27</f>
        <v>0.6</v>
      </c>
      <c r="O27" s="9">
        <f>'Churn Analysis'!O27/'Churn Analysis'!$B27</f>
        <v>0.54</v>
      </c>
      <c r="P27" s="9">
        <f>'Churn Analysis'!P27/'Churn Analysis'!$B27</f>
        <v>0.5</v>
      </c>
      <c r="Q27" s="9">
        <f>'Churn Analysis'!Q27/'Churn Analysis'!$B27</f>
        <v>0.5</v>
      </c>
      <c r="R27" s="9">
        <f>'Churn Analysis'!R27/'Churn Analysis'!$B27</f>
        <v>0.44</v>
      </c>
      <c r="S27" s="9">
        <f>'Churn Analysis'!S27/'Churn Analysis'!$B27</f>
        <v>0.44</v>
      </c>
      <c r="T27" s="9">
        <f>'Churn Analysis'!T27/'Churn Analysis'!$B27</f>
        <v>0.42</v>
      </c>
      <c r="U27" s="9">
        <f>'Churn Analysis'!U27/'Churn Analysis'!$B27</f>
        <v>0.4</v>
      </c>
      <c r="V27" s="9">
        <f>'Churn Analysis'!V27/'Churn Analysis'!$B27</f>
        <v>0.36</v>
      </c>
      <c r="W27" s="9">
        <f>'Churn Analysis'!W27/'Churn Analysis'!$B27</f>
        <v>0.3</v>
      </c>
      <c r="X27" s="9">
        <f>'Churn Analysis'!X27/'Churn Analysis'!$B27</f>
        <v>0.2</v>
      </c>
      <c r="Y27" s="9">
        <f>'Churn Analysis'!Y27/'Churn Analysis'!$B27</f>
        <v>0.16</v>
      </c>
      <c r="Z27" s="9">
        <f>'Churn Analysis'!Z27/'Churn Analysis'!$B27</f>
        <v>0.14000000000000001</v>
      </c>
      <c r="AA27" s="9">
        <f>'Churn Analysis'!AA27/'Churn Analysis'!$B27</f>
        <v>0.14000000000000001</v>
      </c>
    </row>
    <row r="28" spans="1:27" ht="17.5" customHeight="1" x14ac:dyDescent="0.35">
      <c r="A28" t="s">
        <v>2057</v>
      </c>
      <c r="B28" s="8">
        <f>'Churn Analysis'!B28/'Churn Analysis'!$B28</f>
        <v>1</v>
      </c>
      <c r="C28" s="9">
        <f>'Churn Analysis'!C28/'Churn Analysis'!$B28</f>
        <v>1</v>
      </c>
      <c r="D28" s="9">
        <f>'Churn Analysis'!D28/'Churn Analysis'!$B28</f>
        <v>0.967741935483871</v>
      </c>
      <c r="E28" s="9">
        <f>'Churn Analysis'!E28/'Churn Analysis'!$B28</f>
        <v>0.90322580645161288</v>
      </c>
      <c r="F28" s="9">
        <f>'Churn Analysis'!F28/'Churn Analysis'!$B28</f>
        <v>0.83870967741935487</v>
      </c>
      <c r="G28" s="9">
        <f>'Churn Analysis'!G28/'Churn Analysis'!$B28</f>
        <v>0.80645161290322576</v>
      </c>
      <c r="H28" s="9">
        <f>'Churn Analysis'!H28/'Churn Analysis'!$B28</f>
        <v>0.80645161290322576</v>
      </c>
      <c r="I28" s="9">
        <f>'Churn Analysis'!I28/'Churn Analysis'!$B28</f>
        <v>0.74193548387096775</v>
      </c>
      <c r="J28" s="9">
        <f>'Churn Analysis'!J28/'Churn Analysis'!$B28</f>
        <v>0.74193548387096775</v>
      </c>
      <c r="K28" s="9">
        <f>'Churn Analysis'!K28/'Churn Analysis'!$B28</f>
        <v>0.70967741935483875</v>
      </c>
      <c r="L28" s="9">
        <f>'Churn Analysis'!L28/'Churn Analysis'!$B28</f>
        <v>0.67741935483870963</v>
      </c>
      <c r="M28" s="9">
        <f>'Churn Analysis'!M28/'Churn Analysis'!$B28</f>
        <v>0.67741935483870963</v>
      </c>
      <c r="N28" s="9">
        <f>'Churn Analysis'!N28/'Churn Analysis'!$B28</f>
        <v>0.67741935483870963</v>
      </c>
      <c r="O28" s="9">
        <f>'Churn Analysis'!O28/'Churn Analysis'!$B28</f>
        <v>0.64516129032258063</v>
      </c>
      <c r="P28" s="9">
        <f>'Churn Analysis'!P28/'Churn Analysis'!$B28</f>
        <v>0.64516129032258063</v>
      </c>
      <c r="Q28" s="9">
        <f>'Churn Analysis'!Q28/'Churn Analysis'!$B28</f>
        <v>0.61290322580645162</v>
      </c>
      <c r="R28" s="9">
        <f>'Churn Analysis'!R28/'Churn Analysis'!$B28</f>
        <v>0.54838709677419351</v>
      </c>
      <c r="S28" s="9">
        <f>'Churn Analysis'!S28/'Churn Analysis'!$B28</f>
        <v>0.54838709677419351</v>
      </c>
      <c r="T28" s="9">
        <f>'Churn Analysis'!T28/'Churn Analysis'!$B28</f>
        <v>0.5161290322580645</v>
      </c>
      <c r="U28" s="9">
        <f>'Churn Analysis'!U28/'Churn Analysis'!$B28</f>
        <v>0.45161290322580644</v>
      </c>
      <c r="V28" s="9">
        <f>'Churn Analysis'!V28/'Churn Analysis'!$B28</f>
        <v>0.38709677419354838</v>
      </c>
      <c r="W28" s="9">
        <f>'Churn Analysis'!W28/'Churn Analysis'!$B28</f>
        <v>0.35483870967741937</v>
      </c>
      <c r="X28" s="9">
        <f>'Churn Analysis'!X28/'Churn Analysis'!$B28</f>
        <v>0.35483870967741937</v>
      </c>
      <c r="Y28" s="9">
        <f>'Churn Analysis'!Y28/'Churn Analysis'!$B28</f>
        <v>0.29032258064516131</v>
      </c>
      <c r="Z28" s="9">
        <f>'Churn Analysis'!Z28/'Churn Analysis'!$B28</f>
        <v>0.25806451612903225</v>
      </c>
      <c r="AA28" s="9">
        <f>'Churn Analysis'!AA28/'Churn Analysis'!$B28</f>
        <v>0.22580645161290322</v>
      </c>
    </row>
    <row r="29" spans="1:27" ht="19.5" customHeight="1" x14ac:dyDescent="0.35">
      <c r="A29" t="s">
        <v>2058</v>
      </c>
      <c r="B29" s="8">
        <f>'Churn Analysis'!B29/'Churn Analysis'!$B29</f>
        <v>1</v>
      </c>
      <c r="C29" s="9">
        <f>'Churn Analysis'!C29/'Churn Analysis'!$B29</f>
        <v>0.94736842105263153</v>
      </c>
      <c r="D29" s="9">
        <f>'Churn Analysis'!D29/'Churn Analysis'!$B29</f>
        <v>0.94736842105263153</v>
      </c>
      <c r="E29" s="9">
        <f>'Churn Analysis'!E29/'Churn Analysis'!$B29</f>
        <v>0.89473684210526316</v>
      </c>
      <c r="F29" s="9">
        <f>'Churn Analysis'!F29/'Churn Analysis'!$B29</f>
        <v>0.73684210526315785</v>
      </c>
      <c r="G29" s="9">
        <f>'Churn Analysis'!G29/'Churn Analysis'!$B29</f>
        <v>0.73684210526315785</v>
      </c>
      <c r="H29" s="9">
        <f>'Churn Analysis'!H29/'Churn Analysis'!$B29</f>
        <v>0.73684210526315785</v>
      </c>
      <c r="I29" s="9">
        <f>'Churn Analysis'!I29/'Churn Analysis'!$B29</f>
        <v>0.73684210526315785</v>
      </c>
      <c r="J29" s="9">
        <f>'Churn Analysis'!J29/'Churn Analysis'!$B29</f>
        <v>0.63157894736842102</v>
      </c>
      <c r="K29" s="9">
        <f>'Churn Analysis'!K29/'Churn Analysis'!$B29</f>
        <v>0.57894736842105265</v>
      </c>
      <c r="L29" s="9">
        <f>'Churn Analysis'!L29/'Churn Analysis'!$B29</f>
        <v>0.57894736842105265</v>
      </c>
      <c r="M29" s="9">
        <f>'Churn Analysis'!M29/'Churn Analysis'!$B29</f>
        <v>0.52631578947368418</v>
      </c>
      <c r="N29" s="9">
        <f>'Churn Analysis'!N29/'Churn Analysis'!$B29</f>
        <v>0.47368421052631576</v>
      </c>
      <c r="O29" s="9">
        <f>'Churn Analysis'!O29/'Churn Analysis'!$B29</f>
        <v>0.42105263157894735</v>
      </c>
      <c r="P29" s="9">
        <f>'Churn Analysis'!P29/'Churn Analysis'!$B29</f>
        <v>0.42105263157894735</v>
      </c>
      <c r="Q29" s="9">
        <f>'Churn Analysis'!Q29/'Churn Analysis'!$B29</f>
        <v>0.42105263157894735</v>
      </c>
      <c r="R29" s="9">
        <f>'Churn Analysis'!R29/'Churn Analysis'!$B29</f>
        <v>0.42105263157894735</v>
      </c>
      <c r="S29" s="9">
        <f>'Churn Analysis'!S29/'Churn Analysis'!$B29</f>
        <v>0.36842105263157893</v>
      </c>
      <c r="T29" s="9">
        <f>'Churn Analysis'!T29/'Churn Analysis'!$B29</f>
        <v>0.36842105263157893</v>
      </c>
      <c r="U29" s="9">
        <f>'Churn Analysis'!U29/'Churn Analysis'!$B29</f>
        <v>0.31578947368421051</v>
      </c>
      <c r="V29" s="9">
        <f>'Churn Analysis'!V29/'Churn Analysis'!$B29</f>
        <v>0.26315789473684209</v>
      </c>
      <c r="W29" s="9">
        <f>'Churn Analysis'!W29/'Churn Analysis'!$B29</f>
        <v>0.26315789473684209</v>
      </c>
      <c r="X29" s="9">
        <f>'Churn Analysis'!X29/'Churn Analysis'!$B29</f>
        <v>0.26315789473684209</v>
      </c>
      <c r="Y29" s="9">
        <f>'Churn Analysis'!Y29/'Churn Analysis'!$B29</f>
        <v>0.26315789473684209</v>
      </c>
      <c r="Z29" s="9">
        <f>'Churn Analysis'!Z29/'Churn Analysis'!$B29</f>
        <v>0.21052631578947367</v>
      </c>
      <c r="AA29" s="9">
        <f>'Churn Analysis'!AA29/'Churn Analysis'!$B29</f>
        <v>0.21052631578947367</v>
      </c>
    </row>
    <row r="30" spans="1:27" x14ac:dyDescent="0.3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3" s="7" customFormat="1" x14ac:dyDescent="0.35"/>
    <row r="63" spans="1:27" x14ac:dyDescent="0.35">
      <c r="C63" t="s">
        <v>7</v>
      </c>
    </row>
    <row r="64" spans="1:27" x14ac:dyDescent="0.35">
      <c r="A64" t="s">
        <v>2050</v>
      </c>
      <c r="B64" t="s">
        <v>2051</v>
      </c>
      <c r="C64">
        <v>3</v>
      </c>
      <c r="D64">
        <v>4</v>
      </c>
      <c r="E64">
        <v>5</v>
      </c>
      <c r="F64">
        <v>6</v>
      </c>
      <c r="G64">
        <v>7</v>
      </c>
      <c r="H64">
        <v>8</v>
      </c>
      <c r="I64">
        <v>9</v>
      </c>
      <c r="J64">
        <v>10</v>
      </c>
      <c r="K64">
        <v>11</v>
      </c>
      <c r="L64">
        <v>12</v>
      </c>
      <c r="M64">
        <v>13</v>
      </c>
      <c r="N64">
        <v>14</v>
      </c>
      <c r="O64">
        <v>15</v>
      </c>
      <c r="P64">
        <v>16</v>
      </c>
      <c r="Q64">
        <v>17</v>
      </c>
      <c r="R64">
        <v>18</v>
      </c>
      <c r="S64">
        <v>19</v>
      </c>
      <c r="T64">
        <v>20</v>
      </c>
      <c r="U64">
        <v>21</v>
      </c>
      <c r="V64">
        <v>22</v>
      </c>
      <c r="W64">
        <v>23</v>
      </c>
      <c r="X64">
        <v>24</v>
      </c>
      <c r="Y64">
        <v>25</v>
      </c>
      <c r="Z64">
        <v>26</v>
      </c>
      <c r="AA64">
        <v>27</v>
      </c>
    </row>
    <row r="65" spans="1:27" x14ac:dyDescent="0.35">
      <c r="A65" t="s">
        <v>2031</v>
      </c>
      <c r="B65">
        <v>18</v>
      </c>
      <c r="C65">
        <v>3</v>
      </c>
      <c r="D65">
        <v>1</v>
      </c>
      <c r="G65">
        <v>1</v>
      </c>
      <c r="M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Z65">
        <v>2</v>
      </c>
      <c r="AA65">
        <v>1</v>
      </c>
    </row>
    <row r="66" spans="1:27" x14ac:dyDescent="0.35">
      <c r="A66" t="s">
        <v>2032</v>
      </c>
      <c r="B66">
        <v>40</v>
      </c>
      <c r="C66">
        <v>1</v>
      </c>
      <c r="D66">
        <v>2</v>
      </c>
      <c r="F66">
        <v>4</v>
      </c>
      <c r="G66">
        <v>1</v>
      </c>
      <c r="H66">
        <v>2</v>
      </c>
      <c r="J66">
        <v>1</v>
      </c>
      <c r="K66">
        <v>1</v>
      </c>
      <c r="L66">
        <v>1</v>
      </c>
      <c r="M66">
        <v>1</v>
      </c>
      <c r="N66">
        <v>4</v>
      </c>
      <c r="P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1</v>
      </c>
      <c r="Y66">
        <v>1</v>
      </c>
      <c r="Z66">
        <v>3</v>
      </c>
      <c r="AA66">
        <v>1</v>
      </c>
    </row>
    <row r="67" spans="1:27" x14ac:dyDescent="0.35">
      <c r="A67" t="s">
        <v>2033</v>
      </c>
      <c r="B67">
        <v>52</v>
      </c>
      <c r="C67">
        <v>1</v>
      </c>
      <c r="E67">
        <v>1</v>
      </c>
      <c r="F67">
        <v>1</v>
      </c>
      <c r="G67">
        <v>3</v>
      </c>
      <c r="H67">
        <v>1</v>
      </c>
      <c r="I67">
        <v>5</v>
      </c>
      <c r="J67">
        <v>2</v>
      </c>
      <c r="L67">
        <v>2</v>
      </c>
      <c r="M67">
        <v>1</v>
      </c>
      <c r="O67">
        <v>5</v>
      </c>
      <c r="P67">
        <v>3</v>
      </c>
      <c r="Q67">
        <v>4</v>
      </c>
      <c r="R67">
        <v>1</v>
      </c>
      <c r="S67">
        <v>2</v>
      </c>
      <c r="T67">
        <v>1</v>
      </c>
      <c r="U67">
        <v>1</v>
      </c>
      <c r="V67">
        <v>3</v>
      </c>
      <c r="W67">
        <v>1</v>
      </c>
      <c r="X67">
        <v>2</v>
      </c>
      <c r="Y67">
        <v>1</v>
      </c>
      <c r="Z67">
        <v>2</v>
      </c>
    </row>
    <row r="68" spans="1:27" x14ac:dyDescent="0.35">
      <c r="A68" t="s">
        <v>2034</v>
      </c>
      <c r="B68">
        <v>45</v>
      </c>
      <c r="C68">
        <v>2</v>
      </c>
      <c r="D68">
        <v>1</v>
      </c>
      <c r="E68">
        <v>2</v>
      </c>
      <c r="G68">
        <v>2</v>
      </c>
      <c r="H68">
        <v>3</v>
      </c>
      <c r="J68">
        <v>1</v>
      </c>
      <c r="K68">
        <v>1</v>
      </c>
      <c r="M68">
        <v>1</v>
      </c>
      <c r="N68">
        <v>4</v>
      </c>
      <c r="O68">
        <v>1</v>
      </c>
      <c r="P68">
        <v>1</v>
      </c>
      <c r="Q68">
        <v>3</v>
      </c>
      <c r="R68">
        <v>4</v>
      </c>
      <c r="S68">
        <v>1</v>
      </c>
      <c r="T68">
        <v>1</v>
      </c>
      <c r="U68">
        <v>1</v>
      </c>
      <c r="X68">
        <v>2</v>
      </c>
      <c r="Y68">
        <v>2</v>
      </c>
      <c r="Z68">
        <v>3</v>
      </c>
    </row>
    <row r="69" spans="1:27" x14ac:dyDescent="0.35">
      <c r="A69" t="s">
        <v>2035</v>
      </c>
      <c r="B69">
        <v>52</v>
      </c>
      <c r="C69">
        <v>2</v>
      </c>
      <c r="D69">
        <v>3</v>
      </c>
      <c r="E69">
        <v>1</v>
      </c>
      <c r="F69">
        <v>1</v>
      </c>
      <c r="G69">
        <v>3</v>
      </c>
      <c r="H69">
        <v>2</v>
      </c>
      <c r="I69">
        <v>2</v>
      </c>
      <c r="L69">
        <v>2</v>
      </c>
      <c r="M69">
        <v>3</v>
      </c>
      <c r="N69">
        <v>1</v>
      </c>
      <c r="O69">
        <v>2</v>
      </c>
      <c r="P69">
        <v>1</v>
      </c>
      <c r="Q69">
        <v>2</v>
      </c>
      <c r="R69">
        <v>3</v>
      </c>
      <c r="S69">
        <v>4</v>
      </c>
      <c r="U69">
        <v>1</v>
      </c>
      <c r="V69">
        <v>1</v>
      </c>
      <c r="W69">
        <v>3</v>
      </c>
      <c r="X69">
        <v>1</v>
      </c>
      <c r="Z69">
        <v>2</v>
      </c>
      <c r="AA69">
        <v>5</v>
      </c>
    </row>
    <row r="70" spans="1:27" x14ac:dyDescent="0.35">
      <c r="A70" t="s">
        <v>2036</v>
      </c>
      <c r="B70">
        <v>37</v>
      </c>
      <c r="D70">
        <v>3</v>
      </c>
      <c r="F70">
        <v>1</v>
      </c>
      <c r="H70">
        <v>2</v>
      </c>
      <c r="I70">
        <v>2</v>
      </c>
      <c r="K70">
        <v>1</v>
      </c>
      <c r="M70">
        <v>1</v>
      </c>
      <c r="N70">
        <v>3</v>
      </c>
      <c r="P70">
        <v>2</v>
      </c>
      <c r="R70">
        <v>6</v>
      </c>
      <c r="S70">
        <v>1</v>
      </c>
      <c r="U70">
        <v>1</v>
      </c>
      <c r="V70">
        <v>2</v>
      </c>
      <c r="W70">
        <v>1</v>
      </c>
      <c r="X70">
        <v>2</v>
      </c>
      <c r="Y70">
        <v>1</v>
      </c>
    </row>
    <row r="71" spans="1:27" x14ac:dyDescent="0.35">
      <c r="A71" t="s">
        <v>2037</v>
      </c>
      <c r="B71">
        <v>50</v>
      </c>
      <c r="C71">
        <v>2</v>
      </c>
      <c r="D71">
        <v>3</v>
      </c>
      <c r="E71">
        <v>1</v>
      </c>
      <c r="G71">
        <v>2</v>
      </c>
      <c r="H71">
        <v>2</v>
      </c>
      <c r="I71">
        <v>1</v>
      </c>
      <c r="J71">
        <v>2</v>
      </c>
      <c r="K71">
        <v>4</v>
      </c>
      <c r="L71">
        <v>2</v>
      </c>
      <c r="M71">
        <v>2</v>
      </c>
      <c r="N71">
        <v>1</v>
      </c>
      <c r="O71">
        <v>1</v>
      </c>
      <c r="P71">
        <v>2</v>
      </c>
      <c r="R71">
        <v>1</v>
      </c>
      <c r="S71">
        <v>2</v>
      </c>
      <c r="T71">
        <v>1</v>
      </c>
      <c r="W71">
        <v>3</v>
      </c>
      <c r="X71">
        <v>2</v>
      </c>
      <c r="Y71">
        <v>1</v>
      </c>
      <c r="Z71">
        <v>1</v>
      </c>
    </row>
    <row r="72" spans="1:27" x14ac:dyDescent="0.35">
      <c r="A72" t="s">
        <v>2038</v>
      </c>
      <c r="B72">
        <v>45</v>
      </c>
      <c r="C72">
        <v>2</v>
      </c>
      <c r="E72">
        <v>2</v>
      </c>
      <c r="F72">
        <v>1</v>
      </c>
      <c r="G72">
        <v>2</v>
      </c>
      <c r="H72">
        <v>1</v>
      </c>
      <c r="I72">
        <v>2</v>
      </c>
      <c r="J72">
        <v>2</v>
      </c>
      <c r="K72">
        <v>2</v>
      </c>
      <c r="M72">
        <v>1</v>
      </c>
      <c r="N72">
        <v>3</v>
      </c>
      <c r="O72">
        <v>1</v>
      </c>
      <c r="P72">
        <v>4</v>
      </c>
      <c r="Q72">
        <v>1</v>
      </c>
      <c r="R72">
        <v>2</v>
      </c>
      <c r="S72">
        <v>6</v>
      </c>
      <c r="U72">
        <v>1</v>
      </c>
      <c r="V72">
        <v>1</v>
      </c>
      <c r="W72">
        <v>2</v>
      </c>
      <c r="X72">
        <v>2</v>
      </c>
      <c r="AA72">
        <v>1</v>
      </c>
    </row>
    <row r="73" spans="1:27" x14ac:dyDescent="0.35">
      <c r="A73" t="s">
        <v>2039</v>
      </c>
      <c r="B73">
        <v>31</v>
      </c>
      <c r="C73">
        <v>3</v>
      </c>
      <c r="F73">
        <v>2</v>
      </c>
      <c r="G73">
        <v>1</v>
      </c>
      <c r="H73">
        <v>1</v>
      </c>
      <c r="I73">
        <v>1</v>
      </c>
      <c r="L73">
        <v>2</v>
      </c>
      <c r="M73">
        <v>1</v>
      </c>
      <c r="O73">
        <v>2</v>
      </c>
      <c r="P73">
        <v>1</v>
      </c>
      <c r="Q73">
        <v>2</v>
      </c>
      <c r="S73">
        <v>1</v>
      </c>
      <c r="T73">
        <v>1</v>
      </c>
      <c r="U73">
        <v>5</v>
      </c>
      <c r="V73">
        <v>1</v>
      </c>
      <c r="X73">
        <v>1</v>
      </c>
      <c r="Y73">
        <v>2</v>
      </c>
      <c r="AA73">
        <v>1</v>
      </c>
    </row>
    <row r="74" spans="1:27" x14ac:dyDescent="0.35">
      <c r="A74" t="s">
        <v>2040</v>
      </c>
      <c r="B74">
        <v>39</v>
      </c>
      <c r="C74">
        <v>1</v>
      </c>
      <c r="D74">
        <v>3</v>
      </c>
      <c r="H74">
        <v>1</v>
      </c>
      <c r="I74">
        <v>1</v>
      </c>
      <c r="J74">
        <v>2</v>
      </c>
      <c r="L74">
        <v>2</v>
      </c>
      <c r="N74">
        <v>2</v>
      </c>
      <c r="O74">
        <v>2</v>
      </c>
      <c r="P74">
        <v>4</v>
      </c>
      <c r="Q74">
        <v>1</v>
      </c>
      <c r="R74">
        <v>2</v>
      </c>
      <c r="S74">
        <v>3</v>
      </c>
      <c r="T74">
        <v>2</v>
      </c>
      <c r="U74">
        <v>1</v>
      </c>
      <c r="V74">
        <v>2</v>
      </c>
      <c r="W74">
        <v>2</v>
      </c>
      <c r="Y74">
        <v>1</v>
      </c>
    </row>
    <row r="75" spans="1:27" x14ac:dyDescent="0.35">
      <c r="A75" t="s">
        <v>2041</v>
      </c>
      <c r="B75">
        <v>37</v>
      </c>
      <c r="C75">
        <v>1</v>
      </c>
      <c r="D75">
        <v>2</v>
      </c>
      <c r="E75">
        <v>4</v>
      </c>
      <c r="H75">
        <v>1</v>
      </c>
      <c r="I75">
        <v>1</v>
      </c>
      <c r="L75">
        <v>2</v>
      </c>
      <c r="M75">
        <v>3</v>
      </c>
      <c r="N75">
        <v>1</v>
      </c>
      <c r="O75">
        <v>4</v>
      </c>
      <c r="P75">
        <v>1</v>
      </c>
      <c r="R75">
        <v>2</v>
      </c>
      <c r="T75">
        <v>2</v>
      </c>
      <c r="U75">
        <v>2</v>
      </c>
      <c r="W75">
        <v>2</v>
      </c>
      <c r="Y75">
        <v>1</v>
      </c>
      <c r="Z75">
        <v>3</v>
      </c>
      <c r="AA75">
        <v>1</v>
      </c>
    </row>
    <row r="76" spans="1:27" x14ac:dyDescent="0.35">
      <c r="A76" t="s">
        <v>2042</v>
      </c>
      <c r="B76">
        <v>40</v>
      </c>
      <c r="C76">
        <v>1</v>
      </c>
      <c r="D76">
        <v>3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L76">
        <v>1</v>
      </c>
      <c r="N76">
        <v>1</v>
      </c>
      <c r="O76">
        <v>2</v>
      </c>
      <c r="P76">
        <v>1</v>
      </c>
      <c r="Q76">
        <v>2</v>
      </c>
      <c r="S76">
        <v>1</v>
      </c>
      <c r="T76">
        <v>4</v>
      </c>
      <c r="U76">
        <v>2</v>
      </c>
      <c r="V76">
        <v>4</v>
      </c>
      <c r="W76">
        <v>3</v>
      </c>
      <c r="X76">
        <v>1</v>
      </c>
      <c r="Z76">
        <v>1</v>
      </c>
      <c r="AA76">
        <v>3</v>
      </c>
    </row>
    <row r="77" spans="1:27" x14ac:dyDescent="0.35">
      <c r="A77" t="s">
        <v>2043</v>
      </c>
      <c r="B77">
        <v>32</v>
      </c>
      <c r="C77">
        <v>14</v>
      </c>
      <c r="D77">
        <v>3</v>
      </c>
      <c r="E77">
        <v>5</v>
      </c>
      <c r="F77">
        <v>1</v>
      </c>
      <c r="G77">
        <v>4</v>
      </c>
    </row>
    <row r="78" spans="1:27" x14ac:dyDescent="0.35">
      <c r="A78" t="s">
        <v>2044</v>
      </c>
      <c r="B78">
        <v>45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2</v>
      </c>
      <c r="K78">
        <v>1</v>
      </c>
      <c r="L78">
        <v>1</v>
      </c>
      <c r="M78">
        <v>3</v>
      </c>
      <c r="N78">
        <v>2</v>
      </c>
      <c r="P78">
        <v>2</v>
      </c>
      <c r="R78">
        <v>2</v>
      </c>
      <c r="S78">
        <v>1</v>
      </c>
      <c r="T78">
        <v>1</v>
      </c>
      <c r="U78">
        <v>2</v>
      </c>
      <c r="V78">
        <v>4</v>
      </c>
      <c r="W78">
        <v>1</v>
      </c>
      <c r="X78">
        <v>5</v>
      </c>
      <c r="AA78">
        <v>2</v>
      </c>
    </row>
    <row r="79" spans="1:27" x14ac:dyDescent="0.35">
      <c r="A79" t="s">
        <v>2045</v>
      </c>
      <c r="B79">
        <v>30</v>
      </c>
      <c r="C79">
        <v>2</v>
      </c>
      <c r="D79">
        <v>2</v>
      </c>
      <c r="E79">
        <v>4</v>
      </c>
      <c r="J79">
        <v>1</v>
      </c>
      <c r="K79">
        <v>3</v>
      </c>
      <c r="M79">
        <v>1</v>
      </c>
      <c r="P79">
        <v>2</v>
      </c>
      <c r="Q79">
        <v>1</v>
      </c>
      <c r="R79">
        <v>3</v>
      </c>
      <c r="S79">
        <v>1</v>
      </c>
      <c r="T79">
        <v>1</v>
      </c>
      <c r="V79">
        <v>1</v>
      </c>
      <c r="W79">
        <v>1</v>
      </c>
      <c r="X79">
        <v>1</v>
      </c>
      <c r="Y79">
        <v>1</v>
      </c>
      <c r="AA79">
        <v>1</v>
      </c>
    </row>
    <row r="80" spans="1:27" x14ac:dyDescent="0.35">
      <c r="A80" t="s">
        <v>2046</v>
      </c>
      <c r="B80">
        <v>35</v>
      </c>
      <c r="C80">
        <v>2</v>
      </c>
      <c r="D80">
        <v>1</v>
      </c>
      <c r="G80">
        <v>1</v>
      </c>
      <c r="H80">
        <v>1</v>
      </c>
      <c r="J80">
        <v>5</v>
      </c>
      <c r="L80">
        <v>2</v>
      </c>
      <c r="N80">
        <v>2</v>
      </c>
      <c r="O80">
        <v>2</v>
      </c>
      <c r="P80">
        <v>1</v>
      </c>
      <c r="R80">
        <v>1</v>
      </c>
      <c r="S80">
        <v>1</v>
      </c>
      <c r="T80">
        <v>2</v>
      </c>
      <c r="U80">
        <v>1</v>
      </c>
      <c r="V80">
        <v>1</v>
      </c>
      <c r="W80">
        <v>3</v>
      </c>
      <c r="X80">
        <v>2</v>
      </c>
      <c r="Z80">
        <v>2</v>
      </c>
    </row>
    <row r="81" spans="1:27" x14ac:dyDescent="0.35">
      <c r="A81" t="s">
        <v>2047</v>
      </c>
      <c r="B81">
        <v>43</v>
      </c>
      <c r="C81">
        <v>2</v>
      </c>
      <c r="E81">
        <v>2</v>
      </c>
      <c r="F81">
        <v>2</v>
      </c>
      <c r="G81">
        <v>1</v>
      </c>
      <c r="H81">
        <v>1</v>
      </c>
      <c r="I81">
        <v>1</v>
      </c>
      <c r="N81">
        <v>6</v>
      </c>
      <c r="O81">
        <v>3</v>
      </c>
      <c r="Q81">
        <v>1</v>
      </c>
      <c r="R81">
        <v>1</v>
      </c>
      <c r="S81">
        <v>3</v>
      </c>
      <c r="T81">
        <v>3</v>
      </c>
      <c r="U81">
        <v>1</v>
      </c>
      <c r="V81">
        <v>1</v>
      </c>
      <c r="W81">
        <v>1</v>
      </c>
      <c r="X81">
        <v>1</v>
      </c>
      <c r="Z81">
        <v>1</v>
      </c>
      <c r="AA81">
        <v>4</v>
      </c>
    </row>
    <row r="82" spans="1:27" x14ac:dyDescent="0.35">
      <c r="A82" t="s">
        <v>2048</v>
      </c>
      <c r="B82">
        <v>34</v>
      </c>
      <c r="C82">
        <v>2</v>
      </c>
      <c r="D82">
        <v>4</v>
      </c>
      <c r="E82">
        <v>1</v>
      </c>
      <c r="F82">
        <v>3</v>
      </c>
      <c r="G82">
        <v>1</v>
      </c>
      <c r="I82">
        <v>1</v>
      </c>
      <c r="J82">
        <v>2</v>
      </c>
      <c r="K82">
        <v>1</v>
      </c>
      <c r="L82">
        <v>1</v>
      </c>
      <c r="O82">
        <v>2</v>
      </c>
      <c r="P82">
        <v>1</v>
      </c>
      <c r="Q82">
        <v>1</v>
      </c>
      <c r="T82">
        <v>2</v>
      </c>
      <c r="U82">
        <v>2</v>
      </c>
      <c r="W82">
        <v>1</v>
      </c>
      <c r="X82">
        <v>1</v>
      </c>
      <c r="Y82">
        <v>1</v>
      </c>
      <c r="Z82">
        <v>2</v>
      </c>
    </row>
    <row r="83" spans="1:27" x14ac:dyDescent="0.35">
      <c r="A83" t="s">
        <v>2049</v>
      </c>
      <c r="B83">
        <v>39</v>
      </c>
      <c r="D83">
        <v>1</v>
      </c>
      <c r="G83">
        <v>1</v>
      </c>
      <c r="H83">
        <v>1</v>
      </c>
      <c r="I83">
        <v>1</v>
      </c>
      <c r="J83">
        <v>3</v>
      </c>
      <c r="K83">
        <v>1</v>
      </c>
      <c r="L83">
        <v>1</v>
      </c>
      <c r="N83">
        <v>1</v>
      </c>
      <c r="O83">
        <v>2</v>
      </c>
      <c r="P83">
        <v>1</v>
      </c>
      <c r="Q83">
        <v>3</v>
      </c>
      <c r="R83">
        <v>1</v>
      </c>
      <c r="S83">
        <v>3</v>
      </c>
      <c r="U83">
        <v>3</v>
      </c>
      <c r="W83">
        <v>3</v>
      </c>
      <c r="X83">
        <v>3</v>
      </c>
      <c r="Z83">
        <v>1</v>
      </c>
      <c r="AA83">
        <v>1</v>
      </c>
    </row>
    <row r="84" spans="1:27" x14ac:dyDescent="0.35">
      <c r="A84" t="s">
        <v>2052</v>
      </c>
      <c r="B84">
        <v>41</v>
      </c>
      <c r="H84">
        <v>2</v>
      </c>
      <c r="I84">
        <v>2</v>
      </c>
      <c r="J84">
        <v>3</v>
      </c>
      <c r="K84">
        <v>1</v>
      </c>
      <c r="L84">
        <v>1</v>
      </c>
      <c r="M84">
        <v>4</v>
      </c>
      <c r="O84">
        <v>1</v>
      </c>
      <c r="P84">
        <v>2</v>
      </c>
      <c r="Q84">
        <v>2</v>
      </c>
      <c r="R84">
        <v>5</v>
      </c>
      <c r="U84">
        <v>1</v>
      </c>
      <c r="V84">
        <v>3</v>
      </c>
      <c r="X84">
        <v>3</v>
      </c>
      <c r="Y84">
        <v>1</v>
      </c>
      <c r="Z84">
        <v>3</v>
      </c>
    </row>
    <row r="85" spans="1:27" x14ac:dyDescent="0.35">
      <c r="A85" t="s">
        <v>2053</v>
      </c>
      <c r="B85">
        <v>26</v>
      </c>
      <c r="D85">
        <v>1</v>
      </c>
      <c r="E85">
        <v>2</v>
      </c>
      <c r="I85">
        <v>2</v>
      </c>
      <c r="K85">
        <v>2</v>
      </c>
      <c r="M85">
        <v>1</v>
      </c>
      <c r="O85">
        <v>3</v>
      </c>
      <c r="P85">
        <v>2</v>
      </c>
      <c r="U85">
        <v>2</v>
      </c>
      <c r="V85">
        <v>1</v>
      </c>
      <c r="W85">
        <v>2</v>
      </c>
      <c r="X85">
        <v>1</v>
      </c>
      <c r="Y85">
        <v>4</v>
      </c>
      <c r="AA85">
        <v>3</v>
      </c>
    </row>
    <row r="86" spans="1:27" x14ac:dyDescent="0.35">
      <c r="A86" t="s">
        <v>2054</v>
      </c>
      <c r="B86">
        <v>51</v>
      </c>
      <c r="D86">
        <v>1</v>
      </c>
      <c r="E86">
        <v>2</v>
      </c>
      <c r="F86">
        <v>3</v>
      </c>
      <c r="G86">
        <v>2</v>
      </c>
      <c r="H86">
        <v>2</v>
      </c>
      <c r="I86">
        <v>3</v>
      </c>
      <c r="J86">
        <v>2</v>
      </c>
      <c r="K86">
        <v>2</v>
      </c>
      <c r="L86">
        <v>3</v>
      </c>
      <c r="M86">
        <v>1</v>
      </c>
      <c r="O86">
        <v>1</v>
      </c>
      <c r="P86">
        <v>3</v>
      </c>
      <c r="Q86">
        <v>1</v>
      </c>
      <c r="R86">
        <v>1</v>
      </c>
      <c r="S86">
        <v>3</v>
      </c>
      <c r="T86">
        <v>2</v>
      </c>
      <c r="U86">
        <v>2</v>
      </c>
      <c r="V86">
        <v>2</v>
      </c>
      <c r="W86">
        <v>1</v>
      </c>
      <c r="X86">
        <v>2</v>
      </c>
      <c r="Y86">
        <v>1</v>
      </c>
      <c r="Z86">
        <v>1</v>
      </c>
    </row>
    <row r="87" spans="1:27" x14ac:dyDescent="0.35">
      <c r="A87" t="s">
        <v>2055</v>
      </c>
      <c r="B87">
        <v>38</v>
      </c>
      <c r="D87">
        <v>1</v>
      </c>
      <c r="E87">
        <v>2</v>
      </c>
      <c r="F87">
        <v>1</v>
      </c>
      <c r="G87">
        <v>3</v>
      </c>
      <c r="H87">
        <v>1</v>
      </c>
      <c r="I87">
        <v>1</v>
      </c>
      <c r="J87">
        <v>1</v>
      </c>
      <c r="K87">
        <v>1</v>
      </c>
      <c r="M87">
        <v>3</v>
      </c>
      <c r="N87">
        <v>1</v>
      </c>
      <c r="O87">
        <v>2</v>
      </c>
      <c r="Q87">
        <v>2</v>
      </c>
      <c r="R87">
        <v>1</v>
      </c>
      <c r="S87">
        <v>3</v>
      </c>
      <c r="T87">
        <v>2</v>
      </c>
      <c r="W87">
        <v>3</v>
      </c>
      <c r="X87">
        <v>2</v>
      </c>
      <c r="Y87">
        <v>1</v>
      </c>
      <c r="Z87">
        <v>2</v>
      </c>
    </row>
    <row r="88" spans="1:27" x14ac:dyDescent="0.35">
      <c r="A88" t="s">
        <v>2056</v>
      </c>
      <c r="B88">
        <v>50</v>
      </c>
      <c r="C88">
        <v>2</v>
      </c>
      <c r="D88">
        <v>2</v>
      </c>
      <c r="E88">
        <v>1</v>
      </c>
      <c r="F88">
        <v>2</v>
      </c>
      <c r="G88">
        <v>1</v>
      </c>
      <c r="H88">
        <v>3</v>
      </c>
      <c r="I88">
        <v>3</v>
      </c>
      <c r="K88">
        <v>4</v>
      </c>
      <c r="L88">
        <v>2</v>
      </c>
      <c r="O88">
        <v>3</v>
      </c>
      <c r="P88">
        <v>2</v>
      </c>
      <c r="R88">
        <v>3</v>
      </c>
      <c r="T88">
        <v>1</v>
      </c>
      <c r="U88">
        <v>1</v>
      </c>
      <c r="V88">
        <v>2</v>
      </c>
      <c r="W88">
        <v>3</v>
      </c>
      <c r="X88">
        <v>5</v>
      </c>
      <c r="Y88">
        <v>2</v>
      </c>
      <c r="Z88">
        <v>1</v>
      </c>
    </row>
    <row r="89" spans="1:27" x14ac:dyDescent="0.35">
      <c r="A89" t="s">
        <v>2057</v>
      </c>
      <c r="B89">
        <v>31</v>
      </c>
      <c r="D89">
        <v>1</v>
      </c>
      <c r="E89">
        <v>2</v>
      </c>
      <c r="F89">
        <v>2</v>
      </c>
      <c r="G89">
        <v>1</v>
      </c>
      <c r="I89">
        <v>2</v>
      </c>
      <c r="K89">
        <v>1</v>
      </c>
      <c r="L89">
        <v>1</v>
      </c>
      <c r="O89">
        <v>1</v>
      </c>
      <c r="Q89">
        <v>1</v>
      </c>
      <c r="R89">
        <v>2</v>
      </c>
      <c r="T89">
        <v>1</v>
      </c>
      <c r="U89">
        <v>2</v>
      </c>
      <c r="V89">
        <v>2</v>
      </c>
      <c r="W89">
        <v>1</v>
      </c>
      <c r="Y89">
        <v>2</v>
      </c>
      <c r="Z89">
        <v>1</v>
      </c>
      <c r="AA89">
        <v>1</v>
      </c>
    </row>
    <row r="90" spans="1:27" x14ac:dyDescent="0.35">
      <c r="A90" t="s">
        <v>2058</v>
      </c>
      <c r="B90">
        <v>19</v>
      </c>
      <c r="C90">
        <v>1</v>
      </c>
      <c r="E90">
        <v>1</v>
      </c>
      <c r="F90">
        <v>3</v>
      </c>
      <c r="J90">
        <v>2</v>
      </c>
      <c r="K90">
        <v>1</v>
      </c>
      <c r="M90">
        <v>1</v>
      </c>
      <c r="N90">
        <v>1</v>
      </c>
      <c r="O90">
        <v>1</v>
      </c>
      <c r="S90">
        <v>1</v>
      </c>
      <c r="U90">
        <v>1</v>
      </c>
      <c r="V90">
        <v>1</v>
      </c>
      <c r="Z90">
        <v>1</v>
      </c>
    </row>
  </sheetData>
  <mergeCells count="1">
    <mergeCell ref="K1:N1"/>
  </mergeCells>
  <conditionalFormatting sqref="A3:AA30">
    <cfRule type="colorScale" priority="23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24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25">
      <colorScale>
        <cfvo type="min"/>
        <cfvo type="max"/>
        <color rgb="FFFFEF9C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A59 A33:B33">
    <cfRule type="colorScale" priority="8">
      <colorScale>
        <cfvo type="min"/>
        <cfvo type="max"/>
        <color rgb="FFFCFCFF"/>
        <color rgb="FF63BE7B"/>
      </colorScale>
    </cfRule>
  </conditionalFormatting>
  <conditionalFormatting sqref="A3:XFD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AA29">
    <cfRule type="colorScale" priority="1">
      <colorScale>
        <cfvo type="min"/>
        <cfvo type="max"/>
        <color rgb="FFFCFCFF"/>
        <color rgb="FF63BE7B"/>
      </colorScale>
    </cfRule>
  </conditionalFormatting>
  <conditionalFormatting sqref="B3:AA30">
    <cfRule type="colorScale" priority="28">
      <colorScale>
        <cfvo type="min"/>
        <cfvo type="max"/>
        <color rgb="FFFCFCFF"/>
        <color rgb="FF63BE7B"/>
      </colorScale>
    </cfRule>
  </conditionalFormatting>
  <conditionalFormatting sqref="C33:AA33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4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7041-4064-4183-A8F5-CA920AE06947}">
  <dimension ref="A1:AA61"/>
  <sheetViews>
    <sheetView workbookViewId="0">
      <selection activeCell="E1" sqref="E1"/>
    </sheetView>
  </sheetViews>
  <sheetFormatPr defaultRowHeight="14.5" x14ac:dyDescent="0.35"/>
  <sheetData>
    <row r="1" spans="1:27" ht="28.5" x14ac:dyDescent="0.65">
      <c r="G1" s="10" t="s">
        <v>2060</v>
      </c>
      <c r="H1" s="10"/>
      <c r="I1" s="10"/>
      <c r="J1" s="10"/>
    </row>
    <row r="3" spans="1:27" x14ac:dyDescent="0.35">
      <c r="A3" s="7" t="s">
        <v>2050</v>
      </c>
      <c r="B3" s="7" t="s">
        <v>2051</v>
      </c>
      <c r="C3" s="7" t="str">
        <f>3&amp; " Month"</f>
        <v>3 Month</v>
      </c>
      <c r="D3" s="7" t="str">
        <f>4&amp; " Month"</f>
        <v>4 Month</v>
      </c>
      <c r="E3" s="7" t="str">
        <f>5&amp; " Month"</f>
        <v>5 Month</v>
      </c>
      <c r="F3" s="7" t="str">
        <f>6&amp; " Month"</f>
        <v>6 Month</v>
      </c>
      <c r="G3" s="7" t="str">
        <f>7&amp; " Month"</f>
        <v>7 Month</v>
      </c>
      <c r="H3" s="7" t="str">
        <f>8&amp; " Month"</f>
        <v>8 Month</v>
      </c>
      <c r="I3" s="7" t="str">
        <f>9&amp; " Month"</f>
        <v>9 Month</v>
      </c>
      <c r="J3" s="7" t="str">
        <f>10&amp; " Month"</f>
        <v>10 Month</v>
      </c>
      <c r="K3" s="7" t="str">
        <f>11&amp; " Month"</f>
        <v>11 Month</v>
      </c>
      <c r="L3" s="7" t="str">
        <f>12&amp; " Month"</f>
        <v>12 Month</v>
      </c>
      <c r="M3" s="7" t="str">
        <f>13&amp; " Month"</f>
        <v>13 Month</v>
      </c>
      <c r="N3" s="7" t="str">
        <f>14&amp; " Month"</f>
        <v>14 Month</v>
      </c>
      <c r="O3" s="7" t="str">
        <f>15&amp; " Month"</f>
        <v>15 Month</v>
      </c>
      <c r="P3" s="7" t="str">
        <f>16&amp; " Month"</f>
        <v>16 Month</v>
      </c>
      <c r="Q3" s="7" t="str">
        <f>17&amp; " Month"</f>
        <v>17 Month</v>
      </c>
      <c r="R3" s="7" t="str">
        <f>18&amp; " Month"</f>
        <v>18 Month</v>
      </c>
      <c r="S3" s="7" t="str">
        <f>19&amp; " Month"</f>
        <v>19 Month</v>
      </c>
      <c r="T3" s="7" t="str">
        <f>20&amp; " Month"</f>
        <v>20 Month</v>
      </c>
      <c r="U3" s="7" t="str">
        <f>21&amp; " Month"</f>
        <v>21 Month</v>
      </c>
      <c r="V3" s="7" t="str">
        <f>22&amp; " Month"</f>
        <v>22 Month</v>
      </c>
      <c r="W3" s="7" t="str">
        <f>23&amp; " Month"</f>
        <v>23 Month</v>
      </c>
      <c r="X3" s="7" t="str">
        <f>24&amp; " Month"</f>
        <v>24 Month</v>
      </c>
      <c r="Y3" s="7" t="str">
        <f>25&amp; " Month"</f>
        <v>25 Month</v>
      </c>
      <c r="Z3" s="7" t="str">
        <f>26&amp; " Month"</f>
        <v>26 Month</v>
      </c>
      <c r="AA3" s="7" t="str">
        <f>27&amp; " Month"</f>
        <v>27 Month</v>
      </c>
    </row>
    <row r="4" spans="1:27" x14ac:dyDescent="0.35">
      <c r="A4" t="s">
        <v>2031</v>
      </c>
      <c r="B4">
        <v>18</v>
      </c>
      <c r="C4">
        <f>B4-C36</f>
        <v>15</v>
      </c>
      <c r="D4">
        <f t="shared" ref="D4:AA4" si="0">C4-D36</f>
        <v>14</v>
      </c>
      <c r="E4">
        <f t="shared" si="0"/>
        <v>14</v>
      </c>
      <c r="F4">
        <f t="shared" si="0"/>
        <v>14</v>
      </c>
      <c r="G4">
        <f t="shared" si="0"/>
        <v>13</v>
      </c>
      <c r="H4">
        <f t="shared" si="0"/>
        <v>13</v>
      </c>
      <c r="I4">
        <f t="shared" si="0"/>
        <v>13</v>
      </c>
      <c r="J4">
        <f t="shared" si="0"/>
        <v>13</v>
      </c>
      <c r="K4">
        <f t="shared" si="0"/>
        <v>13</v>
      </c>
      <c r="L4">
        <f t="shared" si="0"/>
        <v>13</v>
      </c>
      <c r="M4">
        <f t="shared" si="0"/>
        <v>12</v>
      </c>
      <c r="N4">
        <f t="shared" si="0"/>
        <v>12</v>
      </c>
      <c r="O4">
        <f t="shared" si="0"/>
        <v>11</v>
      </c>
      <c r="P4">
        <f t="shared" si="0"/>
        <v>9</v>
      </c>
      <c r="Q4">
        <f t="shared" si="0"/>
        <v>8</v>
      </c>
      <c r="R4">
        <f t="shared" si="0"/>
        <v>7</v>
      </c>
      <c r="S4">
        <f t="shared" si="0"/>
        <v>6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5</v>
      </c>
      <c r="X4">
        <f t="shared" si="0"/>
        <v>5</v>
      </c>
      <c r="Y4">
        <f t="shared" si="0"/>
        <v>5</v>
      </c>
      <c r="Z4">
        <f t="shared" si="0"/>
        <v>3</v>
      </c>
      <c r="AA4">
        <f t="shared" si="0"/>
        <v>2</v>
      </c>
    </row>
    <row r="5" spans="1:27" x14ac:dyDescent="0.35">
      <c r="A5" t="s">
        <v>2032</v>
      </c>
      <c r="B5">
        <v>40</v>
      </c>
      <c r="C5">
        <f t="shared" ref="C5:AA5" si="1">B5-C37</f>
        <v>39</v>
      </c>
      <c r="D5">
        <f t="shared" si="1"/>
        <v>37</v>
      </c>
      <c r="E5">
        <f t="shared" si="1"/>
        <v>37</v>
      </c>
      <c r="F5">
        <f t="shared" si="1"/>
        <v>33</v>
      </c>
      <c r="G5">
        <f t="shared" si="1"/>
        <v>32</v>
      </c>
      <c r="H5">
        <f t="shared" si="1"/>
        <v>30</v>
      </c>
      <c r="I5">
        <f t="shared" si="1"/>
        <v>30</v>
      </c>
      <c r="J5">
        <f t="shared" si="1"/>
        <v>29</v>
      </c>
      <c r="K5">
        <f t="shared" si="1"/>
        <v>28</v>
      </c>
      <c r="L5">
        <f t="shared" si="1"/>
        <v>27</v>
      </c>
      <c r="M5">
        <f t="shared" si="1"/>
        <v>26</v>
      </c>
      <c r="N5">
        <f t="shared" si="1"/>
        <v>22</v>
      </c>
      <c r="O5">
        <f t="shared" si="1"/>
        <v>22</v>
      </c>
      <c r="P5">
        <f t="shared" si="1"/>
        <v>21</v>
      </c>
      <c r="Q5">
        <f t="shared" si="1"/>
        <v>21</v>
      </c>
      <c r="R5">
        <f t="shared" si="1"/>
        <v>21</v>
      </c>
      <c r="S5">
        <f t="shared" si="1"/>
        <v>20</v>
      </c>
      <c r="T5">
        <f t="shared" si="1"/>
        <v>19</v>
      </c>
      <c r="U5">
        <f t="shared" si="1"/>
        <v>18</v>
      </c>
      <c r="V5">
        <f t="shared" si="1"/>
        <v>16</v>
      </c>
      <c r="W5">
        <f t="shared" si="1"/>
        <v>14</v>
      </c>
      <c r="X5">
        <f t="shared" si="1"/>
        <v>13</v>
      </c>
      <c r="Y5">
        <f t="shared" si="1"/>
        <v>12</v>
      </c>
      <c r="Z5">
        <f t="shared" si="1"/>
        <v>9</v>
      </c>
      <c r="AA5">
        <f t="shared" si="1"/>
        <v>8</v>
      </c>
    </row>
    <row r="6" spans="1:27" x14ac:dyDescent="0.35">
      <c r="A6" t="s">
        <v>2033</v>
      </c>
      <c r="B6">
        <v>52</v>
      </c>
      <c r="C6">
        <f t="shared" ref="C6:AA6" si="2">B6-C38</f>
        <v>51</v>
      </c>
      <c r="D6">
        <f t="shared" si="2"/>
        <v>51</v>
      </c>
      <c r="E6">
        <f t="shared" si="2"/>
        <v>50</v>
      </c>
      <c r="F6">
        <f t="shared" si="2"/>
        <v>49</v>
      </c>
      <c r="G6">
        <f t="shared" si="2"/>
        <v>46</v>
      </c>
      <c r="H6">
        <f t="shared" si="2"/>
        <v>45</v>
      </c>
      <c r="I6">
        <f t="shared" si="2"/>
        <v>40</v>
      </c>
      <c r="J6">
        <f t="shared" si="2"/>
        <v>38</v>
      </c>
      <c r="K6">
        <f t="shared" si="2"/>
        <v>38</v>
      </c>
      <c r="L6">
        <f t="shared" si="2"/>
        <v>36</v>
      </c>
      <c r="M6">
        <f t="shared" si="2"/>
        <v>35</v>
      </c>
      <c r="N6">
        <f t="shared" si="2"/>
        <v>35</v>
      </c>
      <c r="O6">
        <f t="shared" si="2"/>
        <v>30</v>
      </c>
      <c r="P6">
        <f t="shared" si="2"/>
        <v>27</v>
      </c>
      <c r="Q6">
        <f t="shared" si="2"/>
        <v>23</v>
      </c>
      <c r="R6">
        <f t="shared" si="2"/>
        <v>22</v>
      </c>
      <c r="S6">
        <f t="shared" si="2"/>
        <v>20</v>
      </c>
      <c r="T6">
        <f t="shared" si="2"/>
        <v>19</v>
      </c>
      <c r="U6">
        <f t="shared" si="2"/>
        <v>18</v>
      </c>
      <c r="V6">
        <f t="shared" si="2"/>
        <v>15</v>
      </c>
      <c r="W6">
        <f t="shared" si="2"/>
        <v>14</v>
      </c>
      <c r="X6">
        <f t="shared" si="2"/>
        <v>12</v>
      </c>
      <c r="Y6">
        <f t="shared" si="2"/>
        <v>11</v>
      </c>
      <c r="Z6">
        <f t="shared" si="2"/>
        <v>9</v>
      </c>
      <c r="AA6">
        <f t="shared" si="2"/>
        <v>9</v>
      </c>
    </row>
    <row r="7" spans="1:27" x14ac:dyDescent="0.35">
      <c r="A7" t="s">
        <v>2034</v>
      </c>
      <c r="B7">
        <v>45</v>
      </c>
      <c r="C7">
        <f t="shared" ref="C7:AA7" si="3">B7-C39</f>
        <v>43</v>
      </c>
      <c r="D7">
        <f t="shared" si="3"/>
        <v>42</v>
      </c>
      <c r="E7">
        <f t="shared" si="3"/>
        <v>40</v>
      </c>
      <c r="F7">
        <f t="shared" si="3"/>
        <v>40</v>
      </c>
      <c r="G7">
        <f t="shared" si="3"/>
        <v>38</v>
      </c>
      <c r="H7">
        <f t="shared" si="3"/>
        <v>35</v>
      </c>
      <c r="I7">
        <f t="shared" si="3"/>
        <v>35</v>
      </c>
      <c r="J7">
        <f t="shared" si="3"/>
        <v>34</v>
      </c>
      <c r="K7">
        <f t="shared" si="3"/>
        <v>33</v>
      </c>
      <c r="L7">
        <f t="shared" si="3"/>
        <v>33</v>
      </c>
      <c r="M7">
        <f t="shared" si="3"/>
        <v>32</v>
      </c>
      <c r="N7">
        <f t="shared" si="3"/>
        <v>28</v>
      </c>
      <c r="O7">
        <f t="shared" si="3"/>
        <v>27</v>
      </c>
      <c r="P7">
        <f t="shared" si="3"/>
        <v>26</v>
      </c>
      <c r="Q7">
        <f t="shared" si="3"/>
        <v>23</v>
      </c>
      <c r="R7">
        <f t="shared" si="3"/>
        <v>19</v>
      </c>
      <c r="S7">
        <f t="shared" si="3"/>
        <v>18</v>
      </c>
      <c r="T7">
        <f t="shared" si="3"/>
        <v>17</v>
      </c>
      <c r="U7">
        <f t="shared" si="3"/>
        <v>16</v>
      </c>
      <c r="V7">
        <f t="shared" si="3"/>
        <v>16</v>
      </c>
      <c r="W7">
        <f t="shared" si="3"/>
        <v>16</v>
      </c>
      <c r="X7">
        <f t="shared" si="3"/>
        <v>14</v>
      </c>
      <c r="Y7">
        <f t="shared" si="3"/>
        <v>12</v>
      </c>
      <c r="Z7">
        <f t="shared" si="3"/>
        <v>9</v>
      </c>
      <c r="AA7">
        <f t="shared" si="3"/>
        <v>9</v>
      </c>
    </row>
    <row r="8" spans="1:27" x14ac:dyDescent="0.35">
      <c r="A8" t="s">
        <v>2035</v>
      </c>
      <c r="B8">
        <v>52</v>
      </c>
      <c r="C8">
        <f t="shared" ref="C8:AA8" si="4">B8-C40</f>
        <v>50</v>
      </c>
      <c r="D8">
        <f t="shared" si="4"/>
        <v>47</v>
      </c>
      <c r="E8">
        <f t="shared" si="4"/>
        <v>46</v>
      </c>
      <c r="F8">
        <f t="shared" si="4"/>
        <v>45</v>
      </c>
      <c r="G8">
        <f t="shared" si="4"/>
        <v>42</v>
      </c>
      <c r="H8">
        <f t="shared" si="4"/>
        <v>40</v>
      </c>
      <c r="I8">
        <f t="shared" si="4"/>
        <v>38</v>
      </c>
      <c r="J8">
        <f t="shared" si="4"/>
        <v>38</v>
      </c>
      <c r="K8">
        <f t="shared" si="4"/>
        <v>38</v>
      </c>
      <c r="L8">
        <f t="shared" si="4"/>
        <v>36</v>
      </c>
      <c r="M8">
        <f t="shared" si="4"/>
        <v>33</v>
      </c>
      <c r="N8">
        <f t="shared" si="4"/>
        <v>32</v>
      </c>
      <c r="O8">
        <f t="shared" si="4"/>
        <v>30</v>
      </c>
      <c r="P8">
        <f t="shared" si="4"/>
        <v>29</v>
      </c>
      <c r="Q8">
        <f t="shared" si="4"/>
        <v>27</v>
      </c>
      <c r="R8">
        <f t="shared" si="4"/>
        <v>24</v>
      </c>
      <c r="S8">
        <f t="shared" si="4"/>
        <v>20</v>
      </c>
      <c r="T8">
        <f t="shared" si="4"/>
        <v>20</v>
      </c>
      <c r="U8">
        <f t="shared" si="4"/>
        <v>19</v>
      </c>
      <c r="V8">
        <f t="shared" si="4"/>
        <v>18</v>
      </c>
      <c r="W8">
        <f t="shared" si="4"/>
        <v>15</v>
      </c>
      <c r="X8">
        <f t="shared" si="4"/>
        <v>14</v>
      </c>
      <c r="Y8">
        <f t="shared" si="4"/>
        <v>14</v>
      </c>
      <c r="Z8">
        <f t="shared" si="4"/>
        <v>12</v>
      </c>
      <c r="AA8">
        <f t="shared" si="4"/>
        <v>7</v>
      </c>
    </row>
    <row r="9" spans="1:27" x14ac:dyDescent="0.35">
      <c r="A9" t="s">
        <v>2036</v>
      </c>
      <c r="B9">
        <v>37</v>
      </c>
      <c r="C9">
        <f t="shared" ref="C9:AA9" si="5">B9-C41</f>
        <v>37</v>
      </c>
      <c r="D9">
        <f t="shared" si="5"/>
        <v>34</v>
      </c>
      <c r="E9">
        <f t="shared" si="5"/>
        <v>34</v>
      </c>
      <c r="F9">
        <f t="shared" si="5"/>
        <v>33</v>
      </c>
      <c r="G9">
        <f t="shared" si="5"/>
        <v>33</v>
      </c>
      <c r="H9">
        <f t="shared" si="5"/>
        <v>31</v>
      </c>
      <c r="I9">
        <f t="shared" si="5"/>
        <v>29</v>
      </c>
      <c r="J9">
        <f t="shared" si="5"/>
        <v>29</v>
      </c>
      <c r="K9">
        <f t="shared" si="5"/>
        <v>28</v>
      </c>
      <c r="L9">
        <f t="shared" si="5"/>
        <v>28</v>
      </c>
      <c r="M9">
        <f t="shared" si="5"/>
        <v>27</v>
      </c>
      <c r="N9">
        <f t="shared" si="5"/>
        <v>24</v>
      </c>
      <c r="O9">
        <f t="shared" si="5"/>
        <v>24</v>
      </c>
      <c r="P9">
        <f t="shared" si="5"/>
        <v>22</v>
      </c>
      <c r="Q9">
        <f t="shared" si="5"/>
        <v>22</v>
      </c>
      <c r="R9">
        <f t="shared" si="5"/>
        <v>16</v>
      </c>
      <c r="S9">
        <f t="shared" si="5"/>
        <v>15</v>
      </c>
      <c r="T9">
        <f t="shared" si="5"/>
        <v>15</v>
      </c>
      <c r="U9">
        <f t="shared" si="5"/>
        <v>14</v>
      </c>
      <c r="V9">
        <f t="shared" si="5"/>
        <v>12</v>
      </c>
      <c r="W9">
        <f t="shared" si="5"/>
        <v>11</v>
      </c>
      <c r="X9">
        <f t="shared" si="5"/>
        <v>9</v>
      </c>
      <c r="Y9">
        <f t="shared" si="5"/>
        <v>8</v>
      </c>
      <c r="Z9">
        <f t="shared" si="5"/>
        <v>8</v>
      </c>
      <c r="AA9">
        <f t="shared" si="5"/>
        <v>8</v>
      </c>
    </row>
    <row r="10" spans="1:27" x14ac:dyDescent="0.35">
      <c r="A10" t="s">
        <v>2037</v>
      </c>
      <c r="B10">
        <v>50</v>
      </c>
      <c r="C10">
        <f t="shared" ref="C10:AA10" si="6">B10-C42</f>
        <v>48</v>
      </c>
      <c r="D10">
        <f t="shared" si="6"/>
        <v>45</v>
      </c>
      <c r="E10">
        <f t="shared" si="6"/>
        <v>44</v>
      </c>
      <c r="F10">
        <f t="shared" si="6"/>
        <v>44</v>
      </c>
      <c r="G10">
        <f t="shared" si="6"/>
        <v>42</v>
      </c>
      <c r="H10">
        <f t="shared" si="6"/>
        <v>40</v>
      </c>
      <c r="I10">
        <f t="shared" si="6"/>
        <v>39</v>
      </c>
      <c r="J10">
        <f t="shared" si="6"/>
        <v>37</v>
      </c>
      <c r="K10">
        <f t="shared" si="6"/>
        <v>33</v>
      </c>
      <c r="L10">
        <f t="shared" si="6"/>
        <v>31</v>
      </c>
      <c r="M10">
        <f t="shared" si="6"/>
        <v>29</v>
      </c>
      <c r="N10">
        <f t="shared" si="6"/>
        <v>28</v>
      </c>
      <c r="O10">
        <f t="shared" si="6"/>
        <v>27</v>
      </c>
      <c r="P10">
        <f t="shared" si="6"/>
        <v>25</v>
      </c>
      <c r="Q10">
        <f t="shared" si="6"/>
        <v>25</v>
      </c>
      <c r="R10">
        <f t="shared" si="6"/>
        <v>24</v>
      </c>
      <c r="S10">
        <f t="shared" si="6"/>
        <v>22</v>
      </c>
      <c r="T10">
        <f t="shared" si="6"/>
        <v>21</v>
      </c>
      <c r="U10">
        <f t="shared" si="6"/>
        <v>21</v>
      </c>
      <c r="V10">
        <f t="shared" si="6"/>
        <v>21</v>
      </c>
      <c r="W10">
        <f t="shared" si="6"/>
        <v>18</v>
      </c>
      <c r="X10">
        <f t="shared" si="6"/>
        <v>16</v>
      </c>
      <c r="Y10">
        <f t="shared" si="6"/>
        <v>15</v>
      </c>
      <c r="Z10">
        <f t="shared" si="6"/>
        <v>14</v>
      </c>
      <c r="AA10">
        <f t="shared" si="6"/>
        <v>14</v>
      </c>
    </row>
    <row r="11" spans="1:27" x14ac:dyDescent="0.35">
      <c r="A11" t="s">
        <v>2038</v>
      </c>
      <c r="B11">
        <v>45</v>
      </c>
      <c r="C11">
        <f t="shared" ref="C11:AA11" si="7">B11-C43</f>
        <v>43</v>
      </c>
      <c r="D11">
        <f t="shared" si="7"/>
        <v>43</v>
      </c>
      <c r="E11">
        <f t="shared" si="7"/>
        <v>41</v>
      </c>
      <c r="F11">
        <f t="shared" si="7"/>
        <v>40</v>
      </c>
      <c r="G11">
        <f t="shared" si="7"/>
        <v>38</v>
      </c>
      <c r="H11">
        <f t="shared" si="7"/>
        <v>37</v>
      </c>
      <c r="I11">
        <f t="shared" si="7"/>
        <v>35</v>
      </c>
      <c r="J11">
        <f t="shared" si="7"/>
        <v>33</v>
      </c>
      <c r="K11">
        <f t="shared" si="7"/>
        <v>31</v>
      </c>
      <c r="L11">
        <f t="shared" si="7"/>
        <v>31</v>
      </c>
      <c r="M11">
        <f t="shared" si="7"/>
        <v>30</v>
      </c>
      <c r="N11">
        <f t="shared" si="7"/>
        <v>27</v>
      </c>
      <c r="O11">
        <f t="shared" si="7"/>
        <v>26</v>
      </c>
      <c r="P11">
        <f t="shared" si="7"/>
        <v>22</v>
      </c>
      <c r="Q11">
        <f t="shared" si="7"/>
        <v>21</v>
      </c>
      <c r="R11">
        <f t="shared" si="7"/>
        <v>19</v>
      </c>
      <c r="S11">
        <f t="shared" si="7"/>
        <v>13</v>
      </c>
      <c r="T11">
        <f t="shared" si="7"/>
        <v>13</v>
      </c>
      <c r="U11">
        <f t="shared" si="7"/>
        <v>12</v>
      </c>
      <c r="V11">
        <f t="shared" si="7"/>
        <v>11</v>
      </c>
      <c r="W11">
        <f t="shared" si="7"/>
        <v>9</v>
      </c>
      <c r="X11">
        <f t="shared" si="7"/>
        <v>7</v>
      </c>
      <c r="Y11">
        <f t="shared" si="7"/>
        <v>7</v>
      </c>
      <c r="Z11">
        <f t="shared" si="7"/>
        <v>7</v>
      </c>
      <c r="AA11">
        <f t="shared" si="7"/>
        <v>6</v>
      </c>
    </row>
    <row r="12" spans="1:27" x14ac:dyDescent="0.35">
      <c r="A12" t="s">
        <v>2039</v>
      </c>
      <c r="B12">
        <v>31</v>
      </c>
      <c r="C12">
        <f t="shared" ref="C12:AA12" si="8">B12-C44</f>
        <v>28</v>
      </c>
      <c r="D12">
        <f t="shared" si="8"/>
        <v>28</v>
      </c>
      <c r="E12">
        <f t="shared" si="8"/>
        <v>28</v>
      </c>
      <c r="F12">
        <f t="shared" si="8"/>
        <v>26</v>
      </c>
      <c r="G12">
        <f t="shared" si="8"/>
        <v>25</v>
      </c>
      <c r="H12">
        <f t="shared" si="8"/>
        <v>24</v>
      </c>
      <c r="I12">
        <f t="shared" si="8"/>
        <v>23</v>
      </c>
      <c r="J12">
        <f t="shared" si="8"/>
        <v>23</v>
      </c>
      <c r="K12">
        <f t="shared" si="8"/>
        <v>23</v>
      </c>
      <c r="L12">
        <f t="shared" si="8"/>
        <v>21</v>
      </c>
      <c r="M12">
        <f t="shared" si="8"/>
        <v>20</v>
      </c>
      <c r="N12">
        <f t="shared" si="8"/>
        <v>20</v>
      </c>
      <c r="O12">
        <f t="shared" si="8"/>
        <v>18</v>
      </c>
      <c r="P12">
        <f t="shared" si="8"/>
        <v>17</v>
      </c>
      <c r="Q12">
        <f t="shared" si="8"/>
        <v>15</v>
      </c>
      <c r="R12">
        <f t="shared" si="8"/>
        <v>15</v>
      </c>
      <c r="S12">
        <f t="shared" si="8"/>
        <v>14</v>
      </c>
      <c r="T12">
        <f t="shared" si="8"/>
        <v>13</v>
      </c>
      <c r="U12">
        <f t="shared" si="8"/>
        <v>8</v>
      </c>
      <c r="V12">
        <f t="shared" si="8"/>
        <v>7</v>
      </c>
      <c r="W12">
        <f t="shared" si="8"/>
        <v>7</v>
      </c>
      <c r="X12">
        <f t="shared" si="8"/>
        <v>6</v>
      </c>
      <c r="Y12">
        <f t="shared" si="8"/>
        <v>4</v>
      </c>
      <c r="Z12">
        <f t="shared" si="8"/>
        <v>4</v>
      </c>
      <c r="AA12">
        <f t="shared" si="8"/>
        <v>3</v>
      </c>
    </row>
    <row r="13" spans="1:27" x14ac:dyDescent="0.35">
      <c r="A13" t="s">
        <v>2040</v>
      </c>
      <c r="B13">
        <v>39</v>
      </c>
      <c r="C13">
        <f t="shared" ref="C13:AA13" si="9">B13-C45</f>
        <v>38</v>
      </c>
      <c r="D13">
        <f t="shared" si="9"/>
        <v>35</v>
      </c>
      <c r="E13">
        <f t="shared" si="9"/>
        <v>35</v>
      </c>
      <c r="F13">
        <f t="shared" si="9"/>
        <v>35</v>
      </c>
      <c r="G13">
        <f t="shared" si="9"/>
        <v>35</v>
      </c>
      <c r="H13">
        <f t="shared" si="9"/>
        <v>34</v>
      </c>
      <c r="I13">
        <f t="shared" si="9"/>
        <v>33</v>
      </c>
      <c r="J13">
        <f t="shared" si="9"/>
        <v>31</v>
      </c>
      <c r="K13">
        <f t="shared" si="9"/>
        <v>31</v>
      </c>
      <c r="L13">
        <f t="shared" si="9"/>
        <v>29</v>
      </c>
      <c r="M13">
        <f t="shared" si="9"/>
        <v>29</v>
      </c>
      <c r="N13">
        <f t="shared" si="9"/>
        <v>27</v>
      </c>
      <c r="O13">
        <f t="shared" si="9"/>
        <v>25</v>
      </c>
      <c r="P13">
        <f t="shared" si="9"/>
        <v>21</v>
      </c>
      <c r="Q13">
        <f t="shared" si="9"/>
        <v>20</v>
      </c>
      <c r="R13">
        <f t="shared" si="9"/>
        <v>18</v>
      </c>
      <c r="S13">
        <f t="shared" si="9"/>
        <v>15</v>
      </c>
      <c r="T13">
        <f t="shared" si="9"/>
        <v>13</v>
      </c>
      <c r="U13">
        <f t="shared" si="9"/>
        <v>12</v>
      </c>
      <c r="V13">
        <f t="shared" si="9"/>
        <v>10</v>
      </c>
      <c r="W13">
        <f t="shared" si="9"/>
        <v>8</v>
      </c>
      <c r="X13">
        <f t="shared" si="9"/>
        <v>8</v>
      </c>
      <c r="Y13">
        <f t="shared" si="9"/>
        <v>7</v>
      </c>
      <c r="Z13">
        <f t="shared" si="9"/>
        <v>7</v>
      </c>
      <c r="AA13">
        <f t="shared" si="9"/>
        <v>7</v>
      </c>
    </row>
    <row r="14" spans="1:27" x14ac:dyDescent="0.35">
      <c r="A14" t="s">
        <v>2041</v>
      </c>
      <c r="B14">
        <v>37</v>
      </c>
      <c r="C14">
        <f t="shared" ref="C14:AA14" si="10">B14-C46</f>
        <v>36</v>
      </c>
      <c r="D14">
        <f t="shared" si="10"/>
        <v>34</v>
      </c>
      <c r="E14">
        <f t="shared" si="10"/>
        <v>30</v>
      </c>
      <c r="F14">
        <f t="shared" si="10"/>
        <v>30</v>
      </c>
      <c r="G14">
        <f t="shared" si="10"/>
        <v>30</v>
      </c>
      <c r="H14">
        <f t="shared" si="10"/>
        <v>29</v>
      </c>
      <c r="I14">
        <f t="shared" si="10"/>
        <v>28</v>
      </c>
      <c r="J14">
        <f t="shared" si="10"/>
        <v>28</v>
      </c>
      <c r="K14">
        <f t="shared" si="10"/>
        <v>28</v>
      </c>
      <c r="L14">
        <f t="shared" si="10"/>
        <v>26</v>
      </c>
      <c r="M14">
        <f t="shared" si="10"/>
        <v>23</v>
      </c>
      <c r="N14">
        <f t="shared" si="10"/>
        <v>22</v>
      </c>
      <c r="O14">
        <f t="shared" si="10"/>
        <v>18</v>
      </c>
      <c r="P14">
        <f t="shared" si="10"/>
        <v>17</v>
      </c>
      <c r="Q14">
        <f t="shared" si="10"/>
        <v>17</v>
      </c>
      <c r="R14">
        <f t="shared" si="10"/>
        <v>15</v>
      </c>
      <c r="S14">
        <f t="shared" si="10"/>
        <v>15</v>
      </c>
      <c r="T14">
        <f t="shared" si="10"/>
        <v>13</v>
      </c>
      <c r="U14">
        <f t="shared" si="10"/>
        <v>11</v>
      </c>
      <c r="V14">
        <f t="shared" si="10"/>
        <v>11</v>
      </c>
      <c r="W14">
        <f t="shared" si="10"/>
        <v>9</v>
      </c>
      <c r="X14">
        <f t="shared" si="10"/>
        <v>9</v>
      </c>
      <c r="Y14">
        <f t="shared" si="10"/>
        <v>8</v>
      </c>
      <c r="Z14">
        <f t="shared" si="10"/>
        <v>5</v>
      </c>
      <c r="AA14">
        <f t="shared" si="10"/>
        <v>4</v>
      </c>
    </row>
    <row r="15" spans="1:27" x14ac:dyDescent="0.35">
      <c r="A15" t="s">
        <v>2042</v>
      </c>
      <c r="B15">
        <v>40</v>
      </c>
      <c r="C15">
        <f t="shared" ref="C15:AA15" si="11">B15-C47</f>
        <v>39</v>
      </c>
      <c r="D15">
        <f t="shared" si="11"/>
        <v>36</v>
      </c>
      <c r="E15">
        <f t="shared" si="11"/>
        <v>35</v>
      </c>
      <c r="F15">
        <f t="shared" si="11"/>
        <v>34</v>
      </c>
      <c r="G15">
        <f t="shared" si="11"/>
        <v>33</v>
      </c>
      <c r="H15">
        <f t="shared" si="11"/>
        <v>32</v>
      </c>
      <c r="I15">
        <f t="shared" si="11"/>
        <v>31</v>
      </c>
      <c r="J15">
        <f t="shared" si="11"/>
        <v>30</v>
      </c>
      <c r="K15">
        <f t="shared" si="11"/>
        <v>30</v>
      </c>
      <c r="L15">
        <f t="shared" si="11"/>
        <v>29</v>
      </c>
      <c r="M15">
        <f t="shared" si="11"/>
        <v>29</v>
      </c>
      <c r="N15">
        <f t="shared" si="11"/>
        <v>28</v>
      </c>
      <c r="O15">
        <f t="shared" si="11"/>
        <v>26</v>
      </c>
      <c r="P15">
        <f t="shared" si="11"/>
        <v>25</v>
      </c>
      <c r="Q15">
        <f t="shared" si="11"/>
        <v>23</v>
      </c>
      <c r="R15">
        <f t="shared" si="11"/>
        <v>23</v>
      </c>
      <c r="S15">
        <f t="shared" si="11"/>
        <v>22</v>
      </c>
      <c r="T15">
        <f t="shared" si="11"/>
        <v>18</v>
      </c>
      <c r="U15">
        <f t="shared" si="11"/>
        <v>16</v>
      </c>
      <c r="V15">
        <f t="shared" si="11"/>
        <v>12</v>
      </c>
      <c r="W15">
        <f t="shared" si="11"/>
        <v>9</v>
      </c>
      <c r="X15">
        <f t="shared" si="11"/>
        <v>8</v>
      </c>
      <c r="Y15">
        <f t="shared" si="11"/>
        <v>8</v>
      </c>
      <c r="Z15">
        <f t="shared" si="11"/>
        <v>7</v>
      </c>
      <c r="AA15">
        <f t="shared" si="11"/>
        <v>4</v>
      </c>
    </row>
    <row r="16" spans="1:27" x14ac:dyDescent="0.35">
      <c r="A16" t="s">
        <v>2043</v>
      </c>
      <c r="B16">
        <v>32</v>
      </c>
      <c r="C16">
        <f t="shared" ref="C16:AA16" si="12">B16-C48</f>
        <v>18</v>
      </c>
      <c r="D16">
        <f t="shared" si="12"/>
        <v>15</v>
      </c>
      <c r="E16">
        <f t="shared" si="12"/>
        <v>10</v>
      </c>
      <c r="F16">
        <f t="shared" si="12"/>
        <v>9</v>
      </c>
      <c r="G16">
        <f t="shared" si="12"/>
        <v>5</v>
      </c>
      <c r="H16">
        <f t="shared" si="12"/>
        <v>5</v>
      </c>
      <c r="I16">
        <f t="shared" si="12"/>
        <v>5</v>
      </c>
      <c r="J16">
        <f t="shared" si="12"/>
        <v>5</v>
      </c>
      <c r="K16">
        <f t="shared" si="12"/>
        <v>5</v>
      </c>
      <c r="L16">
        <f t="shared" si="12"/>
        <v>5</v>
      </c>
      <c r="M16">
        <f t="shared" si="12"/>
        <v>5</v>
      </c>
      <c r="N16">
        <f t="shared" si="12"/>
        <v>5</v>
      </c>
      <c r="O16">
        <f t="shared" si="12"/>
        <v>5</v>
      </c>
      <c r="P16">
        <f t="shared" si="12"/>
        <v>5</v>
      </c>
      <c r="Q16">
        <f t="shared" si="12"/>
        <v>5</v>
      </c>
      <c r="R16">
        <f t="shared" si="12"/>
        <v>5</v>
      </c>
      <c r="S16">
        <f t="shared" si="12"/>
        <v>5</v>
      </c>
      <c r="T16">
        <f t="shared" si="12"/>
        <v>5</v>
      </c>
      <c r="U16">
        <f t="shared" si="12"/>
        <v>5</v>
      </c>
      <c r="V16">
        <f t="shared" si="12"/>
        <v>5</v>
      </c>
      <c r="W16">
        <f t="shared" si="12"/>
        <v>5</v>
      </c>
      <c r="X16">
        <f t="shared" si="12"/>
        <v>5</v>
      </c>
      <c r="Y16">
        <f t="shared" si="12"/>
        <v>5</v>
      </c>
      <c r="Z16">
        <f t="shared" si="12"/>
        <v>5</v>
      </c>
      <c r="AA16">
        <f t="shared" si="12"/>
        <v>5</v>
      </c>
    </row>
    <row r="17" spans="1:27" x14ac:dyDescent="0.35">
      <c r="A17" t="s">
        <v>2044</v>
      </c>
      <c r="B17">
        <v>45</v>
      </c>
      <c r="C17">
        <f t="shared" ref="C17:AA17" si="13">B17-C49</f>
        <v>44</v>
      </c>
      <c r="D17">
        <f t="shared" si="13"/>
        <v>43</v>
      </c>
      <c r="E17">
        <f t="shared" si="13"/>
        <v>42</v>
      </c>
      <c r="F17">
        <f t="shared" si="13"/>
        <v>41</v>
      </c>
      <c r="G17">
        <f t="shared" si="13"/>
        <v>40</v>
      </c>
      <c r="H17">
        <f t="shared" si="13"/>
        <v>38</v>
      </c>
      <c r="I17">
        <f t="shared" si="13"/>
        <v>36</v>
      </c>
      <c r="J17">
        <f t="shared" si="13"/>
        <v>36</v>
      </c>
      <c r="K17">
        <f t="shared" si="13"/>
        <v>35</v>
      </c>
      <c r="L17">
        <f t="shared" si="13"/>
        <v>34</v>
      </c>
      <c r="M17">
        <f t="shared" si="13"/>
        <v>31</v>
      </c>
      <c r="N17">
        <f t="shared" si="13"/>
        <v>29</v>
      </c>
      <c r="O17">
        <f t="shared" si="13"/>
        <v>29</v>
      </c>
      <c r="P17">
        <f t="shared" si="13"/>
        <v>27</v>
      </c>
      <c r="Q17">
        <f t="shared" si="13"/>
        <v>27</v>
      </c>
      <c r="R17">
        <f t="shared" si="13"/>
        <v>25</v>
      </c>
      <c r="S17">
        <f t="shared" si="13"/>
        <v>24</v>
      </c>
      <c r="T17">
        <f t="shared" si="13"/>
        <v>23</v>
      </c>
      <c r="U17">
        <f t="shared" si="13"/>
        <v>21</v>
      </c>
      <c r="V17">
        <f t="shared" si="13"/>
        <v>17</v>
      </c>
      <c r="W17">
        <f t="shared" si="13"/>
        <v>16</v>
      </c>
      <c r="X17">
        <f t="shared" si="13"/>
        <v>11</v>
      </c>
      <c r="Y17">
        <f t="shared" si="13"/>
        <v>11</v>
      </c>
      <c r="Z17">
        <f t="shared" si="13"/>
        <v>11</v>
      </c>
      <c r="AA17">
        <f t="shared" si="13"/>
        <v>9</v>
      </c>
    </row>
    <row r="18" spans="1:27" x14ac:dyDescent="0.35">
      <c r="A18" t="s">
        <v>2045</v>
      </c>
      <c r="B18">
        <v>30</v>
      </c>
      <c r="C18">
        <f t="shared" ref="C18:AA18" si="14">B18-C50</f>
        <v>28</v>
      </c>
      <c r="D18">
        <f t="shared" si="14"/>
        <v>26</v>
      </c>
      <c r="E18">
        <f t="shared" si="14"/>
        <v>22</v>
      </c>
      <c r="F18">
        <f t="shared" si="14"/>
        <v>22</v>
      </c>
      <c r="G18">
        <f t="shared" si="14"/>
        <v>22</v>
      </c>
      <c r="H18">
        <f t="shared" si="14"/>
        <v>22</v>
      </c>
      <c r="I18">
        <f t="shared" si="14"/>
        <v>22</v>
      </c>
      <c r="J18">
        <f t="shared" si="14"/>
        <v>21</v>
      </c>
      <c r="K18">
        <f t="shared" si="14"/>
        <v>18</v>
      </c>
      <c r="L18">
        <f t="shared" si="14"/>
        <v>18</v>
      </c>
      <c r="M18">
        <f t="shared" si="14"/>
        <v>17</v>
      </c>
      <c r="N18">
        <f t="shared" si="14"/>
        <v>17</v>
      </c>
      <c r="O18">
        <f t="shared" si="14"/>
        <v>17</v>
      </c>
      <c r="P18">
        <f t="shared" si="14"/>
        <v>15</v>
      </c>
      <c r="Q18">
        <f t="shared" si="14"/>
        <v>14</v>
      </c>
      <c r="R18">
        <f t="shared" si="14"/>
        <v>11</v>
      </c>
      <c r="S18">
        <f t="shared" si="14"/>
        <v>10</v>
      </c>
      <c r="T18">
        <f t="shared" si="14"/>
        <v>9</v>
      </c>
      <c r="U18">
        <f t="shared" si="14"/>
        <v>9</v>
      </c>
      <c r="V18">
        <f t="shared" si="14"/>
        <v>8</v>
      </c>
      <c r="W18">
        <f t="shared" si="14"/>
        <v>7</v>
      </c>
      <c r="X18">
        <f t="shared" si="14"/>
        <v>6</v>
      </c>
      <c r="Y18">
        <f t="shared" si="14"/>
        <v>5</v>
      </c>
      <c r="Z18">
        <f t="shared" si="14"/>
        <v>5</v>
      </c>
      <c r="AA18">
        <f t="shared" si="14"/>
        <v>4</v>
      </c>
    </row>
    <row r="19" spans="1:27" x14ac:dyDescent="0.35">
      <c r="A19" t="s">
        <v>2046</v>
      </c>
      <c r="B19">
        <v>35</v>
      </c>
      <c r="C19">
        <f t="shared" ref="C19:AA19" si="15">B19-C51</f>
        <v>33</v>
      </c>
      <c r="D19">
        <f t="shared" si="15"/>
        <v>32</v>
      </c>
      <c r="E19">
        <f t="shared" si="15"/>
        <v>32</v>
      </c>
      <c r="F19">
        <f t="shared" si="15"/>
        <v>32</v>
      </c>
      <c r="G19">
        <f t="shared" si="15"/>
        <v>31</v>
      </c>
      <c r="H19">
        <f t="shared" si="15"/>
        <v>30</v>
      </c>
      <c r="I19">
        <f t="shared" si="15"/>
        <v>30</v>
      </c>
      <c r="J19">
        <f t="shared" si="15"/>
        <v>25</v>
      </c>
      <c r="K19">
        <f t="shared" si="15"/>
        <v>25</v>
      </c>
      <c r="L19">
        <f t="shared" si="15"/>
        <v>23</v>
      </c>
      <c r="M19">
        <f t="shared" si="15"/>
        <v>23</v>
      </c>
      <c r="N19">
        <f t="shared" si="15"/>
        <v>21</v>
      </c>
      <c r="O19">
        <f t="shared" si="15"/>
        <v>19</v>
      </c>
      <c r="P19">
        <f t="shared" si="15"/>
        <v>18</v>
      </c>
      <c r="Q19">
        <f t="shared" si="15"/>
        <v>18</v>
      </c>
      <c r="R19">
        <f t="shared" si="15"/>
        <v>17</v>
      </c>
      <c r="S19">
        <f t="shared" si="15"/>
        <v>16</v>
      </c>
      <c r="T19">
        <f t="shared" si="15"/>
        <v>14</v>
      </c>
      <c r="U19">
        <f t="shared" si="15"/>
        <v>13</v>
      </c>
      <c r="V19">
        <f t="shared" si="15"/>
        <v>12</v>
      </c>
      <c r="W19">
        <f t="shared" si="15"/>
        <v>9</v>
      </c>
      <c r="X19">
        <f t="shared" si="15"/>
        <v>7</v>
      </c>
      <c r="Y19">
        <f t="shared" si="15"/>
        <v>7</v>
      </c>
      <c r="Z19">
        <f t="shared" si="15"/>
        <v>5</v>
      </c>
      <c r="AA19">
        <f t="shared" si="15"/>
        <v>5</v>
      </c>
    </row>
    <row r="20" spans="1:27" x14ac:dyDescent="0.35">
      <c r="A20" t="s">
        <v>2047</v>
      </c>
      <c r="B20">
        <v>43</v>
      </c>
      <c r="C20">
        <f t="shared" ref="C20:AA20" si="16">B20-C52</f>
        <v>41</v>
      </c>
      <c r="D20">
        <f t="shared" si="16"/>
        <v>41</v>
      </c>
      <c r="E20">
        <f t="shared" si="16"/>
        <v>39</v>
      </c>
      <c r="F20">
        <f t="shared" si="16"/>
        <v>37</v>
      </c>
      <c r="G20">
        <f t="shared" si="16"/>
        <v>36</v>
      </c>
      <c r="H20">
        <f t="shared" si="16"/>
        <v>35</v>
      </c>
      <c r="I20">
        <f t="shared" si="16"/>
        <v>34</v>
      </c>
      <c r="J20">
        <f t="shared" si="16"/>
        <v>34</v>
      </c>
      <c r="K20">
        <f t="shared" si="16"/>
        <v>34</v>
      </c>
      <c r="L20">
        <f t="shared" si="16"/>
        <v>34</v>
      </c>
      <c r="M20">
        <f t="shared" si="16"/>
        <v>34</v>
      </c>
      <c r="N20">
        <f t="shared" si="16"/>
        <v>28</v>
      </c>
      <c r="O20">
        <f t="shared" si="16"/>
        <v>25</v>
      </c>
      <c r="P20">
        <f t="shared" si="16"/>
        <v>25</v>
      </c>
      <c r="Q20">
        <f t="shared" si="16"/>
        <v>24</v>
      </c>
      <c r="R20">
        <f t="shared" si="16"/>
        <v>23</v>
      </c>
      <c r="S20">
        <f t="shared" si="16"/>
        <v>20</v>
      </c>
      <c r="T20">
        <f t="shared" si="16"/>
        <v>17</v>
      </c>
      <c r="U20">
        <f t="shared" si="16"/>
        <v>16</v>
      </c>
      <c r="V20">
        <f t="shared" si="16"/>
        <v>15</v>
      </c>
      <c r="W20">
        <f t="shared" si="16"/>
        <v>14</v>
      </c>
      <c r="X20">
        <f t="shared" si="16"/>
        <v>13</v>
      </c>
      <c r="Y20">
        <f t="shared" si="16"/>
        <v>13</v>
      </c>
      <c r="Z20">
        <f t="shared" si="16"/>
        <v>12</v>
      </c>
      <c r="AA20">
        <f t="shared" si="16"/>
        <v>8</v>
      </c>
    </row>
    <row r="21" spans="1:27" x14ac:dyDescent="0.35">
      <c r="A21" t="s">
        <v>2048</v>
      </c>
      <c r="B21">
        <v>34</v>
      </c>
      <c r="C21">
        <f t="shared" ref="C21:AA21" si="17">B21-C53</f>
        <v>32</v>
      </c>
      <c r="D21">
        <f t="shared" si="17"/>
        <v>28</v>
      </c>
      <c r="E21">
        <f t="shared" si="17"/>
        <v>27</v>
      </c>
      <c r="F21">
        <f t="shared" si="17"/>
        <v>24</v>
      </c>
      <c r="G21">
        <f t="shared" si="17"/>
        <v>23</v>
      </c>
      <c r="H21">
        <f t="shared" si="17"/>
        <v>23</v>
      </c>
      <c r="I21">
        <f t="shared" si="17"/>
        <v>22</v>
      </c>
      <c r="J21">
        <f t="shared" si="17"/>
        <v>20</v>
      </c>
      <c r="K21">
        <f t="shared" si="17"/>
        <v>19</v>
      </c>
      <c r="L21">
        <f t="shared" si="17"/>
        <v>18</v>
      </c>
      <c r="M21">
        <f t="shared" si="17"/>
        <v>18</v>
      </c>
      <c r="N21">
        <f t="shared" si="17"/>
        <v>18</v>
      </c>
      <c r="O21">
        <f t="shared" si="17"/>
        <v>16</v>
      </c>
      <c r="P21">
        <f t="shared" si="17"/>
        <v>15</v>
      </c>
      <c r="Q21">
        <f t="shared" si="17"/>
        <v>14</v>
      </c>
      <c r="R21">
        <f t="shared" si="17"/>
        <v>14</v>
      </c>
      <c r="S21">
        <f t="shared" si="17"/>
        <v>14</v>
      </c>
      <c r="T21">
        <f t="shared" si="17"/>
        <v>12</v>
      </c>
      <c r="U21">
        <f t="shared" si="17"/>
        <v>10</v>
      </c>
      <c r="V21">
        <f t="shared" si="17"/>
        <v>10</v>
      </c>
      <c r="W21">
        <f t="shared" si="17"/>
        <v>9</v>
      </c>
      <c r="X21">
        <f t="shared" si="17"/>
        <v>8</v>
      </c>
      <c r="Y21">
        <f t="shared" si="17"/>
        <v>7</v>
      </c>
      <c r="Z21">
        <f t="shared" si="17"/>
        <v>5</v>
      </c>
      <c r="AA21">
        <f t="shared" si="17"/>
        <v>5</v>
      </c>
    </row>
    <row r="22" spans="1:27" x14ac:dyDescent="0.35">
      <c r="A22" t="s">
        <v>2049</v>
      </c>
      <c r="B22">
        <v>39</v>
      </c>
      <c r="C22">
        <f t="shared" ref="C22:AA22" si="18">B22-C54</f>
        <v>39</v>
      </c>
      <c r="D22">
        <f t="shared" si="18"/>
        <v>38</v>
      </c>
      <c r="E22">
        <f t="shared" si="18"/>
        <v>38</v>
      </c>
      <c r="F22">
        <f t="shared" si="18"/>
        <v>38</v>
      </c>
      <c r="G22">
        <f t="shared" si="18"/>
        <v>37</v>
      </c>
      <c r="H22">
        <f t="shared" si="18"/>
        <v>36</v>
      </c>
      <c r="I22">
        <f t="shared" si="18"/>
        <v>35</v>
      </c>
      <c r="J22">
        <f t="shared" si="18"/>
        <v>32</v>
      </c>
      <c r="K22">
        <f t="shared" si="18"/>
        <v>31</v>
      </c>
      <c r="L22">
        <f t="shared" si="18"/>
        <v>30</v>
      </c>
      <c r="M22">
        <f t="shared" si="18"/>
        <v>30</v>
      </c>
      <c r="N22">
        <f t="shared" si="18"/>
        <v>29</v>
      </c>
      <c r="O22">
        <f t="shared" si="18"/>
        <v>27</v>
      </c>
      <c r="P22">
        <f t="shared" si="18"/>
        <v>26</v>
      </c>
      <c r="Q22">
        <f t="shared" si="18"/>
        <v>23</v>
      </c>
      <c r="R22">
        <f t="shared" si="18"/>
        <v>22</v>
      </c>
      <c r="S22">
        <f t="shared" si="18"/>
        <v>19</v>
      </c>
      <c r="T22">
        <f t="shared" si="18"/>
        <v>19</v>
      </c>
      <c r="U22">
        <f t="shared" si="18"/>
        <v>16</v>
      </c>
      <c r="V22">
        <f t="shared" si="18"/>
        <v>16</v>
      </c>
      <c r="W22">
        <f t="shared" si="18"/>
        <v>13</v>
      </c>
      <c r="X22">
        <f t="shared" si="18"/>
        <v>10</v>
      </c>
      <c r="Y22">
        <f t="shared" si="18"/>
        <v>10</v>
      </c>
      <c r="Z22">
        <f t="shared" si="18"/>
        <v>9</v>
      </c>
      <c r="AA22">
        <f t="shared" si="18"/>
        <v>8</v>
      </c>
    </row>
    <row r="23" spans="1:27" x14ac:dyDescent="0.35">
      <c r="A23" t="s">
        <v>2052</v>
      </c>
      <c r="B23">
        <v>41</v>
      </c>
      <c r="C23">
        <f t="shared" ref="C23:AA23" si="19">B23-C55</f>
        <v>41</v>
      </c>
      <c r="D23">
        <f t="shared" si="19"/>
        <v>41</v>
      </c>
      <c r="E23">
        <f t="shared" si="19"/>
        <v>41</v>
      </c>
      <c r="F23">
        <f t="shared" si="19"/>
        <v>41</v>
      </c>
      <c r="G23">
        <f t="shared" si="19"/>
        <v>41</v>
      </c>
      <c r="H23">
        <f t="shared" si="19"/>
        <v>39</v>
      </c>
      <c r="I23">
        <f t="shared" si="19"/>
        <v>37</v>
      </c>
      <c r="J23">
        <f t="shared" si="19"/>
        <v>34</v>
      </c>
      <c r="K23">
        <f t="shared" si="19"/>
        <v>33</v>
      </c>
      <c r="L23">
        <f t="shared" si="19"/>
        <v>32</v>
      </c>
      <c r="M23">
        <f t="shared" si="19"/>
        <v>28</v>
      </c>
      <c r="N23">
        <f t="shared" si="19"/>
        <v>28</v>
      </c>
      <c r="O23">
        <f t="shared" si="19"/>
        <v>27</v>
      </c>
      <c r="P23">
        <f t="shared" si="19"/>
        <v>25</v>
      </c>
      <c r="Q23">
        <f t="shared" si="19"/>
        <v>23</v>
      </c>
      <c r="R23">
        <f t="shared" si="19"/>
        <v>18</v>
      </c>
      <c r="S23">
        <f t="shared" si="19"/>
        <v>18</v>
      </c>
      <c r="T23">
        <f t="shared" si="19"/>
        <v>18</v>
      </c>
      <c r="U23">
        <f t="shared" si="19"/>
        <v>17</v>
      </c>
      <c r="V23">
        <f t="shared" si="19"/>
        <v>14</v>
      </c>
      <c r="W23">
        <f t="shared" si="19"/>
        <v>14</v>
      </c>
      <c r="X23">
        <f t="shared" si="19"/>
        <v>11</v>
      </c>
      <c r="Y23">
        <f t="shared" si="19"/>
        <v>10</v>
      </c>
      <c r="Z23">
        <f t="shared" si="19"/>
        <v>7</v>
      </c>
      <c r="AA23">
        <f t="shared" si="19"/>
        <v>7</v>
      </c>
    </row>
    <row r="24" spans="1:27" x14ac:dyDescent="0.35">
      <c r="A24" t="s">
        <v>2053</v>
      </c>
      <c r="B24">
        <v>26</v>
      </c>
      <c r="C24">
        <f t="shared" ref="C24:AA24" si="20">B24-C56</f>
        <v>26</v>
      </c>
      <c r="D24">
        <f t="shared" si="20"/>
        <v>25</v>
      </c>
      <c r="E24">
        <f t="shared" si="20"/>
        <v>23</v>
      </c>
      <c r="F24">
        <f t="shared" si="20"/>
        <v>23</v>
      </c>
      <c r="G24">
        <f t="shared" si="20"/>
        <v>23</v>
      </c>
      <c r="H24">
        <f t="shared" si="20"/>
        <v>23</v>
      </c>
      <c r="I24">
        <f t="shared" si="20"/>
        <v>21</v>
      </c>
      <c r="J24">
        <f t="shared" si="20"/>
        <v>21</v>
      </c>
      <c r="K24">
        <f t="shared" si="20"/>
        <v>19</v>
      </c>
      <c r="L24">
        <f t="shared" si="20"/>
        <v>19</v>
      </c>
      <c r="M24">
        <f t="shared" si="20"/>
        <v>18</v>
      </c>
      <c r="N24">
        <f t="shared" si="20"/>
        <v>18</v>
      </c>
      <c r="O24">
        <f t="shared" si="20"/>
        <v>15</v>
      </c>
      <c r="P24">
        <f t="shared" si="20"/>
        <v>13</v>
      </c>
      <c r="Q24">
        <f t="shared" si="20"/>
        <v>13</v>
      </c>
      <c r="R24">
        <f t="shared" si="20"/>
        <v>13</v>
      </c>
      <c r="S24">
        <f t="shared" si="20"/>
        <v>13</v>
      </c>
      <c r="T24">
        <f t="shared" si="20"/>
        <v>13</v>
      </c>
      <c r="U24">
        <f t="shared" si="20"/>
        <v>11</v>
      </c>
      <c r="V24">
        <f t="shared" si="20"/>
        <v>10</v>
      </c>
      <c r="W24">
        <f t="shared" si="20"/>
        <v>8</v>
      </c>
      <c r="X24">
        <f t="shared" si="20"/>
        <v>7</v>
      </c>
      <c r="Y24">
        <f t="shared" si="20"/>
        <v>3</v>
      </c>
      <c r="Z24">
        <f t="shared" si="20"/>
        <v>3</v>
      </c>
      <c r="AA24">
        <f t="shared" si="20"/>
        <v>0</v>
      </c>
    </row>
    <row r="25" spans="1:27" x14ac:dyDescent="0.35">
      <c r="A25" t="s">
        <v>2054</v>
      </c>
      <c r="B25">
        <v>51</v>
      </c>
      <c r="C25">
        <f t="shared" ref="C25:AA25" si="21">B25-C57</f>
        <v>51</v>
      </c>
      <c r="D25">
        <f t="shared" si="21"/>
        <v>50</v>
      </c>
      <c r="E25">
        <f t="shared" si="21"/>
        <v>48</v>
      </c>
      <c r="F25">
        <f t="shared" si="21"/>
        <v>45</v>
      </c>
      <c r="G25">
        <f t="shared" si="21"/>
        <v>43</v>
      </c>
      <c r="H25">
        <f t="shared" si="21"/>
        <v>41</v>
      </c>
      <c r="I25">
        <f t="shared" si="21"/>
        <v>38</v>
      </c>
      <c r="J25">
        <f t="shared" si="21"/>
        <v>36</v>
      </c>
      <c r="K25">
        <f t="shared" si="21"/>
        <v>34</v>
      </c>
      <c r="L25">
        <f t="shared" si="21"/>
        <v>31</v>
      </c>
      <c r="M25">
        <f t="shared" si="21"/>
        <v>30</v>
      </c>
      <c r="N25">
        <f t="shared" si="21"/>
        <v>30</v>
      </c>
      <c r="O25">
        <f t="shared" si="21"/>
        <v>29</v>
      </c>
      <c r="P25">
        <f t="shared" si="21"/>
        <v>26</v>
      </c>
      <c r="Q25">
        <f t="shared" si="21"/>
        <v>25</v>
      </c>
      <c r="R25">
        <f t="shared" si="21"/>
        <v>24</v>
      </c>
      <c r="S25">
        <f t="shared" si="21"/>
        <v>21</v>
      </c>
      <c r="T25">
        <f t="shared" si="21"/>
        <v>19</v>
      </c>
      <c r="U25">
        <f t="shared" si="21"/>
        <v>17</v>
      </c>
      <c r="V25">
        <f t="shared" si="21"/>
        <v>15</v>
      </c>
      <c r="W25">
        <f t="shared" si="21"/>
        <v>14</v>
      </c>
      <c r="X25">
        <f t="shared" si="21"/>
        <v>12</v>
      </c>
      <c r="Y25">
        <f t="shared" si="21"/>
        <v>11</v>
      </c>
      <c r="Z25">
        <f t="shared" si="21"/>
        <v>10</v>
      </c>
      <c r="AA25">
        <f t="shared" si="21"/>
        <v>10</v>
      </c>
    </row>
    <row r="26" spans="1:27" x14ac:dyDescent="0.35">
      <c r="A26" t="s">
        <v>2055</v>
      </c>
      <c r="B26">
        <v>38</v>
      </c>
      <c r="C26">
        <f t="shared" ref="C26:AA26" si="22">B26-C58</f>
        <v>38</v>
      </c>
      <c r="D26">
        <f t="shared" si="22"/>
        <v>37</v>
      </c>
      <c r="E26">
        <f t="shared" si="22"/>
        <v>35</v>
      </c>
      <c r="F26">
        <f t="shared" si="22"/>
        <v>34</v>
      </c>
      <c r="G26">
        <f t="shared" si="22"/>
        <v>31</v>
      </c>
      <c r="H26">
        <f t="shared" si="22"/>
        <v>30</v>
      </c>
      <c r="I26">
        <f t="shared" si="22"/>
        <v>29</v>
      </c>
      <c r="J26">
        <f t="shared" si="22"/>
        <v>28</v>
      </c>
      <c r="K26">
        <f t="shared" si="22"/>
        <v>27</v>
      </c>
      <c r="L26">
        <f t="shared" si="22"/>
        <v>27</v>
      </c>
      <c r="M26">
        <f t="shared" si="22"/>
        <v>24</v>
      </c>
      <c r="N26">
        <f t="shared" si="22"/>
        <v>23</v>
      </c>
      <c r="O26">
        <f t="shared" si="22"/>
        <v>21</v>
      </c>
      <c r="P26">
        <f t="shared" si="22"/>
        <v>21</v>
      </c>
      <c r="Q26">
        <f t="shared" si="22"/>
        <v>19</v>
      </c>
      <c r="R26">
        <f t="shared" si="22"/>
        <v>18</v>
      </c>
      <c r="S26">
        <f t="shared" si="22"/>
        <v>15</v>
      </c>
      <c r="T26">
        <f t="shared" si="22"/>
        <v>13</v>
      </c>
      <c r="U26">
        <f t="shared" si="22"/>
        <v>13</v>
      </c>
      <c r="V26">
        <f t="shared" si="22"/>
        <v>13</v>
      </c>
      <c r="W26">
        <f t="shared" si="22"/>
        <v>10</v>
      </c>
      <c r="X26">
        <f t="shared" si="22"/>
        <v>8</v>
      </c>
      <c r="Y26">
        <f t="shared" si="22"/>
        <v>7</v>
      </c>
      <c r="Z26">
        <f t="shared" si="22"/>
        <v>5</v>
      </c>
      <c r="AA26">
        <f t="shared" si="22"/>
        <v>5</v>
      </c>
    </row>
    <row r="27" spans="1:27" x14ac:dyDescent="0.35">
      <c r="A27" t="s">
        <v>2056</v>
      </c>
      <c r="B27">
        <v>50</v>
      </c>
      <c r="C27">
        <f t="shared" ref="C27:AA27" si="23">B27-C59</f>
        <v>48</v>
      </c>
      <c r="D27">
        <f t="shared" si="23"/>
        <v>46</v>
      </c>
      <c r="E27">
        <f t="shared" si="23"/>
        <v>45</v>
      </c>
      <c r="F27">
        <f t="shared" si="23"/>
        <v>43</v>
      </c>
      <c r="G27">
        <f t="shared" si="23"/>
        <v>42</v>
      </c>
      <c r="H27">
        <f t="shared" si="23"/>
        <v>39</v>
      </c>
      <c r="I27">
        <f t="shared" si="23"/>
        <v>36</v>
      </c>
      <c r="J27">
        <f t="shared" si="23"/>
        <v>36</v>
      </c>
      <c r="K27">
        <f t="shared" si="23"/>
        <v>32</v>
      </c>
      <c r="L27">
        <f t="shared" si="23"/>
        <v>30</v>
      </c>
      <c r="M27">
        <f t="shared" si="23"/>
        <v>30</v>
      </c>
      <c r="N27">
        <f t="shared" si="23"/>
        <v>30</v>
      </c>
      <c r="O27">
        <f t="shared" si="23"/>
        <v>27</v>
      </c>
      <c r="P27">
        <f t="shared" si="23"/>
        <v>25</v>
      </c>
      <c r="Q27">
        <f t="shared" si="23"/>
        <v>25</v>
      </c>
      <c r="R27">
        <f t="shared" si="23"/>
        <v>22</v>
      </c>
      <c r="S27">
        <f t="shared" si="23"/>
        <v>22</v>
      </c>
      <c r="T27">
        <f t="shared" si="23"/>
        <v>21</v>
      </c>
      <c r="U27">
        <f t="shared" si="23"/>
        <v>20</v>
      </c>
      <c r="V27">
        <f t="shared" si="23"/>
        <v>18</v>
      </c>
      <c r="W27">
        <f t="shared" si="23"/>
        <v>15</v>
      </c>
      <c r="X27">
        <f t="shared" si="23"/>
        <v>10</v>
      </c>
      <c r="Y27">
        <f t="shared" si="23"/>
        <v>8</v>
      </c>
      <c r="Z27">
        <f t="shared" si="23"/>
        <v>7</v>
      </c>
      <c r="AA27">
        <f t="shared" si="23"/>
        <v>7</v>
      </c>
    </row>
    <row r="28" spans="1:27" x14ac:dyDescent="0.35">
      <c r="A28" t="s">
        <v>2057</v>
      </c>
      <c r="B28">
        <v>31</v>
      </c>
      <c r="C28">
        <f t="shared" ref="C28:AA28" si="24">B28-C60</f>
        <v>31</v>
      </c>
      <c r="D28">
        <f t="shared" si="24"/>
        <v>30</v>
      </c>
      <c r="E28">
        <f t="shared" si="24"/>
        <v>28</v>
      </c>
      <c r="F28">
        <f t="shared" si="24"/>
        <v>26</v>
      </c>
      <c r="G28">
        <f t="shared" si="24"/>
        <v>25</v>
      </c>
      <c r="H28">
        <f t="shared" si="24"/>
        <v>25</v>
      </c>
      <c r="I28">
        <f t="shared" si="24"/>
        <v>23</v>
      </c>
      <c r="J28">
        <f t="shared" si="24"/>
        <v>23</v>
      </c>
      <c r="K28">
        <f t="shared" si="24"/>
        <v>22</v>
      </c>
      <c r="L28">
        <f t="shared" si="24"/>
        <v>21</v>
      </c>
      <c r="M28">
        <f t="shared" si="24"/>
        <v>21</v>
      </c>
      <c r="N28">
        <f t="shared" si="24"/>
        <v>21</v>
      </c>
      <c r="O28">
        <f t="shared" si="24"/>
        <v>20</v>
      </c>
      <c r="P28">
        <f t="shared" si="24"/>
        <v>20</v>
      </c>
      <c r="Q28">
        <f t="shared" si="24"/>
        <v>19</v>
      </c>
      <c r="R28">
        <f t="shared" si="24"/>
        <v>17</v>
      </c>
      <c r="S28">
        <f t="shared" si="24"/>
        <v>17</v>
      </c>
      <c r="T28">
        <f t="shared" si="24"/>
        <v>16</v>
      </c>
      <c r="U28">
        <f t="shared" si="24"/>
        <v>14</v>
      </c>
      <c r="V28">
        <f t="shared" si="24"/>
        <v>12</v>
      </c>
      <c r="W28">
        <f t="shared" si="24"/>
        <v>11</v>
      </c>
      <c r="X28">
        <f t="shared" si="24"/>
        <v>11</v>
      </c>
      <c r="Y28">
        <f t="shared" si="24"/>
        <v>9</v>
      </c>
      <c r="Z28">
        <f t="shared" si="24"/>
        <v>8</v>
      </c>
      <c r="AA28">
        <f t="shared" si="24"/>
        <v>7</v>
      </c>
    </row>
    <row r="29" spans="1:27" x14ac:dyDescent="0.35">
      <c r="A29" t="s">
        <v>2058</v>
      </c>
      <c r="B29">
        <v>19</v>
      </c>
      <c r="C29">
        <f t="shared" ref="C29:AA29" si="25">B29-C61</f>
        <v>18</v>
      </c>
      <c r="D29">
        <f t="shared" si="25"/>
        <v>18</v>
      </c>
      <c r="E29">
        <f t="shared" si="25"/>
        <v>17</v>
      </c>
      <c r="F29">
        <f t="shared" si="25"/>
        <v>14</v>
      </c>
      <c r="G29">
        <f t="shared" si="25"/>
        <v>14</v>
      </c>
      <c r="H29">
        <f t="shared" si="25"/>
        <v>14</v>
      </c>
      <c r="I29">
        <f t="shared" si="25"/>
        <v>14</v>
      </c>
      <c r="J29">
        <f t="shared" si="25"/>
        <v>12</v>
      </c>
      <c r="K29">
        <f t="shared" si="25"/>
        <v>11</v>
      </c>
      <c r="L29">
        <f t="shared" si="25"/>
        <v>11</v>
      </c>
      <c r="M29">
        <f t="shared" si="25"/>
        <v>10</v>
      </c>
      <c r="N29">
        <f t="shared" si="25"/>
        <v>9</v>
      </c>
      <c r="O29">
        <f t="shared" si="25"/>
        <v>8</v>
      </c>
      <c r="P29">
        <f t="shared" si="25"/>
        <v>8</v>
      </c>
      <c r="Q29">
        <f t="shared" si="25"/>
        <v>8</v>
      </c>
      <c r="R29">
        <f t="shared" si="25"/>
        <v>8</v>
      </c>
      <c r="S29">
        <f t="shared" si="25"/>
        <v>7</v>
      </c>
      <c r="T29">
        <f t="shared" si="25"/>
        <v>7</v>
      </c>
      <c r="U29">
        <f t="shared" si="25"/>
        <v>6</v>
      </c>
      <c r="V29">
        <f t="shared" si="25"/>
        <v>5</v>
      </c>
      <c r="W29">
        <f t="shared" si="25"/>
        <v>5</v>
      </c>
      <c r="X29">
        <f t="shared" si="25"/>
        <v>5</v>
      </c>
      <c r="Y29">
        <f t="shared" si="25"/>
        <v>5</v>
      </c>
      <c r="Z29">
        <f t="shared" si="25"/>
        <v>4</v>
      </c>
      <c r="AA29">
        <f t="shared" si="25"/>
        <v>4</v>
      </c>
    </row>
    <row r="34" spans="1:27" x14ac:dyDescent="0.35">
      <c r="C34" t="s">
        <v>7</v>
      </c>
    </row>
    <row r="35" spans="1:27" x14ac:dyDescent="0.35">
      <c r="A35" t="s">
        <v>2050</v>
      </c>
      <c r="B35" t="s">
        <v>2051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17</v>
      </c>
      <c r="R35">
        <v>18</v>
      </c>
      <c r="S35">
        <v>19</v>
      </c>
      <c r="T35">
        <v>20</v>
      </c>
      <c r="U35">
        <v>21</v>
      </c>
      <c r="V35">
        <v>22</v>
      </c>
      <c r="W35">
        <v>23</v>
      </c>
      <c r="X35">
        <v>24</v>
      </c>
      <c r="Y35">
        <v>25</v>
      </c>
      <c r="Z35">
        <v>26</v>
      </c>
      <c r="AA35">
        <v>27</v>
      </c>
    </row>
    <row r="36" spans="1:27" x14ac:dyDescent="0.35">
      <c r="A36" t="s">
        <v>2031</v>
      </c>
      <c r="B36">
        <v>18</v>
      </c>
      <c r="C36">
        <v>3</v>
      </c>
      <c r="D36">
        <v>1</v>
      </c>
      <c r="G36">
        <v>1</v>
      </c>
      <c r="M36">
        <v>1</v>
      </c>
      <c r="O36">
        <v>1</v>
      </c>
      <c r="P36">
        <v>2</v>
      </c>
      <c r="Q36">
        <v>1</v>
      </c>
      <c r="R36">
        <v>1</v>
      </c>
      <c r="S36">
        <v>1</v>
      </c>
      <c r="T36">
        <v>1</v>
      </c>
      <c r="Z36">
        <v>2</v>
      </c>
      <c r="AA36">
        <v>1</v>
      </c>
    </row>
    <row r="37" spans="1:27" x14ac:dyDescent="0.35">
      <c r="A37" t="s">
        <v>2032</v>
      </c>
      <c r="B37">
        <v>40</v>
      </c>
      <c r="C37">
        <v>1</v>
      </c>
      <c r="D37">
        <v>2</v>
      </c>
      <c r="F37">
        <v>4</v>
      </c>
      <c r="G37">
        <v>1</v>
      </c>
      <c r="H37">
        <v>2</v>
      </c>
      <c r="J37">
        <v>1</v>
      </c>
      <c r="K37">
        <v>1</v>
      </c>
      <c r="L37">
        <v>1</v>
      </c>
      <c r="M37">
        <v>1</v>
      </c>
      <c r="N37">
        <v>4</v>
      </c>
      <c r="P37">
        <v>1</v>
      </c>
      <c r="S37">
        <v>1</v>
      </c>
      <c r="T37">
        <v>1</v>
      </c>
      <c r="U37">
        <v>1</v>
      </c>
      <c r="V37">
        <v>2</v>
      </c>
      <c r="W37">
        <v>2</v>
      </c>
      <c r="X37">
        <v>1</v>
      </c>
      <c r="Y37">
        <v>1</v>
      </c>
      <c r="Z37">
        <v>3</v>
      </c>
      <c r="AA37">
        <v>1</v>
      </c>
    </row>
    <row r="38" spans="1:27" x14ac:dyDescent="0.35">
      <c r="A38" t="s">
        <v>2033</v>
      </c>
      <c r="B38">
        <v>52</v>
      </c>
      <c r="C38">
        <v>1</v>
      </c>
      <c r="E38">
        <v>1</v>
      </c>
      <c r="F38">
        <v>1</v>
      </c>
      <c r="G38">
        <v>3</v>
      </c>
      <c r="H38">
        <v>1</v>
      </c>
      <c r="I38">
        <v>5</v>
      </c>
      <c r="J38">
        <v>2</v>
      </c>
      <c r="L38">
        <v>2</v>
      </c>
      <c r="M38">
        <v>1</v>
      </c>
      <c r="O38">
        <v>5</v>
      </c>
      <c r="P38">
        <v>3</v>
      </c>
      <c r="Q38">
        <v>4</v>
      </c>
      <c r="R38">
        <v>1</v>
      </c>
      <c r="S38">
        <v>2</v>
      </c>
      <c r="T38">
        <v>1</v>
      </c>
      <c r="U38">
        <v>1</v>
      </c>
      <c r="V38">
        <v>3</v>
      </c>
      <c r="W38">
        <v>1</v>
      </c>
      <c r="X38">
        <v>2</v>
      </c>
      <c r="Y38">
        <v>1</v>
      </c>
      <c r="Z38">
        <v>2</v>
      </c>
    </row>
    <row r="39" spans="1:27" x14ac:dyDescent="0.35">
      <c r="A39" t="s">
        <v>2034</v>
      </c>
      <c r="B39">
        <v>45</v>
      </c>
      <c r="C39">
        <v>2</v>
      </c>
      <c r="D39">
        <v>1</v>
      </c>
      <c r="E39">
        <v>2</v>
      </c>
      <c r="G39">
        <v>2</v>
      </c>
      <c r="H39">
        <v>3</v>
      </c>
      <c r="J39">
        <v>1</v>
      </c>
      <c r="K39">
        <v>1</v>
      </c>
      <c r="M39">
        <v>1</v>
      </c>
      <c r="N39">
        <v>4</v>
      </c>
      <c r="O39">
        <v>1</v>
      </c>
      <c r="P39">
        <v>1</v>
      </c>
      <c r="Q39">
        <v>3</v>
      </c>
      <c r="R39">
        <v>4</v>
      </c>
      <c r="S39">
        <v>1</v>
      </c>
      <c r="T39">
        <v>1</v>
      </c>
      <c r="U39">
        <v>1</v>
      </c>
      <c r="X39">
        <v>2</v>
      </c>
      <c r="Y39">
        <v>2</v>
      </c>
      <c r="Z39">
        <v>3</v>
      </c>
    </row>
    <row r="40" spans="1:27" x14ac:dyDescent="0.35">
      <c r="A40" t="s">
        <v>2035</v>
      </c>
      <c r="B40">
        <v>52</v>
      </c>
      <c r="C40">
        <v>2</v>
      </c>
      <c r="D40">
        <v>3</v>
      </c>
      <c r="E40">
        <v>1</v>
      </c>
      <c r="F40">
        <v>1</v>
      </c>
      <c r="G40">
        <v>3</v>
      </c>
      <c r="H40">
        <v>2</v>
      </c>
      <c r="I40">
        <v>2</v>
      </c>
      <c r="L40">
        <v>2</v>
      </c>
      <c r="M40">
        <v>3</v>
      </c>
      <c r="N40">
        <v>1</v>
      </c>
      <c r="O40">
        <v>2</v>
      </c>
      <c r="P40">
        <v>1</v>
      </c>
      <c r="Q40">
        <v>2</v>
      </c>
      <c r="R40">
        <v>3</v>
      </c>
      <c r="S40">
        <v>4</v>
      </c>
      <c r="U40">
        <v>1</v>
      </c>
      <c r="V40">
        <v>1</v>
      </c>
      <c r="W40">
        <v>3</v>
      </c>
      <c r="X40">
        <v>1</v>
      </c>
      <c r="Z40">
        <v>2</v>
      </c>
      <c r="AA40">
        <v>5</v>
      </c>
    </row>
    <row r="41" spans="1:27" x14ac:dyDescent="0.35">
      <c r="A41" t="s">
        <v>2036</v>
      </c>
      <c r="B41">
        <v>37</v>
      </c>
      <c r="D41">
        <v>3</v>
      </c>
      <c r="F41">
        <v>1</v>
      </c>
      <c r="H41">
        <v>2</v>
      </c>
      <c r="I41">
        <v>2</v>
      </c>
      <c r="K41">
        <v>1</v>
      </c>
      <c r="M41">
        <v>1</v>
      </c>
      <c r="N41">
        <v>3</v>
      </c>
      <c r="P41">
        <v>2</v>
      </c>
      <c r="R41">
        <v>6</v>
      </c>
      <c r="S41">
        <v>1</v>
      </c>
      <c r="U41">
        <v>1</v>
      </c>
      <c r="V41">
        <v>2</v>
      </c>
      <c r="W41">
        <v>1</v>
      </c>
      <c r="X41">
        <v>2</v>
      </c>
      <c r="Y41">
        <v>1</v>
      </c>
    </row>
    <row r="42" spans="1:27" x14ac:dyDescent="0.35">
      <c r="A42" t="s">
        <v>2037</v>
      </c>
      <c r="B42">
        <v>50</v>
      </c>
      <c r="C42">
        <v>2</v>
      </c>
      <c r="D42">
        <v>3</v>
      </c>
      <c r="E42">
        <v>1</v>
      </c>
      <c r="G42">
        <v>2</v>
      </c>
      <c r="H42">
        <v>2</v>
      </c>
      <c r="I42">
        <v>1</v>
      </c>
      <c r="J42">
        <v>2</v>
      </c>
      <c r="K42">
        <v>4</v>
      </c>
      <c r="L42">
        <v>2</v>
      </c>
      <c r="M42">
        <v>2</v>
      </c>
      <c r="N42">
        <v>1</v>
      </c>
      <c r="O42">
        <v>1</v>
      </c>
      <c r="P42">
        <v>2</v>
      </c>
      <c r="R42">
        <v>1</v>
      </c>
      <c r="S42">
        <v>2</v>
      </c>
      <c r="T42">
        <v>1</v>
      </c>
      <c r="W42">
        <v>3</v>
      </c>
      <c r="X42">
        <v>2</v>
      </c>
      <c r="Y42">
        <v>1</v>
      </c>
      <c r="Z42">
        <v>1</v>
      </c>
    </row>
    <row r="43" spans="1:27" x14ac:dyDescent="0.35">
      <c r="A43" t="s">
        <v>2038</v>
      </c>
      <c r="B43">
        <v>45</v>
      </c>
      <c r="C43">
        <v>2</v>
      </c>
      <c r="E43">
        <v>2</v>
      </c>
      <c r="F43">
        <v>1</v>
      </c>
      <c r="G43">
        <v>2</v>
      </c>
      <c r="H43">
        <v>1</v>
      </c>
      <c r="I43">
        <v>2</v>
      </c>
      <c r="J43">
        <v>2</v>
      </c>
      <c r="K43">
        <v>2</v>
      </c>
      <c r="M43">
        <v>1</v>
      </c>
      <c r="N43">
        <v>3</v>
      </c>
      <c r="O43">
        <v>1</v>
      </c>
      <c r="P43">
        <v>4</v>
      </c>
      <c r="Q43">
        <v>1</v>
      </c>
      <c r="R43">
        <v>2</v>
      </c>
      <c r="S43">
        <v>6</v>
      </c>
      <c r="U43">
        <v>1</v>
      </c>
      <c r="V43">
        <v>1</v>
      </c>
      <c r="W43">
        <v>2</v>
      </c>
      <c r="X43">
        <v>2</v>
      </c>
      <c r="AA43">
        <v>1</v>
      </c>
    </row>
    <row r="44" spans="1:27" x14ac:dyDescent="0.35">
      <c r="A44" t="s">
        <v>2039</v>
      </c>
      <c r="B44">
        <v>31</v>
      </c>
      <c r="C44">
        <v>3</v>
      </c>
      <c r="F44">
        <v>2</v>
      </c>
      <c r="G44">
        <v>1</v>
      </c>
      <c r="H44">
        <v>1</v>
      </c>
      <c r="I44">
        <v>1</v>
      </c>
      <c r="L44">
        <v>2</v>
      </c>
      <c r="M44">
        <v>1</v>
      </c>
      <c r="O44">
        <v>2</v>
      </c>
      <c r="P44">
        <v>1</v>
      </c>
      <c r="Q44">
        <v>2</v>
      </c>
      <c r="S44">
        <v>1</v>
      </c>
      <c r="T44">
        <v>1</v>
      </c>
      <c r="U44">
        <v>5</v>
      </c>
      <c r="V44">
        <v>1</v>
      </c>
      <c r="X44">
        <v>1</v>
      </c>
      <c r="Y44">
        <v>2</v>
      </c>
      <c r="AA44">
        <v>1</v>
      </c>
    </row>
    <row r="45" spans="1:27" x14ac:dyDescent="0.35">
      <c r="A45" t="s">
        <v>2040</v>
      </c>
      <c r="B45">
        <v>39</v>
      </c>
      <c r="C45">
        <v>1</v>
      </c>
      <c r="D45">
        <v>3</v>
      </c>
      <c r="H45">
        <v>1</v>
      </c>
      <c r="I45">
        <v>1</v>
      </c>
      <c r="J45">
        <v>2</v>
      </c>
      <c r="L45">
        <v>2</v>
      </c>
      <c r="N45">
        <v>2</v>
      </c>
      <c r="O45">
        <v>2</v>
      </c>
      <c r="P45">
        <v>4</v>
      </c>
      <c r="Q45">
        <v>1</v>
      </c>
      <c r="R45">
        <v>2</v>
      </c>
      <c r="S45">
        <v>3</v>
      </c>
      <c r="T45">
        <v>2</v>
      </c>
      <c r="U45">
        <v>1</v>
      </c>
      <c r="V45">
        <v>2</v>
      </c>
      <c r="W45">
        <v>2</v>
      </c>
      <c r="Y45">
        <v>1</v>
      </c>
    </row>
    <row r="46" spans="1:27" x14ac:dyDescent="0.35">
      <c r="A46" t="s">
        <v>2041</v>
      </c>
      <c r="B46">
        <v>37</v>
      </c>
      <c r="C46">
        <v>1</v>
      </c>
      <c r="D46">
        <v>2</v>
      </c>
      <c r="E46">
        <v>4</v>
      </c>
      <c r="H46">
        <v>1</v>
      </c>
      <c r="I46">
        <v>1</v>
      </c>
      <c r="L46">
        <v>2</v>
      </c>
      <c r="M46">
        <v>3</v>
      </c>
      <c r="N46">
        <v>1</v>
      </c>
      <c r="O46">
        <v>4</v>
      </c>
      <c r="P46">
        <v>1</v>
      </c>
      <c r="R46">
        <v>2</v>
      </c>
      <c r="T46">
        <v>2</v>
      </c>
      <c r="U46">
        <v>2</v>
      </c>
      <c r="W46">
        <v>2</v>
      </c>
      <c r="Y46">
        <v>1</v>
      </c>
      <c r="Z46">
        <v>3</v>
      </c>
      <c r="AA46">
        <v>1</v>
      </c>
    </row>
    <row r="47" spans="1:27" x14ac:dyDescent="0.35">
      <c r="A47" t="s">
        <v>2042</v>
      </c>
      <c r="B47">
        <v>40</v>
      </c>
      <c r="C47">
        <v>1</v>
      </c>
      <c r="D47">
        <v>3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L47">
        <v>1</v>
      </c>
      <c r="N47">
        <v>1</v>
      </c>
      <c r="O47">
        <v>2</v>
      </c>
      <c r="P47">
        <v>1</v>
      </c>
      <c r="Q47">
        <v>2</v>
      </c>
      <c r="S47">
        <v>1</v>
      </c>
      <c r="T47">
        <v>4</v>
      </c>
      <c r="U47">
        <v>2</v>
      </c>
      <c r="V47">
        <v>4</v>
      </c>
      <c r="W47">
        <v>3</v>
      </c>
      <c r="X47">
        <v>1</v>
      </c>
      <c r="Z47">
        <v>1</v>
      </c>
      <c r="AA47">
        <v>3</v>
      </c>
    </row>
    <row r="48" spans="1:27" x14ac:dyDescent="0.35">
      <c r="A48" t="s">
        <v>2043</v>
      </c>
      <c r="B48">
        <v>32</v>
      </c>
      <c r="C48">
        <v>14</v>
      </c>
      <c r="D48">
        <v>3</v>
      </c>
      <c r="E48">
        <v>5</v>
      </c>
      <c r="F48">
        <v>1</v>
      </c>
      <c r="G48">
        <v>4</v>
      </c>
    </row>
    <row r="49" spans="1:27" x14ac:dyDescent="0.35">
      <c r="A49" t="s">
        <v>2044</v>
      </c>
      <c r="B49">
        <v>45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2</v>
      </c>
      <c r="K49">
        <v>1</v>
      </c>
      <c r="L49">
        <v>1</v>
      </c>
      <c r="M49">
        <v>3</v>
      </c>
      <c r="N49">
        <v>2</v>
      </c>
      <c r="P49">
        <v>2</v>
      </c>
      <c r="R49">
        <v>2</v>
      </c>
      <c r="S49">
        <v>1</v>
      </c>
      <c r="T49">
        <v>1</v>
      </c>
      <c r="U49">
        <v>2</v>
      </c>
      <c r="V49">
        <v>4</v>
      </c>
      <c r="W49">
        <v>1</v>
      </c>
      <c r="X49">
        <v>5</v>
      </c>
      <c r="AA49">
        <v>2</v>
      </c>
    </row>
    <row r="50" spans="1:27" x14ac:dyDescent="0.35">
      <c r="A50" t="s">
        <v>2045</v>
      </c>
      <c r="B50">
        <v>30</v>
      </c>
      <c r="C50">
        <v>2</v>
      </c>
      <c r="D50">
        <v>2</v>
      </c>
      <c r="E50">
        <v>4</v>
      </c>
      <c r="J50">
        <v>1</v>
      </c>
      <c r="K50">
        <v>3</v>
      </c>
      <c r="M50">
        <v>1</v>
      </c>
      <c r="P50">
        <v>2</v>
      </c>
      <c r="Q50">
        <v>1</v>
      </c>
      <c r="R50">
        <v>3</v>
      </c>
      <c r="S50">
        <v>1</v>
      </c>
      <c r="T50">
        <v>1</v>
      </c>
      <c r="V50">
        <v>1</v>
      </c>
      <c r="W50">
        <v>1</v>
      </c>
      <c r="X50">
        <v>1</v>
      </c>
      <c r="Y50">
        <v>1</v>
      </c>
      <c r="AA50">
        <v>1</v>
      </c>
    </row>
    <row r="51" spans="1:27" x14ac:dyDescent="0.35">
      <c r="A51" t="s">
        <v>2046</v>
      </c>
      <c r="B51">
        <v>35</v>
      </c>
      <c r="C51">
        <v>2</v>
      </c>
      <c r="D51">
        <v>1</v>
      </c>
      <c r="G51">
        <v>1</v>
      </c>
      <c r="H51">
        <v>1</v>
      </c>
      <c r="J51">
        <v>5</v>
      </c>
      <c r="L51">
        <v>2</v>
      </c>
      <c r="N51">
        <v>2</v>
      </c>
      <c r="O51">
        <v>2</v>
      </c>
      <c r="P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3</v>
      </c>
      <c r="X51">
        <v>2</v>
      </c>
      <c r="Z51">
        <v>2</v>
      </c>
    </row>
    <row r="52" spans="1:27" x14ac:dyDescent="0.35">
      <c r="A52" t="s">
        <v>2047</v>
      </c>
      <c r="B52">
        <v>43</v>
      </c>
      <c r="C52">
        <v>2</v>
      </c>
      <c r="E52">
        <v>2</v>
      </c>
      <c r="F52">
        <v>2</v>
      </c>
      <c r="G52">
        <v>1</v>
      </c>
      <c r="H52">
        <v>1</v>
      </c>
      <c r="I52">
        <v>1</v>
      </c>
      <c r="N52">
        <v>6</v>
      </c>
      <c r="O52">
        <v>3</v>
      </c>
      <c r="Q52">
        <v>1</v>
      </c>
      <c r="R52">
        <v>1</v>
      </c>
      <c r="S52">
        <v>3</v>
      </c>
      <c r="T52">
        <v>3</v>
      </c>
      <c r="U52">
        <v>1</v>
      </c>
      <c r="V52">
        <v>1</v>
      </c>
      <c r="W52">
        <v>1</v>
      </c>
      <c r="X52">
        <v>1</v>
      </c>
      <c r="Z52">
        <v>1</v>
      </c>
      <c r="AA52">
        <v>4</v>
      </c>
    </row>
    <row r="53" spans="1:27" x14ac:dyDescent="0.35">
      <c r="A53" t="s">
        <v>2048</v>
      </c>
      <c r="B53">
        <v>34</v>
      </c>
      <c r="C53">
        <v>2</v>
      </c>
      <c r="D53">
        <v>4</v>
      </c>
      <c r="E53">
        <v>1</v>
      </c>
      <c r="F53">
        <v>3</v>
      </c>
      <c r="G53">
        <v>1</v>
      </c>
      <c r="I53">
        <v>1</v>
      </c>
      <c r="J53">
        <v>2</v>
      </c>
      <c r="K53">
        <v>1</v>
      </c>
      <c r="L53">
        <v>1</v>
      </c>
      <c r="O53">
        <v>2</v>
      </c>
      <c r="P53">
        <v>1</v>
      </c>
      <c r="Q53">
        <v>1</v>
      </c>
      <c r="T53">
        <v>2</v>
      </c>
      <c r="U53">
        <v>2</v>
      </c>
      <c r="W53">
        <v>1</v>
      </c>
      <c r="X53">
        <v>1</v>
      </c>
      <c r="Y53">
        <v>1</v>
      </c>
      <c r="Z53">
        <v>2</v>
      </c>
    </row>
    <row r="54" spans="1:27" x14ac:dyDescent="0.35">
      <c r="A54" t="s">
        <v>2049</v>
      </c>
      <c r="B54">
        <v>39</v>
      </c>
      <c r="D54">
        <v>1</v>
      </c>
      <c r="G54">
        <v>1</v>
      </c>
      <c r="H54">
        <v>1</v>
      </c>
      <c r="I54">
        <v>1</v>
      </c>
      <c r="J54">
        <v>3</v>
      </c>
      <c r="K54">
        <v>1</v>
      </c>
      <c r="L54">
        <v>1</v>
      </c>
      <c r="N54">
        <v>1</v>
      </c>
      <c r="O54">
        <v>2</v>
      </c>
      <c r="P54">
        <v>1</v>
      </c>
      <c r="Q54">
        <v>3</v>
      </c>
      <c r="R54">
        <v>1</v>
      </c>
      <c r="S54">
        <v>3</v>
      </c>
      <c r="U54">
        <v>3</v>
      </c>
      <c r="W54">
        <v>3</v>
      </c>
      <c r="X54">
        <v>3</v>
      </c>
      <c r="Z54">
        <v>1</v>
      </c>
      <c r="AA54">
        <v>1</v>
      </c>
    </row>
    <row r="55" spans="1:27" x14ac:dyDescent="0.35">
      <c r="A55" t="s">
        <v>2052</v>
      </c>
      <c r="B55">
        <v>41</v>
      </c>
      <c r="H55">
        <v>2</v>
      </c>
      <c r="I55">
        <v>2</v>
      </c>
      <c r="J55">
        <v>3</v>
      </c>
      <c r="K55">
        <v>1</v>
      </c>
      <c r="L55">
        <v>1</v>
      </c>
      <c r="M55">
        <v>4</v>
      </c>
      <c r="O55">
        <v>1</v>
      </c>
      <c r="P55">
        <v>2</v>
      </c>
      <c r="Q55">
        <v>2</v>
      </c>
      <c r="R55">
        <v>5</v>
      </c>
      <c r="U55">
        <v>1</v>
      </c>
      <c r="V55">
        <v>3</v>
      </c>
      <c r="X55">
        <v>3</v>
      </c>
      <c r="Y55">
        <v>1</v>
      </c>
      <c r="Z55">
        <v>3</v>
      </c>
    </row>
    <row r="56" spans="1:27" x14ac:dyDescent="0.35">
      <c r="A56" t="s">
        <v>2053</v>
      </c>
      <c r="B56">
        <v>26</v>
      </c>
      <c r="D56">
        <v>1</v>
      </c>
      <c r="E56">
        <v>2</v>
      </c>
      <c r="I56">
        <v>2</v>
      </c>
      <c r="K56">
        <v>2</v>
      </c>
      <c r="M56">
        <v>1</v>
      </c>
      <c r="O56">
        <v>3</v>
      </c>
      <c r="P56">
        <v>2</v>
      </c>
      <c r="U56">
        <v>2</v>
      </c>
      <c r="V56">
        <v>1</v>
      </c>
      <c r="W56">
        <v>2</v>
      </c>
      <c r="X56">
        <v>1</v>
      </c>
      <c r="Y56">
        <v>4</v>
      </c>
      <c r="AA56">
        <v>3</v>
      </c>
    </row>
    <row r="57" spans="1:27" x14ac:dyDescent="0.35">
      <c r="A57" t="s">
        <v>2054</v>
      </c>
      <c r="B57">
        <v>51</v>
      </c>
      <c r="D57">
        <v>1</v>
      </c>
      <c r="E57">
        <v>2</v>
      </c>
      <c r="F57">
        <v>3</v>
      </c>
      <c r="G57">
        <v>2</v>
      </c>
      <c r="H57">
        <v>2</v>
      </c>
      <c r="I57">
        <v>3</v>
      </c>
      <c r="J57">
        <v>2</v>
      </c>
      <c r="K57">
        <v>2</v>
      </c>
      <c r="L57">
        <v>3</v>
      </c>
      <c r="M57">
        <v>1</v>
      </c>
      <c r="O57">
        <v>1</v>
      </c>
      <c r="P57">
        <v>3</v>
      </c>
      <c r="Q57">
        <v>1</v>
      </c>
      <c r="R57">
        <v>1</v>
      </c>
      <c r="S57">
        <v>3</v>
      </c>
      <c r="T57">
        <v>2</v>
      </c>
      <c r="U57">
        <v>2</v>
      </c>
      <c r="V57">
        <v>2</v>
      </c>
      <c r="W57">
        <v>1</v>
      </c>
      <c r="X57">
        <v>2</v>
      </c>
      <c r="Y57">
        <v>1</v>
      </c>
      <c r="Z57">
        <v>1</v>
      </c>
    </row>
    <row r="58" spans="1:27" x14ac:dyDescent="0.35">
      <c r="A58" t="s">
        <v>2055</v>
      </c>
      <c r="B58">
        <v>38</v>
      </c>
      <c r="D58">
        <v>1</v>
      </c>
      <c r="E58">
        <v>2</v>
      </c>
      <c r="F58">
        <v>1</v>
      </c>
      <c r="G58">
        <v>3</v>
      </c>
      <c r="H58">
        <v>1</v>
      </c>
      <c r="I58">
        <v>1</v>
      </c>
      <c r="J58">
        <v>1</v>
      </c>
      <c r="K58">
        <v>1</v>
      </c>
      <c r="M58">
        <v>3</v>
      </c>
      <c r="N58">
        <v>1</v>
      </c>
      <c r="O58">
        <v>2</v>
      </c>
      <c r="Q58">
        <v>2</v>
      </c>
      <c r="R58">
        <v>1</v>
      </c>
      <c r="S58">
        <v>3</v>
      </c>
      <c r="T58">
        <v>2</v>
      </c>
      <c r="W58">
        <v>3</v>
      </c>
      <c r="X58">
        <v>2</v>
      </c>
      <c r="Y58">
        <v>1</v>
      </c>
      <c r="Z58">
        <v>2</v>
      </c>
    </row>
    <row r="59" spans="1:27" x14ac:dyDescent="0.35">
      <c r="A59" t="s">
        <v>2056</v>
      </c>
      <c r="B59">
        <v>50</v>
      </c>
      <c r="C59">
        <v>2</v>
      </c>
      <c r="D59">
        <v>2</v>
      </c>
      <c r="E59">
        <v>1</v>
      </c>
      <c r="F59">
        <v>2</v>
      </c>
      <c r="G59">
        <v>1</v>
      </c>
      <c r="H59">
        <v>3</v>
      </c>
      <c r="I59">
        <v>3</v>
      </c>
      <c r="K59">
        <v>4</v>
      </c>
      <c r="L59">
        <v>2</v>
      </c>
      <c r="O59">
        <v>3</v>
      </c>
      <c r="P59">
        <v>2</v>
      </c>
      <c r="R59">
        <v>3</v>
      </c>
      <c r="T59">
        <v>1</v>
      </c>
      <c r="U59">
        <v>1</v>
      </c>
      <c r="V59">
        <v>2</v>
      </c>
      <c r="W59">
        <v>3</v>
      </c>
      <c r="X59">
        <v>5</v>
      </c>
      <c r="Y59">
        <v>2</v>
      </c>
      <c r="Z59">
        <v>1</v>
      </c>
    </row>
    <row r="60" spans="1:27" x14ac:dyDescent="0.35">
      <c r="A60" t="s">
        <v>2057</v>
      </c>
      <c r="B60">
        <v>31</v>
      </c>
      <c r="D60">
        <v>1</v>
      </c>
      <c r="E60">
        <v>2</v>
      </c>
      <c r="F60">
        <v>2</v>
      </c>
      <c r="G60">
        <v>1</v>
      </c>
      <c r="I60">
        <v>2</v>
      </c>
      <c r="K60">
        <v>1</v>
      </c>
      <c r="L60">
        <v>1</v>
      </c>
      <c r="O60">
        <v>1</v>
      </c>
      <c r="Q60">
        <v>1</v>
      </c>
      <c r="R60">
        <v>2</v>
      </c>
      <c r="T60">
        <v>1</v>
      </c>
      <c r="U60">
        <v>2</v>
      </c>
      <c r="V60">
        <v>2</v>
      </c>
      <c r="W60">
        <v>1</v>
      </c>
      <c r="Y60">
        <v>2</v>
      </c>
      <c r="Z60">
        <v>1</v>
      </c>
      <c r="AA60">
        <v>1</v>
      </c>
    </row>
    <row r="61" spans="1:27" x14ac:dyDescent="0.35">
      <c r="A61" t="s">
        <v>2058</v>
      </c>
      <c r="B61">
        <v>19</v>
      </c>
      <c r="C61">
        <v>1</v>
      </c>
      <c r="E61">
        <v>1</v>
      </c>
      <c r="F61">
        <v>3</v>
      </c>
      <c r="J61">
        <v>2</v>
      </c>
      <c r="K61">
        <v>1</v>
      </c>
      <c r="M61">
        <v>1</v>
      </c>
      <c r="N61">
        <v>1</v>
      </c>
      <c r="O61">
        <v>1</v>
      </c>
      <c r="S61">
        <v>1</v>
      </c>
      <c r="U61">
        <v>1</v>
      </c>
      <c r="V61">
        <v>1</v>
      </c>
      <c r="Z61">
        <v>1</v>
      </c>
    </row>
  </sheetData>
  <mergeCells count="1">
    <mergeCell ref="G1:J1"/>
  </mergeCells>
  <conditionalFormatting sqref="A3:B3 A4:AA29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AA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82ABB4"/>
        <color rgb="FF669AA0"/>
        <color rgb="FF428286"/>
      </colorScale>
    </cfRule>
    <cfRule type="colorScale" priority="3">
      <colorScale>
        <cfvo type="min"/>
        <cfvo type="percentile" val="50"/>
        <cfvo type="max"/>
        <color rgb="FF428286"/>
        <color rgb="FF669AA0"/>
        <color rgb="FFB5CBD8"/>
      </colorScale>
    </cfRule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E1E8-C2D0-4F02-926D-954730B67F88}">
  <dimension ref="A3:AC31"/>
  <sheetViews>
    <sheetView workbookViewId="0">
      <selection activeCell="D12" sqref="D12"/>
    </sheetView>
  </sheetViews>
  <sheetFormatPr defaultRowHeight="14.5" x14ac:dyDescent="0.35"/>
  <cols>
    <col min="1" max="1" width="16.54296875" bestFit="1" customWidth="1"/>
    <col min="2" max="2" width="23.54296875" bestFit="1" customWidth="1"/>
    <col min="3" max="28" width="9.26953125" bestFit="1" customWidth="1"/>
    <col min="29" max="30" width="10.36328125" bestFit="1" customWidth="1"/>
  </cols>
  <sheetData>
    <row r="3" spans="1:29" x14ac:dyDescent="0.35">
      <c r="A3" s="6" t="s">
        <v>2023</v>
      </c>
      <c r="C3" s="6" t="s">
        <v>7</v>
      </c>
    </row>
    <row r="4" spans="1:29" x14ac:dyDescent="0.35">
      <c r="A4" s="6" t="s">
        <v>2029</v>
      </c>
      <c r="B4" s="6" t="s">
        <v>2030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 t="s">
        <v>2011</v>
      </c>
      <c r="AC4" t="s">
        <v>2012</v>
      </c>
    </row>
    <row r="5" spans="1:29" x14ac:dyDescent="0.35">
      <c r="A5" t="s">
        <v>2013</v>
      </c>
      <c r="B5" t="s">
        <v>2016</v>
      </c>
      <c r="C5">
        <v>3</v>
      </c>
      <c r="D5">
        <v>1</v>
      </c>
      <c r="G5">
        <v>1</v>
      </c>
      <c r="M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Z5">
        <v>2</v>
      </c>
      <c r="AA5">
        <v>1</v>
      </c>
      <c r="AB5">
        <v>2</v>
      </c>
      <c r="AC5">
        <v>18</v>
      </c>
    </row>
    <row r="6" spans="1:29" x14ac:dyDescent="0.35">
      <c r="A6" t="s">
        <v>2013</v>
      </c>
      <c r="B6" t="s">
        <v>2017</v>
      </c>
      <c r="C6">
        <v>1</v>
      </c>
      <c r="D6">
        <v>2</v>
      </c>
      <c r="F6">
        <v>4</v>
      </c>
      <c r="G6">
        <v>1</v>
      </c>
      <c r="H6">
        <v>2</v>
      </c>
      <c r="J6">
        <v>1</v>
      </c>
      <c r="K6">
        <v>1</v>
      </c>
      <c r="L6">
        <v>1</v>
      </c>
      <c r="M6">
        <v>1</v>
      </c>
      <c r="N6">
        <v>4</v>
      </c>
      <c r="P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1</v>
      </c>
      <c r="Y6">
        <v>1</v>
      </c>
      <c r="Z6">
        <v>3</v>
      </c>
      <c r="AA6">
        <v>1</v>
      </c>
      <c r="AB6">
        <v>8</v>
      </c>
      <c r="AC6">
        <v>40</v>
      </c>
    </row>
    <row r="7" spans="1:29" x14ac:dyDescent="0.35">
      <c r="A7" t="s">
        <v>2013</v>
      </c>
      <c r="B7" t="s">
        <v>2018</v>
      </c>
      <c r="C7">
        <v>1</v>
      </c>
      <c r="E7">
        <v>1</v>
      </c>
      <c r="F7">
        <v>1</v>
      </c>
      <c r="G7">
        <v>3</v>
      </c>
      <c r="H7">
        <v>1</v>
      </c>
      <c r="I7">
        <v>5</v>
      </c>
      <c r="J7">
        <v>2</v>
      </c>
      <c r="L7">
        <v>2</v>
      </c>
      <c r="M7">
        <v>1</v>
      </c>
      <c r="O7">
        <v>5</v>
      </c>
      <c r="P7">
        <v>3</v>
      </c>
      <c r="Q7">
        <v>4</v>
      </c>
      <c r="R7">
        <v>1</v>
      </c>
      <c r="S7">
        <v>2</v>
      </c>
      <c r="T7">
        <v>1</v>
      </c>
      <c r="U7">
        <v>1</v>
      </c>
      <c r="V7">
        <v>3</v>
      </c>
      <c r="W7">
        <v>1</v>
      </c>
      <c r="X7">
        <v>2</v>
      </c>
      <c r="Y7">
        <v>1</v>
      </c>
      <c r="Z7">
        <v>2</v>
      </c>
      <c r="AB7">
        <v>9</v>
      </c>
      <c r="AC7">
        <v>52</v>
      </c>
    </row>
    <row r="8" spans="1:29" x14ac:dyDescent="0.35">
      <c r="A8" t="s">
        <v>2013</v>
      </c>
      <c r="B8" t="s">
        <v>2019</v>
      </c>
      <c r="C8">
        <v>2</v>
      </c>
      <c r="D8">
        <v>1</v>
      </c>
      <c r="E8">
        <v>2</v>
      </c>
      <c r="G8">
        <v>2</v>
      </c>
      <c r="H8">
        <v>3</v>
      </c>
      <c r="J8">
        <v>1</v>
      </c>
      <c r="K8">
        <v>1</v>
      </c>
      <c r="M8">
        <v>1</v>
      </c>
      <c r="N8">
        <v>4</v>
      </c>
      <c r="O8">
        <v>1</v>
      </c>
      <c r="P8">
        <v>1</v>
      </c>
      <c r="Q8">
        <v>3</v>
      </c>
      <c r="R8">
        <v>4</v>
      </c>
      <c r="S8">
        <v>1</v>
      </c>
      <c r="T8">
        <v>1</v>
      </c>
      <c r="U8">
        <v>1</v>
      </c>
      <c r="X8">
        <v>2</v>
      </c>
      <c r="Y8">
        <v>2</v>
      </c>
      <c r="Z8">
        <v>3</v>
      </c>
      <c r="AB8">
        <v>9</v>
      </c>
      <c r="AC8">
        <v>45</v>
      </c>
    </row>
    <row r="9" spans="1:29" x14ac:dyDescent="0.35">
      <c r="A9" t="s">
        <v>2013</v>
      </c>
      <c r="B9" t="s">
        <v>2020</v>
      </c>
      <c r="C9">
        <v>2</v>
      </c>
      <c r="D9">
        <v>3</v>
      </c>
      <c r="E9">
        <v>1</v>
      </c>
      <c r="F9">
        <v>1</v>
      </c>
      <c r="G9">
        <v>3</v>
      </c>
      <c r="H9">
        <v>2</v>
      </c>
      <c r="I9">
        <v>2</v>
      </c>
      <c r="L9">
        <v>2</v>
      </c>
      <c r="M9">
        <v>3</v>
      </c>
      <c r="N9">
        <v>1</v>
      </c>
      <c r="O9">
        <v>2</v>
      </c>
      <c r="P9">
        <v>1</v>
      </c>
      <c r="Q9">
        <v>2</v>
      </c>
      <c r="R9">
        <v>3</v>
      </c>
      <c r="S9">
        <v>4</v>
      </c>
      <c r="U9">
        <v>1</v>
      </c>
      <c r="V9">
        <v>1</v>
      </c>
      <c r="W9">
        <v>3</v>
      </c>
      <c r="X9">
        <v>1</v>
      </c>
      <c r="Z9">
        <v>2</v>
      </c>
      <c r="AA9">
        <v>5</v>
      </c>
      <c r="AB9">
        <v>7</v>
      </c>
      <c r="AC9">
        <v>52</v>
      </c>
    </row>
    <row r="10" spans="1:29" x14ac:dyDescent="0.35">
      <c r="A10" t="s">
        <v>2013</v>
      </c>
      <c r="B10" t="s">
        <v>2021</v>
      </c>
      <c r="D10">
        <v>3</v>
      </c>
      <c r="F10">
        <v>1</v>
      </c>
      <c r="H10">
        <v>2</v>
      </c>
      <c r="I10">
        <v>2</v>
      </c>
      <c r="K10">
        <v>1</v>
      </c>
      <c r="M10">
        <v>1</v>
      </c>
      <c r="N10">
        <v>3</v>
      </c>
      <c r="P10">
        <v>2</v>
      </c>
      <c r="R10">
        <v>6</v>
      </c>
      <c r="S10">
        <v>1</v>
      </c>
      <c r="U10">
        <v>1</v>
      </c>
      <c r="V10">
        <v>2</v>
      </c>
      <c r="W10">
        <v>1</v>
      </c>
      <c r="X10">
        <v>2</v>
      </c>
      <c r="Y10">
        <v>1</v>
      </c>
      <c r="AB10">
        <v>8</v>
      </c>
      <c r="AC10">
        <v>37</v>
      </c>
    </row>
    <row r="11" spans="1:29" x14ac:dyDescent="0.35">
      <c r="A11" t="s">
        <v>2013</v>
      </c>
      <c r="B11" t="s">
        <v>2022</v>
      </c>
      <c r="C11">
        <v>2</v>
      </c>
      <c r="D11">
        <v>3</v>
      </c>
      <c r="E11">
        <v>1</v>
      </c>
      <c r="G11">
        <v>2</v>
      </c>
      <c r="H11">
        <v>2</v>
      </c>
      <c r="I11">
        <v>1</v>
      </c>
      <c r="J11">
        <v>2</v>
      </c>
      <c r="K11">
        <v>4</v>
      </c>
      <c r="L11">
        <v>2</v>
      </c>
      <c r="M11">
        <v>2</v>
      </c>
      <c r="N11">
        <v>1</v>
      </c>
      <c r="O11">
        <v>1</v>
      </c>
      <c r="P11">
        <v>2</v>
      </c>
      <c r="R11">
        <v>1</v>
      </c>
      <c r="S11">
        <v>2</v>
      </c>
      <c r="T11">
        <v>1</v>
      </c>
      <c r="W11">
        <v>3</v>
      </c>
      <c r="X11">
        <v>2</v>
      </c>
      <c r="Y11">
        <v>1</v>
      </c>
      <c r="Z11">
        <v>1</v>
      </c>
      <c r="AB11">
        <v>14</v>
      </c>
      <c r="AC11">
        <v>50</v>
      </c>
    </row>
    <row r="12" spans="1:29" x14ac:dyDescent="0.35">
      <c r="A12" t="s">
        <v>2014</v>
      </c>
      <c r="B12" t="s">
        <v>2024</v>
      </c>
      <c r="C12">
        <v>2</v>
      </c>
      <c r="E12">
        <v>2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M12">
        <v>1</v>
      </c>
      <c r="N12">
        <v>3</v>
      </c>
      <c r="O12">
        <v>1</v>
      </c>
      <c r="P12">
        <v>4</v>
      </c>
      <c r="Q12">
        <v>1</v>
      </c>
      <c r="R12">
        <v>2</v>
      </c>
      <c r="S12">
        <v>6</v>
      </c>
      <c r="U12">
        <v>1</v>
      </c>
      <c r="V12">
        <v>1</v>
      </c>
      <c r="W12">
        <v>2</v>
      </c>
      <c r="X12">
        <v>2</v>
      </c>
      <c r="AA12">
        <v>1</v>
      </c>
      <c r="AB12">
        <v>6</v>
      </c>
      <c r="AC12">
        <v>45</v>
      </c>
    </row>
    <row r="13" spans="1:29" x14ac:dyDescent="0.35">
      <c r="A13" t="s">
        <v>2014</v>
      </c>
      <c r="B13" t="s">
        <v>2025</v>
      </c>
      <c r="C13">
        <v>3</v>
      </c>
      <c r="F13">
        <v>2</v>
      </c>
      <c r="G13">
        <v>1</v>
      </c>
      <c r="H13">
        <v>1</v>
      </c>
      <c r="I13">
        <v>1</v>
      </c>
      <c r="L13">
        <v>2</v>
      </c>
      <c r="M13">
        <v>1</v>
      </c>
      <c r="O13">
        <v>2</v>
      </c>
      <c r="P13">
        <v>1</v>
      </c>
      <c r="Q13">
        <v>2</v>
      </c>
      <c r="S13">
        <v>1</v>
      </c>
      <c r="T13">
        <v>1</v>
      </c>
      <c r="U13">
        <v>5</v>
      </c>
      <c r="V13">
        <v>1</v>
      </c>
      <c r="X13">
        <v>1</v>
      </c>
      <c r="Y13">
        <v>2</v>
      </c>
      <c r="AA13">
        <v>1</v>
      </c>
      <c r="AB13">
        <v>3</v>
      </c>
      <c r="AC13">
        <v>31</v>
      </c>
    </row>
    <row r="14" spans="1:29" x14ac:dyDescent="0.35">
      <c r="A14" t="s">
        <v>2014</v>
      </c>
      <c r="B14" t="s">
        <v>2026</v>
      </c>
      <c r="C14">
        <v>1</v>
      </c>
      <c r="D14">
        <v>3</v>
      </c>
      <c r="H14">
        <v>1</v>
      </c>
      <c r="I14">
        <v>1</v>
      </c>
      <c r="J14">
        <v>2</v>
      </c>
      <c r="L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3</v>
      </c>
      <c r="T14">
        <v>2</v>
      </c>
      <c r="U14">
        <v>1</v>
      </c>
      <c r="V14">
        <v>2</v>
      </c>
      <c r="W14">
        <v>2</v>
      </c>
      <c r="Y14">
        <v>1</v>
      </c>
      <c r="AB14">
        <v>7</v>
      </c>
      <c r="AC14">
        <v>39</v>
      </c>
    </row>
    <row r="15" spans="1:29" x14ac:dyDescent="0.35">
      <c r="A15" t="s">
        <v>2014</v>
      </c>
      <c r="B15" t="s">
        <v>2027</v>
      </c>
      <c r="C15">
        <v>1</v>
      </c>
      <c r="D15">
        <v>2</v>
      </c>
      <c r="E15">
        <v>4</v>
      </c>
      <c r="H15">
        <v>1</v>
      </c>
      <c r="I15">
        <v>1</v>
      </c>
      <c r="L15">
        <v>2</v>
      </c>
      <c r="M15">
        <v>3</v>
      </c>
      <c r="N15">
        <v>1</v>
      </c>
      <c r="O15">
        <v>4</v>
      </c>
      <c r="P15">
        <v>1</v>
      </c>
      <c r="R15">
        <v>2</v>
      </c>
      <c r="T15">
        <v>2</v>
      </c>
      <c r="U15">
        <v>2</v>
      </c>
      <c r="W15">
        <v>2</v>
      </c>
      <c r="Y15">
        <v>1</v>
      </c>
      <c r="Z15">
        <v>3</v>
      </c>
      <c r="AA15">
        <v>1</v>
      </c>
      <c r="AB15">
        <v>4</v>
      </c>
      <c r="AC15">
        <v>37</v>
      </c>
    </row>
    <row r="16" spans="1:29" x14ac:dyDescent="0.35">
      <c r="A16" t="s">
        <v>2014</v>
      </c>
      <c r="B16" t="s">
        <v>2028</v>
      </c>
      <c r="C16"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N16">
        <v>1</v>
      </c>
      <c r="O16">
        <v>2</v>
      </c>
      <c r="P16">
        <v>1</v>
      </c>
      <c r="Q16">
        <v>2</v>
      </c>
      <c r="S16">
        <v>1</v>
      </c>
      <c r="T16">
        <v>4</v>
      </c>
      <c r="U16">
        <v>2</v>
      </c>
      <c r="V16">
        <v>4</v>
      </c>
      <c r="W16">
        <v>3</v>
      </c>
      <c r="X16">
        <v>1</v>
      </c>
      <c r="Z16">
        <v>1</v>
      </c>
      <c r="AA16">
        <v>3</v>
      </c>
      <c r="AB16">
        <v>4</v>
      </c>
      <c r="AC16">
        <v>40</v>
      </c>
    </row>
    <row r="17" spans="1:29" x14ac:dyDescent="0.35">
      <c r="A17" t="s">
        <v>2014</v>
      </c>
      <c r="B17" t="s">
        <v>2016</v>
      </c>
      <c r="C17">
        <v>14</v>
      </c>
      <c r="D17">
        <v>3</v>
      </c>
      <c r="E17">
        <v>5</v>
      </c>
      <c r="F17">
        <v>1</v>
      </c>
      <c r="G17">
        <v>4</v>
      </c>
      <c r="AB17">
        <v>5</v>
      </c>
      <c r="AC17">
        <v>32</v>
      </c>
    </row>
    <row r="18" spans="1:29" x14ac:dyDescent="0.35">
      <c r="A18" t="s">
        <v>2014</v>
      </c>
      <c r="B18" t="s">
        <v>2017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K18">
        <v>1</v>
      </c>
      <c r="L18">
        <v>1</v>
      </c>
      <c r="M18">
        <v>3</v>
      </c>
      <c r="N18">
        <v>2</v>
      </c>
      <c r="P18">
        <v>2</v>
      </c>
      <c r="R18">
        <v>2</v>
      </c>
      <c r="S18">
        <v>1</v>
      </c>
      <c r="T18">
        <v>1</v>
      </c>
      <c r="U18">
        <v>2</v>
      </c>
      <c r="V18">
        <v>4</v>
      </c>
      <c r="W18">
        <v>1</v>
      </c>
      <c r="X18">
        <v>5</v>
      </c>
      <c r="AA18">
        <v>2</v>
      </c>
      <c r="AB18">
        <v>9</v>
      </c>
      <c r="AC18">
        <v>45</v>
      </c>
    </row>
    <row r="19" spans="1:29" x14ac:dyDescent="0.35">
      <c r="A19" t="s">
        <v>2014</v>
      </c>
      <c r="B19" t="s">
        <v>2018</v>
      </c>
      <c r="C19">
        <v>2</v>
      </c>
      <c r="D19">
        <v>2</v>
      </c>
      <c r="E19">
        <v>4</v>
      </c>
      <c r="J19">
        <v>1</v>
      </c>
      <c r="K19">
        <v>3</v>
      </c>
      <c r="M19">
        <v>1</v>
      </c>
      <c r="P19">
        <v>2</v>
      </c>
      <c r="Q19">
        <v>1</v>
      </c>
      <c r="R19">
        <v>3</v>
      </c>
      <c r="S19">
        <v>1</v>
      </c>
      <c r="T19">
        <v>1</v>
      </c>
      <c r="V19">
        <v>1</v>
      </c>
      <c r="W19">
        <v>1</v>
      </c>
      <c r="X19">
        <v>1</v>
      </c>
      <c r="Y19">
        <v>1</v>
      </c>
      <c r="AA19">
        <v>1</v>
      </c>
      <c r="AB19">
        <v>4</v>
      </c>
      <c r="AC19">
        <v>30</v>
      </c>
    </row>
    <row r="20" spans="1:29" x14ac:dyDescent="0.35">
      <c r="A20" t="s">
        <v>2014</v>
      </c>
      <c r="B20" t="s">
        <v>2019</v>
      </c>
      <c r="C20">
        <v>2</v>
      </c>
      <c r="D20">
        <v>1</v>
      </c>
      <c r="G20">
        <v>1</v>
      </c>
      <c r="H20">
        <v>1</v>
      </c>
      <c r="J20">
        <v>5</v>
      </c>
      <c r="L20">
        <v>2</v>
      </c>
      <c r="N20">
        <v>2</v>
      </c>
      <c r="O20">
        <v>2</v>
      </c>
      <c r="P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3</v>
      </c>
      <c r="X20">
        <v>2</v>
      </c>
      <c r="Z20">
        <v>2</v>
      </c>
      <c r="AB20">
        <v>5</v>
      </c>
      <c r="AC20">
        <v>35</v>
      </c>
    </row>
    <row r="21" spans="1:29" x14ac:dyDescent="0.35">
      <c r="A21" t="s">
        <v>2014</v>
      </c>
      <c r="B21" t="s">
        <v>2020</v>
      </c>
      <c r="C21">
        <v>2</v>
      </c>
      <c r="E21">
        <v>2</v>
      </c>
      <c r="F21">
        <v>2</v>
      </c>
      <c r="G21">
        <v>1</v>
      </c>
      <c r="H21">
        <v>1</v>
      </c>
      <c r="I21">
        <v>1</v>
      </c>
      <c r="N21">
        <v>6</v>
      </c>
      <c r="O21">
        <v>3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1</v>
      </c>
      <c r="X21">
        <v>1</v>
      </c>
      <c r="Z21">
        <v>1</v>
      </c>
      <c r="AA21">
        <v>4</v>
      </c>
      <c r="AB21">
        <v>8</v>
      </c>
      <c r="AC21">
        <v>43</v>
      </c>
    </row>
    <row r="22" spans="1:29" x14ac:dyDescent="0.35">
      <c r="A22" t="s">
        <v>2014</v>
      </c>
      <c r="B22" t="s">
        <v>2021</v>
      </c>
      <c r="C22">
        <v>2</v>
      </c>
      <c r="D22">
        <v>4</v>
      </c>
      <c r="E22">
        <v>1</v>
      </c>
      <c r="F22">
        <v>3</v>
      </c>
      <c r="G22">
        <v>1</v>
      </c>
      <c r="I22">
        <v>1</v>
      </c>
      <c r="J22">
        <v>2</v>
      </c>
      <c r="K22">
        <v>1</v>
      </c>
      <c r="L22">
        <v>1</v>
      </c>
      <c r="O22">
        <v>2</v>
      </c>
      <c r="P22">
        <v>1</v>
      </c>
      <c r="Q22">
        <v>1</v>
      </c>
      <c r="T22">
        <v>2</v>
      </c>
      <c r="U22">
        <v>2</v>
      </c>
      <c r="W22">
        <v>1</v>
      </c>
      <c r="X22">
        <v>1</v>
      </c>
      <c r="Y22">
        <v>1</v>
      </c>
      <c r="Z22">
        <v>2</v>
      </c>
      <c r="AB22">
        <v>5</v>
      </c>
      <c r="AC22">
        <v>34</v>
      </c>
    </row>
    <row r="23" spans="1:29" x14ac:dyDescent="0.35">
      <c r="A23" t="s">
        <v>2014</v>
      </c>
      <c r="B23" t="s">
        <v>2022</v>
      </c>
      <c r="D23">
        <v>1</v>
      </c>
      <c r="G23">
        <v>1</v>
      </c>
      <c r="H23">
        <v>1</v>
      </c>
      <c r="I23">
        <v>1</v>
      </c>
      <c r="J23">
        <v>3</v>
      </c>
      <c r="K23">
        <v>1</v>
      </c>
      <c r="L23">
        <v>1</v>
      </c>
      <c r="N23">
        <v>1</v>
      </c>
      <c r="O23">
        <v>2</v>
      </c>
      <c r="P23">
        <v>1</v>
      </c>
      <c r="Q23">
        <v>3</v>
      </c>
      <c r="R23">
        <v>1</v>
      </c>
      <c r="S23">
        <v>3</v>
      </c>
      <c r="U23">
        <v>3</v>
      </c>
      <c r="W23">
        <v>3</v>
      </c>
      <c r="X23">
        <v>3</v>
      </c>
      <c r="Z23">
        <v>1</v>
      </c>
      <c r="AA23">
        <v>1</v>
      </c>
      <c r="AB23">
        <v>8</v>
      </c>
      <c r="AC23">
        <v>39</v>
      </c>
    </row>
    <row r="24" spans="1:29" x14ac:dyDescent="0.35">
      <c r="A24" t="s">
        <v>2015</v>
      </c>
      <c r="B24" t="s">
        <v>2024</v>
      </c>
      <c r="H24">
        <v>2</v>
      </c>
      <c r="I24">
        <v>2</v>
      </c>
      <c r="J24">
        <v>3</v>
      </c>
      <c r="K24">
        <v>1</v>
      </c>
      <c r="L24">
        <v>1</v>
      </c>
      <c r="M24">
        <v>4</v>
      </c>
      <c r="O24">
        <v>1</v>
      </c>
      <c r="P24">
        <v>2</v>
      </c>
      <c r="Q24">
        <v>2</v>
      </c>
      <c r="R24">
        <v>5</v>
      </c>
      <c r="U24">
        <v>1</v>
      </c>
      <c r="V24">
        <v>3</v>
      </c>
      <c r="X24">
        <v>3</v>
      </c>
      <c r="Y24">
        <v>1</v>
      </c>
      <c r="Z24">
        <v>3</v>
      </c>
      <c r="AB24">
        <v>7</v>
      </c>
      <c r="AC24">
        <v>41</v>
      </c>
    </row>
    <row r="25" spans="1:29" x14ac:dyDescent="0.35">
      <c r="A25" t="s">
        <v>2015</v>
      </c>
      <c r="B25" t="s">
        <v>2025</v>
      </c>
      <c r="D25">
        <v>1</v>
      </c>
      <c r="E25">
        <v>2</v>
      </c>
      <c r="I25">
        <v>2</v>
      </c>
      <c r="K25">
        <v>2</v>
      </c>
      <c r="M25">
        <v>1</v>
      </c>
      <c r="O25">
        <v>3</v>
      </c>
      <c r="P25">
        <v>2</v>
      </c>
      <c r="U25">
        <v>2</v>
      </c>
      <c r="V25">
        <v>1</v>
      </c>
      <c r="W25">
        <v>2</v>
      </c>
      <c r="X25">
        <v>1</v>
      </c>
      <c r="Y25">
        <v>4</v>
      </c>
      <c r="AA25">
        <v>3</v>
      </c>
      <c r="AC25">
        <v>26</v>
      </c>
    </row>
    <row r="26" spans="1:29" x14ac:dyDescent="0.35">
      <c r="A26" t="s">
        <v>2015</v>
      </c>
      <c r="B26" t="s">
        <v>2026</v>
      </c>
      <c r="D26">
        <v>1</v>
      </c>
      <c r="E26">
        <v>2</v>
      </c>
      <c r="F26">
        <v>3</v>
      </c>
      <c r="G26">
        <v>2</v>
      </c>
      <c r="H26">
        <v>2</v>
      </c>
      <c r="I26">
        <v>3</v>
      </c>
      <c r="J26">
        <v>2</v>
      </c>
      <c r="K26">
        <v>2</v>
      </c>
      <c r="L26">
        <v>3</v>
      </c>
      <c r="M26">
        <v>1</v>
      </c>
      <c r="O26">
        <v>1</v>
      </c>
      <c r="P26">
        <v>3</v>
      </c>
      <c r="Q26">
        <v>1</v>
      </c>
      <c r="R26">
        <v>1</v>
      </c>
      <c r="S26">
        <v>3</v>
      </c>
      <c r="T26">
        <v>2</v>
      </c>
      <c r="U26">
        <v>2</v>
      </c>
      <c r="V26">
        <v>2</v>
      </c>
      <c r="W26">
        <v>1</v>
      </c>
      <c r="X26">
        <v>2</v>
      </c>
      <c r="Y26">
        <v>1</v>
      </c>
      <c r="Z26">
        <v>1</v>
      </c>
      <c r="AB26">
        <v>10</v>
      </c>
      <c r="AC26">
        <v>51</v>
      </c>
    </row>
    <row r="27" spans="1:29" x14ac:dyDescent="0.35">
      <c r="A27" t="s">
        <v>2015</v>
      </c>
      <c r="B27" t="s">
        <v>2027</v>
      </c>
      <c r="D27">
        <v>1</v>
      </c>
      <c r="E27">
        <v>2</v>
      </c>
      <c r="F27">
        <v>1</v>
      </c>
      <c r="G27">
        <v>3</v>
      </c>
      <c r="H27">
        <v>1</v>
      </c>
      <c r="I27">
        <v>1</v>
      </c>
      <c r="J27">
        <v>1</v>
      </c>
      <c r="K27">
        <v>1</v>
      </c>
      <c r="M27">
        <v>3</v>
      </c>
      <c r="N27">
        <v>1</v>
      </c>
      <c r="O27">
        <v>2</v>
      </c>
      <c r="Q27">
        <v>2</v>
      </c>
      <c r="R27">
        <v>1</v>
      </c>
      <c r="S27">
        <v>3</v>
      </c>
      <c r="T27">
        <v>2</v>
      </c>
      <c r="W27">
        <v>3</v>
      </c>
      <c r="X27">
        <v>2</v>
      </c>
      <c r="Y27">
        <v>1</v>
      </c>
      <c r="Z27">
        <v>2</v>
      </c>
      <c r="AB27">
        <v>5</v>
      </c>
      <c r="AC27">
        <v>38</v>
      </c>
    </row>
    <row r="28" spans="1:29" x14ac:dyDescent="0.35">
      <c r="A28" t="s">
        <v>2015</v>
      </c>
      <c r="B28" t="s">
        <v>2028</v>
      </c>
      <c r="C28">
        <v>2</v>
      </c>
      <c r="D28">
        <v>2</v>
      </c>
      <c r="E28">
        <v>1</v>
      </c>
      <c r="F28">
        <v>2</v>
      </c>
      <c r="G28">
        <v>1</v>
      </c>
      <c r="H28">
        <v>3</v>
      </c>
      <c r="I28">
        <v>3</v>
      </c>
      <c r="K28">
        <v>4</v>
      </c>
      <c r="L28">
        <v>2</v>
      </c>
      <c r="O28">
        <v>3</v>
      </c>
      <c r="P28">
        <v>2</v>
      </c>
      <c r="R28">
        <v>3</v>
      </c>
      <c r="T28">
        <v>1</v>
      </c>
      <c r="U28">
        <v>1</v>
      </c>
      <c r="V28">
        <v>2</v>
      </c>
      <c r="W28">
        <v>3</v>
      </c>
      <c r="X28">
        <v>5</v>
      </c>
      <c r="Y28">
        <v>2</v>
      </c>
      <c r="Z28">
        <v>1</v>
      </c>
      <c r="AB28">
        <v>7</v>
      </c>
      <c r="AC28">
        <v>50</v>
      </c>
    </row>
    <row r="29" spans="1:29" x14ac:dyDescent="0.35">
      <c r="A29" t="s">
        <v>2015</v>
      </c>
      <c r="B29" t="s">
        <v>2016</v>
      </c>
      <c r="D29">
        <v>1</v>
      </c>
      <c r="E29">
        <v>2</v>
      </c>
      <c r="F29">
        <v>2</v>
      </c>
      <c r="G29">
        <v>1</v>
      </c>
      <c r="I29">
        <v>2</v>
      </c>
      <c r="K29">
        <v>1</v>
      </c>
      <c r="L29">
        <v>1</v>
      </c>
      <c r="O29">
        <v>1</v>
      </c>
      <c r="Q29">
        <v>1</v>
      </c>
      <c r="R29">
        <v>2</v>
      </c>
      <c r="T29">
        <v>1</v>
      </c>
      <c r="U29">
        <v>2</v>
      </c>
      <c r="V29">
        <v>2</v>
      </c>
      <c r="W29">
        <v>1</v>
      </c>
      <c r="Y29">
        <v>2</v>
      </c>
      <c r="Z29">
        <v>1</v>
      </c>
      <c r="AA29">
        <v>1</v>
      </c>
      <c r="AB29">
        <v>7</v>
      </c>
      <c r="AC29">
        <v>31</v>
      </c>
    </row>
    <row r="30" spans="1:29" x14ac:dyDescent="0.35">
      <c r="A30" t="s">
        <v>2015</v>
      </c>
      <c r="B30" t="s">
        <v>2017</v>
      </c>
      <c r="C30">
        <v>1</v>
      </c>
      <c r="E30">
        <v>1</v>
      </c>
      <c r="F30">
        <v>3</v>
      </c>
      <c r="J30">
        <v>2</v>
      </c>
      <c r="K30">
        <v>1</v>
      </c>
      <c r="M30">
        <v>1</v>
      </c>
      <c r="N30">
        <v>1</v>
      </c>
      <c r="O30">
        <v>1</v>
      </c>
      <c r="S30">
        <v>1</v>
      </c>
      <c r="U30">
        <v>1</v>
      </c>
      <c r="V30">
        <v>1</v>
      </c>
      <c r="Z30">
        <v>1</v>
      </c>
      <c r="AB30">
        <v>4</v>
      </c>
      <c r="AC30">
        <v>19</v>
      </c>
    </row>
    <row r="31" spans="1:29" x14ac:dyDescent="0.35">
      <c r="A31" t="s">
        <v>2012</v>
      </c>
      <c r="C31">
        <v>45</v>
      </c>
      <c r="D31">
        <v>39</v>
      </c>
      <c r="E31">
        <v>35</v>
      </c>
      <c r="F31">
        <v>29</v>
      </c>
      <c r="G31">
        <v>32</v>
      </c>
      <c r="H31">
        <v>30</v>
      </c>
      <c r="I31">
        <v>34</v>
      </c>
      <c r="J31">
        <v>30</v>
      </c>
      <c r="K31">
        <v>27</v>
      </c>
      <c r="L31">
        <v>26</v>
      </c>
      <c r="M31">
        <v>29</v>
      </c>
      <c r="N31">
        <v>33</v>
      </c>
      <c r="O31">
        <v>42</v>
      </c>
      <c r="P31">
        <v>39</v>
      </c>
      <c r="Q31">
        <v>28</v>
      </c>
      <c r="R31">
        <v>42</v>
      </c>
      <c r="S31">
        <v>39</v>
      </c>
      <c r="T31">
        <v>29</v>
      </c>
      <c r="U31">
        <v>34</v>
      </c>
      <c r="V31">
        <v>34</v>
      </c>
      <c r="W31">
        <v>39</v>
      </c>
      <c r="X31">
        <v>40</v>
      </c>
      <c r="Y31">
        <v>23</v>
      </c>
      <c r="Z31">
        <v>32</v>
      </c>
      <c r="AA31">
        <v>25</v>
      </c>
      <c r="AB31">
        <v>165</v>
      </c>
      <c r="AC3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58F4-6B05-4BA4-8C59-22354AA24F38}">
  <dimension ref="A1:H1001"/>
  <sheetViews>
    <sheetView workbookViewId="0">
      <selection activeCell="K11" sqref="K11"/>
    </sheetView>
  </sheetViews>
  <sheetFormatPr defaultRowHeight="14.5" x14ac:dyDescent="0.35"/>
  <cols>
    <col min="1" max="1" width="29.26953125" bestFit="1" customWidth="1"/>
    <col min="2" max="2" width="17.7265625" bestFit="1" customWidth="1"/>
    <col min="3" max="3" width="13.36328125" bestFit="1" customWidth="1"/>
    <col min="4" max="4" width="9.1796875" bestFit="1" customWidth="1"/>
    <col min="5" max="5" width="7.36328125" bestFit="1" customWidth="1"/>
    <col min="6" max="6" width="10" bestFit="1" customWidth="1"/>
    <col min="7" max="7" width="11.26953125" bestFit="1" customWidth="1"/>
    <col min="8" max="8" width="6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 s="3" t="s">
        <v>8</v>
      </c>
      <c r="B2" s="3" t="s">
        <v>9</v>
      </c>
      <c r="C2" s="4">
        <v>42922</v>
      </c>
      <c r="D2" s="4">
        <v>43702</v>
      </c>
      <c r="E2" s="3" t="s">
        <v>10</v>
      </c>
      <c r="F2" s="3">
        <v>69.95</v>
      </c>
      <c r="G2" s="5">
        <f>DATE(YEAR(C2),MONTH(C2),1)</f>
        <v>42917</v>
      </c>
      <c r="H2" s="3">
        <f>IF(ISNUMBER(D2),ROUND((D2-C2)/30,0), "Active")</f>
        <v>26</v>
      </c>
    </row>
    <row r="3" spans="1:8" x14ac:dyDescent="0.35">
      <c r="A3" s="3" t="s">
        <v>11</v>
      </c>
      <c r="B3" s="3" t="s">
        <v>12</v>
      </c>
      <c r="C3" s="4">
        <v>43590</v>
      </c>
      <c r="D3" s="4">
        <v>44070</v>
      </c>
      <c r="E3" s="3" t="s">
        <v>10</v>
      </c>
      <c r="F3" s="3">
        <v>69.95</v>
      </c>
      <c r="G3" s="5">
        <f t="shared" ref="G3:G66" si="0">DATE(YEAR(C3),MONTH(C3),1)</f>
        <v>43586</v>
      </c>
      <c r="H3" s="3">
        <f t="shared" ref="H3:H66" si="1">IF(ISNUMBER(D3),ROUND((D3-C3)/30,0), "Active")</f>
        <v>16</v>
      </c>
    </row>
    <row r="4" spans="1:8" x14ac:dyDescent="0.35">
      <c r="A4" s="3" t="s">
        <v>13</v>
      </c>
      <c r="B4" s="3" t="s">
        <v>14</v>
      </c>
      <c r="C4" s="4">
        <v>43104</v>
      </c>
      <c r="D4" s="4">
        <v>43674</v>
      </c>
      <c r="E4" s="3" t="s">
        <v>15</v>
      </c>
      <c r="F4" s="3">
        <v>27.95</v>
      </c>
      <c r="G4" s="5">
        <f t="shared" si="0"/>
        <v>43101</v>
      </c>
      <c r="H4" s="3">
        <f t="shared" si="1"/>
        <v>19</v>
      </c>
    </row>
    <row r="5" spans="1:8" x14ac:dyDescent="0.35">
      <c r="A5" s="3" t="s">
        <v>16</v>
      </c>
      <c r="B5" s="3" t="s">
        <v>17</v>
      </c>
      <c r="C5" s="4">
        <v>43073</v>
      </c>
      <c r="D5" s="4">
        <v>43643</v>
      </c>
      <c r="E5" s="3" t="s">
        <v>18</v>
      </c>
      <c r="F5" s="3">
        <v>13.95</v>
      </c>
      <c r="G5" s="5">
        <f t="shared" si="0"/>
        <v>43070</v>
      </c>
      <c r="H5" s="3">
        <f t="shared" si="1"/>
        <v>19</v>
      </c>
    </row>
    <row r="6" spans="1:8" x14ac:dyDescent="0.35">
      <c r="A6" s="3" t="s">
        <v>19</v>
      </c>
      <c r="B6" s="3" t="s">
        <v>20</v>
      </c>
      <c r="C6" s="4">
        <v>43239</v>
      </c>
      <c r="D6" s="4">
        <v>43719</v>
      </c>
      <c r="E6" s="3" t="s">
        <v>10</v>
      </c>
      <c r="F6" s="3">
        <v>69.95</v>
      </c>
      <c r="G6" s="5">
        <f t="shared" si="0"/>
        <v>43221</v>
      </c>
      <c r="H6" s="3">
        <f t="shared" si="1"/>
        <v>16</v>
      </c>
    </row>
    <row r="7" spans="1:8" x14ac:dyDescent="0.35">
      <c r="A7" s="3" t="s">
        <v>21</v>
      </c>
      <c r="B7" s="3" t="s">
        <v>22</v>
      </c>
      <c r="C7" s="4">
        <v>42998</v>
      </c>
      <c r="D7" s="4">
        <v>43538</v>
      </c>
      <c r="E7" s="3" t="s">
        <v>15</v>
      </c>
      <c r="F7" s="3">
        <v>27.95</v>
      </c>
      <c r="G7" s="5">
        <f t="shared" si="0"/>
        <v>42979</v>
      </c>
      <c r="H7" s="3">
        <f t="shared" si="1"/>
        <v>18</v>
      </c>
    </row>
    <row r="8" spans="1:8" x14ac:dyDescent="0.35">
      <c r="A8" s="3" t="s">
        <v>23</v>
      </c>
      <c r="B8" s="3" t="s">
        <v>24</v>
      </c>
      <c r="C8" s="4">
        <v>43037</v>
      </c>
      <c r="D8" s="4">
        <v>43127</v>
      </c>
      <c r="E8" s="3" t="s">
        <v>10</v>
      </c>
      <c r="F8" s="3">
        <v>69.95</v>
      </c>
      <c r="G8" s="5">
        <f t="shared" si="0"/>
        <v>43009</v>
      </c>
      <c r="H8" s="3">
        <f t="shared" si="1"/>
        <v>3</v>
      </c>
    </row>
    <row r="9" spans="1:8" x14ac:dyDescent="0.35">
      <c r="A9" s="3" t="s">
        <v>25</v>
      </c>
      <c r="B9" s="3" t="s">
        <v>26</v>
      </c>
      <c r="C9" s="4">
        <v>43061</v>
      </c>
      <c r="D9" s="4">
        <v>43721</v>
      </c>
      <c r="E9" s="3" t="s">
        <v>18</v>
      </c>
      <c r="F9" s="3">
        <v>13.95</v>
      </c>
      <c r="G9" s="5">
        <f t="shared" si="0"/>
        <v>43040</v>
      </c>
      <c r="H9" s="3">
        <f t="shared" si="1"/>
        <v>22</v>
      </c>
    </row>
    <row r="10" spans="1:8" x14ac:dyDescent="0.35">
      <c r="A10" s="3" t="s">
        <v>27</v>
      </c>
      <c r="B10" s="3" t="s">
        <v>28</v>
      </c>
      <c r="C10" s="4">
        <v>43255</v>
      </c>
      <c r="D10" s="4">
        <v>43374</v>
      </c>
      <c r="E10" s="3" t="s">
        <v>18</v>
      </c>
      <c r="F10" s="3">
        <v>13.95</v>
      </c>
      <c r="G10" s="5">
        <f t="shared" si="0"/>
        <v>43252</v>
      </c>
      <c r="H10" s="3">
        <f t="shared" si="1"/>
        <v>4</v>
      </c>
    </row>
    <row r="11" spans="1:8" x14ac:dyDescent="0.35">
      <c r="A11" s="3" t="s">
        <v>29</v>
      </c>
      <c r="B11" s="3" t="s">
        <v>30</v>
      </c>
      <c r="C11" s="4">
        <v>43347</v>
      </c>
      <c r="D11" s="4">
        <v>43977</v>
      </c>
      <c r="E11" s="3" t="s">
        <v>10</v>
      </c>
      <c r="F11" s="3">
        <v>69.95</v>
      </c>
      <c r="G11" s="5">
        <f t="shared" si="0"/>
        <v>43344</v>
      </c>
      <c r="H11" s="3">
        <f t="shared" si="1"/>
        <v>21</v>
      </c>
    </row>
    <row r="12" spans="1:8" x14ac:dyDescent="0.35">
      <c r="A12" s="3" t="s">
        <v>31</v>
      </c>
      <c r="B12" s="3" t="s">
        <v>32</v>
      </c>
      <c r="C12" s="4">
        <v>42973</v>
      </c>
      <c r="D12" s="4">
        <v>43513</v>
      </c>
      <c r="E12" s="3" t="s">
        <v>10</v>
      </c>
      <c r="F12" s="3">
        <v>69.95</v>
      </c>
      <c r="G12" s="5">
        <f t="shared" si="0"/>
        <v>42948</v>
      </c>
      <c r="H12" s="3">
        <f t="shared" si="1"/>
        <v>18</v>
      </c>
    </row>
    <row r="13" spans="1:8" x14ac:dyDescent="0.35">
      <c r="A13" s="3" t="s">
        <v>33</v>
      </c>
      <c r="B13" s="3" t="s">
        <v>34</v>
      </c>
      <c r="C13" s="4">
        <v>43207</v>
      </c>
      <c r="D13" s="4">
        <v>43567</v>
      </c>
      <c r="E13" s="3" t="s">
        <v>18</v>
      </c>
      <c r="F13" s="3">
        <v>13.95</v>
      </c>
      <c r="G13" s="5">
        <f t="shared" si="0"/>
        <v>43191</v>
      </c>
      <c r="H13" s="3">
        <f t="shared" si="1"/>
        <v>12</v>
      </c>
    </row>
    <row r="14" spans="1:8" x14ac:dyDescent="0.35">
      <c r="A14" s="3" t="s">
        <v>35</v>
      </c>
      <c r="B14" s="3" t="s">
        <v>36</v>
      </c>
      <c r="C14" s="4">
        <v>43049</v>
      </c>
      <c r="D14" s="4">
        <v>43589</v>
      </c>
      <c r="E14" s="3" t="s">
        <v>10</v>
      </c>
      <c r="F14" s="3">
        <v>69.95</v>
      </c>
      <c r="G14" s="5">
        <f t="shared" si="0"/>
        <v>43040</v>
      </c>
      <c r="H14" s="3">
        <f t="shared" si="1"/>
        <v>18</v>
      </c>
    </row>
    <row r="15" spans="1:8" x14ac:dyDescent="0.35">
      <c r="A15" s="3" t="s">
        <v>37</v>
      </c>
      <c r="B15" s="3" t="s">
        <v>38</v>
      </c>
      <c r="C15" s="4">
        <v>43554</v>
      </c>
      <c r="D15" s="4">
        <v>43914</v>
      </c>
      <c r="E15" s="3" t="s">
        <v>15</v>
      </c>
      <c r="F15" s="3">
        <v>27.95</v>
      </c>
      <c r="G15" s="5">
        <f t="shared" si="0"/>
        <v>43525</v>
      </c>
      <c r="H15" s="3">
        <f t="shared" si="1"/>
        <v>12</v>
      </c>
    </row>
    <row r="16" spans="1:8" x14ac:dyDescent="0.35">
      <c r="A16" s="3" t="s">
        <v>39</v>
      </c>
      <c r="B16" s="3" t="s">
        <v>40</v>
      </c>
      <c r="C16" s="4">
        <v>43027</v>
      </c>
      <c r="D16" s="4">
        <v>43387</v>
      </c>
      <c r="E16" s="3" t="s">
        <v>18</v>
      </c>
      <c r="F16" s="3">
        <v>13.95</v>
      </c>
      <c r="G16" s="5">
        <f t="shared" si="0"/>
        <v>43009</v>
      </c>
      <c r="H16" s="3">
        <f t="shared" si="1"/>
        <v>12</v>
      </c>
    </row>
    <row r="17" spans="1:8" x14ac:dyDescent="0.35">
      <c r="A17" s="3" t="s">
        <v>41</v>
      </c>
      <c r="B17" s="3" t="s">
        <v>42</v>
      </c>
      <c r="C17" s="4">
        <v>43555</v>
      </c>
      <c r="D17" s="4">
        <v>44215</v>
      </c>
      <c r="E17" s="3" t="s">
        <v>15</v>
      </c>
      <c r="F17" s="3">
        <v>27.95</v>
      </c>
      <c r="G17" s="5">
        <f t="shared" si="0"/>
        <v>43525</v>
      </c>
      <c r="H17" s="3">
        <f t="shared" si="1"/>
        <v>22</v>
      </c>
    </row>
    <row r="18" spans="1:8" x14ac:dyDescent="0.35">
      <c r="A18" s="3" t="s">
        <v>43</v>
      </c>
      <c r="B18" s="3" t="s">
        <v>44</v>
      </c>
      <c r="C18" s="4">
        <v>42926</v>
      </c>
      <c r="D18" s="4">
        <v>43316</v>
      </c>
      <c r="E18" s="3" t="s">
        <v>15</v>
      </c>
      <c r="F18" s="3">
        <v>27.95</v>
      </c>
      <c r="G18" s="5">
        <f t="shared" si="0"/>
        <v>42917</v>
      </c>
      <c r="H18" s="3">
        <f t="shared" si="1"/>
        <v>13</v>
      </c>
    </row>
    <row r="19" spans="1:8" x14ac:dyDescent="0.35">
      <c r="A19" s="3" t="s">
        <v>45</v>
      </c>
      <c r="B19" s="3" t="s">
        <v>46</v>
      </c>
      <c r="C19" s="4">
        <v>43458</v>
      </c>
      <c r="D19" s="4">
        <v>43578</v>
      </c>
      <c r="E19" s="3" t="s">
        <v>10</v>
      </c>
      <c r="F19" s="3">
        <v>69.95</v>
      </c>
      <c r="G19" s="5">
        <f t="shared" si="0"/>
        <v>43435</v>
      </c>
      <c r="H19" s="3">
        <f t="shared" si="1"/>
        <v>4</v>
      </c>
    </row>
    <row r="20" spans="1:8" x14ac:dyDescent="0.35">
      <c r="A20" s="3" t="s">
        <v>47</v>
      </c>
      <c r="B20" s="3" t="s">
        <v>48</v>
      </c>
      <c r="C20" s="4">
        <v>42966</v>
      </c>
      <c r="D20" s="4"/>
      <c r="E20" s="3" t="s">
        <v>18</v>
      </c>
      <c r="F20" s="3">
        <v>13.95</v>
      </c>
      <c r="G20" s="5">
        <f t="shared" si="0"/>
        <v>42948</v>
      </c>
      <c r="H20" s="3" t="str">
        <f t="shared" si="1"/>
        <v>Active</v>
      </c>
    </row>
    <row r="21" spans="1:8" x14ac:dyDescent="0.35">
      <c r="A21" s="3" t="s">
        <v>49</v>
      </c>
      <c r="B21" s="3" t="s">
        <v>50</v>
      </c>
      <c r="C21" s="4">
        <v>43033</v>
      </c>
      <c r="D21" s="4">
        <v>43183</v>
      </c>
      <c r="E21" s="3" t="s">
        <v>18</v>
      </c>
      <c r="F21" s="3">
        <v>13.95</v>
      </c>
      <c r="G21" s="5">
        <f t="shared" si="0"/>
        <v>43009</v>
      </c>
      <c r="H21" s="3">
        <f t="shared" si="1"/>
        <v>5</v>
      </c>
    </row>
    <row r="22" spans="1:8" x14ac:dyDescent="0.35">
      <c r="A22" s="3" t="s">
        <v>51</v>
      </c>
      <c r="B22" s="3" t="s">
        <v>52</v>
      </c>
      <c r="C22" s="4">
        <v>43579</v>
      </c>
      <c r="D22" s="4">
        <v>43849</v>
      </c>
      <c r="E22" s="3" t="s">
        <v>18</v>
      </c>
      <c r="F22" s="3">
        <v>13.95</v>
      </c>
      <c r="G22" s="5">
        <f t="shared" si="0"/>
        <v>43556</v>
      </c>
      <c r="H22" s="3">
        <f t="shared" si="1"/>
        <v>9</v>
      </c>
    </row>
    <row r="23" spans="1:8" x14ac:dyDescent="0.35">
      <c r="A23" s="3" t="s">
        <v>53</v>
      </c>
      <c r="B23" s="3" t="s">
        <v>54</v>
      </c>
      <c r="C23" s="4">
        <v>42921</v>
      </c>
      <c r="D23" s="4">
        <v>43581</v>
      </c>
      <c r="E23" s="3" t="s">
        <v>15</v>
      </c>
      <c r="F23" s="3">
        <v>27.95</v>
      </c>
      <c r="G23" s="5">
        <f t="shared" si="0"/>
        <v>42917</v>
      </c>
      <c r="H23" s="3">
        <f t="shared" si="1"/>
        <v>22</v>
      </c>
    </row>
    <row r="24" spans="1:8" x14ac:dyDescent="0.35">
      <c r="A24" s="3" t="s">
        <v>55</v>
      </c>
      <c r="B24" s="3" t="s">
        <v>56</v>
      </c>
      <c r="C24" s="4">
        <v>43034</v>
      </c>
      <c r="D24" s="4">
        <v>43664</v>
      </c>
      <c r="E24" s="3" t="s">
        <v>15</v>
      </c>
      <c r="F24" s="3">
        <v>27.95</v>
      </c>
      <c r="G24" s="5">
        <f t="shared" si="0"/>
        <v>43009</v>
      </c>
      <c r="H24" s="3">
        <f t="shared" si="1"/>
        <v>21</v>
      </c>
    </row>
    <row r="25" spans="1:8" x14ac:dyDescent="0.35">
      <c r="A25" s="3" t="s">
        <v>57</v>
      </c>
      <c r="B25" s="3" t="s">
        <v>58</v>
      </c>
      <c r="C25" s="4">
        <v>43438</v>
      </c>
      <c r="D25" s="4">
        <v>44158</v>
      </c>
      <c r="E25" s="3" t="s">
        <v>10</v>
      </c>
      <c r="F25" s="3">
        <v>69.95</v>
      </c>
      <c r="G25" s="5">
        <f t="shared" si="0"/>
        <v>43435</v>
      </c>
      <c r="H25" s="3">
        <f t="shared" si="1"/>
        <v>24</v>
      </c>
    </row>
    <row r="26" spans="1:8" x14ac:dyDescent="0.35">
      <c r="A26" s="3" t="s">
        <v>59</v>
      </c>
      <c r="B26" s="3" t="s">
        <v>60</v>
      </c>
      <c r="C26" s="4">
        <v>43632</v>
      </c>
      <c r="D26" s="4">
        <v>44262</v>
      </c>
      <c r="E26" s="3" t="s">
        <v>18</v>
      </c>
      <c r="F26" s="3">
        <v>13.95</v>
      </c>
      <c r="G26" s="5">
        <f t="shared" si="0"/>
        <v>43617</v>
      </c>
      <c r="H26" s="3">
        <f t="shared" si="1"/>
        <v>21</v>
      </c>
    </row>
    <row r="27" spans="1:8" x14ac:dyDescent="0.35">
      <c r="A27" s="3" t="s">
        <v>61</v>
      </c>
      <c r="B27" s="3" t="s">
        <v>62</v>
      </c>
      <c r="C27" s="4">
        <v>43366</v>
      </c>
      <c r="D27" s="4">
        <v>43486</v>
      </c>
      <c r="E27" s="3" t="s">
        <v>18</v>
      </c>
      <c r="F27" s="3">
        <v>13.95</v>
      </c>
      <c r="G27" s="5">
        <f t="shared" si="0"/>
        <v>43344</v>
      </c>
      <c r="H27" s="3">
        <f t="shared" si="1"/>
        <v>4</v>
      </c>
    </row>
    <row r="28" spans="1:8" x14ac:dyDescent="0.35">
      <c r="A28" s="3" t="s">
        <v>63</v>
      </c>
      <c r="B28" s="3" t="s">
        <v>64</v>
      </c>
      <c r="C28" s="4">
        <v>43264</v>
      </c>
      <c r="D28" s="4">
        <v>43354</v>
      </c>
      <c r="E28" s="3" t="s">
        <v>15</v>
      </c>
      <c r="F28" s="3">
        <v>27.95</v>
      </c>
      <c r="G28" s="5">
        <f t="shared" si="0"/>
        <v>43252</v>
      </c>
      <c r="H28" s="3">
        <f t="shared" si="1"/>
        <v>3</v>
      </c>
    </row>
    <row r="29" spans="1:8" x14ac:dyDescent="0.35">
      <c r="A29" s="3" t="s">
        <v>65</v>
      </c>
      <c r="B29" s="3" t="s">
        <v>66</v>
      </c>
      <c r="C29" s="4">
        <v>43628</v>
      </c>
      <c r="D29" s="4"/>
      <c r="E29" s="3" t="s">
        <v>15</v>
      </c>
      <c r="F29" s="3">
        <v>27.95</v>
      </c>
      <c r="G29" s="5">
        <f t="shared" si="0"/>
        <v>43617</v>
      </c>
      <c r="H29" s="3" t="str">
        <f t="shared" si="1"/>
        <v>Active</v>
      </c>
    </row>
    <row r="30" spans="1:8" x14ac:dyDescent="0.35">
      <c r="A30" s="3" t="s">
        <v>67</v>
      </c>
      <c r="B30" s="3" t="s">
        <v>68</v>
      </c>
      <c r="C30" s="4">
        <v>43387</v>
      </c>
      <c r="D30" s="4">
        <v>44197</v>
      </c>
      <c r="E30" s="3" t="s">
        <v>18</v>
      </c>
      <c r="F30" s="3">
        <v>13.95</v>
      </c>
      <c r="G30" s="5">
        <f t="shared" si="0"/>
        <v>43374</v>
      </c>
      <c r="H30" s="3">
        <f t="shared" si="1"/>
        <v>27</v>
      </c>
    </row>
    <row r="31" spans="1:8" x14ac:dyDescent="0.35">
      <c r="A31" s="3" t="s">
        <v>69</v>
      </c>
      <c r="B31" s="3" t="s">
        <v>70</v>
      </c>
      <c r="C31" s="4">
        <v>43410</v>
      </c>
      <c r="D31" s="4">
        <v>44040</v>
      </c>
      <c r="E31" s="3" t="s">
        <v>18</v>
      </c>
      <c r="F31" s="3">
        <v>13.95</v>
      </c>
      <c r="G31" s="5">
        <f t="shared" si="0"/>
        <v>43405</v>
      </c>
      <c r="H31" s="3">
        <f t="shared" si="1"/>
        <v>21</v>
      </c>
    </row>
    <row r="32" spans="1:8" x14ac:dyDescent="0.35">
      <c r="A32" s="3" t="s">
        <v>71</v>
      </c>
      <c r="B32" s="3" t="s">
        <v>72</v>
      </c>
      <c r="C32" s="4">
        <v>43626</v>
      </c>
      <c r="D32" s="4">
        <v>44376</v>
      </c>
      <c r="E32" s="3" t="s">
        <v>15</v>
      </c>
      <c r="F32" s="3">
        <v>27.95</v>
      </c>
      <c r="G32" s="5">
        <f t="shared" si="0"/>
        <v>43617</v>
      </c>
      <c r="H32" s="3">
        <f t="shared" si="1"/>
        <v>25</v>
      </c>
    </row>
    <row r="33" spans="1:8" x14ac:dyDescent="0.35">
      <c r="A33" s="3" t="s">
        <v>73</v>
      </c>
      <c r="B33" s="3" t="s">
        <v>74</v>
      </c>
      <c r="C33" s="4">
        <v>43519</v>
      </c>
      <c r="D33" s="4">
        <v>44209</v>
      </c>
      <c r="E33" s="3" t="s">
        <v>10</v>
      </c>
      <c r="F33" s="3">
        <v>69.95</v>
      </c>
      <c r="G33" s="5">
        <f t="shared" si="0"/>
        <v>43497</v>
      </c>
      <c r="H33" s="3">
        <f t="shared" si="1"/>
        <v>23</v>
      </c>
    </row>
    <row r="34" spans="1:8" x14ac:dyDescent="0.35">
      <c r="A34" s="3" t="s">
        <v>75</v>
      </c>
      <c r="B34" s="3" t="s">
        <v>76</v>
      </c>
      <c r="C34" s="4">
        <v>43083</v>
      </c>
      <c r="D34" s="4">
        <v>43413</v>
      </c>
      <c r="E34" s="3" t="s">
        <v>15</v>
      </c>
      <c r="F34" s="3">
        <v>27.95</v>
      </c>
      <c r="G34" s="5">
        <f t="shared" si="0"/>
        <v>43070</v>
      </c>
      <c r="H34" s="3">
        <f t="shared" si="1"/>
        <v>11</v>
      </c>
    </row>
    <row r="35" spans="1:8" x14ac:dyDescent="0.35">
      <c r="A35" s="3" t="s">
        <v>77</v>
      </c>
      <c r="B35" s="3" t="s">
        <v>78</v>
      </c>
      <c r="C35" s="4">
        <v>43022</v>
      </c>
      <c r="D35" s="4">
        <v>43712</v>
      </c>
      <c r="E35" s="3" t="s">
        <v>15</v>
      </c>
      <c r="F35" s="3">
        <v>27.95</v>
      </c>
      <c r="G35" s="5">
        <f t="shared" si="0"/>
        <v>43009</v>
      </c>
      <c r="H35" s="3">
        <f t="shared" si="1"/>
        <v>23</v>
      </c>
    </row>
    <row r="36" spans="1:8" x14ac:dyDescent="0.35">
      <c r="A36" s="3" t="s">
        <v>79</v>
      </c>
      <c r="B36" s="3" t="s">
        <v>80</v>
      </c>
      <c r="C36" s="4">
        <v>43161</v>
      </c>
      <c r="D36" s="4">
        <v>43851</v>
      </c>
      <c r="E36" s="3" t="s">
        <v>10</v>
      </c>
      <c r="F36" s="3">
        <v>69.95</v>
      </c>
      <c r="G36" s="5">
        <f t="shared" si="0"/>
        <v>43160</v>
      </c>
      <c r="H36" s="3">
        <f t="shared" si="1"/>
        <v>23</v>
      </c>
    </row>
    <row r="37" spans="1:8" x14ac:dyDescent="0.35">
      <c r="A37" s="3" t="s">
        <v>81</v>
      </c>
      <c r="B37" s="3" t="s">
        <v>82</v>
      </c>
      <c r="C37" s="4">
        <v>43493</v>
      </c>
      <c r="D37" s="4">
        <v>43973</v>
      </c>
      <c r="E37" s="3" t="s">
        <v>18</v>
      </c>
      <c r="F37" s="3">
        <v>13.95</v>
      </c>
      <c r="G37" s="5">
        <f t="shared" si="0"/>
        <v>43466</v>
      </c>
      <c r="H37" s="3">
        <f t="shared" si="1"/>
        <v>16</v>
      </c>
    </row>
    <row r="38" spans="1:8" x14ac:dyDescent="0.35">
      <c r="A38" s="3" t="s">
        <v>83</v>
      </c>
      <c r="B38" s="3" t="s">
        <v>84</v>
      </c>
      <c r="C38" s="4">
        <v>43171</v>
      </c>
      <c r="D38" s="4">
        <v>43651</v>
      </c>
      <c r="E38" s="3" t="s">
        <v>18</v>
      </c>
      <c r="F38" s="3">
        <v>13.95</v>
      </c>
      <c r="G38" s="5">
        <f t="shared" si="0"/>
        <v>43160</v>
      </c>
      <c r="H38" s="3">
        <f t="shared" si="1"/>
        <v>16</v>
      </c>
    </row>
    <row r="39" spans="1:8" x14ac:dyDescent="0.35">
      <c r="A39" s="3" t="s">
        <v>85</v>
      </c>
      <c r="B39" s="3" t="s">
        <v>86</v>
      </c>
      <c r="C39" s="4">
        <v>43183</v>
      </c>
      <c r="D39" s="4">
        <v>43303</v>
      </c>
      <c r="E39" s="3" t="s">
        <v>18</v>
      </c>
      <c r="F39" s="3">
        <v>13.95</v>
      </c>
      <c r="G39" s="5">
        <f t="shared" si="0"/>
        <v>43160</v>
      </c>
      <c r="H39" s="3">
        <f t="shared" si="1"/>
        <v>4</v>
      </c>
    </row>
    <row r="40" spans="1:8" x14ac:dyDescent="0.35">
      <c r="A40" s="3" t="s">
        <v>87</v>
      </c>
      <c r="B40" s="3" t="s">
        <v>88</v>
      </c>
      <c r="C40" s="4">
        <v>43244</v>
      </c>
      <c r="D40" s="4"/>
      <c r="E40" s="3" t="s">
        <v>10</v>
      </c>
      <c r="F40" s="3">
        <v>69.95</v>
      </c>
      <c r="G40" s="5">
        <f t="shared" si="0"/>
        <v>43221</v>
      </c>
      <c r="H40" s="3" t="str">
        <f t="shared" si="1"/>
        <v>Active</v>
      </c>
    </row>
    <row r="41" spans="1:8" x14ac:dyDescent="0.35">
      <c r="A41" s="3" t="s">
        <v>89</v>
      </c>
      <c r="B41" s="3" t="s">
        <v>90</v>
      </c>
      <c r="C41" s="4">
        <v>43243</v>
      </c>
      <c r="D41" s="4">
        <v>43753</v>
      </c>
      <c r="E41" s="3" t="s">
        <v>15</v>
      </c>
      <c r="F41" s="3">
        <v>27.95</v>
      </c>
      <c r="G41" s="5">
        <f t="shared" si="0"/>
        <v>43221</v>
      </c>
      <c r="H41" s="3">
        <f t="shared" si="1"/>
        <v>17</v>
      </c>
    </row>
    <row r="42" spans="1:8" x14ac:dyDescent="0.35">
      <c r="A42" s="3" t="s">
        <v>91</v>
      </c>
      <c r="B42" s="3" t="s">
        <v>92</v>
      </c>
      <c r="C42" s="4">
        <v>42986</v>
      </c>
      <c r="D42" s="4">
        <v>43496</v>
      </c>
      <c r="E42" s="3" t="s">
        <v>10</v>
      </c>
      <c r="F42" s="3">
        <v>69.95</v>
      </c>
      <c r="G42" s="5">
        <f t="shared" si="0"/>
        <v>42979</v>
      </c>
      <c r="H42" s="3">
        <f t="shared" si="1"/>
        <v>17</v>
      </c>
    </row>
    <row r="43" spans="1:8" x14ac:dyDescent="0.35">
      <c r="A43" s="3" t="s">
        <v>93</v>
      </c>
      <c r="B43" s="3" t="s">
        <v>94</v>
      </c>
      <c r="C43" s="4">
        <v>43198</v>
      </c>
      <c r="D43" s="4">
        <v>43348</v>
      </c>
      <c r="E43" s="3" t="s">
        <v>15</v>
      </c>
      <c r="F43" s="3">
        <v>27.95</v>
      </c>
      <c r="G43" s="5">
        <f t="shared" si="0"/>
        <v>43191</v>
      </c>
      <c r="H43" s="3">
        <f t="shared" si="1"/>
        <v>5</v>
      </c>
    </row>
    <row r="44" spans="1:8" x14ac:dyDescent="0.35">
      <c r="A44" s="3" t="s">
        <v>95</v>
      </c>
      <c r="B44" s="3" t="s">
        <v>96</v>
      </c>
      <c r="C44" s="4">
        <v>43069</v>
      </c>
      <c r="D44" s="4">
        <v>43609</v>
      </c>
      <c r="E44" s="3" t="s">
        <v>15</v>
      </c>
      <c r="F44" s="3">
        <v>27.95</v>
      </c>
      <c r="G44" s="5">
        <f t="shared" si="0"/>
        <v>43040</v>
      </c>
      <c r="H44" s="3">
        <f t="shared" si="1"/>
        <v>18</v>
      </c>
    </row>
    <row r="45" spans="1:8" x14ac:dyDescent="0.35">
      <c r="A45" s="3" t="s">
        <v>97</v>
      </c>
      <c r="B45" s="3" t="s">
        <v>98</v>
      </c>
      <c r="C45" s="4">
        <v>43157</v>
      </c>
      <c r="D45" s="4">
        <v>43877</v>
      </c>
      <c r="E45" s="3" t="s">
        <v>10</v>
      </c>
      <c r="F45" s="3">
        <v>69.95</v>
      </c>
      <c r="G45" s="5">
        <f t="shared" si="0"/>
        <v>43132</v>
      </c>
      <c r="H45" s="3">
        <f t="shared" si="1"/>
        <v>24</v>
      </c>
    </row>
    <row r="46" spans="1:8" x14ac:dyDescent="0.35">
      <c r="A46" s="3" t="s">
        <v>99</v>
      </c>
      <c r="B46" s="3" t="s">
        <v>100</v>
      </c>
      <c r="C46" s="4">
        <v>43528</v>
      </c>
      <c r="D46" s="4"/>
      <c r="E46" s="3" t="s">
        <v>18</v>
      </c>
      <c r="F46" s="3">
        <v>13.95</v>
      </c>
      <c r="G46" s="5">
        <f t="shared" si="0"/>
        <v>43525</v>
      </c>
      <c r="H46" s="3" t="str">
        <f t="shared" si="1"/>
        <v>Active</v>
      </c>
    </row>
    <row r="47" spans="1:8" x14ac:dyDescent="0.35">
      <c r="A47" s="3" t="s">
        <v>101</v>
      </c>
      <c r="B47" s="3" t="s">
        <v>102</v>
      </c>
      <c r="C47" s="4">
        <v>43318</v>
      </c>
      <c r="D47" s="4"/>
      <c r="E47" s="3" t="s">
        <v>15</v>
      </c>
      <c r="F47" s="3">
        <v>27.95</v>
      </c>
      <c r="G47" s="5">
        <f t="shared" si="0"/>
        <v>43313</v>
      </c>
      <c r="H47" s="3" t="str">
        <f t="shared" si="1"/>
        <v>Active</v>
      </c>
    </row>
    <row r="48" spans="1:8" x14ac:dyDescent="0.35">
      <c r="A48" s="3" t="s">
        <v>103</v>
      </c>
      <c r="B48" s="3" t="s">
        <v>104</v>
      </c>
      <c r="C48" s="4">
        <v>43004</v>
      </c>
      <c r="D48" s="4"/>
      <c r="E48" s="3" t="s">
        <v>15</v>
      </c>
      <c r="F48" s="3">
        <v>27.95</v>
      </c>
      <c r="G48" s="5">
        <f t="shared" si="0"/>
        <v>42979</v>
      </c>
      <c r="H48" s="3" t="str">
        <f t="shared" si="1"/>
        <v>Active</v>
      </c>
    </row>
    <row r="49" spans="1:8" x14ac:dyDescent="0.35">
      <c r="A49" s="3" t="s">
        <v>105</v>
      </c>
      <c r="B49" s="3" t="s">
        <v>106</v>
      </c>
      <c r="C49" s="4">
        <v>43034</v>
      </c>
      <c r="D49" s="4"/>
      <c r="E49" s="3" t="s">
        <v>18</v>
      </c>
      <c r="F49" s="3">
        <v>13.95</v>
      </c>
      <c r="G49" s="5">
        <f t="shared" si="0"/>
        <v>43009</v>
      </c>
      <c r="H49" s="3" t="str">
        <f t="shared" si="1"/>
        <v>Active</v>
      </c>
    </row>
    <row r="50" spans="1:8" x14ac:dyDescent="0.35">
      <c r="A50" s="3" t="s">
        <v>107</v>
      </c>
      <c r="B50" s="3" t="s">
        <v>108</v>
      </c>
      <c r="C50" s="4">
        <v>43354</v>
      </c>
      <c r="D50" s="4">
        <v>44014</v>
      </c>
      <c r="E50" s="3" t="s">
        <v>10</v>
      </c>
      <c r="F50" s="3">
        <v>69.95</v>
      </c>
      <c r="G50" s="5">
        <f t="shared" si="0"/>
        <v>43344</v>
      </c>
      <c r="H50" s="3">
        <f t="shared" si="1"/>
        <v>22</v>
      </c>
    </row>
    <row r="51" spans="1:8" x14ac:dyDescent="0.35">
      <c r="A51" s="3" t="s">
        <v>109</v>
      </c>
      <c r="B51" s="3" t="s">
        <v>110</v>
      </c>
      <c r="C51" s="4">
        <v>43288</v>
      </c>
      <c r="D51" s="4">
        <v>43828</v>
      </c>
      <c r="E51" s="3" t="s">
        <v>15</v>
      </c>
      <c r="F51" s="3">
        <v>27.95</v>
      </c>
      <c r="G51" s="5">
        <f t="shared" si="0"/>
        <v>43282</v>
      </c>
      <c r="H51" s="3">
        <f t="shared" si="1"/>
        <v>18</v>
      </c>
    </row>
    <row r="52" spans="1:8" x14ac:dyDescent="0.35">
      <c r="A52" s="3" t="s">
        <v>111</v>
      </c>
      <c r="B52" s="3" t="s">
        <v>112</v>
      </c>
      <c r="C52" s="4">
        <v>43410</v>
      </c>
      <c r="D52" s="4">
        <v>43680</v>
      </c>
      <c r="E52" s="3" t="s">
        <v>15</v>
      </c>
      <c r="F52" s="3">
        <v>27.95</v>
      </c>
      <c r="G52" s="5">
        <f t="shared" si="0"/>
        <v>43405</v>
      </c>
      <c r="H52" s="3">
        <f t="shared" si="1"/>
        <v>9</v>
      </c>
    </row>
    <row r="53" spans="1:8" x14ac:dyDescent="0.35">
      <c r="A53" s="3" t="s">
        <v>113</v>
      </c>
      <c r="B53" s="3" t="s">
        <v>114</v>
      </c>
      <c r="C53" s="4">
        <v>42992</v>
      </c>
      <c r="D53" s="4">
        <v>43742</v>
      </c>
      <c r="E53" s="3" t="s">
        <v>10</v>
      </c>
      <c r="F53" s="3">
        <v>69.95</v>
      </c>
      <c r="G53" s="5">
        <f t="shared" si="0"/>
        <v>42979</v>
      </c>
      <c r="H53" s="3">
        <f t="shared" si="1"/>
        <v>25</v>
      </c>
    </row>
    <row r="54" spans="1:8" x14ac:dyDescent="0.35">
      <c r="A54" s="3" t="s">
        <v>115</v>
      </c>
      <c r="B54" s="3" t="s">
        <v>116</v>
      </c>
      <c r="C54" s="4">
        <v>43513</v>
      </c>
      <c r="D54" s="4">
        <v>44263</v>
      </c>
      <c r="E54" s="3" t="s">
        <v>18</v>
      </c>
      <c r="F54" s="3">
        <v>13.95</v>
      </c>
      <c r="G54" s="5">
        <f t="shared" si="0"/>
        <v>43497</v>
      </c>
      <c r="H54" s="3">
        <f t="shared" si="1"/>
        <v>25</v>
      </c>
    </row>
    <row r="55" spans="1:8" x14ac:dyDescent="0.35">
      <c r="A55" s="3" t="s">
        <v>117</v>
      </c>
      <c r="B55" s="3" t="s">
        <v>118</v>
      </c>
      <c r="C55" s="4">
        <v>43060</v>
      </c>
      <c r="D55" s="4">
        <v>43540</v>
      </c>
      <c r="E55" s="3" t="s">
        <v>15</v>
      </c>
      <c r="F55" s="3">
        <v>27.95</v>
      </c>
      <c r="G55" s="5">
        <f t="shared" si="0"/>
        <v>43040</v>
      </c>
      <c r="H55" s="3">
        <f t="shared" si="1"/>
        <v>16</v>
      </c>
    </row>
    <row r="56" spans="1:8" x14ac:dyDescent="0.35">
      <c r="A56" s="3" t="s">
        <v>119</v>
      </c>
      <c r="B56" s="3" t="s">
        <v>120</v>
      </c>
      <c r="C56" s="4">
        <v>43123</v>
      </c>
      <c r="D56" s="4">
        <v>43273</v>
      </c>
      <c r="E56" s="3" t="s">
        <v>15</v>
      </c>
      <c r="F56" s="3">
        <v>27.95</v>
      </c>
      <c r="G56" s="5">
        <f t="shared" si="0"/>
        <v>43101</v>
      </c>
      <c r="H56" s="3">
        <f t="shared" si="1"/>
        <v>5</v>
      </c>
    </row>
    <row r="57" spans="1:8" x14ac:dyDescent="0.35">
      <c r="A57" s="3" t="s">
        <v>121</v>
      </c>
      <c r="B57" s="3" t="s">
        <v>122</v>
      </c>
      <c r="C57" s="4">
        <v>42933</v>
      </c>
      <c r="D57" s="4"/>
      <c r="E57" s="3" t="s">
        <v>15</v>
      </c>
      <c r="F57" s="3">
        <v>27.95</v>
      </c>
      <c r="G57" s="5">
        <f t="shared" si="0"/>
        <v>42917</v>
      </c>
      <c r="H57" s="3" t="str">
        <f t="shared" si="1"/>
        <v>Active</v>
      </c>
    </row>
    <row r="58" spans="1:8" x14ac:dyDescent="0.35">
      <c r="A58" s="3" t="s">
        <v>123</v>
      </c>
      <c r="B58" s="3" t="s">
        <v>124</v>
      </c>
      <c r="C58" s="4">
        <v>43452</v>
      </c>
      <c r="D58" s="4">
        <v>44022</v>
      </c>
      <c r="E58" s="3" t="s">
        <v>15</v>
      </c>
      <c r="F58" s="3">
        <v>27.95</v>
      </c>
      <c r="G58" s="5">
        <f t="shared" si="0"/>
        <v>43435</v>
      </c>
      <c r="H58" s="3">
        <f t="shared" si="1"/>
        <v>19</v>
      </c>
    </row>
    <row r="59" spans="1:8" x14ac:dyDescent="0.35">
      <c r="A59" s="3" t="s">
        <v>125</v>
      </c>
      <c r="B59" s="3" t="s">
        <v>126</v>
      </c>
      <c r="C59" s="4">
        <v>43577</v>
      </c>
      <c r="D59" s="4">
        <v>43907</v>
      </c>
      <c r="E59" s="3" t="s">
        <v>15</v>
      </c>
      <c r="F59" s="3">
        <v>27.95</v>
      </c>
      <c r="G59" s="5">
        <f t="shared" si="0"/>
        <v>43556</v>
      </c>
      <c r="H59" s="3">
        <f t="shared" si="1"/>
        <v>11</v>
      </c>
    </row>
    <row r="60" spans="1:8" x14ac:dyDescent="0.35">
      <c r="A60" s="3" t="s">
        <v>127</v>
      </c>
      <c r="B60" s="3" t="s">
        <v>128</v>
      </c>
      <c r="C60" s="4">
        <v>42967</v>
      </c>
      <c r="D60" s="4">
        <v>43747</v>
      </c>
      <c r="E60" s="3" t="s">
        <v>10</v>
      </c>
      <c r="F60" s="3">
        <v>69.95</v>
      </c>
      <c r="G60" s="5">
        <f t="shared" si="0"/>
        <v>42948</v>
      </c>
      <c r="H60" s="3">
        <f t="shared" si="1"/>
        <v>26</v>
      </c>
    </row>
    <row r="61" spans="1:8" x14ac:dyDescent="0.35">
      <c r="A61" s="3" t="s">
        <v>129</v>
      </c>
      <c r="B61" s="3" t="s">
        <v>130</v>
      </c>
      <c r="C61" s="4">
        <v>43465</v>
      </c>
      <c r="D61" s="4">
        <v>43975</v>
      </c>
      <c r="E61" s="3" t="s">
        <v>10</v>
      </c>
      <c r="F61" s="3">
        <v>69.95</v>
      </c>
      <c r="G61" s="5">
        <f t="shared" si="0"/>
        <v>43435</v>
      </c>
      <c r="H61" s="3">
        <f t="shared" si="1"/>
        <v>17</v>
      </c>
    </row>
    <row r="62" spans="1:8" x14ac:dyDescent="0.35">
      <c r="A62" s="3" t="s">
        <v>131</v>
      </c>
      <c r="B62" s="3" t="s">
        <v>132</v>
      </c>
      <c r="C62" s="4">
        <v>43183</v>
      </c>
      <c r="D62" s="4">
        <v>43873</v>
      </c>
      <c r="E62" s="3" t="s">
        <v>18</v>
      </c>
      <c r="F62" s="3">
        <v>13.95</v>
      </c>
      <c r="G62" s="5">
        <f t="shared" si="0"/>
        <v>43160</v>
      </c>
      <c r="H62" s="3">
        <f t="shared" si="1"/>
        <v>23</v>
      </c>
    </row>
    <row r="63" spans="1:8" x14ac:dyDescent="0.35">
      <c r="A63" s="3" t="s">
        <v>133</v>
      </c>
      <c r="B63" s="3" t="s">
        <v>134</v>
      </c>
      <c r="C63" s="4">
        <v>43396</v>
      </c>
      <c r="D63" s="4">
        <v>44086</v>
      </c>
      <c r="E63" s="3" t="s">
        <v>18</v>
      </c>
      <c r="F63" s="3">
        <v>13.95</v>
      </c>
      <c r="G63" s="5">
        <f t="shared" si="0"/>
        <v>43374</v>
      </c>
      <c r="H63" s="3">
        <f t="shared" si="1"/>
        <v>23</v>
      </c>
    </row>
    <row r="64" spans="1:8" x14ac:dyDescent="0.35">
      <c r="A64" s="3" t="s">
        <v>135</v>
      </c>
      <c r="B64" s="3" t="s">
        <v>136</v>
      </c>
      <c r="C64" s="4">
        <v>43586</v>
      </c>
      <c r="D64" s="4">
        <v>43856</v>
      </c>
      <c r="E64" s="3" t="s">
        <v>18</v>
      </c>
      <c r="F64" s="3">
        <v>13.95</v>
      </c>
      <c r="G64" s="5">
        <f t="shared" si="0"/>
        <v>43586</v>
      </c>
      <c r="H64" s="3">
        <f t="shared" si="1"/>
        <v>9</v>
      </c>
    </row>
    <row r="65" spans="1:8" x14ac:dyDescent="0.35">
      <c r="A65" s="3" t="s">
        <v>137</v>
      </c>
      <c r="B65" s="3" t="s">
        <v>138</v>
      </c>
      <c r="C65" s="4">
        <v>42923</v>
      </c>
      <c r="D65" s="4">
        <v>43343</v>
      </c>
      <c r="E65" s="3" t="s">
        <v>15</v>
      </c>
      <c r="F65" s="3">
        <v>27.95</v>
      </c>
      <c r="G65" s="5">
        <f t="shared" si="0"/>
        <v>42917</v>
      </c>
      <c r="H65" s="3">
        <f t="shared" si="1"/>
        <v>14</v>
      </c>
    </row>
    <row r="66" spans="1:8" x14ac:dyDescent="0.35">
      <c r="A66" s="3" t="s">
        <v>139</v>
      </c>
      <c r="B66" s="3" t="s">
        <v>140</v>
      </c>
      <c r="C66" s="4">
        <v>42917</v>
      </c>
      <c r="D66" s="4">
        <v>43157</v>
      </c>
      <c r="E66" s="3" t="s">
        <v>18</v>
      </c>
      <c r="F66" s="3">
        <v>13.95</v>
      </c>
      <c r="G66" s="5">
        <f t="shared" si="0"/>
        <v>42917</v>
      </c>
      <c r="H66" s="3">
        <f t="shared" si="1"/>
        <v>8</v>
      </c>
    </row>
    <row r="67" spans="1:8" x14ac:dyDescent="0.35">
      <c r="A67" s="3" t="s">
        <v>141</v>
      </c>
      <c r="B67" s="3" t="s">
        <v>142</v>
      </c>
      <c r="C67" s="4">
        <v>42962</v>
      </c>
      <c r="D67" s="4">
        <v>43472</v>
      </c>
      <c r="E67" s="3" t="s">
        <v>15</v>
      </c>
      <c r="F67" s="3">
        <v>27.95</v>
      </c>
      <c r="G67" s="5">
        <f t="shared" ref="G67:G130" si="2">DATE(YEAR(C67),MONTH(C67),1)</f>
        <v>42948</v>
      </c>
      <c r="H67" s="3">
        <f t="shared" ref="H67:H130" si="3">IF(ISNUMBER(D67),ROUND((D67-C67)/30,0), "Active")</f>
        <v>17</v>
      </c>
    </row>
    <row r="68" spans="1:8" x14ac:dyDescent="0.35">
      <c r="A68" s="3" t="s">
        <v>143</v>
      </c>
      <c r="B68" s="3" t="s">
        <v>144</v>
      </c>
      <c r="C68" s="4">
        <v>42986</v>
      </c>
      <c r="D68" s="4">
        <v>43406</v>
      </c>
      <c r="E68" s="3" t="s">
        <v>18</v>
      </c>
      <c r="F68" s="3">
        <v>13.95</v>
      </c>
      <c r="G68" s="5">
        <f t="shared" si="2"/>
        <v>42979</v>
      </c>
      <c r="H68" s="3">
        <f t="shared" si="3"/>
        <v>14</v>
      </c>
    </row>
    <row r="69" spans="1:8" x14ac:dyDescent="0.35">
      <c r="A69" s="3" t="s">
        <v>145</v>
      </c>
      <c r="B69" s="3" t="s">
        <v>146</v>
      </c>
      <c r="C69" s="4">
        <v>42994</v>
      </c>
      <c r="D69" s="4">
        <v>43294</v>
      </c>
      <c r="E69" s="3" t="s">
        <v>18</v>
      </c>
      <c r="F69" s="3">
        <v>13.95</v>
      </c>
      <c r="G69" s="5">
        <f t="shared" si="2"/>
        <v>42979</v>
      </c>
      <c r="H69" s="3">
        <f t="shared" si="3"/>
        <v>10</v>
      </c>
    </row>
    <row r="70" spans="1:8" x14ac:dyDescent="0.35">
      <c r="A70" s="3" t="s">
        <v>147</v>
      </c>
      <c r="B70" s="3" t="s">
        <v>148</v>
      </c>
      <c r="C70" s="4">
        <v>43011</v>
      </c>
      <c r="D70" s="4"/>
      <c r="E70" s="3" t="s">
        <v>10</v>
      </c>
      <c r="F70" s="3">
        <v>69.95</v>
      </c>
      <c r="G70" s="5">
        <f t="shared" si="2"/>
        <v>43009</v>
      </c>
      <c r="H70" s="3" t="str">
        <f t="shared" si="3"/>
        <v>Active</v>
      </c>
    </row>
    <row r="71" spans="1:8" x14ac:dyDescent="0.35">
      <c r="A71" s="3" t="s">
        <v>149</v>
      </c>
      <c r="B71" s="3" t="s">
        <v>150</v>
      </c>
      <c r="C71" s="4">
        <v>43581</v>
      </c>
      <c r="D71" s="4">
        <v>44271</v>
      </c>
      <c r="E71" s="3" t="s">
        <v>10</v>
      </c>
      <c r="F71" s="3">
        <v>69.95</v>
      </c>
      <c r="G71" s="5">
        <f t="shared" si="2"/>
        <v>43556</v>
      </c>
      <c r="H71" s="3">
        <f t="shared" si="3"/>
        <v>23</v>
      </c>
    </row>
    <row r="72" spans="1:8" x14ac:dyDescent="0.35">
      <c r="A72" s="3" t="s">
        <v>151</v>
      </c>
      <c r="B72" s="3" t="s">
        <v>152</v>
      </c>
      <c r="C72" s="4">
        <v>43561</v>
      </c>
      <c r="D72" s="4">
        <v>44251</v>
      </c>
      <c r="E72" s="3" t="s">
        <v>10</v>
      </c>
      <c r="F72" s="3">
        <v>69.95</v>
      </c>
      <c r="G72" s="5">
        <f t="shared" si="2"/>
        <v>43556</v>
      </c>
      <c r="H72" s="3">
        <f t="shared" si="3"/>
        <v>23</v>
      </c>
    </row>
    <row r="73" spans="1:8" x14ac:dyDescent="0.35">
      <c r="A73" s="3" t="s">
        <v>153</v>
      </c>
      <c r="B73" s="3" t="s">
        <v>154</v>
      </c>
      <c r="C73" s="4">
        <v>43215</v>
      </c>
      <c r="D73" s="4">
        <v>43365</v>
      </c>
      <c r="E73" s="3" t="s">
        <v>10</v>
      </c>
      <c r="F73" s="3">
        <v>69.95</v>
      </c>
      <c r="G73" s="5">
        <f t="shared" si="2"/>
        <v>43191</v>
      </c>
      <c r="H73" s="3">
        <f t="shared" si="3"/>
        <v>5</v>
      </c>
    </row>
    <row r="74" spans="1:8" x14ac:dyDescent="0.35">
      <c r="A74" s="3" t="s">
        <v>155</v>
      </c>
      <c r="B74" s="3" t="s">
        <v>156</v>
      </c>
      <c r="C74" s="4">
        <v>42952</v>
      </c>
      <c r="D74" s="4">
        <v>43612</v>
      </c>
      <c r="E74" s="3" t="s">
        <v>10</v>
      </c>
      <c r="F74" s="3">
        <v>69.95</v>
      </c>
      <c r="G74" s="5">
        <f t="shared" si="2"/>
        <v>42948</v>
      </c>
      <c r="H74" s="3">
        <f t="shared" si="3"/>
        <v>22</v>
      </c>
    </row>
    <row r="75" spans="1:8" x14ac:dyDescent="0.35">
      <c r="A75" s="3" t="s">
        <v>157</v>
      </c>
      <c r="B75" s="3" t="s">
        <v>158</v>
      </c>
      <c r="C75" s="4">
        <v>43396</v>
      </c>
      <c r="D75" s="4">
        <v>43576</v>
      </c>
      <c r="E75" s="3" t="s">
        <v>15</v>
      </c>
      <c r="F75" s="3">
        <v>27.95</v>
      </c>
      <c r="G75" s="5">
        <f t="shared" si="2"/>
        <v>43374</v>
      </c>
      <c r="H75" s="3">
        <f t="shared" si="3"/>
        <v>6</v>
      </c>
    </row>
    <row r="76" spans="1:8" x14ac:dyDescent="0.35">
      <c r="A76" s="3" t="s">
        <v>159</v>
      </c>
      <c r="B76" s="3" t="s">
        <v>160</v>
      </c>
      <c r="C76" s="4">
        <v>42966</v>
      </c>
      <c r="D76" s="4">
        <v>43476</v>
      </c>
      <c r="E76" s="3" t="s">
        <v>10</v>
      </c>
      <c r="F76" s="3">
        <v>69.95</v>
      </c>
      <c r="G76" s="5">
        <f t="shared" si="2"/>
        <v>42948</v>
      </c>
      <c r="H76" s="3">
        <f t="shared" si="3"/>
        <v>17</v>
      </c>
    </row>
    <row r="77" spans="1:8" x14ac:dyDescent="0.35">
      <c r="A77" s="3" t="s">
        <v>161</v>
      </c>
      <c r="B77" s="3" t="s">
        <v>162</v>
      </c>
      <c r="C77" s="4">
        <v>43308</v>
      </c>
      <c r="D77" s="4">
        <v>43788</v>
      </c>
      <c r="E77" s="3" t="s">
        <v>10</v>
      </c>
      <c r="F77" s="3">
        <v>69.95</v>
      </c>
      <c r="G77" s="5">
        <f t="shared" si="2"/>
        <v>43282</v>
      </c>
      <c r="H77" s="3">
        <f t="shared" si="3"/>
        <v>16</v>
      </c>
    </row>
    <row r="78" spans="1:8" x14ac:dyDescent="0.35">
      <c r="A78" s="3" t="s">
        <v>163</v>
      </c>
      <c r="B78" s="3" t="s">
        <v>164</v>
      </c>
      <c r="C78" s="4">
        <v>43126</v>
      </c>
      <c r="D78" s="4">
        <v>43696</v>
      </c>
      <c r="E78" s="3" t="s">
        <v>15</v>
      </c>
      <c r="F78" s="3">
        <v>27.95</v>
      </c>
      <c r="G78" s="5">
        <f t="shared" si="2"/>
        <v>43101</v>
      </c>
      <c r="H78" s="3">
        <f t="shared" si="3"/>
        <v>19</v>
      </c>
    </row>
    <row r="79" spans="1:8" x14ac:dyDescent="0.35">
      <c r="A79" s="3" t="s">
        <v>165</v>
      </c>
      <c r="B79" s="3" t="s">
        <v>166</v>
      </c>
      <c r="C79" s="4">
        <v>43304</v>
      </c>
      <c r="D79" s="4">
        <v>44024</v>
      </c>
      <c r="E79" s="3" t="s">
        <v>15</v>
      </c>
      <c r="F79" s="3">
        <v>27.95</v>
      </c>
      <c r="G79" s="5">
        <f t="shared" si="2"/>
        <v>43282</v>
      </c>
      <c r="H79" s="3">
        <f t="shared" si="3"/>
        <v>24</v>
      </c>
    </row>
    <row r="80" spans="1:8" x14ac:dyDescent="0.35">
      <c r="A80" s="3" t="s">
        <v>167</v>
      </c>
      <c r="B80" s="3" t="s">
        <v>168</v>
      </c>
      <c r="C80" s="4">
        <v>42975</v>
      </c>
      <c r="D80" s="4">
        <v>43455</v>
      </c>
      <c r="E80" s="3" t="s">
        <v>18</v>
      </c>
      <c r="F80" s="3">
        <v>13.95</v>
      </c>
      <c r="G80" s="5">
        <f t="shared" si="2"/>
        <v>42948</v>
      </c>
      <c r="H80" s="3">
        <f t="shared" si="3"/>
        <v>16</v>
      </c>
    </row>
    <row r="81" spans="1:8" x14ac:dyDescent="0.35">
      <c r="A81" s="3" t="s">
        <v>169</v>
      </c>
      <c r="B81" s="3" t="s">
        <v>170</v>
      </c>
      <c r="C81" s="4">
        <v>43527</v>
      </c>
      <c r="D81" s="4">
        <v>44067</v>
      </c>
      <c r="E81" s="3" t="s">
        <v>10</v>
      </c>
      <c r="F81" s="3">
        <v>69.95</v>
      </c>
      <c r="G81" s="5">
        <f t="shared" si="2"/>
        <v>43525</v>
      </c>
      <c r="H81" s="3">
        <f t="shared" si="3"/>
        <v>18</v>
      </c>
    </row>
    <row r="82" spans="1:8" x14ac:dyDescent="0.35">
      <c r="A82" s="3" t="s">
        <v>171</v>
      </c>
      <c r="B82" s="3" t="s">
        <v>172</v>
      </c>
      <c r="C82" s="4">
        <v>43124</v>
      </c>
      <c r="D82" s="4">
        <v>43604</v>
      </c>
      <c r="E82" s="3" t="s">
        <v>18</v>
      </c>
      <c r="F82" s="3">
        <v>13.95</v>
      </c>
      <c r="G82" s="5">
        <f t="shared" si="2"/>
        <v>43101</v>
      </c>
      <c r="H82" s="3">
        <f t="shared" si="3"/>
        <v>16</v>
      </c>
    </row>
    <row r="83" spans="1:8" x14ac:dyDescent="0.35">
      <c r="A83" s="3" t="s">
        <v>173</v>
      </c>
      <c r="B83" s="3" t="s">
        <v>174</v>
      </c>
      <c r="C83" s="4">
        <v>43607</v>
      </c>
      <c r="D83" s="4">
        <v>44387</v>
      </c>
      <c r="E83" s="3" t="s">
        <v>10</v>
      </c>
      <c r="F83" s="3">
        <v>69.95</v>
      </c>
      <c r="G83" s="5">
        <f t="shared" si="2"/>
        <v>43586</v>
      </c>
      <c r="H83" s="3">
        <f t="shared" si="3"/>
        <v>26</v>
      </c>
    </row>
    <row r="84" spans="1:8" x14ac:dyDescent="0.35">
      <c r="A84" s="3" t="s">
        <v>175</v>
      </c>
      <c r="B84" s="3" t="s">
        <v>176</v>
      </c>
      <c r="C84" s="4">
        <v>43451</v>
      </c>
      <c r="D84" s="4">
        <v>43931</v>
      </c>
      <c r="E84" s="3" t="s">
        <v>18</v>
      </c>
      <c r="F84" s="3">
        <v>13.95</v>
      </c>
      <c r="G84" s="5">
        <f t="shared" si="2"/>
        <v>43435</v>
      </c>
      <c r="H84" s="3">
        <f t="shared" si="3"/>
        <v>16</v>
      </c>
    </row>
    <row r="85" spans="1:8" x14ac:dyDescent="0.35">
      <c r="A85" s="3" t="s">
        <v>177</v>
      </c>
      <c r="B85" s="3" t="s">
        <v>178</v>
      </c>
      <c r="C85" s="4">
        <v>43231</v>
      </c>
      <c r="D85" s="4">
        <v>43861</v>
      </c>
      <c r="E85" s="3" t="s">
        <v>10</v>
      </c>
      <c r="F85" s="3">
        <v>69.95</v>
      </c>
      <c r="G85" s="5">
        <f t="shared" si="2"/>
        <v>43221</v>
      </c>
      <c r="H85" s="3">
        <f t="shared" si="3"/>
        <v>21</v>
      </c>
    </row>
    <row r="86" spans="1:8" x14ac:dyDescent="0.35">
      <c r="A86" s="3" t="s">
        <v>179</v>
      </c>
      <c r="B86" s="3" t="s">
        <v>180</v>
      </c>
      <c r="C86" s="4">
        <v>43104</v>
      </c>
      <c r="D86" s="4">
        <v>43374</v>
      </c>
      <c r="E86" s="3" t="s">
        <v>10</v>
      </c>
      <c r="F86" s="3">
        <v>69.95</v>
      </c>
      <c r="G86" s="5">
        <f t="shared" si="2"/>
        <v>43101</v>
      </c>
      <c r="H86" s="3">
        <f t="shared" si="3"/>
        <v>9</v>
      </c>
    </row>
    <row r="87" spans="1:8" x14ac:dyDescent="0.35">
      <c r="A87" s="3" t="s">
        <v>181</v>
      </c>
      <c r="B87" s="3" t="s">
        <v>182</v>
      </c>
      <c r="C87" s="4">
        <v>43064</v>
      </c>
      <c r="D87" s="4">
        <v>43604</v>
      </c>
      <c r="E87" s="3" t="s">
        <v>18</v>
      </c>
      <c r="F87" s="3">
        <v>13.95</v>
      </c>
      <c r="G87" s="5">
        <f t="shared" si="2"/>
        <v>43040</v>
      </c>
      <c r="H87" s="3">
        <f t="shared" si="3"/>
        <v>18</v>
      </c>
    </row>
    <row r="88" spans="1:8" x14ac:dyDescent="0.35">
      <c r="A88" s="3" t="s">
        <v>183</v>
      </c>
      <c r="B88" s="3" t="s">
        <v>184</v>
      </c>
      <c r="C88" s="4">
        <v>43362</v>
      </c>
      <c r="D88" s="4">
        <v>44142</v>
      </c>
      <c r="E88" s="3" t="s">
        <v>15</v>
      </c>
      <c r="F88" s="3">
        <v>27.95</v>
      </c>
      <c r="G88" s="5">
        <f t="shared" si="2"/>
        <v>43344</v>
      </c>
      <c r="H88" s="3">
        <f t="shared" si="3"/>
        <v>26</v>
      </c>
    </row>
    <row r="89" spans="1:8" x14ac:dyDescent="0.35">
      <c r="A89" s="3" t="s">
        <v>185</v>
      </c>
      <c r="B89" s="3" t="s">
        <v>186</v>
      </c>
      <c r="C89" s="4">
        <v>43077</v>
      </c>
      <c r="D89" s="4">
        <v>43437</v>
      </c>
      <c r="E89" s="3" t="s">
        <v>18</v>
      </c>
      <c r="F89" s="3">
        <v>13.95</v>
      </c>
      <c r="G89" s="5">
        <f t="shared" si="2"/>
        <v>43070</v>
      </c>
      <c r="H89" s="3">
        <f t="shared" si="3"/>
        <v>12</v>
      </c>
    </row>
    <row r="90" spans="1:8" x14ac:dyDescent="0.35">
      <c r="A90" s="3" t="s">
        <v>187</v>
      </c>
      <c r="B90" s="3" t="s">
        <v>188</v>
      </c>
      <c r="C90" s="4">
        <v>43110</v>
      </c>
      <c r="D90" s="4">
        <v>43830</v>
      </c>
      <c r="E90" s="3" t="s">
        <v>18</v>
      </c>
      <c r="F90" s="3">
        <v>13.95</v>
      </c>
      <c r="G90" s="5">
        <f t="shared" si="2"/>
        <v>43101</v>
      </c>
      <c r="H90" s="3">
        <f t="shared" si="3"/>
        <v>24</v>
      </c>
    </row>
    <row r="91" spans="1:8" x14ac:dyDescent="0.35">
      <c r="A91" s="3" t="s">
        <v>189</v>
      </c>
      <c r="B91" s="3" t="s">
        <v>190</v>
      </c>
      <c r="C91" s="4">
        <v>43126</v>
      </c>
      <c r="D91" s="4">
        <v>43276</v>
      </c>
      <c r="E91" s="3" t="s">
        <v>15</v>
      </c>
      <c r="F91" s="3">
        <v>27.95</v>
      </c>
      <c r="G91" s="5">
        <f t="shared" si="2"/>
        <v>43101</v>
      </c>
      <c r="H91" s="3">
        <f t="shared" si="3"/>
        <v>5</v>
      </c>
    </row>
    <row r="92" spans="1:8" x14ac:dyDescent="0.35">
      <c r="A92" s="3" t="s">
        <v>191</v>
      </c>
      <c r="B92" s="3" t="s">
        <v>192</v>
      </c>
      <c r="C92" s="4">
        <v>43543</v>
      </c>
      <c r="D92" s="4">
        <v>43813</v>
      </c>
      <c r="E92" s="3" t="s">
        <v>18</v>
      </c>
      <c r="F92" s="3">
        <v>13.95</v>
      </c>
      <c r="G92" s="5">
        <f t="shared" si="2"/>
        <v>43525</v>
      </c>
      <c r="H92" s="3">
        <f t="shared" si="3"/>
        <v>9</v>
      </c>
    </row>
    <row r="93" spans="1:8" x14ac:dyDescent="0.35">
      <c r="A93" s="3" t="s">
        <v>193</v>
      </c>
      <c r="B93" s="3" t="s">
        <v>194</v>
      </c>
      <c r="C93" s="4">
        <v>43358</v>
      </c>
      <c r="D93" s="4">
        <v>44048</v>
      </c>
      <c r="E93" s="3" t="s">
        <v>18</v>
      </c>
      <c r="F93" s="3">
        <v>13.95</v>
      </c>
      <c r="G93" s="5">
        <f t="shared" si="2"/>
        <v>43344</v>
      </c>
      <c r="H93" s="3">
        <f t="shared" si="3"/>
        <v>23</v>
      </c>
    </row>
    <row r="94" spans="1:8" x14ac:dyDescent="0.35">
      <c r="A94" s="3" t="s">
        <v>195</v>
      </c>
      <c r="B94" s="3" t="s">
        <v>196</v>
      </c>
      <c r="C94" s="4">
        <v>43154</v>
      </c>
      <c r="D94" s="4">
        <v>43424</v>
      </c>
      <c r="E94" s="3" t="s">
        <v>10</v>
      </c>
      <c r="F94" s="3">
        <v>69.95</v>
      </c>
      <c r="G94" s="5">
        <f t="shared" si="2"/>
        <v>43132</v>
      </c>
      <c r="H94" s="3">
        <f t="shared" si="3"/>
        <v>9</v>
      </c>
    </row>
    <row r="95" spans="1:8" x14ac:dyDescent="0.35">
      <c r="A95" s="3" t="s">
        <v>197</v>
      </c>
      <c r="B95" s="3" t="s">
        <v>198</v>
      </c>
      <c r="C95" s="4">
        <v>43197</v>
      </c>
      <c r="D95" s="4">
        <v>43737</v>
      </c>
      <c r="E95" s="3" t="s">
        <v>10</v>
      </c>
      <c r="F95" s="3">
        <v>69.95</v>
      </c>
      <c r="G95" s="5">
        <f t="shared" si="2"/>
        <v>43191</v>
      </c>
      <c r="H95" s="3">
        <f t="shared" si="3"/>
        <v>18</v>
      </c>
    </row>
    <row r="96" spans="1:8" x14ac:dyDescent="0.35">
      <c r="A96" s="3" t="s">
        <v>199</v>
      </c>
      <c r="B96" s="3" t="s">
        <v>200</v>
      </c>
      <c r="C96" s="4">
        <v>43513</v>
      </c>
      <c r="D96" s="4">
        <v>43903</v>
      </c>
      <c r="E96" s="3" t="s">
        <v>10</v>
      </c>
      <c r="F96" s="3">
        <v>69.95</v>
      </c>
      <c r="G96" s="5">
        <f t="shared" si="2"/>
        <v>43497</v>
      </c>
      <c r="H96" s="3">
        <f t="shared" si="3"/>
        <v>13</v>
      </c>
    </row>
    <row r="97" spans="1:8" x14ac:dyDescent="0.35">
      <c r="A97" s="3" t="s">
        <v>201</v>
      </c>
      <c r="B97" s="3" t="s">
        <v>202</v>
      </c>
      <c r="C97" s="4">
        <v>42974</v>
      </c>
      <c r="D97" s="4">
        <v>43364</v>
      </c>
      <c r="E97" s="3" t="s">
        <v>15</v>
      </c>
      <c r="F97" s="3">
        <v>27.95</v>
      </c>
      <c r="G97" s="5">
        <f t="shared" si="2"/>
        <v>42948</v>
      </c>
      <c r="H97" s="3">
        <f t="shared" si="3"/>
        <v>13</v>
      </c>
    </row>
    <row r="98" spans="1:8" x14ac:dyDescent="0.35">
      <c r="A98" s="3" t="s">
        <v>203</v>
      </c>
      <c r="B98" s="3" t="s">
        <v>204</v>
      </c>
      <c r="C98" s="4">
        <v>43401</v>
      </c>
      <c r="D98" s="4">
        <v>43971</v>
      </c>
      <c r="E98" s="3" t="s">
        <v>18</v>
      </c>
      <c r="F98" s="3">
        <v>13.95</v>
      </c>
      <c r="G98" s="5">
        <f t="shared" si="2"/>
        <v>43374</v>
      </c>
      <c r="H98" s="3">
        <f t="shared" si="3"/>
        <v>19</v>
      </c>
    </row>
    <row r="99" spans="1:8" x14ac:dyDescent="0.35">
      <c r="A99" s="3" t="s">
        <v>205</v>
      </c>
      <c r="B99" s="3" t="s">
        <v>206</v>
      </c>
      <c r="C99" s="4">
        <v>43444</v>
      </c>
      <c r="D99" s="4">
        <v>44164</v>
      </c>
      <c r="E99" s="3" t="s">
        <v>18</v>
      </c>
      <c r="F99" s="3">
        <v>13.95</v>
      </c>
      <c r="G99" s="5">
        <f t="shared" si="2"/>
        <v>43435</v>
      </c>
      <c r="H99" s="3">
        <f t="shared" si="3"/>
        <v>24</v>
      </c>
    </row>
    <row r="100" spans="1:8" x14ac:dyDescent="0.35">
      <c r="A100" s="3" t="s">
        <v>207</v>
      </c>
      <c r="B100" s="3" t="s">
        <v>208</v>
      </c>
      <c r="C100" s="4">
        <v>43048</v>
      </c>
      <c r="D100" s="4">
        <v>43708</v>
      </c>
      <c r="E100" s="3" t="s">
        <v>10</v>
      </c>
      <c r="F100" s="3">
        <v>69.95</v>
      </c>
      <c r="G100" s="5">
        <f t="shared" si="2"/>
        <v>43040</v>
      </c>
      <c r="H100" s="3">
        <f t="shared" si="3"/>
        <v>22</v>
      </c>
    </row>
    <row r="101" spans="1:8" x14ac:dyDescent="0.35">
      <c r="A101" s="3" t="s">
        <v>209</v>
      </c>
      <c r="B101" s="3" t="s">
        <v>210</v>
      </c>
      <c r="C101" s="4">
        <v>43370</v>
      </c>
      <c r="D101" s="4">
        <v>43670</v>
      </c>
      <c r="E101" s="3" t="s">
        <v>10</v>
      </c>
      <c r="F101" s="3">
        <v>69.95</v>
      </c>
      <c r="G101" s="5">
        <f t="shared" si="2"/>
        <v>43344</v>
      </c>
      <c r="H101" s="3">
        <f t="shared" si="3"/>
        <v>10</v>
      </c>
    </row>
    <row r="102" spans="1:8" x14ac:dyDescent="0.35">
      <c r="A102" s="3" t="s">
        <v>211</v>
      </c>
      <c r="B102" s="3" t="s">
        <v>212</v>
      </c>
      <c r="C102" s="4">
        <v>42915</v>
      </c>
      <c r="D102" s="4">
        <v>43485</v>
      </c>
      <c r="E102" s="3" t="s">
        <v>18</v>
      </c>
      <c r="F102" s="3">
        <v>13.95</v>
      </c>
      <c r="G102" s="5">
        <f t="shared" si="2"/>
        <v>42887</v>
      </c>
      <c r="H102" s="3">
        <f t="shared" si="3"/>
        <v>19</v>
      </c>
    </row>
    <row r="103" spans="1:8" x14ac:dyDescent="0.35">
      <c r="A103" s="3" t="s">
        <v>213</v>
      </c>
      <c r="B103" s="3" t="s">
        <v>214</v>
      </c>
      <c r="C103" s="4">
        <v>43308</v>
      </c>
      <c r="D103" s="4">
        <v>43728</v>
      </c>
      <c r="E103" s="3" t="s">
        <v>10</v>
      </c>
      <c r="F103" s="3">
        <v>69.95</v>
      </c>
      <c r="G103" s="5">
        <f t="shared" si="2"/>
        <v>43282</v>
      </c>
      <c r="H103" s="3">
        <f t="shared" si="3"/>
        <v>14</v>
      </c>
    </row>
    <row r="104" spans="1:8" x14ac:dyDescent="0.35">
      <c r="A104" s="3" t="s">
        <v>215</v>
      </c>
      <c r="B104" s="3" t="s">
        <v>216</v>
      </c>
      <c r="C104" s="4">
        <v>43165</v>
      </c>
      <c r="D104" s="4">
        <v>43825</v>
      </c>
      <c r="E104" s="3" t="s">
        <v>10</v>
      </c>
      <c r="F104" s="3">
        <v>69.95</v>
      </c>
      <c r="G104" s="5">
        <f t="shared" si="2"/>
        <v>43160</v>
      </c>
      <c r="H104" s="3">
        <f t="shared" si="3"/>
        <v>22</v>
      </c>
    </row>
    <row r="105" spans="1:8" x14ac:dyDescent="0.35">
      <c r="A105" s="3" t="s">
        <v>217</v>
      </c>
      <c r="B105" s="3" t="s">
        <v>218</v>
      </c>
      <c r="C105" s="4">
        <v>43376</v>
      </c>
      <c r="D105" s="4">
        <v>44096</v>
      </c>
      <c r="E105" s="3" t="s">
        <v>18</v>
      </c>
      <c r="F105" s="3">
        <v>13.95</v>
      </c>
      <c r="G105" s="5">
        <f t="shared" si="2"/>
        <v>43374</v>
      </c>
      <c r="H105" s="3">
        <f t="shared" si="3"/>
        <v>24</v>
      </c>
    </row>
    <row r="106" spans="1:8" x14ac:dyDescent="0.35">
      <c r="A106" s="3" t="s">
        <v>219</v>
      </c>
      <c r="B106" s="3" t="s">
        <v>220</v>
      </c>
      <c r="C106" s="4">
        <v>43227</v>
      </c>
      <c r="D106" s="4">
        <v>43917</v>
      </c>
      <c r="E106" s="3" t="s">
        <v>15</v>
      </c>
      <c r="F106" s="3">
        <v>27.95</v>
      </c>
      <c r="G106" s="5">
        <f t="shared" si="2"/>
        <v>43221</v>
      </c>
      <c r="H106" s="3">
        <f t="shared" si="3"/>
        <v>23</v>
      </c>
    </row>
    <row r="107" spans="1:8" x14ac:dyDescent="0.35">
      <c r="A107" s="3" t="s">
        <v>221</v>
      </c>
      <c r="B107" s="3" t="s">
        <v>222</v>
      </c>
      <c r="C107" s="4">
        <v>42953</v>
      </c>
      <c r="D107" s="4">
        <v>43523</v>
      </c>
      <c r="E107" s="3" t="s">
        <v>10</v>
      </c>
      <c r="F107" s="3">
        <v>69.95</v>
      </c>
      <c r="G107" s="5">
        <f t="shared" si="2"/>
        <v>42948</v>
      </c>
      <c r="H107" s="3">
        <f t="shared" si="3"/>
        <v>19</v>
      </c>
    </row>
    <row r="108" spans="1:8" x14ac:dyDescent="0.35">
      <c r="A108" s="3" t="s">
        <v>223</v>
      </c>
      <c r="B108" s="3" t="s">
        <v>224</v>
      </c>
      <c r="C108" s="4">
        <v>43165</v>
      </c>
      <c r="D108" s="4"/>
      <c r="E108" s="3" t="s">
        <v>15</v>
      </c>
      <c r="F108" s="3">
        <v>27.95</v>
      </c>
      <c r="G108" s="5">
        <f t="shared" si="2"/>
        <v>43160</v>
      </c>
      <c r="H108" s="3" t="str">
        <f t="shared" si="3"/>
        <v>Active</v>
      </c>
    </row>
    <row r="109" spans="1:8" x14ac:dyDescent="0.35">
      <c r="A109" s="3" t="s">
        <v>225</v>
      </c>
      <c r="B109" s="3" t="s">
        <v>226</v>
      </c>
      <c r="C109" s="4">
        <v>42948</v>
      </c>
      <c r="D109" s="4"/>
      <c r="E109" s="3" t="s">
        <v>18</v>
      </c>
      <c r="F109" s="3">
        <v>13.95</v>
      </c>
      <c r="G109" s="5">
        <f t="shared" si="2"/>
        <v>42948</v>
      </c>
      <c r="H109" s="3" t="str">
        <f t="shared" si="3"/>
        <v>Active</v>
      </c>
    </row>
    <row r="110" spans="1:8" x14ac:dyDescent="0.35">
      <c r="A110" s="3" t="s">
        <v>227</v>
      </c>
      <c r="B110" s="3" t="s">
        <v>228</v>
      </c>
      <c r="C110" s="4">
        <v>43071</v>
      </c>
      <c r="D110" s="4"/>
      <c r="E110" s="3" t="s">
        <v>15</v>
      </c>
      <c r="F110" s="3">
        <v>27.95</v>
      </c>
      <c r="G110" s="5">
        <f t="shared" si="2"/>
        <v>43070</v>
      </c>
      <c r="H110" s="3" t="str">
        <f t="shared" si="3"/>
        <v>Active</v>
      </c>
    </row>
    <row r="111" spans="1:8" x14ac:dyDescent="0.35">
      <c r="A111" s="3" t="s">
        <v>229</v>
      </c>
      <c r="B111" s="3" t="s">
        <v>230</v>
      </c>
      <c r="C111" s="4">
        <v>43289</v>
      </c>
      <c r="D111" s="4"/>
      <c r="E111" s="3" t="s">
        <v>10</v>
      </c>
      <c r="F111" s="3">
        <v>69.95</v>
      </c>
      <c r="G111" s="5">
        <f t="shared" si="2"/>
        <v>43282</v>
      </c>
      <c r="H111" s="3" t="str">
        <f t="shared" si="3"/>
        <v>Active</v>
      </c>
    </row>
    <row r="112" spans="1:8" x14ac:dyDescent="0.35">
      <c r="A112" s="3" t="s">
        <v>231</v>
      </c>
      <c r="B112" s="3" t="s">
        <v>232</v>
      </c>
      <c r="C112" s="4">
        <v>42960</v>
      </c>
      <c r="D112" s="4"/>
      <c r="E112" s="3" t="s">
        <v>18</v>
      </c>
      <c r="F112" s="3">
        <v>13.95</v>
      </c>
      <c r="G112" s="5">
        <f t="shared" si="2"/>
        <v>42948</v>
      </c>
      <c r="H112" s="3" t="str">
        <f t="shared" si="3"/>
        <v>Active</v>
      </c>
    </row>
    <row r="113" spans="1:8" x14ac:dyDescent="0.35">
      <c r="A113" s="3" t="s">
        <v>233</v>
      </c>
      <c r="B113" s="3" t="s">
        <v>234</v>
      </c>
      <c r="C113" s="4">
        <v>43481</v>
      </c>
      <c r="D113" s="4"/>
      <c r="E113" s="3" t="s">
        <v>10</v>
      </c>
      <c r="F113" s="3">
        <v>69.95</v>
      </c>
      <c r="G113" s="5">
        <f t="shared" si="2"/>
        <v>43466</v>
      </c>
      <c r="H113" s="3" t="str">
        <f t="shared" si="3"/>
        <v>Active</v>
      </c>
    </row>
    <row r="114" spans="1:8" x14ac:dyDescent="0.35">
      <c r="A114" s="3" t="s">
        <v>235</v>
      </c>
      <c r="B114" s="3" t="s">
        <v>236</v>
      </c>
      <c r="C114" s="4">
        <v>42948</v>
      </c>
      <c r="D114" s="4"/>
      <c r="E114" s="3" t="s">
        <v>10</v>
      </c>
      <c r="F114" s="3">
        <v>69.95</v>
      </c>
      <c r="G114" s="5">
        <f t="shared" si="2"/>
        <v>42948</v>
      </c>
      <c r="H114" s="3" t="str">
        <f t="shared" si="3"/>
        <v>Active</v>
      </c>
    </row>
    <row r="115" spans="1:8" x14ac:dyDescent="0.35">
      <c r="A115" s="3" t="s">
        <v>237</v>
      </c>
      <c r="B115" s="3" t="s">
        <v>238</v>
      </c>
      <c r="C115" s="4">
        <v>43447</v>
      </c>
      <c r="D115" s="4"/>
      <c r="E115" s="3" t="s">
        <v>15</v>
      </c>
      <c r="F115" s="3">
        <v>27.95</v>
      </c>
      <c r="G115" s="5">
        <f t="shared" si="2"/>
        <v>43435</v>
      </c>
      <c r="H115" s="3" t="str">
        <f t="shared" si="3"/>
        <v>Active</v>
      </c>
    </row>
    <row r="116" spans="1:8" x14ac:dyDescent="0.35">
      <c r="A116" s="3" t="s">
        <v>239</v>
      </c>
      <c r="B116" s="3" t="s">
        <v>240</v>
      </c>
      <c r="C116" s="4">
        <v>43023</v>
      </c>
      <c r="D116" s="4"/>
      <c r="E116" s="3" t="s">
        <v>18</v>
      </c>
      <c r="F116" s="3">
        <v>13.95</v>
      </c>
      <c r="G116" s="5">
        <f t="shared" si="2"/>
        <v>43009</v>
      </c>
      <c r="H116" s="3" t="str">
        <f t="shared" si="3"/>
        <v>Active</v>
      </c>
    </row>
    <row r="117" spans="1:8" x14ac:dyDescent="0.35">
      <c r="A117" s="3" t="s">
        <v>241</v>
      </c>
      <c r="B117" s="3" t="s">
        <v>242</v>
      </c>
      <c r="C117" s="4">
        <v>43556</v>
      </c>
      <c r="D117" s="4"/>
      <c r="E117" s="3" t="s">
        <v>15</v>
      </c>
      <c r="F117" s="3">
        <v>27.95</v>
      </c>
      <c r="G117" s="5">
        <f t="shared" si="2"/>
        <v>43556</v>
      </c>
      <c r="H117" s="3" t="str">
        <f t="shared" si="3"/>
        <v>Active</v>
      </c>
    </row>
    <row r="118" spans="1:8" x14ac:dyDescent="0.35">
      <c r="A118" s="3" t="s">
        <v>243</v>
      </c>
      <c r="B118" s="3" t="s">
        <v>244</v>
      </c>
      <c r="C118" s="4">
        <v>43347</v>
      </c>
      <c r="D118" s="4"/>
      <c r="E118" s="3" t="s">
        <v>18</v>
      </c>
      <c r="F118" s="3">
        <v>13.95</v>
      </c>
      <c r="G118" s="5">
        <f t="shared" si="2"/>
        <v>43344</v>
      </c>
      <c r="H118" s="3" t="str">
        <f t="shared" si="3"/>
        <v>Active</v>
      </c>
    </row>
    <row r="119" spans="1:8" x14ac:dyDescent="0.35">
      <c r="A119" s="3" t="s">
        <v>245</v>
      </c>
      <c r="B119" s="3" t="s">
        <v>246</v>
      </c>
      <c r="C119" s="4">
        <v>43081</v>
      </c>
      <c r="D119" s="4"/>
      <c r="E119" s="3" t="s">
        <v>10</v>
      </c>
      <c r="F119" s="3">
        <v>69.95</v>
      </c>
      <c r="G119" s="5">
        <f t="shared" si="2"/>
        <v>43070</v>
      </c>
      <c r="H119" s="3" t="str">
        <f t="shared" si="3"/>
        <v>Active</v>
      </c>
    </row>
    <row r="120" spans="1:8" x14ac:dyDescent="0.35">
      <c r="A120" s="3" t="s">
        <v>247</v>
      </c>
      <c r="B120" s="3" t="s">
        <v>248</v>
      </c>
      <c r="C120" s="4">
        <v>43283</v>
      </c>
      <c r="D120" s="4">
        <v>44003</v>
      </c>
      <c r="E120" s="3" t="s">
        <v>15</v>
      </c>
      <c r="F120" s="3">
        <v>27.95</v>
      </c>
      <c r="G120" s="5">
        <f t="shared" si="2"/>
        <v>43282</v>
      </c>
      <c r="H120" s="3">
        <f t="shared" si="3"/>
        <v>24</v>
      </c>
    </row>
    <row r="121" spans="1:8" x14ac:dyDescent="0.35">
      <c r="A121" s="3" t="s">
        <v>249</v>
      </c>
      <c r="B121" s="3" t="s">
        <v>250</v>
      </c>
      <c r="C121" s="4">
        <v>43633</v>
      </c>
      <c r="D121" s="4">
        <v>44413</v>
      </c>
      <c r="E121" s="3" t="s">
        <v>10</v>
      </c>
      <c r="F121" s="3">
        <v>69.95</v>
      </c>
      <c r="G121" s="5">
        <f t="shared" si="2"/>
        <v>43617</v>
      </c>
      <c r="H121" s="3">
        <f t="shared" si="3"/>
        <v>26</v>
      </c>
    </row>
    <row r="122" spans="1:8" x14ac:dyDescent="0.35">
      <c r="A122" s="3" t="s">
        <v>251</v>
      </c>
      <c r="B122" s="3" t="s">
        <v>252</v>
      </c>
      <c r="C122" s="4">
        <v>42941</v>
      </c>
      <c r="D122" s="4">
        <v>43511</v>
      </c>
      <c r="E122" s="3" t="s">
        <v>10</v>
      </c>
      <c r="F122" s="3">
        <v>69.95</v>
      </c>
      <c r="G122" s="5">
        <f t="shared" si="2"/>
        <v>42917</v>
      </c>
      <c r="H122" s="3">
        <f t="shared" si="3"/>
        <v>19</v>
      </c>
    </row>
    <row r="123" spans="1:8" x14ac:dyDescent="0.35">
      <c r="A123" s="3" t="s">
        <v>253</v>
      </c>
      <c r="B123" s="3" t="s">
        <v>254</v>
      </c>
      <c r="C123" s="4">
        <v>43413</v>
      </c>
      <c r="D123" s="4">
        <v>43773</v>
      </c>
      <c r="E123" s="3" t="s">
        <v>15</v>
      </c>
      <c r="F123" s="3">
        <v>27.95</v>
      </c>
      <c r="G123" s="5">
        <f t="shared" si="2"/>
        <v>43405</v>
      </c>
      <c r="H123" s="3">
        <f t="shared" si="3"/>
        <v>12</v>
      </c>
    </row>
    <row r="124" spans="1:8" x14ac:dyDescent="0.35">
      <c r="A124" s="3" t="s">
        <v>255</v>
      </c>
      <c r="B124" s="3" t="s">
        <v>256</v>
      </c>
      <c r="C124" s="4">
        <v>43302</v>
      </c>
      <c r="D124" s="4">
        <v>43962</v>
      </c>
      <c r="E124" s="3" t="s">
        <v>10</v>
      </c>
      <c r="F124" s="3">
        <v>69.95</v>
      </c>
      <c r="G124" s="5">
        <f t="shared" si="2"/>
        <v>43282</v>
      </c>
      <c r="H124" s="3">
        <f t="shared" si="3"/>
        <v>22</v>
      </c>
    </row>
    <row r="125" spans="1:8" x14ac:dyDescent="0.35">
      <c r="A125" s="3" t="s">
        <v>257</v>
      </c>
      <c r="B125" s="3" t="s">
        <v>258</v>
      </c>
      <c r="C125" s="4">
        <v>43356</v>
      </c>
      <c r="D125" s="4">
        <v>43716</v>
      </c>
      <c r="E125" s="3" t="s">
        <v>10</v>
      </c>
      <c r="F125" s="3">
        <v>69.95</v>
      </c>
      <c r="G125" s="5">
        <f t="shared" si="2"/>
        <v>43344</v>
      </c>
      <c r="H125" s="3">
        <f t="shared" si="3"/>
        <v>12</v>
      </c>
    </row>
    <row r="126" spans="1:8" x14ac:dyDescent="0.35">
      <c r="A126" s="3" t="s">
        <v>259</v>
      </c>
      <c r="B126" s="3" t="s">
        <v>260</v>
      </c>
      <c r="C126" s="4">
        <v>43570</v>
      </c>
      <c r="D126" s="4">
        <v>43960</v>
      </c>
      <c r="E126" s="3" t="s">
        <v>15</v>
      </c>
      <c r="F126" s="3">
        <v>27.95</v>
      </c>
      <c r="G126" s="5">
        <f t="shared" si="2"/>
        <v>43556</v>
      </c>
      <c r="H126" s="3">
        <f t="shared" si="3"/>
        <v>13</v>
      </c>
    </row>
    <row r="127" spans="1:8" x14ac:dyDescent="0.35">
      <c r="A127" s="3" t="s">
        <v>261</v>
      </c>
      <c r="B127" s="3" t="s">
        <v>262</v>
      </c>
      <c r="C127" s="4">
        <v>43467</v>
      </c>
      <c r="D127" s="4">
        <v>43857</v>
      </c>
      <c r="E127" s="3" t="s">
        <v>15</v>
      </c>
      <c r="F127" s="3">
        <v>27.95</v>
      </c>
      <c r="G127" s="5">
        <f t="shared" si="2"/>
        <v>43466</v>
      </c>
      <c r="H127" s="3">
        <f t="shared" si="3"/>
        <v>13</v>
      </c>
    </row>
    <row r="128" spans="1:8" x14ac:dyDescent="0.35">
      <c r="A128" s="3" t="s">
        <v>263</v>
      </c>
      <c r="B128" s="3" t="s">
        <v>264</v>
      </c>
      <c r="C128" s="4">
        <v>43037</v>
      </c>
      <c r="D128" s="4">
        <v>43607</v>
      </c>
      <c r="E128" s="3" t="s">
        <v>18</v>
      </c>
      <c r="F128" s="3">
        <v>13.95</v>
      </c>
      <c r="G128" s="5">
        <f t="shared" si="2"/>
        <v>43009</v>
      </c>
      <c r="H128" s="3">
        <f t="shared" si="3"/>
        <v>19</v>
      </c>
    </row>
    <row r="129" spans="1:8" x14ac:dyDescent="0.35">
      <c r="A129" s="3" t="s">
        <v>265</v>
      </c>
      <c r="B129" s="3" t="s">
        <v>266</v>
      </c>
      <c r="C129" s="4">
        <v>43380</v>
      </c>
      <c r="D129" s="4">
        <v>43650</v>
      </c>
      <c r="E129" s="3" t="s">
        <v>15</v>
      </c>
      <c r="F129" s="3">
        <v>27.95</v>
      </c>
      <c r="G129" s="5">
        <f t="shared" si="2"/>
        <v>43374</v>
      </c>
      <c r="H129" s="3">
        <f t="shared" si="3"/>
        <v>9</v>
      </c>
    </row>
    <row r="130" spans="1:8" x14ac:dyDescent="0.35">
      <c r="A130" s="3" t="s">
        <v>267</v>
      </c>
      <c r="B130" s="3" t="s">
        <v>268</v>
      </c>
      <c r="C130" s="4">
        <v>43496</v>
      </c>
      <c r="D130" s="4">
        <v>43886</v>
      </c>
      <c r="E130" s="3" t="s">
        <v>15</v>
      </c>
      <c r="F130" s="3">
        <v>27.95</v>
      </c>
      <c r="G130" s="5">
        <f t="shared" si="2"/>
        <v>43466</v>
      </c>
      <c r="H130" s="3">
        <f t="shared" si="3"/>
        <v>13</v>
      </c>
    </row>
    <row r="131" spans="1:8" x14ac:dyDescent="0.35">
      <c r="A131" s="3" t="s">
        <v>269</v>
      </c>
      <c r="B131" s="3" t="s">
        <v>270</v>
      </c>
      <c r="C131" s="4">
        <v>43232</v>
      </c>
      <c r="D131" s="4">
        <v>43502</v>
      </c>
      <c r="E131" s="3" t="s">
        <v>18</v>
      </c>
      <c r="F131" s="3">
        <v>13.95</v>
      </c>
      <c r="G131" s="5">
        <f t="shared" ref="G131:G194" si="4">DATE(YEAR(C131),MONTH(C131),1)</f>
        <v>43221</v>
      </c>
      <c r="H131" s="3">
        <f t="shared" ref="H131:H194" si="5">IF(ISNUMBER(D131),ROUND((D131-C131)/30,0), "Active")</f>
        <v>9</v>
      </c>
    </row>
    <row r="132" spans="1:8" x14ac:dyDescent="0.35">
      <c r="A132" s="3" t="s">
        <v>271</v>
      </c>
      <c r="B132" s="3" t="s">
        <v>272</v>
      </c>
      <c r="C132" s="4">
        <v>43303</v>
      </c>
      <c r="D132" s="4">
        <v>43993</v>
      </c>
      <c r="E132" s="3" t="s">
        <v>18</v>
      </c>
      <c r="F132" s="3">
        <v>13.95</v>
      </c>
      <c r="G132" s="5">
        <f t="shared" si="4"/>
        <v>43282</v>
      </c>
      <c r="H132" s="3">
        <f t="shared" si="5"/>
        <v>23</v>
      </c>
    </row>
    <row r="133" spans="1:8" x14ac:dyDescent="0.35">
      <c r="A133" s="3" t="s">
        <v>273</v>
      </c>
      <c r="B133" s="3" t="s">
        <v>274</v>
      </c>
      <c r="C133" s="4">
        <v>43213</v>
      </c>
      <c r="D133" s="4">
        <v>43303</v>
      </c>
      <c r="E133" s="3" t="s">
        <v>10</v>
      </c>
      <c r="F133" s="3">
        <v>69.95</v>
      </c>
      <c r="G133" s="5">
        <f t="shared" si="4"/>
        <v>43191</v>
      </c>
      <c r="H133" s="3">
        <f t="shared" si="5"/>
        <v>3</v>
      </c>
    </row>
    <row r="134" spans="1:8" x14ac:dyDescent="0.35">
      <c r="A134" s="3" t="s">
        <v>275</v>
      </c>
      <c r="B134" s="3" t="s">
        <v>276</v>
      </c>
      <c r="C134" s="4">
        <v>43589</v>
      </c>
      <c r="D134" s="4">
        <v>44249</v>
      </c>
      <c r="E134" s="3" t="s">
        <v>18</v>
      </c>
      <c r="F134" s="3">
        <v>13.95</v>
      </c>
      <c r="G134" s="5">
        <f t="shared" si="4"/>
        <v>43586</v>
      </c>
      <c r="H134" s="3">
        <f t="shared" si="5"/>
        <v>22</v>
      </c>
    </row>
    <row r="135" spans="1:8" x14ac:dyDescent="0.35">
      <c r="A135" s="3" t="s">
        <v>277</v>
      </c>
      <c r="B135" s="3" t="s">
        <v>278</v>
      </c>
      <c r="C135" s="4">
        <v>43542</v>
      </c>
      <c r="D135" s="4">
        <v>44022</v>
      </c>
      <c r="E135" s="3" t="s">
        <v>18</v>
      </c>
      <c r="F135" s="3">
        <v>13.95</v>
      </c>
      <c r="G135" s="5">
        <f t="shared" si="4"/>
        <v>43525</v>
      </c>
      <c r="H135" s="3">
        <f t="shared" si="5"/>
        <v>16</v>
      </c>
    </row>
    <row r="136" spans="1:8" x14ac:dyDescent="0.35">
      <c r="A136" s="3" t="s">
        <v>279</v>
      </c>
      <c r="B136" s="3" t="s">
        <v>280</v>
      </c>
      <c r="C136" s="4">
        <v>43178</v>
      </c>
      <c r="D136" s="4">
        <v>43418</v>
      </c>
      <c r="E136" s="3" t="s">
        <v>18</v>
      </c>
      <c r="F136" s="3">
        <v>13.95</v>
      </c>
      <c r="G136" s="5">
        <f t="shared" si="4"/>
        <v>43160</v>
      </c>
      <c r="H136" s="3">
        <f t="shared" si="5"/>
        <v>8</v>
      </c>
    </row>
    <row r="137" spans="1:8" x14ac:dyDescent="0.35">
      <c r="A137" s="3" t="s">
        <v>281</v>
      </c>
      <c r="B137" s="3" t="s">
        <v>282</v>
      </c>
      <c r="C137" s="4">
        <v>43119</v>
      </c>
      <c r="D137" s="4">
        <v>43809</v>
      </c>
      <c r="E137" s="3" t="s">
        <v>18</v>
      </c>
      <c r="F137" s="3">
        <v>13.95</v>
      </c>
      <c r="G137" s="5">
        <f t="shared" si="4"/>
        <v>43101</v>
      </c>
      <c r="H137" s="3">
        <f t="shared" si="5"/>
        <v>23</v>
      </c>
    </row>
    <row r="138" spans="1:8" x14ac:dyDescent="0.35">
      <c r="A138" s="3" t="s">
        <v>283</v>
      </c>
      <c r="B138" s="3" t="s">
        <v>284</v>
      </c>
      <c r="C138" s="4">
        <v>43018</v>
      </c>
      <c r="D138" s="4">
        <v>43438</v>
      </c>
      <c r="E138" s="3" t="s">
        <v>15</v>
      </c>
      <c r="F138" s="3">
        <v>27.95</v>
      </c>
      <c r="G138" s="5">
        <f t="shared" si="4"/>
        <v>43009</v>
      </c>
      <c r="H138" s="3">
        <f t="shared" si="5"/>
        <v>14</v>
      </c>
    </row>
    <row r="139" spans="1:8" x14ac:dyDescent="0.35">
      <c r="A139" s="3" t="s">
        <v>285</v>
      </c>
      <c r="B139" s="3" t="s">
        <v>286</v>
      </c>
      <c r="C139" s="4">
        <v>43132</v>
      </c>
      <c r="D139" s="4">
        <v>43642</v>
      </c>
      <c r="E139" s="3" t="s">
        <v>18</v>
      </c>
      <c r="F139" s="3">
        <v>13.95</v>
      </c>
      <c r="G139" s="5">
        <f t="shared" si="4"/>
        <v>43132</v>
      </c>
      <c r="H139" s="3">
        <f t="shared" si="5"/>
        <v>17</v>
      </c>
    </row>
    <row r="140" spans="1:8" x14ac:dyDescent="0.35">
      <c r="A140" s="3" t="s">
        <v>287</v>
      </c>
      <c r="B140" s="3" t="s">
        <v>288</v>
      </c>
      <c r="C140" s="4">
        <v>43071</v>
      </c>
      <c r="D140" s="4">
        <v>43161</v>
      </c>
      <c r="E140" s="3" t="s">
        <v>18</v>
      </c>
      <c r="F140" s="3">
        <v>13.95</v>
      </c>
      <c r="G140" s="5">
        <f t="shared" si="4"/>
        <v>43070</v>
      </c>
      <c r="H140" s="3">
        <f t="shared" si="5"/>
        <v>3</v>
      </c>
    </row>
    <row r="141" spans="1:8" x14ac:dyDescent="0.35">
      <c r="A141" s="3" t="s">
        <v>289</v>
      </c>
      <c r="B141" s="3" t="s">
        <v>290</v>
      </c>
      <c r="C141" s="4">
        <v>43244</v>
      </c>
      <c r="D141" s="4">
        <v>43844</v>
      </c>
      <c r="E141" s="3" t="s">
        <v>15</v>
      </c>
      <c r="F141" s="3">
        <v>27.95</v>
      </c>
      <c r="G141" s="5">
        <f t="shared" si="4"/>
        <v>43221</v>
      </c>
      <c r="H141" s="3">
        <f t="shared" si="5"/>
        <v>20</v>
      </c>
    </row>
    <row r="142" spans="1:8" x14ac:dyDescent="0.35">
      <c r="A142" s="3" t="s">
        <v>291</v>
      </c>
      <c r="B142" s="3" t="s">
        <v>292</v>
      </c>
      <c r="C142" s="4">
        <v>43152</v>
      </c>
      <c r="D142" s="4">
        <v>43512</v>
      </c>
      <c r="E142" s="3" t="s">
        <v>15</v>
      </c>
      <c r="F142" s="3">
        <v>27.95</v>
      </c>
      <c r="G142" s="5">
        <f t="shared" si="4"/>
        <v>43132</v>
      </c>
      <c r="H142" s="3">
        <f t="shared" si="5"/>
        <v>12</v>
      </c>
    </row>
    <row r="143" spans="1:8" x14ac:dyDescent="0.35">
      <c r="A143" s="3" t="s">
        <v>293</v>
      </c>
      <c r="B143" s="3" t="s">
        <v>294</v>
      </c>
      <c r="C143" s="4">
        <v>42953</v>
      </c>
      <c r="D143" s="4">
        <v>43403</v>
      </c>
      <c r="E143" s="3" t="s">
        <v>10</v>
      </c>
      <c r="F143" s="3">
        <v>69.95</v>
      </c>
      <c r="G143" s="5">
        <f t="shared" si="4"/>
        <v>42948</v>
      </c>
      <c r="H143" s="3">
        <f t="shared" si="5"/>
        <v>15</v>
      </c>
    </row>
    <row r="144" spans="1:8" x14ac:dyDescent="0.35">
      <c r="A144" s="3" t="s">
        <v>295</v>
      </c>
      <c r="B144" s="3" t="s">
        <v>296</v>
      </c>
      <c r="C144" s="4">
        <v>42973</v>
      </c>
      <c r="D144" s="4">
        <v>43753</v>
      </c>
      <c r="E144" s="3" t="s">
        <v>15</v>
      </c>
      <c r="F144" s="3">
        <v>27.95</v>
      </c>
      <c r="G144" s="5">
        <f t="shared" si="4"/>
        <v>42948</v>
      </c>
      <c r="H144" s="3">
        <f t="shared" si="5"/>
        <v>26</v>
      </c>
    </row>
    <row r="145" spans="1:8" x14ac:dyDescent="0.35">
      <c r="A145" s="3" t="s">
        <v>297</v>
      </c>
      <c r="B145" s="3" t="s">
        <v>298</v>
      </c>
      <c r="C145" s="4">
        <v>43535</v>
      </c>
      <c r="D145" s="4">
        <v>43655</v>
      </c>
      <c r="E145" s="3" t="s">
        <v>18</v>
      </c>
      <c r="F145" s="3">
        <v>13.95</v>
      </c>
      <c r="G145" s="5">
        <f t="shared" si="4"/>
        <v>43525</v>
      </c>
      <c r="H145" s="3">
        <f t="shared" si="5"/>
        <v>4</v>
      </c>
    </row>
    <row r="146" spans="1:8" x14ac:dyDescent="0.35">
      <c r="A146" s="3" t="s">
        <v>299</v>
      </c>
      <c r="B146" s="3" t="s">
        <v>300</v>
      </c>
      <c r="C146" s="4">
        <v>43048</v>
      </c>
      <c r="D146" s="4">
        <v>43318</v>
      </c>
      <c r="E146" s="3" t="s">
        <v>18</v>
      </c>
      <c r="F146" s="3">
        <v>13.95</v>
      </c>
      <c r="G146" s="5">
        <f t="shared" si="4"/>
        <v>43040</v>
      </c>
      <c r="H146" s="3">
        <f t="shared" si="5"/>
        <v>9</v>
      </c>
    </row>
    <row r="147" spans="1:8" x14ac:dyDescent="0.35">
      <c r="A147" s="3" t="s">
        <v>301</v>
      </c>
      <c r="B147" s="3" t="s">
        <v>302</v>
      </c>
      <c r="C147" s="4">
        <v>43216</v>
      </c>
      <c r="D147" s="4">
        <v>43336</v>
      </c>
      <c r="E147" s="3" t="s">
        <v>10</v>
      </c>
      <c r="F147" s="3">
        <v>69.95</v>
      </c>
      <c r="G147" s="5">
        <f t="shared" si="4"/>
        <v>43191</v>
      </c>
      <c r="H147" s="3">
        <f t="shared" si="5"/>
        <v>4</v>
      </c>
    </row>
    <row r="148" spans="1:8" x14ac:dyDescent="0.35">
      <c r="A148" s="3" t="s">
        <v>303</v>
      </c>
      <c r="B148" s="3" t="s">
        <v>304</v>
      </c>
      <c r="C148" s="4">
        <v>43539</v>
      </c>
      <c r="D148" s="4">
        <v>43689</v>
      </c>
      <c r="E148" s="3" t="s">
        <v>10</v>
      </c>
      <c r="F148" s="3">
        <v>69.95</v>
      </c>
      <c r="G148" s="5">
        <f t="shared" si="4"/>
        <v>43525</v>
      </c>
      <c r="H148" s="3">
        <f t="shared" si="5"/>
        <v>5</v>
      </c>
    </row>
    <row r="149" spans="1:8" x14ac:dyDescent="0.35">
      <c r="A149" s="3" t="s">
        <v>305</v>
      </c>
      <c r="B149" s="3" t="s">
        <v>306</v>
      </c>
      <c r="C149" s="4">
        <v>43266</v>
      </c>
      <c r="D149" s="4">
        <v>43356</v>
      </c>
      <c r="E149" s="3" t="s">
        <v>10</v>
      </c>
      <c r="F149" s="3">
        <v>69.95</v>
      </c>
      <c r="G149" s="5">
        <f t="shared" si="4"/>
        <v>43252</v>
      </c>
      <c r="H149" s="3">
        <f t="shared" si="5"/>
        <v>3</v>
      </c>
    </row>
    <row r="150" spans="1:8" x14ac:dyDescent="0.35">
      <c r="A150" s="3" t="s">
        <v>307</v>
      </c>
      <c r="B150" s="3" t="s">
        <v>308</v>
      </c>
      <c r="C150" s="4">
        <v>43449</v>
      </c>
      <c r="D150" s="4">
        <v>44259</v>
      </c>
      <c r="E150" s="3" t="s">
        <v>10</v>
      </c>
      <c r="F150" s="3">
        <v>69.95</v>
      </c>
      <c r="G150" s="5">
        <f t="shared" si="4"/>
        <v>43435</v>
      </c>
      <c r="H150" s="3">
        <f t="shared" si="5"/>
        <v>27</v>
      </c>
    </row>
    <row r="151" spans="1:8" x14ac:dyDescent="0.35">
      <c r="A151" s="3" t="s">
        <v>309</v>
      </c>
      <c r="B151" s="3" t="s">
        <v>310</v>
      </c>
      <c r="C151" s="4">
        <v>43297</v>
      </c>
      <c r="D151" s="4">
        <v>43447</v>
      </c>
      <c r="E151" s="3" t="s">
        <v>10</v>
      </c>
      <c r="F151" s="3">
        <v>69.95</v>
      </c>
      <c r="G151" s="5">
        <f t="shared" si="4"/>
        <v>43282</v>
      </c>
      <c r="H151" s="3">
        <f t="shared" si="5"/>
        <v>5</v>
      </c>
    </row>
    <row r="152" spans="1:8" x14ac:dyDescent="0.35">
      <c r="A152" s="3" t="s">
        <v>311</v>
      </c>
      <c r="B152" s="3" t="s">
        <v>312</v>
      </c>
      <c r="C152" s="4">
        <v>43596</v>
      </c>
      <c r="D152" s="4">
        <v>43686</v>
      </c>
      <c r="E152" s="3" t="s">
        <v>18</v>
      </c>
      <c r="F152" s="3">
        <v>13.95</v>
      </c>
      <c r="G152" s="5">
        <f t="shared" si="4"/>
        <v>43586</v>
      </c>
      <c r="H152" s="3">
        <f t="shared" si="5"/>
        <v>3</v>
      </c>
    </row>
    <row r="153" spans="1:8" x14ac:dyDescent="0.35">
      <c r="A153" s="3" t="s">
        <v>313</v>
      </c>
      <c r="B153" s="3" t="s">
        <v>314</v>
      </c>
      <c r="C153" s="4">
        <v>43213</v>
      </c>
      <c r="D153" s="4">
        <v>43363</v>
      </c>
      <c r="E153" s="3" t="s">
        <v>18</v>
      </c>
      <c r="F153" s="3">
        <v>13.95</v>
      </c>
      <c r="G153" s="5">
        <f t="shared" si="4"/>
        <v>43191</v>
      </c>
      <c r="H153" s="3">
        <f t="shared" si="5"/>
        <v>5</v>
      </c>
    </row>
    <row r="154" spans="1:8" x14ac:dyDescent="0.35">
      <c r="A154" s="3" t="s">
        <v>315</v>
      </c>
      <c r="B154" s="3" t="s">
        <v>316</v>
      </c>
      <c r="C154" s="4">
        <v>42918</v>
      </c>
      <c r="D154" s="4">
        <v>43698</v>
      </c>
      <c r="E154" s="3" t="s">
        <v>18</v>
      </c>
      <c r="F154" s="3">
        <v>13.95</v>
      </c>
      <c r="G154" s="5">
        <f t="shared" si="4"/>
        <v>42917</v>
      </c>
      <c r="H154" s="3">
        <f t="shared" si="5"/>
        <v>26</v>
      </c>
    </row>
    <row r="155" spans="1:8" x14ac:dyDescent="0.35">
      <c r="A155" s="3" t="s">
        <v>317</v>
      </c>
      <c r="B155" s="3" t="s">
        <v>318</v>
      </c>
      <c r="C155" s="4">
        <v>42929</v>
      </c>
      <c r="D155" s="4">
        <v>43109</v>
      </c>
      <c r="E155" s="3" t="s">
        <v>15</v>
      </c>
      <c r="F155" s="3">
        <v>27.95</v>
      </c>
      <c r="G155" s="5">
        <f t="shared" si="4"/>
        <v>42917</v>
      </c>
      <c r="H155" s="3">
        <f t="shared" si="5"/>
        <v>6</v>
      </c>
    </row>
    <row r="156" spans="1:8" x14ac:dyDescent="0.35">
      <c r="A156" s="3" t="s">
        <v>319</v>
      </c>
      <c r="B156" s="3" t="s">
        <v>320</v>
      </c>
      <c r="C156" s="4">
        <v>43596</v>
      </c>
      <c r="D156" s="4">
        <v>43836</v>
      </c>
      <c r="E156" s="3" t="s">
        <v>15</v>
      </c>
      <c r="F156" s="3">
        <v>27.95</v>
      </c>
      <c r="G156" s="5">
        <f t="shared" si="4"/>
        <v>43586</v>
      </c>
      <c r="H156" s="3">
        <f t="shared" si="5"/>
        <v>8</v>
      </c>
    </row>
    <row r="157" spans="1:8" x14ac:dyDescent="0.35">
      <c r="A157" s="3" t="s">
        <v>321</v>
      </c>
      <c r="B157" s="3" t="s">
        <v>322</v>
      </c>
      <c r="C157" s="4">
        <v>43090</v>
      </c>
      <c r="D157" s="4">
        <v>43210</v>
      </c>
      <c r="E157" s="3" t="s">
        <v>10</v>
      </c>
      <c r="F157" s="3">
        <v>69.95</v>
      </c>
      <c r="G157" s="5">
        <f t="shared" si="4"/>
        <v>43070</v>
      </c>
      <c r="H157" s="3">
        <f t="shared" si="5"/>
        <v>4</v>
      </c>
    </row>
    <row r="158" spans="1:8" x14ac:dyDescent="0.35">
      <c r="A158" s="3" t="s">
        <v>323</v>
      </c>
      <c r="B158" s="3" t="s">
        <v>324</v>
      </c>
      <c r="C158" s="4">
        <v>43274</v>
      </c>
      <c r="D158" s="4">
        <v>43390</v>
      </c>
      <c r="E158" s="3" t="s">
        <v>15</v>
      </c>
      <c r="F158" s="3">
        <v>27.95</v>
      </c>
      <c r="G158" s="5">
        <f t="shared" si="4"/>
        <v>43252</v>
      </c>
      <c r="H158" s="3">
        <f t="shared" si="5"/>
        <v>4</v>
      </c>
    </row>
    <row r="159" spans="1:8" x14ac:dyDescent="0.35">
      <c r="A159" s="3" t="s">
        <v>325</v>
      </c>
      <c r="B159" s="3" t="s">
        <v>326</v>
      </c>
      <c r="C159" s="4">
        <v>42965</v>
      </c>
      <c r="D159" s="4">
        <v>43055</v>
      </c>
      <c r="E159" s="3" t="s">
        <v>15</v>
      </c>
      <c r="F159" s="3">
        <v>27.95</v>
      </c>
      <c r="G159" s="5">
        <f t="shared" si="4"/>
        <v>42948</v>
      </c>
      <c r="H159" s="3">
        <f t="shared" si="5"/>
        <v>3</v>
      </c>
    </row>
    <row r="160" spans="1:8" x14ac:dyDescent="0.35">
      <c r="A160" s="3" t="s">
        <v>327</v>
      </c>
      <c r="B160" s="3" t="s">
        <v>328</v>
      </c>
      <c r="C160" s="4">
        <v>43473</v>
      </c>
      <c r="D160" s="4">
        <v>43713</v>
      </c>
      <c r="E160" s="3" t="s">
        <v>18</v>
      </c>
      <c r="F160" s="3">
        <v>13.95</v>
      </c>
      <c r="G160" s="5">
        <f t="shared" si="4"/>
        <v>43466</v>
      </c>
      <c r="H160" s="3">
        <f t="shared" si="5"/>
        <v>8</v>
      </c>
    </row>
    <row r="161" spans="1:8" x14ac:dyDescent="0.35">
      <c r="A161" s="3" t="s">
        <v>329</v>
      </c>
      <c r="B161" s="3" t="s">
        <v>330</v>
      </c>
      <c r="C161" s="4">
        <v>43469</v>
      </c>
      <c r="D161" s="4">
        <v>44189</v>
      </c>
      <c r="E161" s="3" t="s">
        <v>15</v>
      </c>
      <c r="F161" s="3">
        <v>27.95</v>
      </c>
      <c r="G161" s="5">
        <f t="shared" si="4"/>
        <v>43466</v>
      </c>
      <c r="H161" s="3">
        <f t="shared" si="5"/>
        <v>24</v>
      </c>
    </row>
    <row r="162" spans="1:8" x14ac:dyDescent="0.35">
      <c r="A162" s="3" t="s">
        <v>331</v>
      </c>
      <c r="B162" s="3" t="s">
        <v>332</v>
      </c>
      <c r="C162" s="4">
        <v>43344</v>
      </c>
      <c r="D162" s="4">
        <v>44034</v>
      </c>
      <c r="E162" s="3" t="s">
        <v>10</v>
      </c>
      <c r="F162" s="3">
        <v>69.95</v>
      </c>
      <c r="G162" s="5">
        <f t="shared" si="4"/>
        <v>43344</v>
      </c>
      <c r="H162" s="3">
        <f t="shared" si="5"/>
        <v>23</v>
      </c>
    </row>
    <row r="163" spans="1:8" x14ac:dyDescent="0.35">
      <c r="A163" s="3" t="s">
        <v>333</v>
      </c>
      <c r="B163" s="3" t="s">
        <v>334</v>
      </c>
      <c r="C163" s="4">
        <v>43569</v>
      </c>
      <c r="D163" s="4">
        <v>44079</v>
      </c>
      <c r="E163" s="3" t="s">
        <v>15</v>
      </c>
      <c r="F163" s="3">
        <v>27.95</v>
      </c>
      <c r="G163" s="5">
        <f t="shared" si="4"/>
        <v>43556</v>
      </c>
      <c r="H163" s="3">
        <f t="shared" si="5"/>
        <v>17</v>
      </c>
    </row>
    <row r="164" spans="1:8" x14ac:dyDescent="0.35">
      <c r="A164" s="3" t="s">
        <v>335</v>
      </c>
      <c r="B164" s="3" t="s">
        <v>336</v>
      </c>
      <c r="C164" s="4">
        <v>43091</v>
      </c>
      <c r="D164" s="4">
        <v>43331</v>
      </c>
      <c r="E164" s="3" t="s">
        <v>18</v>
      </c>
      <c r="F164" s="3">
        <v>13.95</v>
      </c>
      <c r="G164" s="5">
        <f t="shared" si="4"/>
        <v>43070</v>
      </c>
      <c r="H164" s="3">
        <f t="shared" si="5"/>
        <v>8</v>
      </c>
    </row>
    <row r="165" spans="1:8" x14ac:dyDescent="0.35">
      <c r="A165" s="3" t="s">
        <v>337</v>
      </c>
      <c r="B165" s="3" t="s">
        <v>338</v>
      </c>
      <c r="C165" s="4">
        <v>43113</v>
      </c>
      <c r="D165" s="4">
        <v>43413</v>
      </c>
      <c r="E165" s="3" t="s">
        <v>18</v>
      </c>
      <c r="F165" s="3">
        <v>13.95</v>
      </c>
      <c r="G165" s="5">
        <f t="shared" si="4"/>
        <v>43101</v>
      </c>
      <c r="H165" s="3">
        <f t="shared" si="5"/>
        <v>10</v>
      </c>
    </row>
    <row r="166" spans="1:8" x14ac:dyDescent="0.35">
      <c r="A166" s="3" t="s">
        <v>339</v>
      </c>
      <c r="B166" s="3" t="s">
        <v>340</v>
      </c>
      <c r="C166" s="4">
        <v>42991</v>
      </c>
      <c r="D166" s="4">
        <v>43531</v>
      </c>
      <c r="E166" s="3" t="s">
        <v>18</v>
      </c>
      <c r="F166" s="3">
        <v>13.95</v>
      </c>
      <c r="G166" s="5">
        <f t="shared" si="4"/>
        <v>42979</v>
      </c>
      <c r="H166" s="3">
        <f t="shared" si="5"/>
        <v>18</v>
      </c>
    </row>
    <row r="167" spans="1:8" x14ac:dyDescent="0.35">
      <c r="A167" s="3" t="s">
        <v>341</v>
      </c>
      <c r="B167" s="3" t="s">
        <v>342</v>
      </c>
      <c r="C167" s="4">
        <v>43112</v>
      </c>
      <c r="D167" s="4">
        <v>43652</v>
      </c>
      <c r="E167" s="3" t="s">
        <v>18</v>
      </c>
      <c r="F167" s="3">
        <v>13.95</v>
      </c>
      <c r="G167" s="5">
        <f t="shared" si="4"/>
        <v>43101</v>
      </c>
      <c r="H167" s="3">
        <f t="shared" si="5"/>
        <v>18</v>
      </c>
    </row>
    <row r="168" spans="1:8" x14ac:dyDescent="0.35">
      <c r="A168" s="3" t="s">
        <v>343</v>
      </c>
      <c r="B168" s="3" t="s">
        <v>344</v>
      </c>
      <c r="C168" s="4">
        <v>43554</v>
      </c>
      <c r="D168" s="4">
        <v>43824</v>
      </c>
      <c r="E168" s="3" t="s">
        <v>15</v>
      </c>
      <c r="F168" s="3">
        <v>27.95</v>
      </c>
      <c r="G168" s="5">
        <f t="shared" si="4"/>
        <v>43525</v>
      </c>
      <c r="H168" s="3">
        <f t="shared" si="5"/>
        <v>9</v>
      </c>
    </row>
    <row r="169" spans="1:8" x14ac:dyDescent="0.35">
      <c r="A169" s="3" t="s">
        <v>345</v>
      </c>
      <c r="B169" s="3" t="s">
        <v>346</v>
      </c>
      <c r="C169" s="4">
        <v>43524</v>
      </c>
      <c r="D169" s="4">
        <v>43974</v>
      </c>
      <c r="E169" s="3" t="s">
        <v>15</v>
      </c>
      <c r="F169" s="3">
        <v>27.95</v>
      </c>
      <c r="G169" s="5">
        <f t="shared" si="4"/>
        <v>43497</v>
      </c>
      <c r="H169" s="3">
        <f t="shared" si="5"/>
        <v>15</v>
      </c>
    </row>
    <row r="170" spans="1:8" x14ac:dyDescent="0.35">
      <c r="A170" s="3" t="s">
        <v>347</v>
      </c>
      <c r="B170" s="3" t="s">
        <v>348</v>
      </c>
      <c r="C170" s="4">
        <v>43519</v>
      </c>
      <c r="D170" s="4">
        <v>43969</v>
      </c>
      <c r="E170" s="3" t="s">
        <v>18</v>
      </c>
      <c r="F170" s="3">
        <v>13.95</v>
      </c>
      <c r="G170" s="5">
        <f t="shared" si="4"/>
        <v>43497</v>
      </c>
      <c r="H170" s="3">
        <f t="shared" si="5"/>
        <v>15</v>
      </c>
    </row>
    <row r="171" spans="1:8" x14ac:dyDescent="0.35">
      <c r="A171" s="3" t="s">
        <v>349</v>
      </c>
      <c r="B171" s="3" t="s">
        <v>350</v>
      </c>
      <c r="C171" s="4">
        <v>43628</v>
      </c>
      <c r="D171" s="4">
        <v>44318</v>
      </c>
      <c r="E171" s="3" t="s">
        <v>10</v>
      </c>
      <c r="F171" s="3">
        <v>69.95</v>
      </c>
      <c r="G171" s="5">
        <f t="shared" si="4"/>
        <v>43617</v>
      </c>
      <c r="H171" s="3">
        <f t="shared" si="5"/>
        <v>23</v>
      </c>
    </row>
    <row r="172" spans="1:8" x14ac:dyDescent="0.35">
      <c r="A172" s="3" t="s">
        <v>351</v>
      </c>
      <c r="B172" s="3" t="s">
        <v>352</v>
      </c>
      <c r="C172" s="4">
        <v>43070</v>
      </c>
      <c r="D172" s="4">
        <v>43400</v>
      </c>
      <c r="E172" s="3" t="s">
        <v>15</v>
      </c>
      <c r="F172" s="3">
        <v>27.95</v>
      </c>
      <c r="G172" s="5">
        <f t="shared" si="4"/>
        <v>43070</v>
      </c>
      <c r="H172" s="3">
        <f t="shared" si="5"/>
        <v>11</v>
      </c>
    </row>
    <row r="173" spans="1:8" x14ac:dyDescent="0.35">
      <c r="A173" s="3" t="s">
        <v>353</v>
      </c>
      <c r="B173" s="3" t="s">
        <v>354</v>
      </c>
      <c r="C173" s="4">
        <v>42908</v>
      </c>
      <c r="D173" s="4">
        <v>43118</v>
      </c>
      <c r="E173" s="3" t="s">
        <v>15</v>
      </c>
      <c r="F173" s="3">
        <v>27.95</v>
      </c>
      <c r="G173" s="5">
        <f t="shared" si="4"/>
        <v>42887</v>
      </c>
      <c r="H173" s="3">
        <f t="shared" si="5"/>
        <v>7</v>
      </c>
    </row>
    <row r="174" spans="1:8" x14ac:dyDescent="0.35">
      <c r="A174" s="3" t="s">
        <v>355</v>
      </c>
      <c r="B174" s="3" t="s">
        <v>356</v>
      </c>
      <c r="C174" s="4">
        <v>43577</v>
      </c>
      <c r="D174" s="4">
        <v>44147</v>
      </c>
      <c r="E174" s="3" t="s">
        <v>10</v>
      </c>
      <c r="F174" s="3">
        <v>69.95</v>
      </c>
      <c r="G174" s="5">
        <f t="shared" si="4"/>
        <v>43556</v>
      </c>
      <c r="H174" s="3">
        <f t="shared" si="5"/>
        <v>19</v>
      </c>
    </row>
    <row r="175" spans="1:8" x14ac:dyDescent="0.35">
      <c r="A175" s="3" t="s">
        <v>357</v>
      </c>
      <c r="B175" s="3" t="s">
        <v>358</v>
      </c>
      <c r="C175" s="4">
        <v>43539</v>
      </c>
      <c r="D175" s="4">
        <v>43749</v>
      </c>
      <c r="E175" s="3" t="s">
        <v>10</v>
      </c>
      <c r="F175" s="3">
        <v>69.95</v>
      </c>
      <c r="G175" s="5">
        <f t="shared" si="4"/>
        <v>43525</v>
      </c>
      <c r="H175" s="3">
        <f t="shared" si="5"/>
        <v>7</v>
      </c>
    </row>
    <row r="176" spans="1:8" x14ac:dyDescent="0.35">
      <c r="A176" s="3" t="s">
        <v>359</v>
      </c>
      <c r="B176" s="3" t="s">
        <v>360</v>
      </c>
      <c r="C176" s="4">
        <v>43439</v>
      </c>
      <c r="D176" s="4">
        <v>44129</v>
      </c>
      <c r="E176" s="3" t="s">
        <v>15</v>
      </c>
      <c r="F176" s="3">
        <v>27.95</v>
      </c>
      <c r="G176" s="5">
        <f t="shared" si="4"/>
        <v>43435</v>
      </c>
      <c r="H176" s="3">
        <f t="shared" si="5"/>
        <v>23</v>
      </c>
    </row>
    <row r="177" spans="1:8" x14ac:dyDescent="0.35">
      <c r="A177" s="3" t="s">
        <v>361</v>
      </c>
      <c r="B177" s="3" t="s">
        <v>362</v>
      </c>
      <c r="C177" s="4">
        <v>43009</v>
      </c>
      <c r="D177" s="4">
        <v>43699</v>
      </c>
      <c r="E177" s="3" t="s">
        <v>18</v>
      </c>
      <c r="F177" s="3">
        <v>13.95</v>
      </c>
      <c r="G177" s="5">
        <f t="shared" si="4"/>
        <v>43009</v>
      </c>
      <c r="H177" s="3">
        <f t="shared" si="5"/>
        <v>23</v>
      </c>
    </row>
    <row r="178" spans="1:8" x14ac:dyDescent="0.35">
      <c r="A178" s="3" t="s">
        <v>363</v>
      </c>
      <c r="B178" s="3" t="s">
        <v>364</v>
      </c>
      <c r="C178" s="4">
        <v>43010</v>
      </c>
      <c r="D178" s="4">
        <v>43280</v>
      </c>
      <c r="E178" s="3" t="s">
        <v>10</v>
      </c>
      <c r="F178" s="3">
        <v>69.95</v>
      </c>
      <c r="G178" s="5">
        <f t="shared" si="4"/>
        <v>43009</v>
      </c>
      <c r="H178" s="3">
        <f t="shared" si="5"/>
        <v>9</v>
      </c>
    </row>
    <row r="179" spans="1:8" x14ac:dyDescent="0.35">
      <c r="A179" s="3" t="s">
        <v>365</v>
      </c>
      <c r="B179" s="3" t="s">
        <v>366</v>
      </c>
      <c r="C179" s="4">
        <v>43033</v>
      </c>
      <c r="D179" s="4">
        <v>43243</v>
      </c>
      <c r="E179" s="3" t="s">
        <v>15</v>
      </c>
      <c r="F179" s="3">
        <v>27.95</v>
      </c>
      <c r="G179" s="5">
        <f t="shared" si="4"/>
        <v>43009</v>
      </c>
      <c r="H179" s="3">
        <f t="shared" si="5"/>
        <v>7</v>
      </c>
    </row>
    <row r="180" spans="1:8" x14ac:dyDescent="0.35">
      <c r="A180" s="3" t="s">
        <v>367</v>
      </c>
      <c r="B180" s="3" t="s">
        <v>368</v>
      </c>
      <c r="C180" s="4">
        <v>43580</v>
      </c>
      <c r="D180" s="4">
        <v>44030</v>
      </c>
      <c r="E180" s="3" t="s">
        <v>15</v>
      </c>
      <c r="F180" s="3">
        <v>27.95</v>
      </c>
      <c r="G180" s="5">
        <f t="shared" si="4"/>
        <v>43556</v>
      </c>
      <c r="H180" s="3">
        <f t="shared" si="5"/>
        <v>15</v>
      </c>
    </row>
    <row r="181" spans="1:8" x14ac:dyDescent="0.35">
      <c r="A181" s="3" t="s">
        <v>369</v>
      </c>
      <c r="B181" s="3" t="s">
        <v>370</v>
      </c>
      <c r="C181" s="4">
        <v>42957</v>
      </c>
      <c r="D181" s="4">
        <v>43467</v>
      </c>
      <c r="E181" s="3" t="s">
        <v>15</v>
      </c>
      <c r="F181" s="3">
        <v>27.95</v>
      </c>
      <c r="G181" s="5">
        <f t="shared" si="4"/>
        <v>42948</v>
      </c>
      <c r="H181" s="3">
        <f t="shared" si="5"/>
        <v>17</v>
      </c>
    </row>
    <row r="182" spans="1:8" x14ac:dyDescent="0.35">
      <c r="A182" s="3" t="s">
        <v>371</v>
      </c>
      <c r="B182" s="3" t="s">
        <v>372</v>
      </c>
      <c r="C182" s="4">
        <v>43022</v>
      </c>
      <c r="D182" s="4">
        <v>43292</v>
      </c>
      <c r="E182" s="3" t="s">
        <v>10</v>
      </c>
      <c r="F182" s="3">
        <v>69.95</v>
      </c>
      <c r="G182" s="5">
        <f t="shared" si="4"/>
        <v>43009</v>
      </c>
      <c r="H182" s="3">
        <f t="shared" si="5"/>
        <v>9</v>
      </c>
    </row>
    <row r="183" spans="1:8" x14ac:dyDescent="0.35">
      <c r="A183" s="3" t="s">
        <v>373</v>
      </c>
      <c r="B183" s="3" t="s">
        <v>374</v>
      </c>
      <c r="C183" s="4">
        <v>43539</v>
      </c>
      <c r="D183" s="4">
        <v>43869</v>
      </c>
      <c r="E183" s="3" t="s">
        <v>18</v>
      </c>
      <c r="F183" s="3">
        <v>13.95</v>
      </c>
      <c r="G183" s="5">
        <f t="shared" si="4"/>
        <v>43525</v>
      </c>
      <c r="H183" s="3">
        <f t="shared" si="5"/>
        <v>11</v>
      </c>
    </row>
    <row r="184" spans="1:8" x14ac:dyDescent="0.35">
      <c r="A184" s="3" t="s">
        <v>375</v>
      </c>
      <c r="B184" s="3" t="s">
        <v>376</v>
      </c>
      <c r="C184" s="4">
        <v>43321</v>
      </c>
      <c r="D184" s="4">
        <v>43471</v>
      </c>
      <c r="E184" s="3" t="s">
        <v>15</v>
      </c>
      <c r="F184" s="3">
        <v>27.95</v>
      </c>
      <c r="G184" s="5">
        <f t="shared" si="4"/>
        <v>43313</v>
      </c>
      <c r="H184" s="3">
        <f t="shared" si="5"/>
        <v>5</v>
      </c>
    </row>
    <row r="185" spans="1:8" x14ac:dyDescent="0.35">
      <c r="A185" s="3" t="s">
        <v>377</v>
      </c>
      <c r="B185" s="3" t="s">
        <v>378</v>
      </c>
      <c r="C185" s="4">
        <v>42950</v>
      </c>
      <c r="D185" s="4">
        <v>43250</v>
      </c>
      <c r="E185" s="3" t="s">
        <v>10</v>
      </c>
      <c r="F185" s="3">
        <v>69.95</v>
      </c>
      <c r="G185" s="5">
        <f t="shared" si="4"/>
        <v>42948</v>
      </c>
      <c r="H185" s="3">
        <f t="shared" si="5"/>
        <v>10</v>
      </c>
    </row>
    <row r="186" spans="1:8" x14ac:dyDescent="0.35">
      <c r="A186" s="3" t="s">
        <v>379</v>
      </c>
      <c r="B186" s="3" t="s">
        <v>380</v>
      </c>
      <c r="C186" s="4">
        <v>43646</v>
      </c>
      <c r="D186" s="4">
        <v>44096</v>
      </c>
      <c r="E186" s="3" t="s">
        <v>10</v>
      </c>
      <c r="F186" s="3">
        <v>69.95</v>
      </c>
      <c r="G186" s="5">
        <f t="shared" si="4"/>
        <v>43617</v>
      </c>
      <c r="H186" s="3">
        <f t="shared" si="5"/>
        <v>15</v>
      </c>
    </row>
    <row r="187" spans="1:8" x14ac:dyDescent="0.35">
      <c r="A187" s="3" t="s">
        <v>381</v>
      </c>
      <c r="B187" s="3" t="s">
        <v>382</v>
      </c>
      <c r="C187" s="4">
        <v>42949</v>
      </c>
      <c r="D187" s="4">
        <v>43219</v>
      </c>
      <c r="E187" s="3" t="s">
        <v>15</v>
      </c>
      <c r="F187" s="3">
        <v>27.95</v>
      </c>
      <c r="G187" s="5">
        <f t="shared" si="4"/>
        <v>42948</v>
      </c>
      <c r="H187" s="3">
        <f t="shared" si="5"/>
        <v>9</v>
      </c>
    </row>
    <row r="188" spans="1:8" x14ac:dyDescent="0.35">
      <c r="A188" s="3" t="s">
        <v>383</v>
      </c>
      <c r="B188" s="3" t="s">
        <v>384</v>
      </c>
      <c r="C188" s="4">
        <v>43133</v>
      </c>
      <c r="D188" s="4">
        <v>43643</v>
      </c>
      <c r="E188" s="3" t="s">
        <v>15</v>
      </c>
      <c r="F188" s="3">
        <v>27.95</v>
      </c>
      <c r="G188" s="5">
        <f t="shared" si="4"/>
        <v>43132</v>
      </c>
      <c r="H188" s="3">
        <f t="shared" si="5"/>
        <v>17</v>
      </c>
    </row>
    <row r="189" spans="1:8" x14ac:dyDescent="0.35">
      <c r="A189" s="3" t="s">
        <v>385</v>
      </c>
      <c r="B189" s="3" t="s">
        <v>386</v>
      </c>
      <c r="C189" s="4">
        <v>42930</v>
      </c>
      <c r="D189" s="4">
        <v>43170</v>
      </c>
      <c r="E189" s="3" t="s">
        <v>15</v>
      </c>
      <c r="F189" s="3">
        <v>27.95</v>
      </c>
      <c r="G189" s="5">
        <f t="shared" si="4"/>
        <v>42917</v>
      </c>
      <c r="H189" s="3">
        <f t="shared" si="5"/>
        <v>8</v>
      </c>
    </row>
    <row r="190" spans="1:8" x14ac:dyDescent="0.35">
      <c r="A190" s="3" t="s">
        <v>387</v>
      </c>
      <c r="B190" s="3" t="s">
        <v>388</v>
      </c>
      <c r="C190" s="4">
        <v>43516</v>
      </c>
      <c r="D190" s="4">
        <v>44146</v>
      </c>
      <c r="E190" s="3" t="s">
        <v>10</v>
      </c>
      <c r="F190" s="3">
        <v>69.95</v>
      </c>
      <c r="G190" s="5">
        <f t="shared" si="4"/>
        <v>43497</v>
      </c>
      <c r="H190" s="3">
        <f t="shared" si="5"/>
        <v>21</v>
      </c>
    </row>
    <row r="191" spans="1:8" x14ac:dyDescent="0.35">
      <c r="A191" s="3" t="s">
        <v>389</v>
      </c>
      <c r="B191" s="3" t="s">
        <v>390</v>
      </c>
      <c r="C191" s="4">
        <v>43650</v>
      </c>
      <c r="D191" s="4">
        <v>43740</v>
      </c>
      <c r="E191" s="3" t="s">
        <v>10</v>
      </c>
      <c r="F191" s="3">
        <v>69.95</v>
      </c>
      <c r="G191" s="5">
        <f t="shared" si="4"/>
        <v>43647</v>
      </c>
      <c r="H191" s="3">
        <f t="shared" si="5"/>
        <v>3</v>
      </c>
    </row>
    <row r="192" spans="1:8" x14ac:dyDescent="0.35">
      <c r="A192" s="3" t="s">
        <v>391</v>
      </c>
      <c r="B192" s="3" t="s">
        <v>392</v>
      </c>
      <c r="C192" s="4">
        <v>43374</v>
      </c>
      <c r="D192" s="4">
        <v>43794</v>
      </c>
      <c r="E192" s="3" t="s">
        <v>18</v>
      </c>
      <c r="F192" s="3">
        <v>13.95</v>
      </c>
      <c r="G192" s="5">
        <f t="shared" si="4"/>
        <v>43374</v>
      </c>
      <c r="H192" s="3">
        <f t="shared" si="5"/>
        <v>14</v>
      </c>
    </row>
    <row r="193" spans="1:8" x14ac:dyDescent="0.35">
      <c r="A193" s="3" t="s">
        <v>393</v>
      </c>
      <c r="B193" s="3" t="s">
        <v>394</v>
      </c>
      <c r="C193" s="4">
        <v>43261</v>
      </c>
      <c r="D193" s="4">
        <v>43471</v>
      </c>
      <c r="E193" s="3" t="s">
        <v>10</v>
      </c>
      <c r="F193" s="3">
        <v>69.95</v>
      </c>
      <c r="G193" s="5">
        <f t="shared" si="4"/>
        <v>43252</v>
      </c>
      <c r="H193" s="3">
        <f t="shared" si="5"/>
        <v>7</v>
      </c>
    </row>
    <row r="194" spans="1:8" x14ac:dyDescent="0.35">
      <c r="A194" s="3" t="s">
        <v>395</v>
      </c>
      <c r="B194" s="3" t="s">
        <v>396</v>
      </c>
      <c r="C194" s="4">
        <v>42947</v>
      </c>
      <c r="D194" s="4">
        <v>43637</v>
      </c>
      <c r="E194" s="3" t="s">
        <v>18</v>
      </c>
      <c r="F194" s="3">
        <v>13.95</v>
      </c>
      <c r="G194" s="5">
        <f t="shared" si="4"/>
        <v>42917</v>
      </c>
      <c r="H194" s="3">
        <f t="shared" si="5"/>
        <v>23</v>
      </c>
    </row>
    <row r="195" spans="1:8" x14ac:dyDescent="0.35">
      <c r="A195" s="3" t="s">
        <v>397</v>
      </c>
      <c r="B195" s="3" t="s">
        <v>398</v>
      </c>
      <c r="C195" s="4">
        <v>43321</v>
      </c>
      <c r="D195" s="4">
        <v>43891</v>
      </c>
      <c r="E195" s="3" t="s">
        <v>18</v>
      </c>
      <c r="F195" s="3">
        <v>13.95</v>
      </c>
      <c r="G195" s="5">
        <f t="shared" ref="G195:G258" si="6">DATE(YEAR(C195),MONTH(C195),1)</f>
        <v>43313</v>
      </c>
      <c r="H195" s="3">
        <f t="shared" ref="H195:H258" si="7">IF(ISNUMBER(D195),ROUND((D195-C195)/30,0), "Active")</f>
        <v>19</v>
      </c>
    </row>
    <row r="196" spans="1:8" x14ac:dyDescent="0.35">
      <c r="A196" s="3" t="s">
        <v>399</v>
      </c>
      <c r="B196" s="3" t="s">
        <v>400</v>
      </c>
      <c r="C196" s="4">
        <v>43208</v>
      </c>
      <c r="D196" s="4">
        <v>43838</v>
      </c>
      <c r="E196" s="3" t="s">
        <v>18</v>
      </c>
      <c r="F196" s="3">
        <v>13.95</v>
      </c>
      <c r="G196" s="5">
        <f t="shared" si="6"/>
        <v>43191</v>
      </c>
      <c r="H196" s="3">
        <f t="shared" si="7"/>
        <v>21</v>
      </c>
    </row>
    <row r="197" spans="1:8" x14ac:dyDescent="0.35">
      <c r="A197" s="3" t="s">
        <v>401</v>
      </c>
      <c r="B197" s="3" t="s">
        <v>402</v>
      </c>
      <c r="C197" s="4">
        <v>43579</v>
      </c>
      <c r="D197" s="4">
        <v>43729</v>
      </c>
      <c r="E197" s="3" t="s">
        <v>18</v>
      </c>
      <c r="F197" s="3">
        <v>13.95</v>
      </c>
      <c r="G197" s="5">
        <f t="shared" si="6"/>
        <v>43556</v>
      </c>
      <c r="H197" s="3">
        <f t="shared" si="7"/>
        <v>5</v>
      </c>
    </row>
    <row r="198" spans="1:8" x14ac:dyDescent="0.35">
      <c r="A198" s="3" t="s">
        <v>403</v>
      </c>
      <c r="B198" s="3" t="s">
        <v>404</v>
      </c>
      <c r="C198" s="4">
        <v>43312</v>
      </c>
      <c r="D198" s="4">
        <v>43642</v>
      </c>
      <c r="E198" s="3" t="s">
        <v>10</v>
      </c>
      <c r="F198" s="3">
        <v>69.95</v>
      </c>
      <c r="G198" s="5">
        <f t="shared" si="6"/>
        <v>43282</v>
      </c>
      <c r="H198" s="3">
        <f t="shared" si="7"/>
        <v>11</v>
      </c>
    </row>
    <row r="199" spans="1:8" x14ac:dyDescent="0.35">
      <c r="A199" s="3" t="s">
        <v>405</v>
      </c>
      <c r="B199" s="3" t="s">
        <v>406</v>
      </c>
      <c r="C199" s="4">
        <v>43040</v>
      </c>
      <c r="D199" s="4">
        <v>43670</v>
      </c>
      <c r="E199" s="3" t="s">
        <v>15</v>
      </c>
      <c r="F199" s="3">
        <v>27.95</v>
      </c>
      <c r="G199" s="5">
        <f t="shared" si="6"/>
        <v>43040</v>
      </c>
      <c r="H199" s="3">
        <f t="shared" si="7"/>
        <v>21</v>
      </c>
    </row>
    <row r="200" spans="1:8" x14ac:dyDescent="0.35">
      <c r="A200" s="3" t="s">
        <v>407</v>
      </c>
      <c r="B200" s="3" t="s">
        <v>408</v>
      </c>
      <c r="C200" s="4">
        <v>43602</v>
      </c>
      <c r="D200" s="4">
        <v>44232</v>
      </c>
      <c r="E200" s="3" t="s">
        <v>15</v>
      </c>
      <c r="F200" s="3">
        <v>27.95</v>
      </c>
      <c r="G200" s="5">
        <f t="shared" si="6"/>
        <v>43586</v>
      </c>
      <c r="H200" s="3">
        <f t="shared" si="7"/>
        <v>21</v>
      </c>
    </row>
    <row r="201" spans="1:8" x14ac:dyDescent="0.35">
      <c r="A201" s="3" t="s">
        <v>409</v>
      </c>
      <c r="B201" s="3" t="s">
        <v>410</v>
      </c>
      <c r="C201" s="4">
        <v>43611</v>
      </c>
      <c r="D201" s="4">
        <v>44151</v>
      </c>
      <c r="E201" s="3" t="s">
        <v>18</v>
      </c>
      <c r="F201" s="3">
        <v>13.95</v>
      </c>
      <c r="G201" s="5">
        <f t="shared" si="6"/>
        <v>43586</v>
      </c>
      <c r="H201" s="3">
        <f t="shared" si="7"/>
        <v>18</v>
      </c>
    </row>
    <row r="202" spans="1:8" x14ac:dyDescent="0.35">
      <c r="A202" s="3" t="s">
        <v>411</v>
      </c>
      <c r="B202" s="3" t="s">
        <v>412</v>
      </c>
      <c r="C202" s="4">
        <v>43044</v>
      </c>
      <c r="D202" s="4">
        <v>43614</v>
      </c>
      <c r="E202" s="3" t="s">
        <v>15</v>
      </c>
      <c r="F202" s="3">
        <v>27.95</v>
      </c>
      <c r="G202" s="5">
        <f t="shared" si="6"/>
        <v>43040</v>
      </c>
      <c r="H202" s="3">
        <f t="shared" si="7"/>
        <v>19</v>
      </c>
    </row>
    <row r="203" spans="1:8" x14ac:dyDescent="0.35">
      <c r="A203" s="3" t="s">
        <v>413</v>
      </c>
      <c r="B203" s="3" t="s">
        <v>414</v>
      </c>
      <c r="C203" s="4">
        <v>43584</v>
      </c>
      <c r="D203" s="4">
        <v>43764</v>
      </c>
      <c r="E203" s="3" t="s">
        <v>15</v>
      </c>
      <c r="F203" s="3">
        <v>27.95</v>
      </c>
      <c r="G203" s="5">
        <f t="shared" si="6"/>
        <v>43556</v>
      </c>
      <c r="H203" s="3">
        <f t="shared" si="7"/>
        <v>6</v>
      </c>
    </row>
    <row r="204" spans="1:8" x14ac:dyDescent="0.35">
      <c r="A204" s="3" t="s">
        <v>415</v>
      </c>
      <c r="B204" s="3" t="s">
        <v>416</v>
      </c>
      <c r="C204" s="4">
        <v>43374</v>
      </c>
      <c r="D204" s="4">
        <v>43794</v>
      </c>
      <c r="E204" s="3" t="s">
        <v>10</v>
      </c>
      <c r="F204" s="3">
        <v>69.95</v>
      </c>
      <c r="G204" s="5">
        <f t="shared" si="6"/>
        <v>43374</v>
      </c>
      <c r="H204" s="3">
        <f t="shared" si="7"/>
        <v>14</v>
      </c>
    </row>
    <row r="205" spans="1:8" x14ac:dyDescent="0.35">
      <c r="A205" s="3" t="s">
        <v>417</v>
      </c>
      <c r="B205" s="3" t="s">
        <v>418</v>
      </c>
      <c r="C205" s="4">
        <v>43110</v>
      </c>
      <c r="D205" s="4">
        <v>43680</v>
      </c>
      <c r="E205" s="3" t="s">
        <v>18</v>
      </c>
      <c r="F205" s="3">
        <v>13.95</v>
      </c>
      <c r="G205" s="5">
        <f t="shared" si="6"/>
        <v>43101</v>
      </c>
      <c r="H205" s="3">
        <f t="shared" si="7"/>
        <v>19</v>
      </c>
    </row>
    <row r="206" spans="1:8" x14ac:dyDescent="0.35">
      <c r="A206" s="3" t="s">
        <v>419</v>
      </c>
      <c r="B206" s="3" t="s">
        <v>420</v>
      </c>
      <c r="C206" s="4">
        <v>43153</v>
      </c>
      <c r="D206" s="4">
        <v>43513</v>
      </c>
      <c r="E206" s="3" t="s">
        <v>10</v>
      </c>
      <c r="F206" s="3">
        <v>69.95</v>
      </c>
      <c r="G206" s="5">
        <f t="shared" si="6"/>
        <v>43132</v>
      </c>
      <c r="H206" s="3">
        <f t="shared" si="7"/>
        <v>12</v>
      </c>
    </row>
    <row r="207" spans="1:8" x14ac:dyDescent="0.35">
      <c r="A207" s="3" t="s">
        <v>421</v>
      </c>
      <c r="B207" s="3" t="s">
        <v>422</v>
      </c>
      <c r="C207" s="4">
        <v>43179</v>
      </c>
      <c r="D207" s="4"/>
      <c r="E207" s="3" t="s">
        <v>15</v>
      </c>
      <c r="F207" s="3">
        <v>27.95</v>
      </c>
      <c r="G207" s="5">
        <f t="shared" si="6"/>
        <v>43160</v>
      </c>
      <c r="H207" s="3" t="str">
        <f t="shared" si="7"/>
        <v>Active</v>
      </c>
    </row>
    <row r="208" spans="1:8" x14ac:dyDescent="0.35">
      <c r="A208" s="3" t="s">
        <v>423</v>
      </c>
      <c r="B208" s="3" t="s">
        <v>424</v>
      </c>
      <c r="C208" s="4">
        <v>43331</v>
      </c>
      <c r="D208" s="4">
        <v>43841</v>
      </c>
      <c r="E208" s="3" t="s">
        <v>18</v>
      </c>
      <c r="F208" s="3">
        <v>13.95</v>
      </c>
      <c r="G208" s="5">
        <f t="shared" si="6"/>
        <v>43313</v>
      </c>
      <c r="H208" s="3">
        <f t="shared" si="7"/>
        <v>17</v>
      </c>
    </row>
    <row r="209" spans="1:8" x14ac:dyDescent="0.35">
      <c r="A209" s="3" t="s">
        <v>425</v>
      </c>
      <c r="B209" s="3" t="s">
        <v>426</v>
      </c>
      <c r="C209" s="4">
        <v>43614</v>
      </c>
      <c r="D209" s="4">
        <v>44064</v>
      </c>
      <c r="E209" s="3" t="s">
        <v>10</v>
      </c>
      <c r="F209" s="3">
        <v>69.95</v>
      </c>
      <c r="G209" s="5">
        <f t="shared" si="6"/>
        <v>43586</v>
      </c>
      <c r="H209" s="3">
        <f t="shared" si="7"/>
        <v>15</v>
      </c>
    </row>
    <row r="210" spans="1:8" x14ac:dyDescent="0.35">
      <c r="A210" s="3" t="s">
        <v>427</v>
      </c>
      <c r="B210" s="3" t="s">
        <v>428</v>
      </c>
      <c r="C210" s="4">
        <v>43222</v>
      </c>
      <c r="D210" s="4">
        <v>43882</v>
      </c>
      <c r="E210" s="3" t="s">
        <v>18</v>
      </c>
      <c r="F210" s="3">
        <v>13.95</v>
      </c>
      <c r="G210" s="5">
        <f t="shared" si="6"/>
        <v>43221</v>
      </c>
      <c r="H210" s="3">
        <f t="shared" si="7"/>
        <v>22</v>
      </c>
    </row>
    <row r="211" spans="1:8" x14ac:dyDescent="0.35">
      <c r="A211" s="3" t="s">
        <v>429</v>
      </c>
      <c r="B211" s="3" t="s">
        <v>430</v>
      </c>
      <c r="C211" s="4">
        <v>43228</v>
      </c>
      <c r="D211" s="4">
        <v>43348</v>
      </c>
      <c r="E211" s="3" t="s">
        <v>18</v>
      </c>
      <c r="F211" s="3">
        <v>13.95</v>
      </c>
      <c r="G211" s="5">
        <f t="shared" si="6"/>
        <v>43221</v>
      </c>
      <c r="H211" s="3">
        <f t="shared" si="7"/>
        <v>4</v>
      </c>
    </row>
    <row r="212" spans="1:8" x14ac:dyDescent="0.35">
      <c r="A212" s="3" t="s">
        <v>431</v>
      </c>
      <c r="B212" s="3" t="s">
        <v>432</v>
      </c>
      <c r="C212" s="4">
        <v>43185</v>
      </c>
      <c r="D212" s="4">
        <v>43935</v>
      </c>
      <c r="E212" s="3" t="s">
        <v>10</v>
      </c>
      <c r="F212" s="3">
        <v>69.95</v>
      </c>
      <c r="G212" s="5">
        <f t="shared" si="6"/>
        <v>43160</v>
      </c>
      <c r="H212" s="3">
        <f t="shared" si="7"/>
        <v>25</v>
      </c>
    </row>
    <row r="213" spans="1:8" x14ac:dyDescent="0.35">
      <c r="A213" s="3" t="s">
        <v>433</v>
      </c>
      <c r="B213" s="3" t="s">
        <v>434</v>
      </c>
      <c r="C213" s="4">
        <v>43072</v>
      </c>
      <c r="D213" s="4"/>
      <c r="E213" s="3" t="s">
        <v>10</v>
      </c>
      <c r="F213" s="3">
        <v>69.95</v>
      </c>
      <c r="G213" s="5">
        <f t="shared" si="6"/>
        <v>43070</v>
      </c>
      <c r="H213" s="3" t="str">
        <f t="shared" si="7"/>
        <v>Active</v>
      </c>
    </row>
    <row r="214" spans="1:8" x14ac:dyDescent="0.35">
      <c r="A214" s="3" t="s">
        <v>435</v>
      </c>
      <c r="B214" s="3" t="s">
        <v>436</v>
      </c>
      <c r="C214" s="4">
        <v>43346</v>
      </c>
      <c r="D214" s="4">
        <v>43586</v>
      </c>
      <c r="E214" s="3" t="s">
        <v>15</v>
      </c>
      <c r="F214" s="3">
        <v>27.95</v>
      </c>
      <c r="G214" s="5">
        <f t="shared" si="6"/>
        <v>43344</v>
      </c>
      <c r="H214" s="3">
        <f t="shared" si="7"/>
        <v>8</v>
      </c>
    </row>
    <row r="215" spans="1:8" x14ac:dyDescent="0.35">
      <c r="A215" s="3" t="s">
        <v>437</v>
      </c>
      <c r="B215" s="3" t="s">
        <v>438</v>
      </c>
      <c r="C215" s="4">
        <v>42976</v>
      </c>
      <c r="D215" s="4">
        <v>43186</v>
      </c>
      <c r="E215" s="3" t="s">
        <v>15</v>
      </c>
      <c r="F215" s="3">
        <v>27.95</v>
      </c>
      <c r="G215" s="5">
        <f t="shared" si="6"/>
        <v>42948</v>
      </c>
      <c r="H215" s="3">
        <f t="shared" si="7"/>
        <v>7</v>
      </c>
    </row>
    <row r="216" spans="1:8" x14ac:dyDescent="0.35">
      <c r="A216" s="3" t="s">
        <v>439</v>
      </c>
      <c r="B216" s="3" t="s">
        <v>440</v>
      </c>
      <c r="C216" s="4">
        <v>43273</v>
      </c>
      <c r="D216" s="4">
        <v>43423</v>
      </c>
      <c r="E216" s="3" t="s">
        <v>10</v>
      </c>
      <c r="F216" s="3">
        <v>69.95</v>
      </c>
      <c r="G216" s="5">
        <f t="shared" si="6"/>
        <v>43252</v>
      </c>
      <c r="H216" s="3">
        <f t="shared" si="7"/>
        <v>5</v>
      </c>
    </row>
    <row r="217" spans="1:8" x14ac:dyDescent="0.35">
      <c r="A217" s="3" t="s">
        <v>441</v>
      </c>
      <c r="B217" s="3" t="s">
        <v>442</v>
      </c>
      <c r="C217" s="4">
        <v>43616</v>
      </c>
      <c r="D217" s="4">
        <v>43736</v>
      </c>
      <c r="E217" s="3" t="s">
        <v>15</v>
      </c>
      <c r="F217" s="3">
        <v>27.95</v>
      </c>
      <c r="G217" s="5">
        <f t="shared" si="6"/>
        <v>43586</v>
      </c>
      <c r="H217" s="3">
        <f t="shared" si="7"/>
        <v>4</v>
      </c>
    </row>
    <row r="218" spans="1:8" x14ac:dyDescent="0.35">
      <c r="A218" s="3" t="s">
        <v>443</v>
      </c>
      <c r="B218" s="3" t="s">
        <v>444</v>
      </c>
      <c r="C218" s="4">
        <v>43072</v>
      </c>
      <c r="D218" s="4">
        <v>43792</v>
      </c>
      <c r="E218" s="3" t="s">
        <v>15</v>
      </c>
      <c r="F218" s="3">
        <v>27.95</v>
      </c>
      <c r="G218" s="5">
        <f t="shared" si="6"/>
        <v>43070</v>
      </c>
      <c r="H218" s="3">
        <f t="shared" si="7"/>
        <v>24</v>
      </c>
    </row>
    <row r="219" spans="1:8" x14ac:dyDescent="0.35">
      <c r="A219" s="3" t="s">
        <v>445</v>
      </c>
      <c r="B219" s="3" t="s">
        <v>446</v>
      </c>
      <c r="C219" s="4">
        <v>42917</v>
      </c>
      <c r="D219" s="4"/>
      <c r="E219" s="3" t="s">
        <v>18</v>
      </c>
      <c r="F219" s="3">
        <v>13.95</v>
      </c>
      <c r="G219" s="5">
        <f t="shared" si="6"/>
        <v>42917</v>
      </c>
      <c r="H219" s="3" t="str">
        <f t="shared" si="7"/>
        <v>Active</v>
      </c>
    </row>
    <row r="220" spans="1:8" x14ac:dyDescent="0.35">
      <c r="A220" s="3" t="s">
        <v>447</v>
      </c>
      <c r="B220" s="3" t="s">
        <v>448</v>
      </c>
      <c r="C220" s="4">
        <v>43321</v>
      </c>
      <c r="D220" s="4"/>
      <c r="E220" s="3" t="s">
        <v>18</v>
      </c>
      <c r="F220" s="3">
        <v>13.95</v>
      </c>
      <c r="G220" s="5">
        <f t="shared" si="6"/>
        <v>43313</v>
      </c>
      <c r="H220" s="3" t="str">
        <f t="shared" si="7"/>
        <v>Active</v>
      </c>
    </row>
    <row r="221" spans="1:8" x14ac:dyDescent="0.35">
      <c r="A221" s="3" t="s">
        <v>449</v>
      </c>
      <c r="B221" s="3" t="s">
        <v>450</v>
      </c>
      <c r="C221" s="4">
        <v>43177</v>
      </c>
      <c r="D221" s="4"/>
      <c r="E221" s="3" t="s">
        <v>15</v>
      </c>
      <c r="F221" s="3">
        <v>27.95</v>
      </c>
      <c r="G221" s="5">
        <f t="shared" si="6"/>
        <v>43160</v>
      </c>
      <c r="H221" s="3" t="str">
        <f t="shared" si="7"/>
        <v>Active</v>
      </c>
    </row>
    <row r="222" spans="1:8" x14ac:dyDescent="0.35">
      <c r="A222" s="3" t="s">
        <v>451</v>
      </c>
      <c r="B222" s="3" t="s">
        <v>452</v>
      </c>
      <c r="C222" s="4">
        <v>43367</v>
      </c>
      <c r="D222" s="4"/>
      <c r="E222" s="3" t="s">
        <v>15</v>
      </c>
      <c r="F222" s="3">
        <v>27.95</v>
      </c>
      <c r="G222" s="5">
        <f t="shared" si="6"/>
        <v>43344</v>
      </c>
      <c r="H222" s="3" t="str">
        <f t="shared" si="7"/>
        <v>Active</v>
      </c>
    </row>
    <row r="223" spans="1:8" x14ac:dyDescent="0.35">
      <c r="A223" s="3" t="s">
        <v>453</v>
      </c>
      <c r="B223" s="3" t="s">
        <v>454</v>
      </c>
      <c r="C223" s="4">
        <v>43105</v>
      </c>
      <c r="D223" s="4"/>
      <c r="E223" s="3" t="s">
        <v>10</v>
      </c>
      <c r="F223" s="3">
        <v>69.95</v>
      </c>
      <c r="G223" s="5">
        <f t="shared" si="6"/>
        <v>43101</v>
      </c>
      <c r="H223" s="3" t="str">
        <f t="shared" si="7"/>
        <v>Active</v>
      </c>
    </row>
    <row r="224" spans="1:8" x14ac:dyDescent="0.35">
      <c r="A224" s="3" t="s">
        <v>455</v>
      </c>
      <c r="B224" s="3" t="s">
        <v>456</v>
      </c>
      <c r="C224" s="4">
        <v>43604</v>
      </c>
      <c r="D224" s="4"/>
      <c r="E224" s="3" t="s">
        <v>15</v>
      </c>
      <c r="F224" s="3">
        <v>27.95</v>
      </c>
      <c r="G224" s="5">
        <f t="shared" si="6"/>
        <v>43586</v>
      </c>
      <c r="H224" s="3" t="str">
        <f t="shared" si="7"/>
        <v>Active</v>
      </c>
    </row>
    <row r="225" spans="1:8" x14ac:dyDescent="0.35">
      <c r="A225" s="3" t="s">
        <v>457</v>
      </c>
      <c r="B225" s="3" t="s">
        <v>458</v>
      </c>
      <c r="C225" s="4">
        <v>43036</v>
      </c>
      <c r="D225" s="4">
        <v>43756</v>
      </c>
      <c r="E225" s="3" t="s">
        <v>15</v>
      </c>
      <c r="F225" s="3">
        <v>27.95</v>
      </c>
      <c r="G225" s="5">
        <f t="shared" si="6"/>
        <v>43009</v>
      </c>
      <c r="H225" s="3">
        <f t="shared" si="7"/>
        <v>24</v>
      </c>
    </row>
    <row r="226" spans="1:8" x14ac:dyDescent="0.35">
      <c r="A226" s="3" t="s">
        <v>459</v>
      </c>
      <c r="B226" s="3" t="s">
        <v>460</v>
      </c>
      <c r="C226" s="4">
        <v>43489</v>
      </c>
      <c r="D226" s="4">
        <v>43849</v>
      </c>
      <c r="E226" s="3" t="s">
        <v>10</v>
      </c>
      <c r="F226" s="3">
        <v>69.95</v>
      </c>
      <c r="G226" s="5">
        <f t="shared" si="6"/>
        <v>43466</v>
      </c>
      <c r="H226" s="3">
        <f t="shared" si="7"/>
        <v>12</v>
      </c>
    </row>
    <row r="227" spans="1:8" x14ac:dyDescent="0.35">
      <c r="A227" s="3" t="s">
        <v>461</v>
      </c>
      <c r="B227" s="3" t="s">
        <v>462</v>
      </c>
      <c r="C227" s="4">
        <v>43162</v>
      </c>
      <c r="D227" s="4">
        <v>43282</v>
      </c>
      <c r="E227" s="3" t="s">
        <v>18</v>
      </c>
      <c r="F227" s="3">
        <v>13.95</v>
      </c>
      <c r="G227" s="5">
        <f t="shared" si="6"/>
        <v>43160</v>
      </c>
      <c r="H227" s="3">
        <f t="shared" si="7"/>
        <v>4</v>
      </c>
    </row>
    <row r="228" spans="1:8" x14ac:dyDescent="0.35">
      <c r="A228" s="3" t="s">
        <v>463</v>
      </c>
      <c r="B228" s="3" t="s">
        <v>464</v>
      </c>
      <c r="C228" s="4">
        <v>43148</v>
      </c>
      <c r="D228" s="4">
        <v>43778</v>
      </c>
      <c r="E228" s="3" t="s">
        <v>10</v>
      </c>
      <c r="F228" s="3">
        <v>69.95</v>
      </c>
      <c r="G228" s="5">
        <f t="shared" si="6"/>
        <v>43132</v>
      </c>
      <c r="H228" s="3">
        <f t="shared" si="7"/>
        <v>21</v>
      </c>
    </row>
    <row r="229" spans="1:8" x14ac:dyDescent="0.35">
      <c r="A229" s="3" t="s">
        <v>465</v>
      </c>
      <c r="B229" s="3" t="s">
        <v>466</v>
      </c>
      <c r="C229" s="4">
        <v>43260</v>
      </c>
      <c r="D229" s="4">
        <v>43340</v>
      </c>
      <c r="E229" s="3" t="s">
        <v>10</v>
      </c>
      <c r="F229" s="3">
        <v>69.95</v>
      </c>
      <c r="G229" s="5">
        <f t="shared" si="6"/>
        <v>43252</v>
      </c>
      <c r="H229" s="3">
        <f t="shared" si="7"/>
        <v>3</v>
      </c>
    </row>
    <row r="230" spans="1:8" x14ac:dyDescent="0.35">
      <c r="A230" s="3" t="s">
        <v>467</v>
      </c>
      <c r="B230" s="3" t="s">
        <v>468</v>
      </c>
      <c r="C230" s="4">
        <v>43231</v>
      </c>
      <c r="D230" s="4">
        <v>43411</v>
      </c>
      <c r="E230" s="3" t="s">
        <v>10</v>
      </c>
      <c r="F230" s="3">
        <v>69.95</v>
      </c>
      <c r="G230" s="5">
        <f t="shared" si="6"/>
        <v>43221</v>
      </c>
      <c r="H230" s="3">
        <f t="shared" si="7"/>
        <v>6</v>
      </c>
    </row>
    <row r="231" spans="1:8" x14ac:dyDescent="0.35">
      <c r="A231" s="3" t="s">
        <v>469</v>
      </c>
      <c r="B231" s="3" t="s">
        <v>470</v>
      </c>
      <c r="C231" s="4">
        <v>43435</v>
      </c>
      <c r="D231" s="4">
        <v>44065</v>
      </c>
      <c r="E231" s="3" t="s">
        <v>18</v>
      </c>
      <c r="F231" s="3">
        <v>13.95</v>
      </c>
      <c r="G231" s="5">
        <f t="shared" si="6"/>
        <v>43435</v>
      </c>
      <c r="H231" s="3">
        <f t="shared" si="7"/>
        <v>21</v>
      </c>
    </row>
    <row r="232" spans="1:8" x14ac:dyDescent="0.35">
      <c r="A232" s="3" t="s">
        <v>471</v>
      </c>
      <c r="B232" s="3" t="s">
        <v>472</v>
      </c>
      <c r="C232" s="4">
        <v>43132</v>
      </c>
      <c r="D232" s="4">
        <v>43222</v>
      </c>
      <c r="E232" s="3" t="s">
        <v>10</v>
      </c>
      <c r="F232" s="3">
        <v>69.95</v>
      </c>
      <c r="G232" s="5">
        <f t="shared" si="6"/>
        <v>43132</v>
      </c>
      <c r="H232" s="3">
        <f t="shared" si="7"/>
        <v>3</v>
      </c>
    </row>
    <row r="233" spans="1:8" x14ac:dyDescent="0.35">
      <c r="A233" s="3" t="s">
        <v>473</v>
      </c>
      <c r="B233" s="3" t="s">
        <v>474</v>
      </c>
      <c r="C233" s="4">
        <v>43097</v>
      </c>
      <c r="D233" s="4"/>
      <c r="E233" s="3" t="s">
        <v>10</v>
      </c>
      <c r="F233" s="3">
        <v>69.95</v>
      </c>
      <c r="G233" s="5">
        <f t="shared" si="6"/>
        <v>43070</v>
      </c>
      <c r="H233" s="3" t="str">
        <f t="shared" si="7"/>
        <v>Active</v>
      </c>
    </row>
    <row r="234" spans="1:8" x14ac:dyDescent="0.35">
      <c r="A234" s="3" t="s">
        <v>475</v>
      </c>
      <c r="B234" s="3" t="s">
        <v>476</v>
      </c>
      <c r="C234" s="4">
        <v>43616</v>
      </c>
      <c r="D234" s="4"/>
      <c r="E234" s="3" t="s">
        <v>18</v>
      </c>
      <c r="F234" s="3">
        <v>13.95</v>
      </c>
      <c r="G234" s="5">
        <f t="shared" si="6"/>
        <v>43586</v>
      </c>
      <c r="H234" s="3" t="str">
        <f t="shared" si="7"/>
        <v>Active</v>
      </c>
    </row>
    <row r="235" spans="1:8" x14ac:dyDescent="0.35">
      <c r="A235" s="3" t="s">
        <v>477</v>
      </c>
      <c r="B235" s="3" t="s">
        <v>478</v>
      </c>
      <c r="C235" s="4">
        <v>43270</v>
      </c>
      <c r="D235" s="4">
        <v>43374</v>
      </c>
      <c r="E235" s="3" t="s">
        <v>15</v>
      </c>
      <c r="F235" s="3">
        <v>27.95</v>
      </c>
      <c r="G235" s="5">
        <f t="shared" si="6"/>
        <v>43252</v>
      </c>
      <c r="H235" s="3">
        <f t="shared" si="7"/>
        <v>3</v>
      </c>
    </row>
    <row r="236" spans="1:8" x14ac:dyDescent="0.35">
      <c r="A236" s="3" t="s">
        <v>479</v>
      </c>
      <c r="B236" s="3" t="s">
        <v>480</v>
      </c>
      <c r="C236" s="4">
        <v>43593</v>
      </c>
      <c r="D236" s="4">
        <v>44313</v>
      </c>
      <c r="E236" s="3" t="s">
        <v>10</v>
      </c>
      <c r="F236" s="3">
        <v>69.95</v>
      </c>
      <c r="G236" s="5">
        <f t="shared" si="6"/>
        <v>43586</v>
      </c>
      <c r="H236" s="3">
        <f t="shared" si="7"/>
        <v>24</v>
      </c>
    </row>
    <row r="237" spans="1:8" x14ac:dyDescent="0.35">
      <c r="A237" s="3" t="s">
        <v>481</v>
      </c>
      <c r="B237" s="3" t="s">
        <v>482</v>
      </c>
      <c r="C237" s="4">
        <v>43445</v>
      </c>
      <c r="D237" s="4">
        <v>44075</v>
      </c>
      <c r="E237" s="3" t="s">
        <v>18</v>
      </c>
      <c r="F237" s="3">
        <v>13.95</v>
      </c>
      <c r="G237" s="5">
        <f t="shared" si="6"/>
        <v>43435</v>
      </c>
      <c r="H237" s="3">
        <f t="shared" si="7"/>
        <v>21</v>
      </c>
    </row>
    <row r="238" spans="1:8" x14ac:dyDescent="0.35">
      <c r="A238" s="3" t="s">
        <v>483</v>
      </c>
      <c r="B238" s="3" t="s">
        <v>484</v>
      </c>
      <c r="C238" s="4">
        <v>42938</v>
      </c>
      <c r="D238" s="4">
        <v>43058</v>
      </c>
      <c r="E238" s="3" t="s">
        <v>15</v>
      </c>
      <c r="F238" s="3">
        <v>27.95</v>
      </c>
      <c r="G238" s="5">
        <f t="shared" si="6"/>
        <v>42917</v>
      </c>
      <c r="H238" s="3">
        <f t="shared" si="7"/>
        <v>4</v>
      </c>
    </row>
    <row r="239" spans="1:8" x14ac:dyDescent="0.35">
      <c r="A239" s="3" t="s">
        <v>485</v>
      </c>
      <c r="B239" s="3" t="s">
        <v>486</v>
      </c>
      <c r="C239" s="4">
        <v>43555</v>
      </c>
      <c r="D239" s="4">
        <v>43705</v>
      </c>
      <c r="E239" s="3" t="s">
        <v>18</v>
      </c>
      <c r="F239" s="3">
        <v>13.95</v>
      </c>
      <c r="G239" s="5">
        <f t="shared" si="6"/>
        <v>43525</v>
      </c>
      <c r="H239" s="3">
        <f t="shared" si="7"/>
        <v>5</v>
      </c>
    </row>
    <row r="240" spans="1:8" x14ac:dyDescent="0.35">
      <c r="A240" s="3" t="s">
        <v>487</v>
      </c>
      <c r="B240" s="3" t="s">
        <v>488</v>
      </c>
      <c r="C240" s="4">
        <v>43057</v>
      </c>
      <c r="D240" s="4">
        <v>43237</v>
      </c>
      <c r="E240" s="3" t="s">
        <v>10</v>
      </c>
      <c r="F240" s="3">
        <v>69.95</v>
      </c>
      <c r="G240" s="5">
        <f t="shared" si="6"/>
        <v>43040</v>
      </c>
      <c r="H240" s="3">
        <f t="shared" si="7"/>
        <v>6</v>
      </c>
    </row>
    <row r="241" spans="1:8" x14ac:dyDescent="0.35">
      <c r="A241" s="3" t="s">
        <v>489</v>
      </c>
      <c r="B241" s="3" t="s">
        <v>490</v>
      </c>
      <c r="C241" s="4">
        <v>43467</v>
      </c>
      <c r="D241" s="4">
        <v>44127</v>
      </c>
      <c r="E241" s="3" t="s">
        <v>10</v>
      </c>
      <c r="F241" s="3">
        <v>69.95</v>
      </c>
      <c r="G241" s="5">
        <f t="shared" si="6"/>
        <v>43466</v>
      </c>
      <c r="H241" s="3">
        <f t="shared" si="7"/>
        <v>22</v>
      </c>
    </row>
    <row r="242" spans="1:8" x14ac:dyDescent="0.35">
      <c r="A242" s="3" t="s">
        <v>491</v>
      </c>
      <c r="B242" s="3" t="s">
        <v>492</v>
      </c>
      <c r="C242" s="4">
        <v>43004</v>
      </c>
      <c r="D242" s="4"/>
      <c r="E242" s="3" t="s">
        <v>18</v>
      </c>
      <c r="F242" s="3">
        <v>13.95</v>
      </c>
      <c r="G242" s="5">
        <f t="shared" si="6"/>
        <v>42979</v>
      </c>
      <c r="H242" s="3" t="str">
        <f t="shared" si="7"/>
        <v>Active</v>
      </c>
    </row>
    <row r="243" spans="1:8" x14ac:dyDescent="0.35">
      <c r="A243" s="3" t="s">
        <v>493</v>
      </c>
      <c r="B243" s="3" t="s">
        <v>494</v>
      </c>
      <c r="C243" s="4">
        <v>43539</v>
      </c>
      <c r="D243" s="4"/>
      <c r="E243" s="3" t="s">
        <v>15</v>
      </c>
      <c r="F243" s="3">
        <v>27.95</v>
      </c>
      <c r="G243" s="5">
        <f t="shared" si="6"/>
        <v>43525</v>
      </c>
      <c r="H243" s="3" t="str">
        <f t="shared" si="7"/>
        <v>Active</v>
      </c>
    </row>
    <row r="244" spans="1:8" x14ac:dyDescent="0.35">
      <c r="A244" s="3" t="s">
        <v>495</v>
      </c>
      <c r="B244" s="3" t="s">
        <v>496</v>
      </c>
      <c r="C244" s="4">
        <v>42992</v>
      </c>
      <c r="D244" s="4"/>
      <c r="E244" s="3" t="s">
        <v>10</v>
      </c>
      <c r="F244" s="3">
        <v>69.95</v>
      </c>
      <c r="G244" s="5">
        <f t="shared" si="6"/>
        <v>42979</v>
      </c>
      <c r="H244" s="3" t="str">
        <f t="shared" si="7"/>
        <v>Active</v>
      </c>
    </row>
    <row r="245" spans="1:8" x14ac:dyDescent="0.35">
      <c r="A245" s="3" t="s">
        <v>497</v>
      </c>
      <c r="B245" s="3" t="s">
        <v>498</v>
      </c>
      <c r="C245" s="4">
        <v>43435</v>
      </c>
      <c r="D245" s="4">
        <v>43885</v>
      </c>
      <c r="E245" s="3" t="s">
        <v>18</v>
      </c>
      <c r="F245" s="3">
        <v>13.95</v>
      </c>
      <c r="G245" s="5">
        <f t="shared" si="6"/>
        <v>43435</v>
      </c>
      <c r="H245" s="3">
        <f t="shared" si="7"/>
        <v>15</v>
      </c>
    </row>
    <row r="246" spans="1:8" x14ac:dyDescent="0.35">
      <c r="A246" s="3" t="s">
        <v>499</v>
      </c>
      <c r="B246" s="3" t="s">
        <v>500</v>
      </c>
      <c r="C246" s="4">
        <v>43468</v>
      </c>
      <c r="D246" s="4">
        <v>44248</v>
      </c>
      <c r="E246" s="3" t="s">
        <v>10</v>
      </c>
      <c r="F246" s="3">
        <v>69.95</v>
      </c>
      <c r="G246" s="5">
        <f t="shared" si="6"/>
        <v>43466</v>
      </c>
      <c r="H246" s="3">
        <f t="shared" si="7"/>
        <v>26</v>
      </c>
    </row>
    <row r="247" spans="1:8" x14ac:dyDescent="0.35">
      <c r="A247" s="3" t="s">
        <v>501</v>
      </c>
      <c r="B247" s="3" t="s">
        <v>502</v>
      </c>
      <c r="C247" s="4">
        <v>43301</v>
      </c>
      <c r="D247" s="4">
        <v>43961</v>
      </c>
      <c r="E247" s="3" t="s">
        <v>10</v>
      </c>
      <c r="F247" s="3">
        <v>69.95</v>
      </c>
      <c r="G247" s="5">
        <f t="shared" si="6"/>
        <v>43282</v>
      </c>
      <c r="H247" s="3">
        <f t="shared" si="7"/>
        <v>22</v>
      </c>
    </row>
    <row r="248" spans="1:8" x14ac:dyDescent="0.35">
      <c r="A248" s="3" t="s">
        <v>503</v>
      </c>
      <c r="B248" s="3" t="s">
        <v>504</v>
      </c>
      <c r="C248" s="4">
        <v>42997</v>
      </c>
      <c r="D248" s="4">
        <v>43147</v>
      </c>
      <c r="E248" s="3" t="s">
        <v>10</v>
      </c>
      <c r="F248" s="3">
        <v>69.95</v>
      </c>
      <c r="G248" s="5">
        <f t="shared" si="6"/>
        <v>42979</v>
      </c>
      <c r="H248" s="3">
        <f t="shared" si="7"/>
        <v>5</v>
      </c>
    </row>
    <row r="249" spans="1:8" x14ac:dyDescent="0.35">
      <c r="A249" s="3" t="s">
        <v>505</v>
      </c>
      <c r="B249" s="3" t="s">
        <v>506</v>
      </c>
      <c r="C249" s="4">
        <v>43426</v>
      </c>
      <c r="D249" s="4">
        <v>43606</v>
      </c>
      <c r="E249" s="3" t="s">
        <v>10</v>
      </c>
      <c r="F249" s="3">
        <v>69.95</v>
      </c>
      <c r="G249" s="5">
        <f t="shared" si="6"/>
        <v>43405</v>
      </c>
      <c r="H249" s="3">
        <f t="shared" si="7"/>
        <v>6</v>
      </c>
    </row>
    <row r="250" spans="1:8" x14ac:dyDescent="0.35">
      <c r="A250" s="3" t="s">
        <v>507</v>
      </c>
      <c r="B250" s="3" t="s">
        <v>508</v>
      </c>
      <c r="C250" s="4">
        <v>43212</v>
      </c>
      <c r="D250" s="4">
        <v>43362</v>
      </c>
      <c r="E250" s="3" t="s">
        <v>10</v>
      </c>
      <c r="F250" s="3">
        <v>69.95</v>
      </c>
      <c r="G250" s="5">
        <f t="shared" si="6"/>
        <v>43191</v>
      </c>
      <c r="H250" s="3">
        <f t="shared" si="7"/>
        <v>5</v>
      </c>
    </row>
    <row r="251" spans="1:8" x14ac:dyDescent="0.35">
      <c r="A251" s="3" t="s">
        <v>509</v>
      </c>
      <c r="B251" s="3" t="s">
        <v>510</v>
      </c>
      <c r="C251" s="4">
        <v>43231</v>
      </c>
      <c r="D251" s="4">
        <v>43351</v>
      </c>
      <c r="E251" s="3" t="s">
        <v>10</v>
      </c>
      <c r="F251" s="3">
        <v>69.95</v>
      </c>
      <c r="G251" s="5">
        <f t="shared" si="6"/>
        <v>43221</v>
      </c>
      <c r="H251" s="3">
        <f t="shared" si="7"/>
        <v>4</v>
      </c>
    </row>
    <row r="252" spans="1:8" x14ac:dyDescent="0.35">
      <c r="A252" s="3" t="s">
        <v>511</v>
      </c>
      <c r="B252" s="3" t="s">
        <v>512</v>
      </c>
      <c r="C252" s="4">
        <v>43487</v>
      </c>
      <c r="D252" s="4">
        <v>44237</v>
      </c>
      <c r="E252" s="3" t="s">
        <v>10</v>
      </c>
      <c r="F252" s="3">
        <v>69.95</v>
      </c>
      <c r="G252" s="5">
        <f t="shared" si="6"/>
        <v>43466</v>
      </c>
      <c r="H252" s="3">
        <f t="shared" si="7"/>
        <v>25</v>
      </c>
    </row>
    <row r="253" spans="1:8" x14ac:dyDescent="0.35">
      <c r="A253" s="3" t="s">
        <v>513</v>
      </c>
      <c r="B253" s="3" t="s">
        <v>514</v>
      </c>
      <c r="C253" s="4">
        <v>43607</v>
      </c>
      <c r="D253" s="4">
        <v>44147</v>
      </c>
      <c r="E253" s="3" t="s">
        <v>10</v>
      </c>
      <c r="F253" s="3">
        <v>69.95</v>
      </c>
      <c r="G253" s="5">
        <f t="shared" si="6"/>
        <v>43586</v>
      </c>
      <c r="H253" s="3">
        <f t="shared" si="7"/>
        <v>18</v>
      </c>
    </row>
    <row r="254" spans="1:8" x14ac:dyDescent="0.35">
      <c r="A254" s="3" t="s">
        <v>515</v>
      </c>
      <c r="B254" s="3" t="s">
        <v>516</v>
      </c>
      <c r="C254" s="4">
        <v>43612</v>
      </c>
      <c r="D254" s="4">
        <v>44272</v>
      </c>
      <c r="E254" s="3" t="s">
        <v>15</v>
      </c>
      <c r="F254" s="3">
        <v>27.95</v>
      </c>
      <c r="G254" s="5">
        <f t="shared" si="6"/>
        <v>43586</v>
      </c>
      <c r="H254" s="3">
        <f t="shared" si="7"/>
        <v>22</v>
      </c>
    </row>
    <row r="255" spans="1:8" x14ac:dyDescent="0.35">
      <c r="A255" s="3" t="s">
        <v>517</v>
      </c>
      <c r="B255" s="3" t="s">
        <v>518</v>
      </c>
      <c r="C255" s="4">
        <v>43056</v>
      </c>
      <c r="D255" s="4">
        <v>43806</v>
      </c>
      <c r="E255" s="3" t="s">
        <v>15</v>
      </c>
      <c r="F255" s="3">
        <v>27.95</v>
      </c>
      <c r="G255" s="5">
        <f t="shared" si="6"/>
        <v>43040</v>
      </c>
      <c r="H255" s="3">
        <f t="shared" si="7"/>
        <v>25</v>
      </c>
    </row>
    <row r="256" spans="1:8" x14ac:dyDescent="0.35">
      <c r="A256" s="3" t="s">
        <v>519</v>
      </c>
      <c r="B256" s="3" t="s">
        <v>520</v>
      </c>
      <c r="C256" s="4">
        <v>42924</v>
      </c>
      <c r="D256" s="4">
        <v>43554</v>
      </c>
      <c r="E256" s="3" t="s">
        <v>15</v>
      </c>
      <c r="F256" s="3">
        <v>27.95</v>
      </c>
      <c r="G256" s="5">
        <f t="shared" si="6"/>
        <v>42917</v>
      </c>
      <c r="H256" s="3">
        <f t="shared" si="7"/>
        <v>21</v>
      </c>
    </row>
    <row r="257" spans="1:8" x14ac:dyDescent="0.35">
      <c r="A257" s="3" t="s">
        <v>521</v>
      </c>
      <c r="B257" s="3" t="s">
        <v>522</v>
      </c>
      <c r="C257" s="4">
        <v>43381</v>
      </c>
      <c r="D257" s="4"/>
      <c r="E257" s="3" t="s">
        <v>10</v>
      </c>
      <c r="F257" s="3">
        <v>69.95</v>
      </c>
      <c r="G257" s="5">
        <f t="shared" si="6"/>
        <v>43374</v>
      </c>
      <c r="H257" s="3" t="str">
        <f t="shared" si="7"/>
        <v>Active</v>
      </c>
    </row>
    <row r="258" spans="1:8" x14ac:dyDescent="0.35">
      <c r="A258" s="3" t="s">
        <v>523</v>
      </c>
      <c r="B258" s="3" t="s">
        <v>524</v>
      </c>
      <c r="C258" s="4">
        <v>43495</v>
      </c>
      <c r="D258" s="4"/>
      <c r="E258" s="3" t="s">
        <v>15</v>
      </c>
      <c r="F258" s="3">
        <v>27.95</v>
      </c>
      <c r="G258" s="5">
        <f t="shared" si="6"/>
        <v>43466</v>
      </c>
      <c r="H258" s="3" t="str">
        <f t="shared" si="7"/>
        <v>Active</v>
      </c>
    </row>
    <row r="259" spans="1:8" x14ac:dyDescent="0.35">
      <c r="A259" s="3" t="s">
        <v>525</v>
      </c>
      <c r="B259" s="3" t="s">
        <v>526</v>
      </c>
      <c r="C259" s="4">
        <v>43532</v>
      </c>
      <c r="D259" s="4"/>
      <c r="E259" s="3" t="s">
        <v>15</v>
      </c>
      <c r="F259" s="3">
        <v>27.95</v>
      </c>
      <c r="G259" s="5">
        <f t="shared" ref="G259:G322" si="8">DATE(YEAR(C259),MONTH(C259),1)</f>
        <v>43525</v>
      </c>
      <c r="H259" s="3" t="str">
        <f t="shared" ref="H259:H322" si="9">IF(ISNUMBER(D259),ROUND((D259-C259)/30,0), "Active")</f>
        <v>Active</v>
      </c>
    </row>
    <row r="260" spans="1:8" x14ac:dyDescent="0.35">
      <c r="A260" s="3" t="s">
        <v>527</v>
      </c>
      <c r="B260" s="3" t="s">
        <v>528</v>
      </c>
      <c r="C260" s="4">
        <v>43074</v>
      </c>
      <c r="D260" s="4"/>
      <c r="E260" s="3" t="s">
        <v>10</v>
      </c>
      <c r="F260" s="3">
        <v>69.95</v>
      </c>
      <c r="G260" s="5">
        <f t="shared" si="8"/>
        <v>43070</v>
      </c>
      <c r="H260" s="3" t="str">
        <f t="shared" si="9"/>
        <v>Active</v>
      </c>
    </row>
    <row r="261" spans="1:8" x14ac:dyDescent="0.35">
      <c r="A261" s="3" t="s">
        <v>529</v>
      </c>
      <c r="B261" s="3" t="s">
        <v>530</v>
      </c>
      <c r="C261" s="4">
        <v>43514</v>
      </c>
      <c r="D261" s="4">
        <v>43844</v>
      </c>
      <c r="E261" s="3" t="s">
        <v>18</v>
      </c>
      <c r="F261" s="3">
        <v>13.95</v>
      </c>
      <c r="G261" s="5">
        <f t="shared" si="8"/>
        <v>43497</v>
      </c>
      <c r="H261" s="3">
        <f t="shared" si="9"/>
        <v>11</v>
      </c>
    </row>
    <row r="262" spans="1:8" x14ac:dyDescent="0.35">
      <c r="A262" s="3" t="s">
        <v>531</v>
      </c>
      <c r="B262" s="3" t="s">
        <v>532</v>
      </c>
      <c r="C262" s="4">
        <v>42999</v>
      </c>
      <c r="D262" s="4">
        <v>43779</v>
      </c>
      <c r="E262" s="3" t="s">
        <v>18</v>
      </c>
      <c r="F262" s="3">
        <v>13.95</v>
      </c>
      <c r="G262" s="5">
        <f t="shared" si="8"/>
        <v>42979</v>
      </c>
      <c r="H262" s="3">
        <f t="shared" si="9"/>
        <v>26</v>
      </c>
    </row>
    <row r="263" spans="1:8" x14ac:dyDescent="0.35">
      <c r="A263" s="3" t="s">
        <v>533</v>
      </c>
      <c r="B263" s="3" t="s">
        <v>534</v>
      </c>
      <c r="C263" s="4">
        <v>43488</v>
      </c>
      <c r="D263" s="4">
        <v>44118</v>
      </c>
      <c r="E263" s="3" t="s">
        <v>18</v>
      </c>
      <c r="F263" s="3">
        <v>13.95</v>
      </c>
      <c r="G263" s="5">
        <f t="shared" si="8"/>
        <v>43466</v>
      </c>
      <c r="H263" s="3">
        <f t="shared" si="9"/>
        <v>21</v>
      </c>
    </row>
    <row r="264" spans="1:8" x14ac:dyDescent="0.35">
      <c r="A264" s="3" t="s">
        <v>535</v>
      </c>
      <c r="B264" s="3" t="s">
        <v>536</v>
      </c>
      <c r="C264" s="4">
        <v>43122</v>
      </c>
      <c r="D264" s="4">
        <v>43212</v>
      </c>
      <c r="E264" s="3" t="s">
        <v>10</v>
      </c>
      <c r="F264" s="3">
        <v>69.95</v>
      </c>
      <c r="G264" s="5">
        <f t="shared" si="8"/>
        <v>43101</v>
      </c>
      <c r="H264" s="3">
        <f t="shared" si="9"/>
        <v>3</v>
      </c>
    </row>
    <row r="265" spans="1:8" x14ac:dyDescent="0.35">
      <c r="A265" s="3" t="s">
        <v>537</v>
      </c>
      <c r="B265" s="3" t="s">
        <v>538</v>
      </c>
      <c r="C265" s="4">
        <v>43431</v>
      </c>
      <c r="D265" s="4">
        <v>44031</v>
      </c>
      <c r="E265" s="3" t="s">
        <v>10</v>
      </c>
      <c r="F265" s="3">
        <v>69.95</v>
      </c>
      <c r="G265" s="5">
        <f t="shared" si="8"/>
        <v>43405</v>
      </c>
      <c r="H265" s="3">
        <f t="shared" si="9"/>
        <v>20</v>
      </c>
    </row>
    <row r="266" spans="1:8" x14ac:dyDescent="0.35">
      <c r="A266" s="3" t="s">
        <v>539</v>
      </c>
      <c r="B266" s="3" t="s">
        <v>540</v>
      </c>
      <c r="C266" s="4">
        <v>42988</v>
      </c>
      <c r="D266" s="4">
        <v>43408</v>
      </c>
      <c r="E266" s="3" t="s">
        <v>15</v>
      </c>
      <c r="F266" s="3">
        <v>27.95</v>
      </c>
      <c r="G266" s="5">
        <f t="shared" si="8"/>
        <v>42979</v>
      </c>
      <c r="H266" s="3">
        <f t="shared" si="9"/>
        <v>14</v>
      </c>
    </row>
    <row r="267" spans="1:8" x14ac:dyDescent="0.35">
      <c r="A267" s="3" t="s">
        <v>541</v>
      </c>
      <c r="B267" s="3" t="s">
        <v>542</v>
      </c>
      <c r="C267" s="4">
        <v>43079</v>
      </c>
      <c r="D267" s="4">
        <v>43769</v>
      </c>
      <c r="E267" s="3" t="s">
        <v>10</v>
      </c>
      <c r="F267" s="3">
        <v>69.95</v>
      </c>
      <c r="G267" s="5">
        <f t="shared" si="8"/>
        <v>43070</v>
      </c>
      <c r="H267" s="3">
        <f t="shared" si="9"/>
        <v>23</v>
      </c>
    </row>
    <row r="268" spans="1:8" x14ac:dyDescent="0.35">
      <c r="A268" s="3" t="s">
        <v>543</v>
      </c>
      <c r="B268" s="3" t="s">
        <v>544</v>
      </c>
      <c r="C268" s="4">
        <v>42917</v>
      </c>
      <c r="D268" s="4">
        <v>43337</v>
      </c>
      <c r="E268" s="3" t="s">
        <v>10</v>
      </c>
      <c r="F268" s="3">
        <v>69.95</v>
      </c>
      <c r="G268" s="5">
        <f t="shared" si="8"/>
        <v>42917</v>
      </c>
      <c r="H268" s="3">
        <f t="shared" si="9"/>
        <v>14</v>
      </c>
    </row>
    <row r="269" spans="1:8" x14ac:dyDescent="0.35">
      <c r="A269" s="3" t="s">
        <v>545</v>
      </c>
      <c r="B269" s="3" t="s">
        <v>546</v>
      </c>
      <c r="C269" s="4">
        <v>43156</v>
      </c>
      <c r="D269" s="4">
        <v>43756</v>
      </c>
      <c r="E269" s="3" t="s">
        <v>10</v>
      </c>
      <c r="F269" s="3">
        <v>69.95</v>
      </c>
      <c r="G269" s="5">
        <f t="shared" si="8"/>
        <v>43132</v>
      </c>
      <c r="H269" s="3">
        <f t="shared" si="9"/>
        <v>20</v>
      </c>
    </row>
    <row r="270" spans="1:8" x14ac:dyDescent="0.35">
      <c r="A270" s="3" t="s">
        <v>547</v>
      </c>
      <c r="B270" s="3" t="s">
        <v>548</v>
      </c>
      <c r="C270" s="4">
        <v>43414</v>
      </c>
      <c r="D270" s="4">
        <v>43714</v>
      </c>
      <c r="E270" s="3" t="s">
        <v>10</v>
      </c>
      <c r="F270" s="3">
        <v>69.95</v>
      </c>
      <c r="G270" s="5">
        <f t="shared" si="8"/>
        <v>43405</v>
      </c>
      <c r="H270" s="3">
        <f t="shared" si="9"/>
        <v>10</v>
      </c>
    </row>
    <row r="271" spans="1:8" x14ac:dyDescent="0.35">
      <c r="A271" s="3" t="s">
        <v>549</v>
      </c>
      <c r="B271" s="3" t="s">
        <v>550</v>
      </c>
      <c r="C271" s="4">
        <v>43409</v>
      </c>
      <c r="D271" s="4">
        <v>43739</v>
      </c>
      <c r="E271" s="3" t="s">
        <v>18</v>
      </c>
      <c r="F271" s="3">
        <v>13.95</v>
      </c>
      <c r="G271" s="5">
        <f t="shared" si="8"/>
        <v>43405</v>
      </c>
      <c r="H271" s="3">
        <f t="shared" si="9"/>
        <v>11</v>
      </c>
    </row>
    <row r="272" spans="1:8" x14ac:dyDescent="0.35">
      <c r="A272" s="3" t="s">
        <v>551</v>
      </c>
      <c r="B272" s="3" t="s">
        <v>552</v>
      </c>
      <c r="C272" s="4">
        <v>43108</v>
      </c>
      <c r="D272" s="4">
        <v>43558</v>
      </c>
      <c r="E272" s="3" t="s">
        <v>10</v>
      </c>
      <c r="F272" s="3">
        <v>69.95</v>
      </c>
      <c r="G272" s="5">
        <f t="shared" si="8"/>
        <v>43101</v>
      </c>
      <c r="H272" s="3">
        <f t="shared" si="9"/>
        <v>15</v>
      </c>
    </row>
    <row r="273" spans="1:8" x14ac:dyDescent="0.35">
      <c r="A273" s="3" t="s">
        <v>553</v>
      </c>
      <c r="B273" s="3" t="s">
        <v>554</v>
      </c>
      <c r="C273" s="4">
        <v>43625</v>
      </c>
      <c r="D273" s="4">
        <v>43775</v>
      </c>
      <c r="E273" s="3" t="s">
        <v>10</v>
      </c>
      <c r="F273" s="3">
        <v>69.95</v>
      </c>
      <c r="G273" s="5">
        <f t="shared" si="8"/>
        <v>43617</v>
      </c>
      <c r="H273" s="3">
        <f t="shared" si="9"/>
        <v>5</v>
      </c>
    </row>
    <row r="274" spans="1:8" x14ac:dyDescent="0.35">
      <c r="A274" s="3" t="s">
        <v>555</v>
      </c>
      <c r="B274" s="3" t="s">
        <v>556</v>
      </c>
      <c r="C274" s="4">
        <v>43575</v>
      </c>
      <c r="D274" s="4">
        <v>44295</v>
      </c>
      <c r="E274" s="3" t="s">
        <v>15</v>
      </c>
      <c r="F274" s="3">
        <v>27.95</v>
      </c>
      <c r="G274" s="5">
        <f t="shared" si="8"/>
        <v>43556</v>
      </c>
      <c r="H274" s="3">
        <f t="shared" si="9"/>
        <v>24</v>
      </c>
    </row>
    <row r="275" spans="1:8" x14ac:dyDescent="0.35">
      <c r="A275" s="3" t="s">
        <v>557</v>
      </c>
      <c r="B275" s="3" t="s">
        <v>558</v>
      </c>
      <c r="C275" s="4">
        <v>42959</v>
      </c>
      <c r="D275" s="4">
        <v>43169</v>
      </c>
      <c r="E275" s="3" t="s">
        <v>18</v>
      </c>
      <c r="F275" s="3">
        <v>13.95</v>
      </c>
      <c r="G275" s="5">
        <f t="shared" si="8"/>
        <v>42948</v>
      </c>
      <c r="H275" s="3">
        <f t="shared" si="9"/>
        <v>7</v>
      </c>
    </row>
    <row r="276" spans="1:8" x14ac:dyDescent="0.35">
      <c r="A276" s="3" t="s">
        <v>559</v>
      </c>
      <c r="B276" s="3" t="s">
        <v>560</v>
      </c>
      <c r="C276" s="4">
        <v>43210</v>
      </c>
      <c r="D276" s="4">
        <v>43960</v>
      </c>
      <c r="E276" s="3" t="s">
        <v>10</v>
      </c>
      <c r="F276" s="3">
        <v>69.95</v>
      </c>
      <c r="G276" s="5">
        <f t="shared" si="8"/>
        <v>43191</v>
      </c>
      <c r="H276" s="3">
        <f t="shared" si="9"/>
        <v>25</v>
      </c>
    </row>
    <row r="277" spans="1:8" x14ac:dyDescent="0.35">
      <c r="A277" s="3" t="s">
        <v>561</v>
      </c>
      <c r="B277" s="3" t="s">
        <v>562</v>
      </c>
      <c r="C277" s="4">
        <v>43188</v>
      </c>
      <c r="D277" s="4">
        <v>43488</v>
      </c>
      <c r="E277" s="3" t="s">
        <v>15</v>
      </c>
      <c r="F277" s="3">
        <v>27.95</v>
      </c>
      <c r="G277" s="5">
        <f t="shared" si="8"/>
        <v>43160</v>
      </c>
      <c r="H277" s="3">
        <f t="shared" si="9"/>
        <v>10</v>
      </c>
    </row>
    <row r="278" spans="1:8" x14ac:dyDescent="0.35">
      <c r="A278" s="3" t="s">
        <v>563</v>
      </c>
      <c r="B278" s="3" t="s">
        <v>564</v>
      </c>
      <c r="C278" s="4">
        <v>43561</v>
      </c>
      <c r="D278" s="4">
        <v>43771</v>
      </c>
      <c r="E278" s="3" t="s">
        <v>15</v>
      </c>
      <c r="F278" s="3">
        <v>27.95</v>
      </c>
      <c r="G278" s="5">
        <f t="shared" si="8"/>
        <v>43556</v>
      </c>
      <c r="H278" s="3">
        <f t="shared" si="9"/>
        <v>7</v>
      </c>
    </row>
    <row r="279" spans="1:8" x14ac:dyDescent="0.35">
      <c r="A279" s="3" t="s">
        <v>565</v>
      </c>
      <c r="B279" s="3" t="s">
        <v>566</v>
      </c>
      <c r="C279" s="4">
        <v>42968</v>
      </c>
      <c r="D279" s="4">
        <v>43328</v>
      </c>
      <c r="E279" s="3" t="s">
        <v>15</v>
      </c>
      <c r="F279" s="3">
        <v>27.95</v>
      </c>
      <c r="G279" s="5">
        <f t="shared" si="8"/>
        <v>42948</v>
      </c>
      <c r="H279" s="3">
        <f t="shared" si="9"/>
        <v>12</v>
      </c>
    </row>
    <row r="280" spans="1:8" x14ac:dyDescent="0.35">
      <c r="A280" s="3" t="s">
        <v>567</v>
      </c>
      <c r="B280" s="3" t="s">
        <v>568</v>
      </c>
      <c r="C280" s="4">
        <v>43193</v>
      </c>
      <c r="D280" s="4">
        <v>43583</v>
      </c>
      <c r="E280" s="3" t="s">
        <v>18</v>
      </c>
      <c r="F280" s="3">
        <v>13.95</v>
      </c>
      <c r="G280" s="5">
        <f t="shared" si="8"/>
        <v>43191</v>
      </c>
      <c r="H280" s="3">
        <f t="shared" si="9"/>
        <v>13</v>
      </c>
    </row>
    <row r="281" spans="1:8" x14ac:dyDescent="0.35">
      <c r="A281" s="3" t="s">
        <v>569</v>
      </c>
      <c r="B281" s="3" t="s">
        <v>570</v>
      </c>
      <c r="C281" s="4">
        <v>43352</v>
      </c>
      <c r="D281" s="4">
        <v>43652</v>
      </c>
      <c r="E281" s="3" t="s">
        <v>10</v>
      </c>
      <c r="F281" s="3">
        <v>69.95</v>
      </c>
      <c r="G281" s="5">
        <f t="shared" si="8"/>
        <v>43344</v>
      </c>
      <c r="H281" s="3">
        <f t="shared" si="9"/>
        <v>10</v>
      </c>
    </row>
    <row r="282" spans="1:8" x14ac:dyDescent="0.35">
      <c r="A282" s="3" t="s">
        <v>571</v>
      </c>
      <c r="B282" s="3" t="s">
        <v>572</v>
      </c>
      <c r="C282" s="4">
        <v>43615</v>
      </c>
      <c r="D282" s="4">
        <v>44305</v>
      </c>
      <c r="E282" s="3" t="s">
        <v>10</v>
      </c>
      <c r="F282" s="3">
        <v>69.95</v>
      </c>
      <c r="G282" s="5">
        <f t="shared" si="8"/>
        <v>43586</v>
      </c>
      <c r="H282" s="3">
        <f t="shared" si="9"/>
        <v>23</v>
      </c>
    </row>
    <row r="283" spans="1:8" x14ac:dyDescent="0.35">
      <c r="A283" s="3" t="s">
        <v>573</v>
      </c>
      <c r="B283" s="3" t="s">
        <v>574</v>
      </c>
      <c r="C283" s="4">
        <v>43420</v>
      </c>
      <c r="D283" s="4">
        <v>43540</v>
      </c>
      <c r="E283" s="3" t="s">
        <v>15</v>
      </c>
      <c r="F283" s="3">
        <v>27.95</v>
      </c>
      <c r="G283" s="5">
        <f t="shared" si="8"/>
        <v>43405</v>
      </c>
      <c r="H283" s="3">
        <f t="shared" si="9"/>
        <v>4</v>
      </c>
    </row>
    <row r="284" spans="1:8" x14ac:dyDescent="0.35">
      <c r="A284" s="3" t="s">
        <v>575</v>
      </c>
      <c r="B284" s="3" t="s">
        <v>576</v>
      </c>
      <c r="C284" s="4">
        <v>43430</v>
      </c>
      <c r="D284" s="4">
        <v>44060</v>
      </c>
      <c r="E284" s="3" t="s">
        <v>15</v>
      </c>
      <c r="F284" s="3">
        <v>27.95</v>
      </c>
      <c r="G284" s="5">
        <f t="shared" si="8"/>
        <v>43405</v>
      </c>
      <c r="H284" s="3">
        <f t="shared" si="9"/>
        <v>21</v>
      </c>
    </row>
    <row r="285" spans="1:8" x14ac:dyDescent="0.35">
      <c r="A285" s="3" t="s">
        <v>577</v>
      </c>
      <c r="B285" s="3" t="s">
        <v>578</v>
      </c>
      <c r="C285" s="4">
        <v>43557</v>
      </c>
      <c r="D285" s="4">
        <v>43947</v>
      </c>
      <c r="E285" s="3" t="s">
        <v>15</v>
      </c>
      <c r="F285" s="3">
        <v>27.95</v>
      </c>
      <c r="G285" s="5">
        <f t="shared" si="8"/>
        <v>43556</v>
      </c>
      <c r="H285" s="3">
        <f t="shared" si="9"/>
        <v>13</v>
      </c>
    </row>
    <row r="286" spans="1:8" x14ac:dyDescent="0.35">
      <c r="A286" s="3" t="s">
        <v>579</v>
      </c>
      <c r="B286" s="3" t="s">
        <v>580</v>
      </c>
      <c r="C286" s="4">
        <v>43424</v>
      </c>
      <c r="D286" s="4">
        <v>43874</v>
      </c>
      <c r="E286" s="3" t="s">
        <v>15</v>
      </c>
      <c r="F286" s="3">
        <v>27.95</v>
      </c>
      <c r="G286" s="5">
        <f t="shared" si="8"/>
        <v>43405</v>
      </c>
      <c r="H286" s="3">
        <f t="shared" si="9"/>
        <v>15</v>
      </c>
    </row>
    <row r="287" spans="1:8" x14ac:dyDescent="0.35">
      <c r="A287" s="3" t="s">
        <v>581</v>
      </c>
      <c r="B287" s="3" t="s">
        <v>582</v>
      </c>
      <c r="C287" s="4">
        <v>43161</v>
      </c>
      <c r="D287" s="4">
        <v>43701</v>
      </c>
      <c r="E287" s="3" t="s">
        <v>10</v>
      </c>
      <c r="F287" s="3">
        <v>69.95</v>
      </c>
      <c r="G287" s="5">
        <f t="shared" si="8"/>
        <v>43160</v>
      </c>
      <c r="H287" s="3">
        <f t="shared" si="9"/>
        <v>18</v>
      </c>
    </row>
    <row r="288" spans="1:8" x14ac:dyDescent="0.35">
      <c r="A288" s="3" t="s">
        <v>583</v>
      </c>
      <c r="B288" s="3" t="s">
        <v>584</v>
      </c>
      <c r="C288" s="4">
        <v>43257</v>
      </c>
      <c r="D288" s="4">
        <v>43399</v>
      </c>
      <c r="E288" s="3" t="s">
        <v>10</v>
      </c>
      <c r="F288" s="3">
        <v>69.95</v>
      </c>
      <c r="G288" s="5">
        <f t="shared" si="8"/>
        <v>43252</v>
      </c>
      <c r="H288" s="3">
        <f t="shared" si="9"/>
        <v>5</v>
      </c>
    </row>
    <row r="289" spans="1:8" x14ac:dyDescent="0.35">
      <c r="A289" s="3" t="s">
        <v>585</v>
      </c>
      <c r="B289" s="3" t="s">
        <v>586</v>
      </c>
      <c r="C289" s="4">
        <v>43258</v>
      </c>
      <c r="D289" s="4">
        <v>43468</v>
      </c>
      <c r="E289" s="3" t="s">
        <v>15</v>
      </c>
      <c r="F289" s="3">
        <v>27.95</v>
      </c>
      <c r="G289" s="5">
        <f t="shared" si="8"/>
        <v>43252</v>
      </c>
      <c r="H289" s="3">
        <f t="shared" si="9"/>
        <v>7</v>
      </c>
    </row>
    <row r="290" spans="1:8" x14ac:dyDescent="0.35">
      <c r="A290" s="3" t="s">
        <v>587</v>
      </c>
      <c r="B290" s="3" t="s">
        <v>588</v>
      </c>
      <c r="C290" s="4">
        <v>43287</v>
      </c>
      <c r="D290" s="4">
        <v>44007</v>
      </c>
      <c r="E290" s="3" t="s">
        <v>18</v>
      </c>
      <c r="F290" s="3">
        <v>13.95</v>
      </c>
      <c r="G290" s="5">
        <f t="shared" si="8"/>
        <v>43282</v>
      </c>
      <c r="H290" s="3">
        <f t="shared" si="9"/>
        <v>24</v>
      </c>
    </row>
    <row r="291" spans="1:8" x14ac:dyDescent="0.35">
      <c r="A291" s="3" t="s">
        <v>589</v>
      </c>
      <c r="B291" s="3" t="s">
        <v>590</v>
      </c>
      <c r="C291" s="4">
        <v>43616</v>
      </c>
      <c r="D291" s="4">
        <v>43796</v>
      </c>
      <c r="E291" s="3" t="s">
        <v>15</v>
      </c>
      <c r="F291" s="3">
        <v>27.95</v>
      </c>
      <c r="G291" s="5">
        <f t="shared" si="8"/>
        <v>43586</v>
      </c>
      <c r="H291" s="3">
        <f t="shared" si="9"/>
        <v>6</v>
      </c>
    </row>
    <row r="292" spans="1:8" x14ac:dyDescent="0.35">
      <c r="A292" s="3" t="s">
        <v>591</v>
      </c>
      <c r="B292" s="3" t="s">
        <v>592</v>
      </c>
      <c r="C292" s="4">
        <v>42992</v>
      </c>
      <c r="D292" s="4">
        <v>43412</v>
      </c>
      <c r="E292" s="3" t="s">
        <v>15</v>
      </c>
      <c r="F292" s="3">
        <v>27.95</v>
      </c>
      <c r="G292" s="5">
        <f t="shared" si="8"/>
        <v>42979</v>
      </c>
      <c r="H292" s="3">
        <f t="shared" si="9"/>
        <v>14</v>
      </c>
    </row>
    <row r="293" spans="1:8" x14ac:dyDescent="0.35">
      <c r="A293" s="3" t="s">
        <v>593</v>
      </c>
      <c r="B293" s="3" t="s">
        <v>594</v>
      </c>
      <c r="C293" s="4">
        <v>43337</v>
      </c>
      <c r="D293" s="4">
        <v>43667</v>
      </c>
      <c r="E293" s="3" t="s">
        <v>10</v>
      </c>
      <c r="F293" s="3">
        <v>69.95</v>
      </c>
      <c r="G293" s="5">
        <f t="shared" si="8"/>
        <v>43313</v>
      </c>
      <c r="H293" s="3">
        <f t="shared" si="9"/>
        <v>11</v>
      </c>
    </row>
    <row r="294" spans="1:8" x14ac:dyDescent="0.35">
      <c r="A294" s="3" t="s">
        <v>595</v>
      </c>
      <c r="B294" s="3" t="s">
        <v>596</v>
      </c>
      <c r="C294" s="4">
        <v>43117</v>
      </c>
      <c r="D294" s="4">
        <v>43627</v>
      </c>
      <c r="E294" s="3" t="s">
        <v>15</v>
      </c>
      <c r="F294" s="3">
        <v>27.95</v>
      </c>
      <c r="G294" s="5">
        <f t="shared" si="8"/>
        <v>43101</v>
      </c>
      <c r="H294" s="3">
        <f t="shared" si="9"/>
        <v>17</v>
      </c>
    </row>
    <row r="295" spans="1:8" x14ac:dyDescent="0.35">
      <c r="A295" s="3" t="s">
        <v>597</v>
      </c>
      <c r="B295" s="3" t="s">
        <v>598</v>
      </c>
      <c r="C295" s="4">
        <v>43570</v>
      </c>
      <c r="D295" s="4">
        <v>43780</v>
      </c>
      <c r="E295" s="3" t="s">
        <v>18</v>
      </c>
      <c r="F295" s="3">
        <v>13.95</v>
      </c>
      <c r="G295" s="5">
        <f t="shared" si="8"/>
        <v>43556</v>
      </c>
      <c r="H295" s="3">
        <f t="shared" si="9"/>
        <v>7</v>
      </c>
    </row>
    <row r="296" spans="1:8" x14ac:dyDescent="0.35">
      <c r="A296" s="3" t="s">
        <v>599</v>
      </c>
      <c r="B296" s="3" t="s">
        <v>600</v>
      </c>
      <c r="C296" s="4">
        <v>43104</v>
      </c>
      <c r="D296" s="4">
        <v>43524</v>
      </c>
      <c r="E296" s="3" t="s">
        <v>15</v>
      </c>
      <c r="F296" s="3">
        <v>27.95</v>
      </c>
      <c r="G296" s="5">
        <f t="shared" si="8"/>
        <v>43101</v>
      </c>
      <c r="H296" s="3">
        <f t="shared" si="9"/>
        <v>14</v>
      </c>
    </row>
    <row r="297" spans="1:8" x14ac:dyDescent="0.35">
      <c r="A297" s="3" t="s">
        <v>601</v>
      </c>
      <c r="B297" s="3" t="s">
        <v>602</v>
      </c>
      <c r="C297" s="4">
        <v>43453</v>
      </c>
      <c r="D297" s="4">
        <v>43753</v>
      </c>
      <c r="E297" s="3" t="s">
        <v>10</v>
      </c>
      <c r="F297" s="3">
        <v>69.95</v>
      </c>
      <c r="G297" s="5">
        <f t="shared" si="8"/>
        <v>43435</v>
      </c>
      <c r="H297" s="3">
        <f t="shared" si="9"/>
        <v>10</v>
      </c>
    </row>
    <row r="298" spans="1:8" x14ac:dyDescent="0.35">
      <c r="A298" s="3" t="s">
        <v>603</v>
      </c>
      <c r="B298" s="3" t="s">
        <v>604</v>
      </c>
      <c r="C298" s="4">
        <v>43446</v>
      </c>
      <c r="D298" s="4">
        <v>43866</v>
      </c>
      <c r="E298" s="3" t="s">
        <v>15</v>
      </c>
      <c r="F298" s="3">
        <v>27.95</v>
      </c>
      <c r="G298" s="5">
        <f t="shared" si="8"/>
        <v>43435</v>
      </c>
      <c r="H298" s="3">
        <f t="shared" si="9"/>
        <v>14</v>
      </c>
    </row>
    <row r="299" spans="1:8" x14ac:dyDescent="0.35">
      <c r="A299" s="3" t="s">
        <v>605</v>
      </c>
      <c r="B299" s="3" t="s">
        <v>606</v>
      </c>
      <c r="C299" s="4">
        <v>42901</v>
      </c>
      <c r="D299" s="4">
        <v>43381</v>
      </c>
      <c r="E299" s="3" t="s">
        <v>15</v>
      </c>
      <c r="F299" s="3">
        <v>27.95</v>
      </c>
      <c r="G299" s="5">
        <f t="shared" si="8"/>
        <v>42887</v>
      </c>
      <c r="H299" s="3">
        <f t="shared" si="9"/>
        <v>16</v>
      </c>
    </row>
    <row r="300" spans="1:8" x14ac:dyDescent="0.35">
      <c r="A300" s="3" t="s">
        <v>607</v>
      </c>
      <c r="B300" s="3" t="s">
        <v>608</v>
      </c>
      <c r="C300" s="4">
        <v>43031</v>
      </c>
      <c r="D300" s="4">
        <v>43391</v>
      </c>
      <c r="E300" s="3" t="s">
        <v>10</v>
      </c>
      <c r="F300" s="3">
        <v>69.95</v>
      </c>
      <c r="G300" s="5">
        <f t="shared" si="8"/>
        <v>43009</v>
      </c>
      <c r="H300" s="3">
        <f t="shared" si="9"/>
        <v>12</v>
      </c>
    </row>
    <row r="301" spans="1:8" x14ac:dyDescent="0.35">
      <c r="A301" s="3" t="s">
        <v>609</v>
      </c>
      <c r="B301" s="3" t="s">
        <v>610</v>
      </c>
      <c r="C301" s="4">
        <v>43508</v>
      </c>
      <c r="D301" s="4">
        <v>44258</v>
      </c>
      <c r="E301" s="3" t="s">
        <v>15</v>
      </c>
      <c r="F301" s="3">
        <v>27.95</v>
      </c>
      <c r="G301" s="5">
        <f t="shared" si="8"/>
        <v>43497</v>
      </c>
      <c r="H301" s="3">
        <f t="shared" si="9"/>
        <v>25</v>
      </c>
    </row>
    <row r="302" spans="1:8" x14ac:dyDescent="0.35">
      <c r="A302" s="3" t="s">
        <v>611</v>
      </c>
      <c r="B302" s="3" t="s">
        <v>612</v>
      </c>
      <c r="C302" s="4">
        <v>43252</v>
      </c>
      <c r="D302" s="4">
        <v>43342</v>
      </c>
      <c r="E302" s="3" t="s">
        <v>18</v>
      </c>
      <c r="F302" s="3">
        <v>13.95</v>
      </c>
      <c r="G302" s="5">
        <f t="shared" si="8"/>
        <v>43252</v>
      </c>
      <c r="H302" s="3">
        <f t="shared" si="9"/>
        <v>3</v>
      </c>
    </row>
    <row r="303" spans="1:8" x14ac:dyDescent="0.35">
      <c r="A303" s="3" t="s">
        <v>613</v>
      </c>
      <c r="B303" s="3" t="s">
        <v>614</v>
      </c>
      <c r="C303" s="4">
        <v>43554</v>
      </c>
      <c r="D303" s="4">
        <v>43764</v>
      </c>
      <c r="E303" s="3" t="s">
        <v>18</v>
      </c>
      <c r="F303" s="3">
        <v>13.95</v>
      </c>
      <c r="G303" s="5">
        <f t="shared" si="8"/>
        <v>43525</v>
      </c>
      <c r="H303" s="3">
        <f t="shared" si="9"/>
        <v>7</v>
      </c>
    </row>
    <row r="304" spans="1:8" x14ac:dyDescent="0.35">
      <c r="A304" s="3" t="s">
        <v>615</v>
      </c>
      <c r="B304" s="3" t="s">
        <v>616</v>
      </c>
      <c r="C304" s="4">
        <v>43449</v>
      </c>
      <c r="D304" s="4">
        <v>43989</v>
      </c>
      <c r="E304" s="3" t="s">
        <v>18</v>
      </c>
      <c r="F304" s="3">
        <v>13.95</v>
      </c>
      <c r="G304" s="5">
        <f t="shared" si="8"/>
        <v>43435</v>
      </c>
      <c r="H304" s="3">
        <f t="shared" si="9"/>
        <v>18</v>
      </c>
    </row>
    <row r="305" spans="1:8" x14ac:dyDescent="0.35">
      <c r="A305" s="3" t="s">
        <v>617</v>
      </c>
      <c r="B305" s="3" t="s">
        <v>618</v>
      </c>
      <c r="C305" s="4">
        <v>43118</v>
      </c>
      <c r="D305" s="4">
        <v>43688</v>
      </c>
      <c r="E305" s="3" t="s">
        <v>10</v>
      </c>
      <c r="F305" s="3">
        <v>69.95</v>
      </c>
      <c r="G305" s="5">
        <f t="shared" si="8"/>
        <v>43101</v>
      </c>
      <c r="H305" s="3">
        <f t="shared" si="9"/>
        <v>19</v>
      </c>
    </row>
    <row r="306" spans="1:8" x14ac:dyDescent="0.35">
      <c r="A306" s="3" t="s">
        <v>619</v>
      </c>
      <c r="B306" s="3" t="s">
        <v>620</v>
      </c>
      <c r="C306" s="4">
        <v>43598</v>
      </c>
      <c r="D306" s="4">
        <v>43928</v>
      </c>
      <c r="E306" s="3" t="s">
        <v>15</v>
      </c>
      <c r="F306" s="3">
        <v>27.95</v>
      </c>
      <c r="G306" s="5">
        <f t="shared" si="8"/>
        <v>43586</v>
      </c>
      <c r="H306" s="3">
        <f t="shared" si="9"/>
        <v>11</v>
      </c>
    </row>
    <row r="307" spans="1:8" x14ac:dyDescent="0.35">
      <c r="A307" s="3" t="s">
        <v>621</v>
      </c>
      <c r="B307" s="3" t="s">
        <v>622</v>
      </c>
      <c r="C307" s="4">
        <v>43378</v>
      </c>
      <c r="D307" s="4">
        <v>43828</v>
      </c>
      <c r="E307" s="3" t="s">
        <v>18</v>
      </c>
      <c r="F307" s="3">
        <v>13.95</v>
      </c>
      <c r="G307" s="5">
        <f t="shared" si="8"/>
        <v>43374</v>
      </c>
      <c r="H307" s="3">
        <f t="shared" si="9"/>
        <v>15</v>
      </c>
    </row>
    <row r="308" spans="1:8" x14ac:dyDescent="0.35">
      <c r="A308" s="3" t="s">
        <v>623</v>
      </c>
      <c r="B308" s="3" t="s">
        <v>624</v>
      </c>
      <c r="C308" s="4">
        <v>43158</v>
      </c>
      <c r="D308" s="4">
        <v>43248</v>
      </c>
      <c r="E308" s="3" t="s">
        <v>15</v>
      </c>
      <c r="F308" s="3">
        <v>27.95</v>
      </c>
      <c r="G308" s="5">
        <f t="shared" si="8"/>
        <v>43132</v>
      </c>
      <c r="H308" s="3">
        <f t="shared" si="9"/>
        <v>3</v>
      </c>
    </row>
    <row r="309" spans="1:8" x14ac:dyDescent="0.35">
      <c r="A309" s="3" t="s">
        <v>625</v>
      </c>
      <c r="B309" s="3" t="s">
        <v>626</v>
      </c>
      <c r="C309" s="4">
        <v>43444</v>
      </c>
      <c r="D309" s="4">
        <v>44134</v>
      </c>
      <c r="E309" s="3" t="s">
        <v>18</v>
      </c>
      <c r="F309" s="3">
        <v>13.95</v>
      </c>
      <c r="G309" s="5">
        <f t="shared" si="8"/>
        <v>43435</v>
      </c>
      <c r="H309" s="3">
        <f t="shared" si="9"/>
        <v>23</v>
      </c>
    </row>
    <row r="310" spans="1:8" x14ac:dyDescent="0.35">
      <c r="A310" s="3" t="s">
        <v>627</v>
      </c>
      <c r="B310" s="3" t="s">
        <v>628</v>
      </c>
      <c r="C310" s="4">
        <v>43003</v>
      </c>
      <c r="D310" s="4">
        <v>43723</v>
      </c>
      <c r="E310" s="3" t="s">
        <v>10</v>
      </c>
      <c r="F310" s="3">
        <v>69.95</v>
      </c>
      <c r="G310" s="5">
        <f t="shared" si="8"/>
        <v>42979</v>
      </c>
      <c r="H310" s="3">
        <f t="shared" si="9"/>
        <v>24</v>
      </c>
    </row>
    <row r="311" spans="1:8" x14ac:dyDescent="0.35">
      <c r="A311" s="3" t="s">
        <v>629</v>
      </c>
      <c r="B311" s="3" t="s">
        <v>630</v>
      </c>
      <c r="C311" s="4">
        <v>43465</v>
      </c>
      <c r="D311" s="4">
        <v>43915</v>
      </c>
      <c r="E311" s="3" t="s">
        <v>18</v>
      </c>
      <c r="F311" s="3">
        <v>13.95</v>
      </c>
      <c r="G311" s="5">
        <f t="shared" si="8"/>
        <v>43435</v>
      </c>
      <c r="H311" s="3">
        <f t="shared" si="9"/>
        <v>15</v>
      </c>
    </row>
    <row r="312" spans="1:8" x14ac:dyDescent="0.35">
      <c r="A312" s="3" t="s">
        <v>631</v>
      </c>
      <c r="B312" s="3" t="s">
        <v>632</v>
      </c>
      <c r="C312" s="4">
        <v>43066</v>
      </c>
      <c r="D312" s="4">
        <v>43606</v>
      </c>
      <c r="E312" s="3" t="s">
        <v>18</v>
      </c>
      <c r="F312" s="3">
        <v>13.95</v>
      </c>
      <c r="G312" s="5">
        <f t="shared" si="8"/>
        <v>43040</v>
      </c>
      <c r="H312" s="3">
        <f t="shared" si="9"/>
        <v>18</v>
      </c>
    </row>
    <row r="313" spans="1:8" x14ac:dyDescent="0.35">
      <c r="A313" s="3" t="s">
        <v>633</v>
      </c>
      <c r="B313" s="3" t="s">
        <v>634</v>
      </c>
      <c r="C313" s="4">
        <v>43644</v>
      </c>
      <c r="D313" s="4">
        <v>43914</v>
      </c>
      <c r="E313" s="3" t="s">
        <v>15</v>
      </c>
      <c r="F313" s="3">
        <v>27.95</v>
      </c>
      <c r="G313" s="5">
        <f t="shared" si="8"/>
        <v>43617</v>
      </c>
      <c r="H313" s="3">
        <f t="shared" si="9"/>
        <v>9</v>
      </c>
    </row>
    <row r="314" spans="1:8" x14ac:dyDescent="0.35">
      <c r="A314" s="3" t="s">
        <v>635</v>
      </c>
      <c r="B314" s="3" t="s">
        <v>636</v>
      </c>
      <c r="C314" s="4">
        <v>43592</v>
      </c>
      <c r="D314" s="4">
        <v>43802</v>
      </c>
      <c r="E314" s="3" t="s">
        <v>10</v>
      </c>
      <c r="F314" s="3">
        <v>69.95</v>
      </c>
      <c r="G314" s="5">
        <f t="shared" si="8"/>
        <v>43586</v>
      </c>
      <c r="H314" s="3">
        <f t="shared" si="9"/>
        <v>7</v>
      </c>
    </row>
    <row r="315" spans="1:8" x14ac:dyDescent="0.35">
      <c r="A315" s="3" t="s">
        <v>637</v>
      </c>
      <c r="B315" s="3" t="s">
        <v>638</v>
      </c>
      <c r="C315" s="4">
        <v>42982</v>
      </c>
      <c r="D315" s="4">
        <v>43072</v>
      </c>
      <c r="E315" s="3" t="s">
        <v>10</v>
      </c>
      <c r="F315" s="3">
        <v>69.95</v>
      </c>
      <c r="G315" s="5">
        <f t="shared" si="8"/>
        <v>42979</v>
      </c>
      <c r="H315" s="3">
        <f t="shared" si="9"/>
        <v>3</v>
      </c>
    </row>
    <row r="316" spans="1:8" x14ac:dyDescent="0.35">
      <c r="A316" s="3" t="s">
        <v>639</v>
      </c>
      <c r="B316" s="3" t="s">
        <v>640</v>
      </c>
      <c r="C316" s="4">
        <v>43539</v>
      </c>
      <c r="D316" s="4">
        <v>44259</v>
      </c>
      <c r="E316" s="3" t="s">
        <v>18</v>
      </c>
      <c r="F316" s="3">
        <v>13.95</v>
      </c>
      <c r="G316" s="5">
        <f t="shared" si="8"/>
        <v>43525</v>
      </c>
      <c r="H316" s="3">
        <f t="shared" si="9"/>
        <v>24</v>
      </c>
    </row>
    <row r="317" spans="1:8" x14ac:dyDescent="0.35">
      <c r="A317" s="3" t="s">
        <v>641</v>
      </c>
      <c r="B317" s="3" t="s">
        <v>642</v>
      </c>
      <c r="C317" s="4">
        <v>42937</v>
      </c>
      <c r="D317" s="4">
        <v>43417</v>
      </c>
      <c r="E317" s="3" t="s">
        <v>10</v>
      </c>
      <c r="F317" s="3">
        <v>69.95</v>
      </c>
      <c r="G317" s="5">
        <f t="shared" si="8"/>
        <v>42917</v>
      </c>
      <c r="H317" s="3">
        <f t="shared" si="9"/>
        <v>16</v>
      </c>
    </row>
    <row r="318" spans="1:8" x14ac:dyDescent="0.35">
      <c r="A318" s="3" t="s">
        <v>643</v>
      </c>
      <c r="B318" s="3" t="s">
        <v>644</v>
      </c>
      <c r="C318" s="4">
        <v>43574</v>
      </c>
      <c r="D318" s="4">
        <v>44294</v>
      </c>
      <c r="E318" s="3" t="s">
        <v>10</v>
      </c>
      <c r="F318" s="3">
        <v>69.95</v>
      </c>
      <c r="G318" s="5">
        <f t="shared" si="8"/>
        <v>43556</v>
      </c>
      <c r="H318" s="3">
        <f t="shared" si="9"/>
        <v>24</v>
      </c>
    </row>
    <row r="319" spans="1:8" x14ac:dyDescent="0.35">
      <c r="A319" s="3" t="s">
        <v>645</v>
      </c>
      <c r="B319" s="3" t="s">
        <v>646</v>
      </c>
      <c r="C319" s="4">
        <v>42907</v>
      </c>
      <c r="D319" s="4">
        <v>42997</v>
      </c>
      <c r="E319" s="3" t="s">
        <v>18</v>
      </c>
      <c r="F319" s="3">
        <v>13.95</v>
      </c>
      <c r="G319" s="5">
        <f t="shared" si="8"/>
        <v>42887</v>
      </c>
      <c r="H319" s="3">
        <f t="shared" si="9"/>
        <v>3</v>
      </c>
    </row>
    <row r="320" spans="1:8" x14ac:dyDescent="0.35">
      <c r="A320" s="3" t="s">
        <v>647</v>
      </c>
      <c r="B320" s="3" t="s">
        <v>648</v>
      </c>
      <c r="C320" s="4">
        <v>43519</v>
      </c>
      <c r="D320" s="4">
        <v>44329</v>
      </c>
      <c r="E320" s="3" t="s">
        <v>15</v>
      </c>
      <c r="F320" s="3">
        <v>27.95</v>
      </c>
      <c r="G320" s="5">
        <f t="shared" si="8"/>
        <v>43497</v>
      </c>
      <c r="H320" s="3">
        <f t="shared" si="9"/>
        <v>27</v>
      </c>
    </row>
    <row r="321" spans="1:8" x14ac:dyDescent="0.35">
      <c r="A321" s="3" t="s">
        <v>649</v>
      </c>
      <c r="B321" s="3" t="s">
        <v>650</v>
      </c>
      <c r="C321" s="4">
        <v>43021</v>
      </c>
      <c r="D321" s="4">
        <v>43141</v>
      </c>
      <c r="E321" s="3" t="s">
        <v>18</v>
      </c>
      <c r="F321" s="3">
        <v>13.95</v>
      </c>
      <c r="G321" s="5">
        <f t="shared" si="8"/>
        <v>43009</v>
      </c>
      <c r="H321" s="3">
        <f t="shared" si="9"/>
        <v>4</v>
      </c>
    </row>
    <row r="322" spans="1:8" x14ac:dyDescent="0.35">
      <c r="A322" s="3" t="s">
        <v>651</v>
      </c>
      <c r="B322" s="3" t="s">
        <v>652</v>
      </c>
      <c r="C322" s="4">
        <v>43137</v>
      </c>
      <c r="D322" s="4">
        <v>43317</v>
      </c>
      <c r="E322" s="3" t="s">
        <v>15</v>
      </c>
      <c r="F322" s="3">
        <v>27.95</v>
      </c>
      <c r="G322" s="5">
        <f t="shared" si="8"/>
        <v>43132</v>
      </c>
      <c r="H322" s="3">
        <f t="shared" si="9"/>
        <v>6</v>
      </c>
    </row>
    <row r="323" spans="1:8" x14ac:dyDescent="0.35">
      <c r="A323" s="3" t="s">
        <v>653</v>
      </c>
      <c r="B323" s="3" t="s">
        <v>654</v>
      </c>
      <c r="C323" s="4">
        <v>43456</v>
      </c>
      <c r="D323" s="4">
        <v>44146</v>
      </c>
      <c r="E323" s="3" t="s">
        <v>18</v>
      </c>
      <c r="F323" s="3">
        <v>13.95</v>
      </c>
      <c r="G323" s="5">
        <f t="shared" ref="G323:G386" si="10">DATE(YEAR(C323),MONTH(C323),1)</f>
        <v>43435</v>
      </c>
      <c r="H323" s="3">
        <f t="shared" ref="H323:H386" si="11">IF(ISNUMBER(D323),ROUND((D323-C323)/30,0), "Active")</f>
        <v>23</v>
      </c>
    </row>
    <row r="324" spans="1:8" x14ac:dyDescent="0.35">
      <c r="A324" s="3" t="s">
        <v>655</v>
      </c>
      <c r="B324" s="3" t="s">
        <v>656</v>
      </c>
      <c r="C324" s="4">
        <v>43522</v>
      </c>
      <c r="D324" s="4">
        <v>44182</v>
      </c>
      <c r="E324" s="3" t="s">
        <v>18</v>
      </c>
      <c r="F324" s="3">
        <v>13.95</v>
      </c>
      <c r="G324" s="5">
        <f t="shared" si="10"/>
        <v>43497</v>
      </c>
      <c r="H324" s="3">
        <f t="shared" si="11"/>
        <v>22</v>
      </c>
    </row>
    <row r="325" spans="1:8" x14ac:dyDescent="0.35">
      <c r="A325" s="3" t="s">
        <v>657</v>
      </c>
      <c r="B325" s="3" t="s">
        <v>658</v>
      </c>
      <c r="C325" s="4">
        <v>43015</v>
      </c>
      <c r="D325" s="4">
        <v>43105</v>
      </c>
      <c r="E325" s="3" t="s">
        <v>18</v>
      </c>
      <c r="F325" s="3">
        <v>13.95</v>
      </c>
      <c r="G325" s="5">
        <f t="shared" si="10"/>
        <v>43009</v>
      </c>
      <c r="H325" s="3">
        <f t="shared" si="11"/>
        <v>3</v>
      </c>
    </row>
    <row r="326" spans="1:8" x14ac:dyDescent="0.35">
      <c r="A326" s="3" t="s">
        <v>659</v>
      </c>
      <c r="B326" s="3" t="s">
        <v>660</v>
      </c>
      <c r="C326" s="4">
        <v>43285</v>
      </c>
      <c r="D326" s="4">
        <v>43705</v>
      </c>
      <c r="E326" s="3" t="s">
        <v>10</v>
      </c>
      <c r="F326" s="3">
        <v>69.95</v>
      </c>
      <c r="G326" s="5">
        <f t="shared" si="10"/>
        <v>43282</v>
      </c>
      <c r="H326" s="3">
        <f t="shared" si="11"/>
        <v>14</v>
      </c>
    </row>
    <row r="327" spans="1:8" x14ac:dyDescent="0.35">
      <c r="A327" s="3" t="s">
        <v>661</v>
      </c>
      <c r="B327" s="3" t="s">
        <v>662</v>
      </c>
      <c r="C327" s="4">
        <v>43335</v>
      </c>
      <c r="D327" s="4"/>
      <c r="E327" s="3" t="s">
        <v>15</v>
      </c>
      <c r="F327" s="3">
        <v>27.95</v>
      </c>
      <c r="G327" s="5">
        <f t="shared" si="10"/>
        <v>43313</v>
      </c>
      <c r="H327" s="3" t="str">
        <f t="shared" si="11"/>
        <v>Active</v>
      </c>
    </row>
    <row r="328" spans="1:8" x14ac:dyDescent="0.35">
      <c r="A328" s="3" t="s">
        <v>663</v>
      </c>
      <c r="B328" s="3" t="s">
        <v>664</v>
      </c>
      <c r="C328" s="4">
        <v>43373</v>
      </c>
      <c r="D328" s="4">
        <v>43463</v>
      </c>
      <c r="E328" s="3" t="s">
        <v>15</v>
      </c>
      <c r="F328" s="3">
        <v>27.95</v>
      </c>
      <c r="G328" s="5">
        <f t="shared" si="10"/>
        <v>43344</v>
      </c>
      <c r="H328" s="3">
        <f t="shared" si="11"/>
        <v>3</v>
      </c>
    </row>
    <row r="329" spans="1:8" x14ac:dyDescent="0.35">
      <c r="A329" s="3" t="s">
        <v>665</v>
      </c>
      <c r="B329" s="3" t="s">
        <v>666</v>
      </c>
      <c r="C329" s="4">
        <v>42932</v>
      </c>
      <c r="D329" s="4">
        <v>43652</v>
      </c>
      <c r="E329" s="3" t="s">
        <v>10</v>
      </c>
      <c r="F329" s="3">
        <v>69.95</v>
      </c>
      <c r="G329" s="5">
        <f t="shared" si="10"/>
        <v>42917</v>
      </c>
      <c r="H329" s="3">
        <f t="shared" si="11"/>
        <v>24</v>
      </c>
    </row>
    <row r="330" spans="1:8" x14ac:dyDescent="0.35">
      <c r="A330" s="3" t="s">
        <v>667</v>
      </c>
      <c r="B330" s="3" t="s">
        <v>668</v>
      </c>
      <c r="C330" s="4">
        <v>43606</v>
      </c>
      <c r="D330" s="4">
        <v>43966</v>
      </c>
      <c r="E330" s="3" t="s">
        <v>15</v>
      </c>
      <c r="F330" s="3">
        <v>27.95</v>
      </c>
      <c r="G330" s="5">
        <f t="shared" si="10"/>
        <v>43586</v>
      </c>
      <c r="H330" s="3">
        <f t="shared" si="11"/>
        <v>12</v>
      </c>
    </row>
    <row r="331" spans="1:8" x14ac:dyDescent="0.35">
      <c r="A331" s="3" t="s">
        <v>669</v>
      </c>
      <c r="B331" s="3" t="s">
        <v>670</v>
      </c>
      <c r="C331" s="4">
        <v>42934</v>
      </c>
      <c r="D331" s="4">
        <v>43114</v>
      </c>
      <c r="E331" s="3" t="s">
        <v>18</v>
      </c>
      <c r="F331" s="3">
        <v>13.95</v>
      </c>
      <c r="G331" s="5">
        <f t="shared" si="10"/>
        <v>42917</v>
      </c>
      <c r="H331" s="3">
        <f t="shared" si="11"/>
        <v>6</v>
      </c>
    </row>
    <row r="332" spans="1:8" x14ac:dyDescent="0.35">
      <c r="A332" s="3" t="s">
        <v>671</v>
      </c>
      <c r="B332" s="3" t="s">
        <v>672</v>
      </c>
      <c r="C332" s="4">
        <v>43419</v>
      </c>
      <c r="D332" s="4"/>
      <c r="E332" s="3" t="s">
        <v>18</v>
      </c>
      <c r="F332" s="3">
        <v>13.95</v>
      </c>
      <c r="G332" s="5">
        <f t="shared" si="10"/>
        <v>43405</v>
      </c>
      <c r="H332" s="3" t="str">
        <f t="shared" si="11"/>
        <v>Active</v>
      </c>
    </row>
    <row r="333" spans="1:8" x14ac:dyDescent="0.35">
      <c r="A333" s="3" t="s">
        <v>673</v>
      </c>
      <c r="B333" s="3" t="s">
        <v>674</v>
      </c>
      <c r="C333" s="4">
        <v>43088</v>
      </c>
      <c r="D333" s="4">
        <v>43418</v>
      </c>
      <c r="E333" s="3" t="s">
        <v>15</v>
      </c>
      <c r="F333" s="3">
        <v>27.95</v>
      </c>
      <c r="G333" s="5">
        <f t="shared" si="10"/>
        <v>43070</v>
      </c>
      <c r="H333" s="3">
        <f t="shared" si="11"/>
        <v>11</v>
      </c>
    </row>
    <row r="334" spans="1:8" x14ac:dyDescent="0.35">
      <c r="A334" s="3" t="s">
        <v>675</v>
      </c>
      <c r="B334" s="3" t="s">
        <v>676</v>
      </c>
      <c r="C334" s="4">
        <v>43383</v>
      </c>
      <c r="D334" s="4">
        <v>43983</v>
      </c>
      <c r="E334" s="3" t="s">
        <v>18</v>
      </c>
      <c r="F334" s="3">
        <v>13.95</v>
      </c>
      <c r="G334" s="5">
        <f t="shared" si="10"/>
        <v>43374</v>
      </c>
      <c r="H334" s="3">
        <f t="shared" si="11"/>
        <v>20</v>
      </c>
    </row>
    <row r="335" spans="1:8" x14ac:dyDescent="0.35">
      <c r="A335" s="3" t="s">
        <v>677</v>
      </c>
      <c r="B335" s="3" t="s">
        <v>678</v>
      </c>
      <c r="C335" s="4">
        <v>43319</v>
      </c>
      <c r="D335" s="4">
        <v>43409</v>
      </c>
      <c r="E335" s="3" t="s">
        <v>18</v>
      </c>
      <c r="F335" s="3">
        <v>13.95</v>
      </c>
      <c r="G335" s="5">
        <f t="shared" si="10"/>
        <v>43313</v>
      </c>
      <c r="H335" s="3">
        <f t="shared" si="11"/>
        <v>3</v>
      </c>
    </row>
    <row r="336" spans="1:8" x14ac:dyDescent="0.35">
      <c r="A336" s="3" t="s">
        <v>679</v>
      </c>
      <c r="B336" s="3" t="s">
        <v>680</v>
      </c>
      <c r="C336" s="4">
        <v>43063</v>
      </c>
      <c r="D336" s="4">
        <v>43753</v>
      </c>
      <c r="E336" s="3" t="s">
        <v>10</v>
      </c>
      <c r="F336" s="3">
        <v>69.95</v>
      </c>
      <c r="G336" s="5">
        <f t="shared" si="10"/>
        <v>43040</v>
      </c>
      <c r="H336" s="3">
        <f t="shared" si="11"/>
        <v>23</v>
      </c>
    </row>
    <row r="337" spans="1:8" x14ac:dyDescent="0.35">
      <c r="A337" s="3" t="s">
        <v>681</v>
      </c>
      <c r="B337" s="3" t="s">
        <v>682</v>
      </c>
      <c r="C337" s="4">
        <v>43211</v>
      </c>
      <c r="D337" s="4">
        <v>43991</v>
      </c>
      <c r="E337" s="3" t="s">
        <v>10</v>
      </c>
      <c r="F337" s="3">
        <v>69.95</v>
      </c>
      <c r="G337" s="5">
        <f t="shared" si="10"/>
        <v>43191</v>
      </c>
      <c r="H337" s="3">
        <f t="shared" si="11"/>
        <v>26</v>
      </c>
    </row>
    <row r="338" spans="1:8" x14ac:dyDescent="0.35">
      <c r="A338" s="3" t="s">
        <v>683</v>
      </c>
      <c r="B338" s="3" t="s">
        <v>684</v>
      </c>
      <c r="C338" s="4">
        <v>43447</v>
      </c>
      <c r="D338" s="4">
        <v>44017</v>
      </c>
      <c r="E338" s="3" t="s">
        <v>18</v>
      </c>
      <c r="F338" s="3">
        <v>13.95</v>
      </c>
      <c r="G338" s="5">
        <f t="shared" si="10"/>
        <v>43435</v>
      </c>
      <c r="H338" s="3">
        <f t="shared" si="11"/>
        <v>19</v>
      </c>
    </row>
    <row r="339" spans="1:8" x14ac:dyDescent="0.35">
      <c r="A339" s="3" t="s">
        <v>685</v>
      </c>
      <c r="B339" s="3" t="s">
        <v>686</v>
      </c>
      <c r="C339" s="4">
        <v>43015</v>
      </c>
      <c r="D339" s="4">
        <v>43135</v>
      </c>
      <c r="E339" s="3" t="s">
        <v>15</v>
      </c>
      <c r="F339" s="3">
        <v>27.95</v>
      </c>
      <c r="G339" s="5">
        <f t="shared" si="10"/>
        <v>43009</v>
      </c>
      <c r="H339" s="3">
        <f t="shared" si="11"/>
        <v>4</v>
      </c>
    </row>
    <row r="340" spans="1:8" x14ac:dyDescent="0.35">
      <c r="A340" s="3" t="s">
        <v>687</v>
      </c>
      <c r="B340" s="3" t="s">
        <v>688</v>
      </c>
      <c r="C340" s="4">
        <v>42973</v>
      </c>
      <c r="D340" s="4"/>
      <c r="E340" s="3" t="s">
        <v>18</v>
      </c>
      <c r="F340" s="3">
        <v>13.95</v>
      </c>
      <c r="G340" s="5">
        <f t="shared" si="10"/>
        <v>42948</v>
      </c>
      <c r="H340" s="3" t="str">
        <f t="shared" si="11"/>
        <v>Active</v>
      </c>
    </row>
    <row r="341" spans="1:8" x14ac:dyDescent="0.35">
      <c r="A341" s="3" t="s">
        <v>689</v>
      </c>
      <c r="B341" s="3" t="s">
        <v>690</v>
      </c>
      <c r="C341" s="4">
        <v>43037</v>
      </c>
      <c r="D341" s="4">
        <v>43247</v>
      </c>
      <c r="E341" s="3" t="s">
        <v>10</v>
      </c>
      <c r="F341" s="3">
        <v>69.95</v>
      </c>
      <c r="G341" s="5">
        <f t="shared" si="10"/>
        <v>43009</v>
      </c>
      <c r="H341" s="3">
        <f t="shared" si="11"/>
        <v>7</v>
      </c>
    </row>
    <row r="342" spans="1:8" x14ac:dyDescent="0.35">
      <c r="A342" s="3" t="s">
        <v>691</v>
      </c>
      <c r="B342" s="3" t="s">
        <v>692</v>
      </c>
      <c r="C342" s="4">
        <v>43009</v>
      </c>
      <c r="D342" s="4">
        <v>43819</v>
      </c>
      <c r="E342" s="3" t="s">
        <v>10</v>
      </c>
      <c r="F342" s="3">
        <v>69.95</v>
      </c>
      <c r="G342" s="5">
        <f t="shared" si="10"/>
        <v>43009</v>
      </c>
      <c r="H342" s="3">
        <f t="shared" si="11"/>
        <v>27</v>
      </c>
    </row>
    <row r="343" spans="1:8" x14ac:dyDescent="0.35">
      <c r="A343" s="3" t="s">
        <v>693</v>
      </c>
      <c r="B343" s="3" t="s">
        <v>694</v>
      </c>
      <c r="C343" s="4">
        <v>43121</v>
      </c>
      <c r="D343" s="4">
        <v>43541</v>
      </c>
      <c r="E343" s="3" t="s">
        <v>15</v>
      </c>
      <c r="F343" s="3">
        <v>27.95</v>
      </c>
      <c r="G343" s="5">
        <f t="shared" si="10"/>
        <v>43101</v>
      </c>
      <c r="H343" s="3">
        <f t="shared" si="11"/>
        <v>14</v>
      </c>
    </row>
    <row r="344" spans="1:8" x14ac:dyDescent="0.35">
      <c r="A344" s="3" t="s">
        <v>695</v>
      </c>
      <c r="B344" s="3" t="s">
        <v>696</v>
      </c>
      <c r="C344" s="4">
        <v>43091</v>
      </c>
      <c r="D344" s="4">
        <v>43421</v>
      </c>
      <c r="E344" s="3" t="s">
        <v>18</v>
      </c>
      <c r="F344" s="3">
        <v>13.95</v>
      </c>
      <c r="G344" s="5">
        <f t="shared" si="10"/>
        <v>43070</v>
      </c>
      <c r="H344" s="3">
        <f t="shared" si="11"/>
        <v>11</v>
      </c>
    </row>
    <row r="345" spans="1:8" x14ac:dyDescent="0.35">
      <c r="A345" s="3" t="s">
        <v>697</v>
      </c>
      <c r="B345" s="3" t="s">
        <v>698</v>
      </c>
      <c r="C345" s="4">
        <v>43076</v>
      </c>
      <c r="D345" s="4">
        <v>43376</v>
      </c>
      <c r="E345" s="3" t="s">
        <v>18</v>
      </c>
      <c r="F345" s="3">
        <v>13.95</v>
      </c>
      <c r="G345" s="5">
        <f t="shared" si="10"/>
        <v>43070</v>
      </c>
      <c r="H345" s="3">
        <f t="shared" si="11"/>
        <v>10</v>
      </c>
    </row>
    <row r="346" spans="1:8" x14ac:dyDescent="0.35">
      <c r="A346" s="3" t="s">
        <v>699</v>
      </c>
      <c r="B346" s="3" t="s">
        <v>700</v>
      </c>
      <c r="C346" s="4">
        <v>42956</v>
      </c>
      <c r="D346" s="4">
        <v>43586</v>
      </c>
      <c r="E346" s="3" t="s">
        <v>10</v>
      </c>
      <c r="F346" s="3">
        <v>69.95</v>
      </c>
      <c r="G346" s="5">
        <f t="shared" si="10"/>
        <v>42948</v>
      </c>
      <c r="H346" s="3">
        <f t="shared" si="11"/>
        <v>21</v>
      </c>
    </row>
    <row r="347" spans="1:8" x14ac:dyDescent="0.35">
      <c r="A347" s="3" t="s">
        <v>701</v>
      </c>
      <c r="B347" s="3" t="s">
        <v>702</v>
      </c>
      <c r="C347" s="4">
        <v>43021</v>
      </c>
      <c r="D347" s="4"/>
      <c r="E347" s="3" t="s">
        <v>10</v>
      </c>
      <c r="F347" s="3">
        <v>69.95</v>
      </c>
      <c r="G347" s="5">
        <f t="shared" si="10"/>
        <v>43009</v>
      </c>
      <c r="H347" s="3" t="str">
        <f t="shared" si="11"/>
        <v>Active</v>
      </c>
    </row>
    <row r="348" spans="1:8" x14ac:dyDescent="0.35">
      <c r="A348" s="3" t="s">
        <v>703</v>
      </c>
      <c r="B348" s="3" t="s">
        <v>704</v>
      </c>
      <c r="C348" s="4">
        <v>43466</v>
      </c>
      <c r="D348" s="4"/>
      <c r="E348" s="3" t="s">
        <v>10</v>
      </c>
      <c r="F348" s="3">
        <v>69.95</v>
      </c>
      <c r="G348" s="5">
        <f t="shared" si="10"/>
        <v>43466</v>
      </c>
      <c r="H348" s="3" t="str">
        <f t="shared" si="11"/>
        <v>Active</v>
      </c>
    </row>
    <row r="349" spans="1:8" x14ac:dyDescent="0.35">
      <c r="A349" s="3" t="s">
        <v>705</v>
      </c>
      <c r="B349" s="3" t="s">
        <v>706</v>
      </c>
      <c r="C349" s="4">
        <v>43541</v>
      </c>
      <c r="D349" s="4"/>
      <c r="E349" s="3" t="s">
        <v>10</v>
      </c>
      <c r="F349" s="3">
        <v>69.95</v>
      </c>
      <c r="G349" s="5">
        <f t="shared" si="10"/>
        <v>43525</v>
      </c>
      <c r="H349" s="3" t="str">
        <f t="shared" si="11"/>
        <v>Active</v>
      </c>
    </row>
    <row r="350" spans="1:8" x14ac:dyDescent="0.35">
      <c r="A350" s="3" t="s">
        <v>707</v>
      </c>
      <c r="B350" s="3" t="s">
        <v>708</v>
      </c>
      <c r="C350" s="4">
        <v>43580</v>
      </c>
      <c r="D350" s="4"/>
      <c r="E350" s="3" t="s">
        <v>10</v>
      </c>
      <c r="F350" s="3">
        <v>69.95</v>
      </c>
      <c r="G350" s="5">
        <f t="shared" si="10"/>
        <v>43556</v>
      </c>
      <c r="H350" s="3" t="str">
        <f t="shared" si="11"/>
        <v>Active</v>
      </c>
    </row>
    <row r="351" spans="1:8" x14ac:dyDescent="0.35">
      <c r="A351" s="3" t="s">
        <v>709</v>
      </c>
      <c r="B351" s="3" t="s">
        <v>710</v>
      </c>
      <c r="C351" s="4">
        <v>43097</v>
      </c>
      <c r="D351" s="4"/>
      <c r="E351" s="3" t="s">
        <v>10</v>
      </c>
      <c r="F351" s="3">
        <v>69.95</v>
      </c>
      <c r="G351" s="5">
        <f t="shared" si="10"/>
        <v>43070</v>
      </c>
      <c r="H351" s="3" t="str">
        <f t="shared" si="11"/>
        <v>Active</v>
      </c>
    </row>
    <row r="352" spans="1:8" x14ac:dyDescent="0.35">
      <c r="A352" s="3" t="s">
        <v>711</v>
      </c>
      <c r="B352" s="3" t="s">
        <v>712</v>
      </c>
      <c r="C352" s="4">
        <v>43396</v>
      </c>
      <c r="D352" s="4"/>
      <c r="E352" s="3" t="s">
        <v>10</v>
      </c>
      <c r="F352" s="3">
        <v>69.95</v>
      </c>
      <c r="G352" s="5">
        <f t="shared" si="10"/>
        <v>43374</v>
      </c>
      <c r="H352" s="3" t="str">
        <f t="shared" si="11"/>
        <v>Active</v>
      </c>
    </row>
    <row r="353" spans="1:8" x14ac:dyDescent="0.35">
      <c r="A353" s="3" t="s">
        <v>713</v>
      </c>
      <c r="B353" s="3" t="s">
        <v>714</v>
      </c>
      <c r="C353" s="4">
        <v>43317</v>
      </c>
      <c r="D353" s="4">
        <v>43407</v>
      </c>
      <c r="E353" s="3" t="s">
        <v>15</v>
      </c>
      <c r="F353" s="3">
        <v>27.95</v>
      </c>
      <c r="G353" s="5">
        <f t="shared" si="10"/>
        <v>43313</v>
      </c>
      <c r="H353" s="3">
        <f t="shared" si="11"/>
        <v>3</v>
      </c>
    </row>
    <row r="354" spans="1:8" x14ac:dyDescent="0.35">
      <c r="A354" s="3" t="s">
        <v>715</v>
      </c>
      <c r="B354" s="3" t="s">
        <v>716</v>
      </c>
      <c r="C354" s="4">
        <v>43446</v>
      </c>
      <c r="D354" s="4">
        <v>43716</v>
      </c>
      <c r="E354" s="3" t="s">
        <v>10</v>
      </c>
      <c r="F354" s="3">
        <v>69.95</v>
      </c>
      <c r="G354" s="5">
        <f t="shared" si="10"/>
        <v>43435</v>
      </c>
      <c r="H354" s="3">
        <f t="shared" si="11"/>
        <v>9</v>
      </c>
    </row>
    <row r="355" spans="1:8" x14ac:dyDescent="0.35">
      <c r="A355" s="3" t="s">
        <v>717</v>
      </c>
      <c r="B355" s="3" t="s">
        <v>718</v>
      </c>
      <c r="C355" s="4">
        <v>43516</v>
      </c>
      <c r="D355" s="4">
        <v>44326</v>
      </c>
      <c r="E355" s="3" t="s">
        <v>10</v>
      </c>
      <c r="F355" s="3">
        <v>69.95</v>
      </c>
      <c r="G355" s="5">
        <f t="shared" si="10"/>
        <v>43497</v>
      </c>
      <c r="H355" s="3">
        <f t="shared" si="11"/>
        <v>27</v>
      </c>
    </row>
    <row r="356" spans="1:8" x14ac:dyDescent="0.35">
      <c r="A356" s="3" t="s">
        <v>719</v>
      </c>
      <c r="B356" s="3" t="s">
        <v>720</v>
      </c>
      <c r="C356" s="4">
        <v>43175</v>
      </c>
      <c r="D356" s="4">
        <v>43715</v>
      </c>
      <c r="E356" s="3" t="s">
        <v>10</v>
      </c>
      <c r="F356" s="3">
        <v>69.95</v>
      </c>
      <c r="G356" s="5">
        <f t="shared" si="10"/>
        <v>43160</v>
      </c>
      <c r="H356" s="3">
        <f t="shared" si="11"/>
        <v>18</v>
      </c>
    </row>
    <row r="357" spans="1:8" x14ac:dyDescent="0.35">
      <c r="A357" s="3" t="s">
        <v>721</v>
      </c>
      <c r="B357" s="3" t="s">
        <v>722</v>
      </c>
      <c r="C357" s="4">
        <v>42954</v>
      </c>
      <c r="D357" s="4">
        <v>43554</v>
      </c>
      <c r="E357" s="3" t="s">
        <v>10</v>
      </c>
      <c r="F357" s="3">
        <v>69.95</v>
      </c>
      <c r="G357" s="5">
        <f t="shared" si="10"/>
        <v>42948</v>
      </c>
      <c r="H357" s="3">
        <f t="shared" si="11"/>
        <v>20</v>
      </c>
    </row>
    <row r="358" spans="1:8" x14ac:dyDescent="0.35">
      <c r="A358" s="3" t="s">
        <v>723</v>
      </c>
      <c r="B358" s="3" t="s">
        <v>724</v>
      </c>
      <c r="C358" s="4">
        <v>43535</v>
      </c>
      <c r="D358" s="4">
        <v>44135</v>
      </c>
      <c r="E358" s="3" t="s">
        <v>18</v>
      </c>
      <c r="F358" s="3">
        <v>13.95</v>
      </c>
      <c r="G358" s="5">
        <f t="shared" si="10"/>
        <v>43525</v>
      </c>
      <c r="H358" s="3">
        <f t="shared" si="11"/>
        <v>20</v>
      </c>
    </row>
    <row r="359" spans="1:8" x14ac:dyDescent="0.35">
      <c r="A359" s="3" t="s">
        <v>725</v>
      </c>
      <c r="B359" s="3" t="s">
        <v>726</v>
      </c>
      <c r="C359" s="4">
        <v>43204</v>
      </c>
      <c r="D359" s="4">
        <v>43984</v>
      </c>
      <c r="E359" s="3" t="s">
        <v>10</v>
      </c>
      <c r="F359" s="3">
        <v>69.95</v>
      </c>
      <c r="G359" s="5">
        <f t="shared" si="10"/>
        <v>43191</v>
      </c>
      <c r="H359" s="3">
        <f t="shared" si="11"/>
        <v>26</v>
      </c>
    </row>
    <row r="360" spans="1:8" x14ac:dyDescent="0.35">
      <c r="A360" s="3" t="s">
        <v>727</v>
      </c>
      <c r="B360" s="3" t="s">
        <v>728</v>
      </c>
      <c r="C360" s="4">
        <v>43242</v>
      </c>
      <c r="D360" s="4">
        <v>43692</v>
      </c>
      <c r="E360" s="3" t="s">
        <v>10</v>
      </c>
      <c r="F360" s="3">
        <v>69.95</v>
      </c>
      <c r="G360" s="5">
        <f t="shared" si="10"/>
        <v>43221</v>
      </c>
      <c r="H360" s="3">
        <f t="shared" si="11"/>
        <v>15</v>
      </c>
    </row>
    <row r="361" spans="1:8" x14ac:dyDescent="0.35">
      <c r="A361" s="3" t="s">
        <v>729</v>
      </c>
      <c r="B361" s="3" t="s">
        <v>730</v>
      </c>
      <c r="C361" s="4">
        <v>43080</v>
      </c>
      <c r="D361" s="4">
        <v>43830</v>
      </c>
      <c r="E361" s="3" t="s">
        <v>18</v>
      </c>
      <c r="F361" s="3">
        <v>13.95</v>
      </c>
      <c r="G361" s="5">
        <f t="shared" si="10"/>
        <v>43070</v>
      </c>
      <c r="H361" s="3">
        <f t="shared" si="11"/>
        <v>25</v>
      </c>
    </row>
    <row r="362" spans="1:8" x14ac:dyDescent="0.35">
      <c r="A362" s="3" t="s">
        <v>731</v>
      </c>
      <c r="B362" s="3" t="s">
        <v>732</v>
      </c>
      <c r="C362" s="4">
        <v>43011</v>
      </c>
      <c r="D362" s="4">
        <v>43401</v>
      </c>
      <c r="E362" s="3" t="s">
        <v>18</v>
      </c>
      <c r="F362" s="3">
        <v>13.95</v>
      </c>
      <c r="G362" s="5">
        <f t="shared" si="10"/>
        <v>43009</v>
      </c>
      <c r="H362" s="3">
        <f t="shared" si="11"/>
        <v>13</v>
      </c>
    </row>
    <row r="363" spans="1:8" x14ac:dyDescent="0.35">
      <c r="A363" s="3" t="s">
        <v>733</v>
      </c>
      <c r="B363" s="3" t="s">
        <v>734</v>
      </c>
      <c r="C363" s="4">
        <v>43198</v>
      </c>
      <c r="D363" s="4">
        <v>43648</v>
      </c>
      <c r="E363" s="3" t="s">
        <v>15</v>
      </c>
      <c r="F363" s="3">
        <v>27.95</v>
      </c>
      <c r="G363" s="5">
        <f t="shared" si="10"/>
        <v>43191</v>
      </c>
      <c r="H363" s="3">
        <f t="shared" si="11"/>
        <v>15</v>
      </c>
    </row>
    <row r="364" spans="1:8" x14ac:dyDescent="0.35">
      <c r="A364" s="3" t="s">
        <v>735</v>
      </c>
      <c r="B364" s="3" t="s">
        <v>736</v>
      </c>
      <c r="C364" s="4">
        <v>42932</v>
      </c>
      <c r="D364" s="4">
        <v>43262</v>
      </c>
      <c r="E364" s="3" t="s">
        <v>15</v>
      </c>
      <c r="F364" s="3">
        <v>27.95</v>
      </c>
      <c r="G364" s="5">
        <f t="shared" si="10"/>
        <v>42917</v>
      </c>
      <c r="H364" s="3">
        <f t="shared" si="11"/>
        <v>11</v>
      </c>
    </row>
    <row r="365" spans="1:8" x14ac:dyDescent="0.35">
      <c r="A365" s="3" t="s">
        <v>737</v>
      </c>
      <c r="B365" s="3" t="s">
        <v>738</v>
      </c>
      <c r="C365" s="4">
        <v>43220</v>
      </c>
      <c r="D365" s="4">
        <v>43580</v>
      </c>
      <c r="E365" s="3" t="s">
        <v>18</v>
      </c>
      <c r="F365" s="3">
        <v>13.95</v>
      </c>
      <c r="G365" s="5">
        <f t="shared" si="10"/>
        <v>43191</v>
      </c>
      <c r="H365" s="3">
        <f t="shared" si="11"/>
        <v>12</v>
      </c>
    </row>
    <row r="366" spans="1:8" x14ac:dyDescent="0.35">
      <c r="A366" s="3" t="s">
        <v>739</v>
      </c>
      <c r="B366" s="3" t="s">
        <v>740</v>
      </c>
      <c r="C366" s="4">
        <v>43183</v>
      </c>
      <c r="D366" s="4">
        <v>43483</v>
      </c>
      <c r="E366" s="3" t="s">
        <v>10</v>
      </c>
      <c r="F366" s="3">
        <v>69.95</v>
      </c>
      <c r="G366" s="5">
        <f t="shared" si="10"/>
        <v>43160</v>
      </c>
      <c r="H366" s="3">
        <f t="shared" si="11"/>
        <v>10</v>
      </c>
    </row>
    <row r="367" spans="1:8" x14ac:dyDescent="0.35">
      <c r="A367" s="3" t="s">
        <v>741</v>
      </c>
      <c r="B367" s="3" t="s">
        <v>742</v>
      </c>
      <c r="C367" s="4">
        <v>43098</v>
      </c>
      <c r="D367" s="4">
        <v>43668</v>
      </c>
      <c r="E367" s="3" t="s">
        <v>10</v>
      </c>
      <c r="F367" s="3">
        <v>69.95</v>
      </c>
      <c r="G367" s="5">
        <f t="shared" si="10"/>
        <v>43070</v>
      </c>
      <c r="H367" s="3">
        <f t="shared" si="11"/>
        <v>19</v>
      </c>
    </row>
    <row r="368" spans="1:8" x14ac:dyDescent="0.35">
      <c r="A368" s="3" t="s">
        <v>743</v>
      </c>
      <c r="B368" s="3" t="s">
        <v>744</v>
      </c>
      <c r="C368" s="4">
        <v>43170</v>
      </c>
      <c r="D368" s="4">
        <v>43590</v>
      </c>
      <c r="E368" s="3" t="s">
        <v>18</v>
      </c>
      <c r="F368" s="3">
        <v>13.95</v>
      </c>
      <c r="G368" s="5">
        <f t="shared" si="10"/>
        <v>43160</v>
      </c>
      <c r="H368" s="3">
        <f t="shared" si="11"/>
        <v>14</v>
      </c>
    </row>
    <row r="369" spans="1:8" x14ac:dyDescent="0.35">
      <c r="A369" s="3" t="s">
        <v>745</v>
      </c>
      <c r="B369" s="3" t="s">
        <v>746</v>
      </c>
      <c r="C369" s="4">
        <v>42935</v>
      </c>
      <c r="D369" s="4">
        <v>43025</v>
      </c>
      <c r="E369" s="3" t="s">
        <v>15</v>
      </c>
      <c r="F369" s="3">
        <v>27.95</v>
      </c>
      <c r="G369" s="5">
        <f t="shared" si="10"/>
        <v>42917</v>
      </c>
      <c r="H369" s="3">
        <f t="shared" si="11"/>
        <v>3</v>
      </c>
    </row>
    <row r="370" spans="1:8" x14ac:dyDescent="0.35">
      <c r="A370" s="3" t="s">
        <v>747</v>
      </c>
      <c r="B370" s="3" t="s">
        <v>748</v>
      </c>
      <c r="C370" s="4">
        <v>43347</v>
      </c>
      <c r="D370" s="4">
        <v>43797</v>
      </c>
      <c r="E370" s="3" t="s">
        <v>10</v>
      </c>
      <c r="F370" s="3">
        <v>69.95</v>
      </c>
      <c r="G370" s="5">
        <f t="shared" si="10"/>
        <v>43344</v>
      </c>
      <c r="H370" s="3">
        <f t="shared" si="11"/>
        <v>15</v>
      </c>
    </row>
    <row r="371" spans="1:8" x14ac:dyDescent="0.35">
      <c r="A371" s="3" t="s">
        <v>749</v>
      </c>
      <c r="B371" s="3" t="s">
        <v>750</v>
      </c>
      <c r="C371" s="4">
        <v>43565</v>
      </c>
      <c r="D371" s="4"/>
      <c r="E371" s="3" t="s">
        <v>15</v>
      </c>
      <c r="F371" s="3">
        <v>27.95</v>
      </c>
      <c r="G371" s="5">
        <f t="shared" si="10"/>
        <v>43556</v>
      </c>
      <c r="H371" s="3" t="str">
        <f t="shared" si="11"/>
        <v>Active</v>
      </c>
    </row>
    <row r="372" spans="1:8" x14ac:dyDescent="0.35">
      <c r="A372" s="3" t="s">
        <v>751</v>
      </c>
      <c r="B372" s="3" t="s">
        <v>752</v>
      </c>
      <c r="C372" s="4">
        <v>42955</v>
      </c>
      <c r="D372" s="4">
        <v>43225</v>
      </c>
      <c r="E372" s="3" t="s">
        <v>15</v>
      </c>
      <c r="F372" s="3">
        <v>27.95</v>
      </c>
      <c r="G372" s="5">
        <f t="shared" si="10"/>
        <v>42948</v>
      </c>
      <c r="H372" s="3">
        <f t="shared" si="11"/>
        <v>9</v>
      </c>
    </row>
    <row r="373" spans="1:8" x14ac:dyDescent="0.35">
      <c r="A373" s="3" t="s">
        <v>753</v>
      </c>
      <c r="B373" s="3" t="s">
        <v>754</v>
      </c>
      <c r="C373" s="4">
        <v>43110</v>
      </c>
      <c r="D373" s="4">
        <v>43680</v>
      </c>
      <c r="E373" s="3" t="s">
        <v>15</v>
      </c>
      <c r="F373" s="3">
        <v>27.95</v>
      </c>
      <c r="G373" s="5">
        <f t="shared" si="10"/>
        <v>43101</v>
      </c>
      <c r="H373" s="3">
        <f t="shared" si="11"/>
        <v>19</v>
      </c>
    </row>
    <row r="374" spans="1:8" x14ac:dyDescent="0.35">
      <c r="A374" s="3" t="s">
        <v>755</v>
      </c>
      <c r="B374" s="3" t="s">
        <v>756</v>
      </c>
      <c r="C374" s="4">
        <v>43251</v>
      </c>
      <c r="D374" s="4">
        <v>43911</v>
      </c>
      <c r="E374" s="3" t="s">
        <v>10</v>
      </c>
      <c r="F374" s="3">
        <v>69.95</v>
      </c>
      <c r="G374" s="5">
        <f t="shared" si="10"/>
        <v>43221</v>
      </c>
      <c r="H374" s="3">
        <f t="shared" si="11"/>
        <v>22</v>
      </c>
    </row>
    <row r="375" spans="1:8" x14ac:dyDescent="0.35">
      <c r="A375" s="3" t="s">
        <v>757</v>
      </c>
      <c r="B375" s="3" t="s">
        <v>758</v>
      </c>
      <c r="C375" s="4">
        <v>43650</v>
      </c>
      <c r="D375" s="4">
        <v>44220</v>
      </c>
      <c r="E375" s="3" t="s">
        <v>10</v>
      </c>
      <c r="F375" s="3">
        <v>69.95</v>
      </c>
      <c r="G375" s="5">
        <f t="shared" si="10"/>
        <v>43647</v>
      </c>
      <c r="H375" s="3">
        <f t="shared" si="11"/>
        <v>19</v>
      </c>
    </row>
    <row r="376" spans="1:8" x14ac:dyDescent="0.35">
      <c r="A376" s="3" t="s">
        <v>759</v>
      </c>
      <c r="B376" s="3" t="s">
        <v>760</v>
      </c>
      <c r="C376" s="4">
        <v>43008</v>
      </c>
      <c r="D376" s="4">
        <v>43488</v>
      </c>
      <c r="E376" s="3" t="s">
        <v>15</v>
      </c>
      <c r="F376" s="3">
        <v>27.95</v>
      </c>
      <c r="G376" s="5">
        <f t="shared" si="10"/>
        <v>42979</v>
      </c>
      <c r="H376" s="3">
        <f t="shared" si="11"/>
        <v>16</v>
      </c>
    </row>
    <row r="377" spans="1:8" x14ac:dyDescent="0.35">
      <c r="A377" s="3" t="s">
        <v>761</v>
      </c>
      <c r="B377" s="3" t="s">
        <v>762</v>
      </c>
      <c r="C377" s="4">
        <v>43074</v>
      </c>
      <c r="D377" s="4"/>
      <c r="E377" s="3" t="s">
        <v>10</v>
      </c>
      <c r="F377" s="3">
        <v>69.95</v>
      </c>
      <c r="G377" s="5">
        <f t="shared" si="10"/>
        <v>43070</v>
      </c>
      <c r="H377" s="3" t="str">
        <f t="shared" si="11"/>
        <v>Active</v>
      </c>
    </row>
    <row r="378" spans="1:8" x14ac:dyDescent="0.35">
      <c r="A378" s="3" t="s">
        <v>763</v>
      </c>
      <c r="B378" s="3" t="s">
        <v>764</v>
      </c>
      <c r="C378" s="4">
        <v>43346</v>
      </c>
      <c r="D378" s="4"/>
      <c r="E378" s="3" t="s">
        <v>18</v>
      </c>
      <c r="F378" s="3">
        <v>13.95</v>
      </c>
      <c r="G378" s="5">
        <f t="shared" si="10"/>
        <v>43344</v>
      </c>
      <c r="H378" s="3" t="str">
        <f t="shared" si="11"/>
        <v>Active</v>
      </c>
    </row>
    <row r="379" spans="1:8" x14ac:dyDescent="0.35">
      <c r="A379" s="3" t="s">
        <v>765</v>
      </c>
      <c r="B379" s="3" t="s">
        <v>766</v>
      </c>
      <c r="C379" s="4">
        <v>43136</v>
      </c>
      <c r="D379" s="4"/>
      <c r="E379" s="3" t="s">
        <v>15</v>
      </c>
      <c r="F379" s="3">
        <v>27.95</v>
      </c>
      <c r="G379" s="5">
        <f t="shared" si="10"/>
        <v>43132</v>
      </c>
      <c r="H379" s="3" t="str">
        <f t="shared" si="11"/>
        <v>Active</v>
      </c>
    </row>
    <row r="380" spans="1:8" x14ac:dyDescent="0.35">
      <c r="A380" s="3" t="s">
        <v>767</v>
      </c>
      <c r="B380" s="3" t="s">
        <v>768</v>
      </c>
      <c r="C380" s="4">
        <v>43154</v>
      </c>
      <c r="D380" s="4">
        <v>43394</v>
      </c>
      <c r="E380" s="3" t="s">
        <v>15</v>
      </c>
      <c r="F380" s="3">
        <v>27.95</v>
      </c>
      <c r="G380" s="5">
        <f t="shared" si="10"/>
        <v>43132</v>
      </c>
      <c r="H380" s="3">
        <f t="shared" si="11"/>
        <v>8</v>
      </c>
    </row>
    <row r="381" spans="1:8" x14ac:dyDescent="0.35">
      <c r="A381" s="3" t="s">
        <v>769</v>
      </c>
      <c r="B381" s="3" t="s">
        <v>770</v>
      </c>
      <c r="C381" s="4">
        <v>43041</v>
      </c>
      <c r="D381" s="4">
        <v>43161</v>
      </c>
      <c r="E381" s="3" t="s">
        <v>18</v>
      </c>
      <c r="F381" s="3">
        <v>13.95</v>
      </c>
      <c r="G381" s="5">
        <f t="shared" si="10"/>
        <v>43040</v>
      </c>
      <c r="H381" s="3">
        <f t="shared" si="11"/>
        <v>4</v>
      </c>
    </row>
    <row r="382" spans="1:8" x14ac:dyDescent="0.35">
      <c r="A382" s="3" t="s">
        <v>771</v>
      </c>
      <c r="B382" s="3" t="s">
        <v>772</v>
      </c>
      <c r="C382" s="4">
        <v>43055</v>
      </c>
      <c r="D382" s="4">
        <v>43175</v>
      </c>
      <c r="E382" s="3" t="s">
        <v>18</v>
      </c>
      <c r="F382" s="3">
        <v>13.95</v>
      </c>
      <c r="G382" s="5">
        <f t="shared" si="10"/>
        <v>43040</v>
      </c>
      <c r="H382" s="3">
        <f t="shared" si="11"/>
        <v>4</v>
      </c>
    </row>
    <row r="383" spans="1:8" x14ac:dyDescent="0.35">
      <c r="A383" s="3" t="s">
        <v>773</v>
      </c>
      <c r="B383" s="3" t="s">
        <v>774</v>
      </c>
      <c r="C383" s="4">
        <v>43645</v>
      </c>
      <c r="D383" s="4"/>
      <c r="E383" s="3" t="s">
        <v>10</v>
      </c>
      <c r="F383" s="3">
        <v>69.95</v>
      </c>
      <c r="G383" s="5">
        <f t="shared" si="10"/>
        <v>43617</v>
      </c>
      <c r="H383" s="3" t="str">
        <f t="shared" si="11"/>
        <v>Active</v>
      </c>
    </row>
    <row r="384" spans="1:8" x14ac:dyDescent="0.35">
      <c r="A384" s="3" t="s">
        <v>775</v>
      </c>
      <c r="B384" s="3" t="s">
        <v>776</v>
      </c>
      <c r="C384" s="4">
        <v>43068</v>
      </c>
      <c r="D384" s="4">
        <v>43338</v>
      </c>
      <c r="E384" s="3" t="s">
        <v>10</v>
      </c>
      <c r="F384" s="3">
        <v>69.95</v>
      </c>
      <c r="G384" s="5">
        <f t="shared" si="10"/>
        <v>43040</v>
      </c>
      <c r="H384" s="3">
        <f t="shared" si="11"/>
        <v>9</v>
      </c>
    </row>
    <row r="385" spans="1:8" x14ac:dyDescent="0.35">
      <c r="A385" s="3" t="s">
        <v>777</v>
      </c>
      <c r="B385" s="3" t="s">
        <v>778</v>
      </c>
      <c r="C385" s="4">
        <v>43142</v>
      </c>
      <c r="D385" s="4">
        <v>43772</v>
      </c>
      <c r="E385" s="3" t="s">
        <v>10</v>
      </c>
      <c r="F385" s="3">
        <v>69.95</v>
      </c>
      <c r="G385" s="5">
        <f t="shared" si="10"/>
        <v>43132</v>
      </c>
      <c r="H385" s="3">
        <f t="shared" si="11"/>
        <v>21</v>
      </c>
    </row>
    <row r="386" spans="1:8" x14ac:dyDescent="0.35">
      <c r="A386" s="3" t="s">
        <v>779</v>
      </c>
      <c r="B386" s="3" t="s">
        <v>780</v>
      </c>
      <c r="C386" s="4">
        <v>43125</v>
      </c>
      <c r="D386" s="4">
        <v>43545</v>
      </c>
      <c r="E386" s="3" t="s">
        <v>18</v>
      </c>
      <c r="F386" s="3">
        <v>13.95</v>
      </c>
      <c r="G386" s="5">
        <f t="shared" si="10"/>
        <v>43101</v>
      </c>
      <c r="H386" s="3">
        <f t="shared" si="11"/>
        <v>14</v>
      </c>
    </row>
    <row r="387" spans="1:8" x14ac:dyDescent="0.35">
      <c r="A387" s="3" t="s">
        <v>781</v>
      </c>
      <c r="B387" s="3" t="s">
        <v>782</v>
      </c>
      <c r="C387" s="4">
        <v>43030</v>
      </c>
      <c r="D387" s="4">
        <v>43690</v>
      </c>
      <c r="E387" s="3" t="s">
        <v>10</v>
      </c>
      <c r="F387" s="3">
        <v>69.95</v>
      </c>
      <c r="G387" s="5">
        <f t="shared" ref="G387:G450" si="12">DATE(YEAR(C387),MONTH(C387),1)</f>
        <v>43009</v>
      </c>
      <c r="H387" s="3">
        <f t="shared" ref="H387:H450" si="13">IF(ISNUMBER(D387),ROUND((D387-C387)/30,0), "Active")</f>
        <v>22</v>
      </c>
    </row>
    <row r="388" spans="1:8" x14ac:dyDescent="0.35">
      <c r="A388" s="3" t="s">
        <v>783</v>
      </c>
      <c r="B388" s="3" t="s">
        <v>784</v>
      </c>
      <c r="C388" s="4">
        <v>43575</v>
      </c>
      <c r="D388" s="4">
        <v>44265</v>
      </c>
      <c r="E388" s="3" t="s">
        <v>18</v>
      </c>
      <c r="F388" s="3">
        <v>13.95</v>
      </c>
      <c r="G388" s="5">
        <f t="shared" si="12"/>
        <v>43556</v>
      </c>
      <c r="H388" s="3">
        <f t="shared" si="13"/>
        <v>23</v>
      </c>
    </row>
    <row r="389" spans="1:8" x14ac:dyDescent="0.35">
      <c r="A389" s="3" t="s">
        <v>785</v>
      </c>
      <c r="B389" s="3" t="s">
        <v>786</v>
      </c>
      <c r="C389" s="4">
        <v>43573</v>
      </c>
      <c r="D389" s="4">
        <v>43723</v>
      </c>
      <c r="E389" s="3" t="s">
        <v>18</v>
      </c>
      <c r="F389" s="3">
        <v>13.95</v>
      </c>
      <c r="G389" s="5">
        <f t="shared" si="12"/>
        <v>43556</v>
      </c>
      <c r="H389" s="3">
        <f t="shared" si="13"/>
        <v>5</v>
      </c>
    </row>
    <row r="390" spans="1:8" x14ac:dyDescent="0.35">
      <c r="A390" s="3" t="s">
        <v>787</v>
      </c>
      <c r="B390" s="3" t="s">
        <v>788</v>
      </c>
      <c r="C390" s="4">
        <v>43416</v>
      </c>
      <c r="D390" s="4"/>
      <c r="E390" s="3" t="s">
        <v>15</v>
      </c>
      <c r="F390" s="3">
        <v>27.95</v>
      </c>
      <c r="G390" s="5">
        <f t="shared" si="12"/>
        <v>43405</v>
      </c>
      <c r="H390" s="3" t="str">
        <f t="shared" si="13"/>
        <v>Active</v>
      </c>
    </row>
    <row r="391" spans="1:8" x14ac:dyDescent="0.35">
      <c r="A391" s="3" t="s">
        <v>789</v>
      </c>
      <c r="B391" s="3" t="s">
        <v>790</v>
      </c>
      <c r="C391" s="4">
        <v>43308</v>
      </c>
      <c r="D391" s="4"/>
      <c r="E391" s="3" t="s">
        <v>18</v>
      </c>
      <c r="F391" s="3">
        <v>13.95</v>
      </c>
      <c r="G391" s="5">
        <f t="shared" si="12"/>
        <v>43282</v>
      </c>
      <c r="H391" s="3" t="str">
        <f t="shared" si="13"/>
        <v>Active</v>
      </c>
    </row>
    <row r="392" spans="1:8" x14ac:dyDescent="0.35">
      <c r="A392" s="3" t="s">
        <v>791</v>
      </c>
      <c r="B392" s="3" t="s">
        <v>792</v>
      </c>
      <c r="C392" s="4">
        <v>43079</v>
      </c>
      <c r="D392" s="4">
        <v>43559</v>
      </c>
      <c r="E392" s="3" t="s">
        <v>18</v>
      </c>
      <c r="F392" s="3">
        <v>13.95</v>
      </c>
      <c r="G392" s="5">
        <f t="shared" si="12"/>
        <v>43070</v>
      </c>
      <c r="H392" s="3">
        <f t="shared" si="13"/>
        <v>16</v>
      </c>
    </row>
    <row r="393" spans="1:8" x14ac:dyDescent="0.35">
      <c r="A393" s="3" t="s">
        <v>793</v>
      </c>
      <c r="B393" s="3" t="s">
        <v>794</v>
      </c>
      <c r="C393" s="4">
        <v>43446</v>
      </c>
      <c r="D393" s="4">
        <v>43746</v>
      </c>
      <c r="E393" s="3" t="s">
        <v>10</v>
      </c>
      <c r="F393" s="3">
        <v>69.95</v>
      </c>
      <c r="G393" s="5">
        <f t="shared" si="12"/>
        <v>43435</v>
      </c>
      <c r="H393" s="3">
        <f t="shared" si="13"/>
        <v>10</v>
      </c>
    </row>
    <row r="394" spans="1:8" x14ac:dyDescent="0.35">
      <c r="A394" s="3" t="s">
        <v>795</v>
      </c>
      <c r="B394" s="3" t="s">
        <v>796</v>
      </c>
      <c r="C394" s="4">
        <v>43642</v>
      </c>
      <c r="D394" s="4">
        <v>44392</v>
      </c>
      <c r="E394" s="3" t="s">
        <v>15</v>
      </c>
      <c r="F394" s="3">
        <v>27.95</v>
      </c>
      <c r="G394" s="5">
        <f t="shared" si="12"/>
        <v>43617</v>
      </c>
      <c r="H394" s="3">
        <f t="shared" si="13"/>
        <v>25</v>
      </c>
    </row>
    <row r="395" spans="1:8" x14ac:dyDescent="0.35">
      <c r="A395" s="3" t="s">
        <v>797</v>
      </c>
      <c r="B395" s="3" t="s">
        <v>798</v>
      </c>
      <c r="C395" s="4">
        <v>43003</v>
      </c>
      <c r="D395" s="4">
        <v>43123</v>
      </c>
      <c r="E395" s="3" t="s">
        <v>10</v>
      </c>
      <c r="F395" s="3">
        <v>69.95</v>
      </c>
      <c r="G395" s="5">
        <f t="shared" si="12"/>
        <v>42979</v>
      </c>
      <c r="H395" s="3">
        <f t="shared" si="13"/>
        <v>4</v>
      </c>
    </row>
    <row r="396" spans="1:8" x14ac:dyDescent="0.35">
      <c r="A396" s="3" t="s">
        <v>799</v>
      </c>
      <c r="B396" s="3" t="s">
        <v>800</v>
      </c>
      <c r="C396" s="4">
        <v>43658</v>
      </c>
      <c r="D396" s="4">
        <v>43958</v>
      </c>
      <c r="E396" s="3" t="s">
        <v>15</v>
      </c>
      <c r="F396" s="3">
        <v>27.95</v>
      </c>
      <c r="G396" s="5">
        <f t="shared" si="12"/>
        <v>43647</v>
      </c>
      <c r="H396" s="3">
        <f t="shared" si="13"/>
        <v>10</v>
      </c>
    </row>
    <row r="397" spans="1:8" x14ac:dyDescent="0.35">
      <c r="A397" s="3" t="s">
        <v>801</v>
      </c>
      <c r="B397" s="3" t="s">
        <v>802</v>
      </c>
      <c r="C397" s="4">
        <v>43552</v>
      </c>
      <c r="D397" s="4">
        <v>44032</v>
      </c>
      <c r="E397" s="3" t="s">
        <v>10</v>
      </c>
      <c r="F397" s="3">
        <v>69.95</v>
      </c>
      <c r="G397" s="5">
        <f t="shared" si="12"/>
        <v>43525</v>
      </c>
      <c r="H397" s="3">
        <f t="shared" si="13"/>
        <v>16</v>
      </c>
    </row>
    <row r="398" spans="1:8" x14ac:dyDescent="0.35">
      <c r="A398" s="3" t="s">
        <v>803</v>
      </c>
      <c r="B398" s="3" t="s">
        <v>804</v>
      </c>
      <c r="C398" s="4">
        <v>43038</v>
      </c>
      <c r="D398" s="4">
        <v>43548</v>
      </c>
      <c r="E398" s="3" t="s">
        <v>15</v>
      </c>
      <c r="F398" s="3">
        <v>27.95</v>
      </c>
      <c r="G398" s="5">
        <f t="shared" si="12"/>
        <v>43009</v>
      </c>
      <c r="H398" s="3">
        <f t="shared" si="13"/>
        <v>17</v>
      </c>
    </row>
    <row r="399" spans="1:8" x14ac:dyDescent="0.35">
      <c r="A399" s="3" t="s">
        <v>805</v>
      </c>
      <c r="B399" s="3" t="s">
        <v>806</v>
      </c>
      <c r="C399" s="4">
        <v>43213</v>
      </c>
      <c r="D399" s="4">
        <v>43603</v>
      </c>
      <c r="E399" s="3" t="s">
        <v>15</v>
      </c>
      <c r="F399" s="3">
        <v>27.95</v>
      </c>
      <c r="G399" s="5">
        <f t="shared" si="12"/>
        <v>43191</v>
      </c>
      <c r="H399" s="3">
        <f t="shared" si="13"/>
        <v>13</v>
      </c>
    </row>
    <row r="400" spans="1:8" x14ac:dyDescent="0.35">
      <c r="A400" s="3" t="s">
        <v>807</v>
      </c>
      <c r="B400" s="3" t="s">
        <v>808</v>
      </c>
      <c r="C400" s="4">
        <v>43117</v>
      </c>
      <c r="D400" s="4">
        <v>43657</v>
      </c>
      <c r="E400" s="3" t="s">
        <v>10</v>
      </c>
      <c r="F400" s="3">
        <v>69.95</v>
      </c>
      <c r="G400" s="5">
        <f t="shared" si="12"/>
        <v>43101</v>
      </c>
      <c r="H400" s="3">
        <f t="shared" si="13"/>
        <v>18</v>
      </c>
    </row>
    <row r="401" spans="1:8" x14ac:dyDescent="0.35">
      <c r="A401" s="3" t="s">
        <v>809</v>
      </c>
      <c r="B401" s="3" t="s">
        <v>810</v>
      </c>
      <c r="C401" s="4">
        <v>43002</v>
      </c>
      <c r="D401" s="4">
        <v>43242</v>
      </c>
      <c r="E401" s="3" t="s">
        <v>15</v>
      </c>
      <c r="F401" s="3">
        <v>27.95</v>
      </c>
      <c r="G401" s="5">
        <f t="shared" si="12"/>
        <v>42979</v>
      </c>
      <c r="H401" s="3">
        <f t="shared" si="13"/>
        <v>8</v>
      </c>
    </row>
    <row r="402" spans="1:8" x14ac:dyDescent="0.35">
      <c r="A402" s="3" t="s">
        <v>811</v>
      </c>
      <c r="B402" s="3" t="s">
        <v>812</v>
      </c>
      <c r="C402" s="4">
        <v>43499</v>
      </c>
      <c r="D402" s="4">
        <v>43769</v>
      </c>
      <c r="E402" s="3" t="s">
        <v>18</v>
      </c>
      <c r="F402" s="3">
        <v>13.95</v>
      </c>
      <c r="G402" s="5">
        <f t="shared" si="12"/>
        <v>43497</v>
      </c>
      <c r="H402" s="3">
        <f t="shared" si="13"/>
        <v>9</v>
      </c>
    </row>
    <row r="403" spans="1:8" x14ac:dyDescent="0.35">
      <c r="A403" s="3" t="s">
        <v>813</v>
      </c>
      <c r="B403" s="3" t="s">
        <v>814</v>
      </c>
      <c r="C403" s="4">
        <v>43025</v>
      </c>
      <c r="D403" s="4">
        <v>43235</v>
      </c>
      <c r="E403" s="3" t="s">
        <v>10</v>
      </c>
      <c r="F403" s="3">
        <v>69.95</v>
      </c>
      <c r="G403" s="5">
        <f t="shared" si="12"/>
        <v>43009</v>
      </c>
      <c r="H403" s="3">
        <f t="shared" si="13"/>
        <v>7</v>
      </c>
    </row>
    <row r="404" spans="1:8" x14ac:dyDescent="0.35">
      <c r="A404" s="3" t="s">
        <v>815</v>
      </c>
      <c r="B404" s="3" t="s">
        <v>816</v>
      </c>
      <c r="C404" s="4">
        <v>42906</v>
      </c>
      <c r="D404" s="4">
        <v>43296</v>
      </c>
      <c r="E404" s="3" t="s">
        <v>18</v>
      </c>
      <c r="F404" s="3">
        <v>13.95</v>
      </c>
      <c r="G404" s="5">
        <f t="shared" si="12"/>
        <v>42887</v>
      </c>
      <c r="H404" s="3">
        <f t="shared" si="13"/>
        <v>13</v>
      </c>
    </row>
    <row r="405" spans="1:8" x14ac:dyDescent="0.35">
      <c r="A405" s="3" t="s">
        <v>817</v>
      </c>
      <c r="B405" s="3" t="s">
        <v>818</v>
      </c>
      <c r="C405" s="4">
        <v>42990</v>
      </c>
      <c r="D405" s="4">
        <v>43140</v>
      </c>
      <c r="E405" s="3" t="s">
        <v>15</v>
      </c>
      <c r="F405" s="3">
        <v>27.95</v>
      </c>
      <c r="G405" s="5">
        <f t="shared" si="12"/>
        <v>42979</v>
      </c>
      <c r="H405" s="3">
        <f t="shared" si="13"/>
        <v>5</v>
      </c>
    </row>
    <row r="406" spans="1:8" x14ac:dyDescent="0.35">
      <c r="A406" s="3" t="s">
        <v>819</v>
      </c>
      <c r="B406" s="3" t="s">
        <v>820</v>
      </c>
      <c r="C406" s="4">
        <v>43054</v>
      </c>
      <c r="D406" s="4">
        <v>43444</v>
      </c>
      <c r="E406" s="3" t="s">
        <v>15</v>
      </c>
      <c r="F406" s="3">
        <v>27.95</v>
      </c>
      <c r="G406" s="5">
        <f t="shared" si="12"/>
        <v>43040</v>
      </c>
      <c r="H406" s="3">
        <f t="shared" si="13"/>
        <v>13</v>
      </c>
    </row>
    <row r="407" spans="1:8" x14ac:dyDescent="0.35">
      <c r="A407" s="3" t="s">
        <v>821</v>
      </c>
      <c r="B407" s="3" t="s">
        <v>822</v>
      </c>
      <c r="C407" s="4">
        <v>43605</v>
      </c>
      <c r="D407" s="4">
        <v>44325</v>
      </c>
      <c r="E407" s="3" t="s">
        <v>15</v>
      </c>
      <c r="F407" s="3">
        <v>27.95</v>
      </c>
      <c r="G407" s="5">
        <f t="shared" si="12"/>
        <v>43586</v>
      </c>
      <c r="H407" s="3">
        <f t="shared" si="13"/>
        <v>24</v>
      </c>
    </row>
    <row r="408" spans="1:8" x14ac:dyDescent="0.35">
      <c r="A408" s="3" t="s">
        <v>823</v>
      </c>
      <c r="B408" s="3" t="s">
        <v>824</v>
      </c>
      <c r="C408" s="4">
        <v>43016</v>
      </c>
      <c r="D408" s="4">
        <v>43826</v>
      </c>
      <c r="E408" s="3" t="s">
        <v>18</v>
      </c>
      <c r="F408" s="3">
        <v>13.95</v>
      </c>
      <c r="G408" s="5">
        <f t="shared" si="12"/>
        <v>43009</v>
      </c>
      <c r="H408" s="3">
        <f t="shared" si="13"/>
        <v>27</v>
      </c>
    </row>
    <row r="409" spans="1:8" x14ac:dyDescent="0.35">
      <c r="A409" s="3" t="s">
        <v>825</v>
      </c>
      <c r="B409" s="3" t="s">
        <v>826</v>
      </c>
      <c r="C409" s="4">
        <v>43579</v>
      </c>
      <c r="D409" s="4">
        <v>43789</v>
      </c>
      <c r="E409" s="3" t="s">
        <v>15</v>
      </c>
      <c r="F409" s="3">
        <v>27.95</v>
      </c>
      <c r="G409" s="5">
        <f t="shared" si="12"/>
        <v>43556</v>
      </c>
      <c r="H409" s="3">
        <f t="shared" si="13"/>
        <v>7</v>
      </c>
    </row>
    <row r="410" spans="1:8" x14ac:dyDescent="0.35">
      <c r="A410" s="3" t="s">
        <v>827</v>
      </c>
      <c r="B410" s="3" t="s">
        <v>828</v>
      </c>
      <c r="C410" s="4">
        <v>43624</v>
      </c>
      <c r="D410" s="4">
        <v>44434</v>
      </c>
      <c r="E410" s="3" t="s">
        <v>10</v>
      </c>
      <c r="F410" s="3">
        <v>69.95</v>
      </c>
      <c r="G410" s="5">
        <f t="shared" si="12"/>
        <v>43617</v>
      </c>
      <c r="H410" s="3">
        <f t="shared" si="13"/>
        <v>27</v>
      </c>
    </row>
    <row r="411" spans="1:8" x14ac:dyDescent="0.35">
      <c r="A411" s="3" t="s">
        <v>829</v>
      </c>
      <c r="B411" s="3" t="s">
        <v>830</v>
      </c>
      <c r="C411" s="4">
        <v>42937</v>
      </c>
      <c r="D411" s="4"/>
      <c r="E411" s="3" t="s">
        <v>15</v>
      </c>
      <c r="F411" s="3">
        <v>27.95</v>
      </c>
      <c r="G411" s="5">
        <f t="shared" si="12"/>
        <v>42917</v>
      </c>
      <c r="H411" s="3" t="str">
        <f t="shared" si="13"/>
        <v>Active</v>
      </c>
    </row>
    <row r="412" spans="1:8" x14ac:dyDescent="0.35">
      <c r="A412" s="3" t="s">
        <v>831</v>
      </c>
      <c r="B412" s="3" t="s">
        <v>832</v>
      </c>
      <c r="C412" s="4">
        <v>43612</v>
      </c>
      <c r="D412" s="4">
        <v>43942</v>
      </c>
      <c r="E412" s="3" t="s">
        <v>15</v>
      </c>
      <c r="F412" s="3">
        <v>27.95</v>
      </c>
      <c r="G412" s="5">
        <f t="shared" si="12"/>
        <v>43586</v>
      </c>
      <c r="H412" s="3">
        <f t="shared" si="13"/>
        <v>11</v>
      </c>
    </row>
    <row r="413" spans="1:8" x14ac:dyDescent="0.35">
      <c r="A413" s="3" t="s">
        <v>833</v>
      </c>
      <c r="B413" s="3" t="s">
        <v>834</v>
      </c>
      <c r="C413" s="4">
        <v>43307</v>
      </c>
      <c r="D413" s="4">
        <v>43847</v>
      </c>
      <c r="E413" s="3" t="s">
        <v>10</v>
      </c>
      <c r="F413" s="3">
        <v>69.95</v>
      </c>
      <c r="G413" s="5">
        <f t="shared" si="12"/>
        <v>43282</v>
      </c>
      <c r="H413" s="3">
        <f t="shared" si="13"/>
        <v>18</v>
      </c>
    </row>
    <row r="414" spans="1:8" x14ac:dyDescent="0.35">
      <c r="A414" s="3" t="s">
        <v>835</v>
      </c>
      <c r="B414" s="3" t="s">
        <v>836</v>
      </c>
      <c r="C414" s="4">
        <v>42969</v>
      </c>
      <c r="D414" s="4"/>
      <c r="E414" s="3" t="s">
        <v>10</v>
      </c>
      <c r="F414" s="3">
        <v>69.95</v>
      </c>
      <c r="G414" s="5">
        <f t="shared" si="12"/>
        <v>42948</v>
      </c>
      <c r="H414" s="3" t="str">
        <f t="shared" si="13"/>
        <v>Active</v>
      </c>
    </row>
    <row r="415" spans="1:8" x14ac:dyDescent="0.35">
      <c r="A415" s="3" t="s">
        <v>837</v>
      </c>
      <c r="B415" s="3" t="s">
        <v>838</v>
      </c>
      <c r="C415" s="4">
        <v>43274</v>
      </c>
      <c r="D415" s="4">
        <v>43423</v>
      </c>
      <c r="E415" s="3" t="s">
        <v>15</v>
      </c>
      <c r="F415" s="3">
        <v>27.95</v>
      </c>
      <c r="G415" s="5">
        <f t="shared" si="12"/>
        <v>43252</v>
      </c>
      <c r="H415" s="3">
        <f t="shared" si="13"/>
        <v>5</v>
      </c>
    </row>
    <row r="416" spans="1:8" x14ac:dyDescent="0.35">
      <c r="A416" s="3" t="s">
        <v>839</v>
      </c>
      <c r="B416" s="3" t="s">
        <v>840</v>
      </c>
      <c r="C416" s="4">
        <v>43035</v>
      </c>
      <c r="D416" s="4">
        <v>43425</v>
      </c>
      <c r="E416" s="3" t="s">
        <v>10</v>
      </c>
      <c r="F416" s="3">
        <v>69.95</v>
      </c>
      <c r="G416" s="5">
        <f t="shared" si="12"/>
        <v>43009</v>
      </c>
      <c r="H416" s="3">
        <f t="shared" si="13"/>
        <v>13</v>
      </c>
    </row>
    <row r="417" spans="1:8" x14ac:dyDescent="0.35">
      <c r="A417" s="3" t="s">
        <v>841</v>
      </c>
      <c r="B417" s="3" t="s">
        <v>842</v>
      </c>
      <c r="C417" s="4">
        <v>43378</v>
      </c>
      <c r="D417" s="4">
        <v>43798</v>
      </c>
      <c r="E417" s="3" t="s">
        <v>10</v>
      </c>
      <c r="F417" s="3">
        <v>69.95</v>
      </c>
      <c r="G417" s="5">
        <f t="shared" si="12"/>
        <v>43374</v>
      </c>
      <c r="H417" s="3">
        <f t="shared" si="13"/>
        <v>14</v>
      </c>
    </row>
    <row r="418" spans="1:8" x14ac:dyDescent="0.35">
      <c r="A418" s="3" t="s">
        <v>843</v>
      </c>
      <c r="B418" s="3" t="s">
        <v>844</v>
      </c>
      <c r="C418" s="4">
        <v>43270</v>
      </c>
      <c r="D418" s="4">
        <v>43352</v>
      </c>
      <c r="E418" s="3" t="s">
        <v>15</v>
      </c>
      <c r="F418" s="3">
        <v>27.95</v>
      </c>
      <c r="G418" s="5">
        <f t="shared" si="12"/>
        <v>43252</v>
      </c>
      <c r="H418" s="3">
        <f t="shared" si="13"/>
        <v>3</v>
      </c>
    </row>
    <row r="419" spans="1:8" x14ac:dyDescent="0.35">
      <c r="A419" s="3" t="s">
        <v>845</v>
      </c>
      <c r="B419" s="3" t="s">
        <v>846</v>
      </c>
      <c r="C419" s="4">
        <v>43309</v>
      </c>
      <c r="D419" s="4">
        <v>43549</v>
      </c>
      <c r="E419" s="3" t="s">
        <v>18</v>
      </c>
      <c r="F419" s="3">
        <v>13.95</v>
      </c>
      <c r="G419" s="5">
        <f t="shared" si="12"/>
        <v>43282</v>
      </c>
      <c r="H419" s="3">
        <f t="shared" si="13"/>
        <v>8</v>
      </c>
    </row>
    <row r="420" spans="1:8" x14ac:dyDescent="0.35">
      <c r="A420" s="3" t="s">
        <v>847</v>
      </c>
      <c r="B420" s="3" t="s">
        <v>848</v>
      </c>
      <c r="C420" s="4">
        <v>43496</v>
      </c>
      <c r="D420" s="4">
        <v>43796</v>
      </c>
      <c r="E420" s="3" t="s">
        <v>18</v>
      </c>
      <c r="F420" s="3">
        <v>13.95</v>
      </c>
      <c r="G420" s="5">
        <f t="shared" si="12"/>
        <v>43466</v>
      </c>
      <c r="H420" s="3">
        <f t="shared" si="13"/>
        <v>10</v>
      </c>
    </row>
    <row r="421" spans="1:8" x14ac:dyDescent="0.35">
      <c r="A421" s="3" t="s">
        <v>849</v>
      </c>
      <c r="B421" s="3" t="s">
        <v>850</v>
      </c>
      <c r="C421" s="4">
        <v>43451</v>
      </c>
      <c r="D421" s="4"/>
      <c r="E421" s="3" t="s">
        <v>10</v>
      </c>
      <c r="F421" s="3">
        <v>69.95</v>
      </c>
      <c r="G421" s="5">
        <f t="shared" si="12"/>
        <v>43435</v>
      </c>
      <c r="H421" s="3" t="str">
        <f t="shared" si="13"/>
        <v>Active</v>
      </c>
    </row>
    <row r="422" spans="1:8" x14ac:dyDescent="0.35">
      <c r="A422" s="3" t="s">
        <v>851</v>
      </c>
      <c r="B422" s="3" t="s">
        <v>852</v>
      </c>
      <c r="C422" s="4">
        <v>43243</v>
      </c>
      <c r="D422" s="4">
        <v>43933</v>
      </c>
      <c r="E422" s="3" t="s">
        <v>10</v>
      </c>
      <c r="F422" s="3">
        <v>69.95</v>
      </c>
      <c r="G422" s="5">
        <f t="shared" si="12"/>
        <v>43221</v>
      </c>
      <c r="H422" s="3">
        <f t="shared" si="13"/>
        <v>23</v>
      </c>
    </row>
    <row r="423" spans="1:8" x14ac:dyDescent="0.35">
      <c r="A423" s="3" t="s">
        <v>853</v>
      </c>
      <c r="B423" s="3" t="s">
        <v>854</v>
      </c>
      <c r="C423" s="4">
        <v>43338</v>
      </c>
      <c r="D423" s="4">
        <v>43668</v>
      </c>
      <c r="E423" s="3" t="s">
        <v>15</v>
      </c>
      <c r="F423" s="3">
        <v>27.95</v>
      </c>
      <c r="G423" s="5">
        <f t="shared" si="12"/>
        <v>43313</v>
      </c>
      <c r="H423" s="3">
        <f t="shared" si="13"/>
        <v>11</v>
      </c>
    </row>
    <row r="424" spans="1:8" x14ac:dyDescent="0.35">
      <c r="A424" s="3" t="s">
        <v>855</v>
      </c>
      <c r="B424" s="3" t="s">
        <v>856</v>
      </c>
      <c r="C424" s="4">
        <v>42953</v>
      </c>
      <c r="D424" s="4">
        <v>43133</v>
      </c>
      <c r="E424" s="3" t="s">
        <v>10</v>
      </c>
      <c r="F424" s="3">
        <v>69.95</v>
      </c>
      <c r="G424" s="5">
        <f t="shared" si="12"/>
        <v>42948</v>
      </c>
      <c r="H424" s="3">
        <f t="shared" si="13"/>
        <v>6</v>
      </c>
    </row>
    <row r="425" spans="1:8" x14ac:dyDescent="0.35">
      <c r="A425" s="3" t="s">
        <v>857</v>
      </c>
      <c r="B425" s="3" t="s">
        <v>858</v>
      </c>
      <c r="C425" s="4">
        <v>43101</v>
      </c>
      <c r="D425" s="4">
        <v>43581</v>
      </c>
      <c r="E425" s="3" t="s">
        <v>18</v>
      </c>
      <c r="F425" s="3">
        <v>13.95</v>
      </c>
      <c r="G425" s="5">
        <f t="shared" si="12"/>
        <v>43101</v>
      </c>
      <c r="H425" s="3">
        <f t="shared" si="13"/>
        <v>16</v>
      </c>
    </row>
    <row r="426" spans="1:8" x14ac:dyDescent="0.35">
      <c r="A426" s="3" t="s">
        <v>859</v>
      </c>
      <c r="B426" s="3" t="s">
        <v>860</v>
      </c>
      <c r="C426" s="4">
        <v>42957</v>
      </c>
      <c r="D426" s="4">
        <v>43647</v>
      </c>
      <c r="E426" s="3" t="s">
        <v>10</v>
      </c>
      <c r="F426" s="3">
        <v>69.95</v>
      </c>
      <c r="G426" s="5">
        <f t="shared" si="12"/>
        <v>42948</v>
      </c>
      <c r="H426" s="3">
        <f t="shared" si="13"/>
        <v>23</v>
      </c>
    </row>
    <row r="427" spans="1:8" x14ac:dyDescent="0.35">
      <c r="A427" s="3" t="s">
        <v>861</v>
      </c>
      <c r="B427" s="3" t="s">
        <v>862</v>
      </c>
      <c r="C427" s="4">
        <v>43211</v>
      </c>
      <c r="D427" s="4"/>
      <c r="E427" s="3" t="s">
        <v>18</v>
      </c>
      <c r="F427" s="3">
        <v>13.95</v>
      </c>
      <c r="G427" s="5">
        <f t="shared" si="12"/>
        <v>43191</v>
      </c>
      <c r="H427" s="3" t="str">
        <f t="shared" si="13"/>
        <v>Active</v>
      </c>
    </row>
    <row r="428" spans="1:8" x14ac:dyDescent="0.35">
      <c r="A428" s="3" t="s">
        <v>863</v>
      </c>
      <c r="B428" s="3" t="s">
        <v>864</v>
      </c>
      <c r="C428" s="4">
        <v>43446</v>
      </c>
      <c r="D428" s="4">
        <v>44226</v>
      </c>
      <c r="E428" s="3" t="s">
        <v>15</v>
      </c>
      <c r="F428" s="3">
        <v>27.95</v>
      </c>
      <c r="G428" s="5">
        <f t="shared" si="12"/>
        <v>43435</v>
      </c>
      <c r="H428" s="3">
        <f t="shared" si="13"/>
        <v>26</v>
      </c>
    </row>
    <row r="429" spans="1:8" x14ac:dyDescent="0.35">
      <c r="A429" s="3" t="s">
        <v>865</v>
      </c>
      <c r="B429" s="3" t="s">
        <v>866</v>
      </c>
      <c r="C429" s="4">
        <v>43540</v>
      </c>
      <c r="D429" s="4">
        <v>44200</v>
      </c>
      <c r="E429" s="3" t="s">
        <v>18</v>
      </c>
      <c r="F429" s="3">
        <v>13.95</v>
      </c>
      <c r="G429" s="5">
        <f t="shared" si="12"/>
        <v>43525</v>
      </c>
      <c r="H429" s="3">
        <f t="shared" si="13"/>
        <v>22</v>
      </c>
    </row>
    <row r="430" spans="1:8" x14ac:dyDescent="0.35">
      <c r="A430" s="3" t="s">
        <v>867</v>
      </c>
      <c r="B430" s="3" t="s">
        <v>868</v>
      </c>
      <c r="C430" s="4">
        <v>43612</v>
      </c>
      <c r="D430" s="4">
        <v>44302</v>
      </c>
      <c r="E430" s="3" t="s">
        <v>10</v>
      </c>
      <c r="F430" s="3">
        <v>69.95</v>
      </c>
      <c r="G430" s="5">
        <f t="shared" si="12"/>
        <v>43586</v>
      </c>
      <c r="H430" s="3">
        <f t="shared" si="13"/>
        <v>23</v>
      </c>
    </row>
    <row r="431" spans="1:8" x14ac:dyDescent="0.35">
      <c r="A431" s="3" t="s">
        <v>869</v>
      </c>
      <c r="B431" s="3" t="s">
        <v>870</v>
      </c>
      <c r="C431" s="4">
        <v>43514</v>
      </c>
      <c r="D431" s="4">
        <v>43994</v>
      </c>
      <c r="E431" s="3" t="s">
        <v>15</v>
      </c>
      <c r="F431" s="3">
        <v>27.95</v>
      </c>
      <c r="G431" s="5">
        <f t="shared" si="12"/>
        <v>43497</v>
      </c>
      <c r="H431" s="3">
        <f t="shared" si="13"/>
        <v>16</v>
      </c>
    </row>
    <row r="432" spans="1:8" x14ac:dyDescent="0.35">
      <c r="A432" s="3" t="s">
        <v>871</v>
      </c>
      <c r="B432" s="3" t="s">
        <v>872</v>
      </c>
      <c r="C432" s="4">
        <v>43440</v>
      </c>
      <c r="D432" s="4"/>
      <c r="E432" s="3" t="s">
        <v>10</v>
      </c>
      <c r="F432" s="3">
        <v>69.95</v>
      </c>
      <c r="G432" s="5">
        <f t="shared" si="12"/>
        <v>43435</v>
      </c>
      <c r="H432" s="3" t="str">
        <f t="shared" si="13"/>
        <v>Active</v>
      </c>
    </row>
    <row r="433" spans="1:8" x14ac:dyDescent="0.35">
      <c r="A433" s="3" t="s">
        <v>873</v>
      </c>
      <c r="B433" s="3" t="s">
        <v>874</v>
      </c>
      <c r="C433" s="4">
        <v>43161</v>
      </c>
      <c r="D433" s="4"/>
      <c r="E433" s="3" t="s">
        <v>18</v>
      </c>
      <c r="F433" s="3">
        <v>13.95</v>
      </c>
      <c r="G433" s="5">
        <f t="shared" si="12"/>
        <v>43160</v>
      </c>
      <c r="H433" s="3" t="str">
        <f t="shared" si="13"/>
        <v>Active</v>
      </c>
    </row>
    <row r="434" spans="1:8" x14ac:dyDescent="0.35">
      <c r="A434" s="3" t="s">
        <v>875</v>
      </c>
      <c r="B434" s="3" t="s">
        <v>876</v>
      </c>
      <c r="C434" s="4">
        <v>43062</v>
      </c>
      <c r="D434" s="4"/>
      <c r="E434" s="3" t="s">
        <v>18</v>
      </c>
      <c r="F434" s="3">
        <v>13.95</v>
      </c>
      <c r="G434" s="5">
        <f t="shared" si="12"/>
        <v>43040</v>
      </c>
      <c r="H434" s="3" t="str">
        <f t="shared" si="13"/>
        <v>Active</v>
      </c>
    </row>
    <row r="435" spans="1:8" x14ac:dyDescent="0.35">
      <c r="A435" s="3" t="s">
        <v>877</v>
      </c>
      <c r="B435" s="3" t="s">
        <v>878</v>
      </c>
      <c r="C435" s="4">
        <v>42900</v>
      </c>
      <c r="D435" s="4"/>
      <c r="E435" s="3" t="s">
        <v>10</v>
      </c>
      <c r="F435" s="3">
        <v>69.95</v>
      </c>
      <c r="G435" s="5">
        <f t="shared" si="12"/>
        <v>42887</v>
      </c>
      <c r="H435" s="3" t="str">
        <f t="shared" si="13"/>
        <v>Active</v>
      </c>
    </row>
    <row r="436" spans="1:8" x14ac:dyDescent="0.35">
      <c r="A436" s="3" t="s">
        <v>879</v>
      </c>
      <c r="B436" s="3" t="s">
        <v>880</v>
      </c>
      <c r="C436" s="4">
        <v>43150</v>
      </c>
      <c r="D436" s="4">
        <v>43810</v>
      </c>
      <c r="E436" s="3" t="s">
        <v>15</v>
      </c>
      <c r="F436" s="3">
        <v>27.95</v>
      </c>
      <c r="G436" s="5">
        <f t="shared" si="12"/>
        <v>43132</v>
      </c>
      <c r="H436" s="3">
        <f t="shared" si="13"/>
        <v>22</v>
      </c>
    </row>
    <row r="437" spans="1:8" x14ac:dyDescent="0.35">
      <c r="A437" s="3" t="s">
        <v>881</v>
      </c>
      <c r="B437" s="3" t="s">
        <v>882</v>
      </c>
      <c r="C437" s="4">
        <v>42929</v>
      </c>
      <c r="D437" s="4">
        <v>43349</v>
      </c>
      <c r="E437" s="3" t="s">
        <v>18</v>
      </c>
      <c r="F437" s="3">
        <v>13.95</v>
      </c>
      <c r="G437" s="5">
        <f t="shared" si="12"/>
        <v>42917</v>
      </c>
      <c r="H437" s="3">
        <f t="shared" si="13"/>
        <v>14</v>
      </c>
    </row>
    <row r="438" spans="1:8" x14ac:dyDescent="0.35">
      <c r="A438" s="3" t="s">
        <v>883</v>
      </c>
      <c r="B438" s="3" t="s">
        <v>884</v>
      </c>
      <c r="C438" s="4">
        <v>43425</v>
      </c>
      <c r="D438" s="4">
        <v>44025</v>
      </c>
      <c r="E438" s="3" t="s">
        <v>10</v>
      </c>
      <c r="F438" s="3">
        <v>69.95</v>
      </c>
      <c r="G438" s="5">
        <f t="shared" si="12"/>
        <v>43405</v>
      </c>
      <c r="H438" s="3">
        <f t="shared" si="13"/>
        <v>20</v>
      </c>
    </row>
    <row r="439" spans="1:8" x14ac:dyDescent="0.35">
      <c r="A439" s="3" t="s">
        <v>885</v>
      </c>
      <c r="B439" s="3" t="s">
        <v>886</v>
      </c>
      <c r="C439" s="4">
        <v>43329</v>
      </c>
      <c r="D439" s="4">
        <v>43659</v>
      </c>
      <c r="E439" s="3" t="s">
        <v>15</v>
      </c>
      <c r="F439" s="3">
        <v>27.95</v>
      </c>
      <c r="G439" s="5">
        <f t="shared" si="12"/>
        <v>43313</v>
      </c>
      <c r="H439" s="3">
        <f t="shared" si="13"/>
        <v>11</v>
      </c>
    </row>
    <row r="440" spans="1:8" x14ac:dyDescent="0.35">
      <c r="A440" s="3" t="s">
        <v>887</v>
      </c>
      <c r="B440" s="3" t="s">
        <v>888</v>
      </c>
      <c r="C440" s="4">
        <v>43575</v>
      </c>
      <c r="D440" s="4">
        <v>43815</v>
      </c>
      <c r="E440" s="3" t="s">
        <v>18</v>
      </c>
      <c r="F440" s="3">
        <v>13.95</v>
      </c>
      <c r="G440" s="5">
        <f t="shared" si="12"/>
        <v>43556</v>
      </c>
      <c r="H440" s="3">
        <f t="shared" si="13"/>
        <v>8</v>
      </c>
    </row>
    <row r="441" spans="1:8" x14ac:dyDescent="0.35">
      <c r="A441" s="3" t="s">
        <v>889</v>
      </c>
      <c r="B441" s="3" t="s">
        <v>890</v>
      </c>
      <c r="C441" s="4">
        <v>43209</v>
      </c>
      <c r="D441" s="4">
        <v>43329</v>
      </c>
      <c r="E441" s="3" t="s">
        <v>10</v>
      </c>
      <c r="F441" s="3">
        <v>69.95</v>
      </c>
      <c r="G441" s="5">
        <f t="shared" si="12"/>
        <v>43191</v>
      </c>
      <c r="H441" s="3">
        <f t="shared" si="13"/>
        <v>4</v>
      </c>
    </row>
    <row r="442" spans="1:8" x14ac:dyDescent="0.35">
      <c r="A442" s="3" t="s">
        <v>891</v>
      </c>
      <c r="B442" s="3" t="s">
        <v>892</v>
      </c>
      <c r="C442" s="4">
        <v>42989</v>
      </c>
      <c r="D442" s="4">
        <v>43439</v>
      </c>
      <c r="E442" s="3" t="s">
        <v>15</v>
      </c>
      <c r="F442" s="3">
        <v>27.95</v>
      </c>
      <c r="G442" s="5">
        <f t="shared" si="12"/>
        <v>42979</v>
      </c>
      <c r="H442" s="3">
        <f t="shared" si="13"/>
        <v>15</v>
      </c>
    </row>
    <row r="443" spans="1:8" x14ac:dyDescent="0.35">
      <c r="A443" s="3" t="s">
        <v>893</v>
      </c>
      <c r="B443" s="3" t="s">
        <v>894</v>
      </c>
      <c r="C443" s="4">
        <v>43451</v>
      </c>
      <c r="D443" s="4">
        <v>43751</v>
      </c>
      <c r="E443" s="3" t="s">
        <v>18</v>
      </c>
      <c r="F443" s="3">
        <v>13.95</v>
      </c>
      <c r="G443" s="5">
        <f t="shared" si="12"/>
        <v>43435</v>
      </c>
      <c r="H443" s="3">
        <f t="shared" si="13"/>
        <v>10</v>
      </c>
    </row>
    <row r="444" spans="1:8" x14ac:dyDescent="0.35">
      <c r="A444" s="3" t="s">
        <v>895</v>
      </c>
      <c r="B444" s="3" t="s">
        <v>896</v>
      </c>
      <c r="C444" s="4">
        <v>42929</v>
      </c>
      <c r="D444" s="4"/>
      <c r="E444" s="3" t="s">
        <v>18</v>
      </c>
      <c r="F444" s="3">
        <v>13.95</v>
      </c>
      <c r="G444" s="5">
        <f t="shared" si="12"/>
        <v>42917</v>
      </c>
      <c r="H444" s="3" t="str">
        <f t="shared" si="13"/>
        <v>Active</v>
      </c>
    </row>
    <row r="445" spans="1:8" x14ac:dyDescent="0.35">
      <c r="A445" s="3" t="s">
        <v>897</v>
      </c>
      <c r="B445" s="3" t="s">
        <v>898</v>
      </c>
      <c r="C445" s="4">
        <v>43616</v>
      </c>
      <c r="D445" s="4"/>
      <c r="E445" s="3" t="s">
        <v>18</v>
      </c>
      <c r="F445" s="3">
        <v>13.95</v>
      </c>
      <c r="G445" s="5">
        <f t="shared" si="12"/>
        <v>43586</v>
      </c>
      <c r="H445" s="3" t="str">
        <f t="shared" si="13"/>
        <v>Active</v>
      </c>
    </row>
    <row r="446" spans="1:8" x14ac:dyDescent="0.35">
      <c r="A446" s="3" t="s">
        <v>899</v>
      </c>
      <c r="B446" s="3" t="s">
        <v>900</v>
      </c>
      <c r="C446" s="4">
        <v>43162</v>
      </c>
      <c r="D446" s="4">
        <v>43432</v>
      </c>
      <c r="E446" s="3" t="s">
        <v>15</v>
      </c>
      <c r="F446" s="3">
        <v>27.95</v>
      </c>
      <c r="G446" s="5">
        <f t="shared" si="12"/>
        <v>43160</v>
      </c>
      <c r="H446" s="3">
        <f t="shared" si="13"/>
        <v>9</v>
      </c>
    </row>
    <row r="447" spans="1:8" x14ac:dyDescent="0.35">
      <c r="A447" s="3" t="s">
        <v>901</v>
      </c>
      <c r="B447" s="3" t="s">
        <v>902</v>
      </c>
      <c r="C447" s="4">
        <v>43276</v>
      </c>
      <c r="D447" s="4">
        <v>43456</v>
      </c>
      <c r="E447" s="3" t="s">
        <v>10</v>
      </c>
      <c r="F447" s="3">
        <v>69.95</v>
      </c>
      <c r="G447" s="5">
        <f t="shared" si="12"/>
        <v>43252</v>
      </c>
      <c r="H447" s="3">
        <f t="shared" si="13"/>
        <v>6</v>
      </c>
    </row>
    <row r="448" spans="1:8" x14ac:dyDescent="0.35">
      <c r="A448" s="3" t="s">
        <v>903</v>
      </c>
      <c r="B448" s="3" t="s">
        <v>904</v>
      </c>
      <c r="C448" s="4">
        <v>43510</v>
      </c>
      <c r="D448" s="4">
        <v>43660</v>
      </c>
      <c r="E448" s="3" t="s">
        <v>18</v>
      </c>
      <c r="F448" s="3">
        <v>13.95</v>
      </c>
      <c r="G448" s="5">
        <f t="shared" si="12"/>
        <v>43497</v>
      </c>
      <c r="H448" s="3">
        <f t="shared" si="13"/>
        <v>5</v>
      </c>
    </row>
    <row r="449" spans="1:8" x14ac:dyDescent="0.35">
      <c r="A449" s="3" t="s">
        <v>905</v>
      </c>
      <c r="B449" s="3" t="s">
        <v>906</v>
      </c>
      <c r="C449" s="4">
        <v>43491</v>
      </c>
      <c r="D449" s="4">
        <v>44211</v>
      </c>
      <c r="E449" s="3" t="s">
        <v>15</v>
      </c>
      <c r="F449" s="3">
        <v>27.95</v>
      </c>
      <c r="G449" s="5">
        <f t="shared" si="12"/>
        <v>43466</v>
      </c>
      <c r="H449" s="3">
        <f t="shared" si="13"/>
        <v>24</v>
      </c>
    </row>
    <row r="450" spans="1:8" x14ac:dyDescent="0.35">
      <c r="A450" s="3" t="s">
        <v>907</v>
      </c>
      <c r="B450" s="3" t="s">
        <v>908</v>
      </c>
      <c r="C450" s="4">
        <v>43660</v>
      </c>
      <c r="D450" s="4">
        <v>43840</v>
      </c>
      <c r="E450" s="3" t="s">
        <v>18</v>
      </c>
      <c r="F450" s="3">
        <v>13.95</v>
      </c>
      <c r="G450" s="5">
        <f t="shared" si="12"/>
        <v>43647</v>
      </c>
      <c r="H450" s="3">
        <f t="shared" si="13"/>
        <v>6</v>
      </c>
    </row>
    <row r="451" spans="1:8" x14ac:dyDescent="0.35">
      <c r="A451" s="3" t="s">
        <v>909</v>
      </c>
      <c r="B451" s="3" t="s">
        <v>910</v>
      </c>
      <c r="C451" s="4">
        <v>43609</v>
      </c>
      <c r="D451" s="4">
        <v>43729</v>
      </c>
      <c r="E451" s="3" t="s">
        <v>18</v>
      </c>
      <c r="F451" s="3">
        <v>13.95</v>
      </c>
      <c r="G451" s="5">
        <f t="shared" ref="G451:G514" si="14">DATE(YEAR(C451),MONTH(C451),1)</f>
        <v>43586</v>
      </c>
      <c r="H451" s="3">
        <f t="shared" ref="H451:H514" si="15">IF(ISNUMBER(D451),ROUND((D451-C451)/30,0), "Active")</f>
        <v>4</v>
      </c>
    </row>
    <row r="452" spans="1:8" x14ac:dyDescent="0.35">
      <c r="A452" s="3" t="s">
        <v>911</v>
      </c>
      <c r="B452" s="3" t="s">
        <v>912</v>
      </c>
      <c r="C452" s="4">
        <v>43084</v>
      </c>
      <c r="D452" s="4">
        <v>43174</v>
      </c>
      <c r="E452" s="3" t="s">
        <v>18</v>
      </c>
      <c r="F452" s="3">
        <v>13.95</v>
      </c>
      <c r="G452" s="5">
        <f t="shared" si="14"/>
        <v>43070</v>
      </c>
      <c r="H452" s="3">
        <f t="shared" si="15"/>
        <v>3</v>
      </c>
    </row>
    <row r="453" spans="1:8" x14ac:dyDescent="0.35">
      <c r="A453" s="3" t="s">
        <v>913</v>
      </c>
      <c r="B453" s="3" t="s">
        <v>914</v>
      </c>
      <c r="C453" s="4">
        <v>43023</v>
      </c>
      <c r="D453" s="4">
        <v>43713</v>
      </c>
      <c r="E453" s="3" t="s">
        <v>10</v>
      </c>
      <c r="F453" s="3">
        <v>69.95</v>
      </c>
      <c r="G453" s="5">
        <f t="shared" si="14"/>
        <v>43009</v>
      </c>
      <c r="H453" s="3">
        <f t="shared" si="15"/>
        <v>23</v>
      </c>
    </row>
    <row r="454" spans="1:8" x14ac:dyDescent="0.35">
      <c r="A454" s="3" t="s">
        <v>915</v>
      </c>
      <c r="B454" s="3" t="s">
        <v>916</v>
      </c>
      <c r="C454" s="4">
        <v>43232</v>
      </c>
      <c r="D454" s="4">
        <v>43832</v>
      </c>
      <c r="E454" s="3" t="s">
        <v>15</v>
      </c>
      <c r="F454" s="3">
        <v>27.95</v>
      </c>
      <c r="G454" s="5">
        <f t="shared" si="14"/>
        <v>43221</v>
      </c>
      <c r="H454" s="3">
        <f t="shared" si="15"/>
        <v>20</v>
      </c>
    </row>
    <row r="455" spans="1:8" x14ac:dyDescent="0.35">
      <c r="A455" s="3" t="s">
        <v>917</v>
      </c>
      <c r="B455" s="3" t="s">
        <v>918</v>
      </c>
      <c r="C455" s="4">
        <v>43485</v>
      </c>
      <c r="D455" s="4">
        <v>43935</v>
      </c>
      <c r="E455" s="3" t="s">
        <v>18</v>
      </c>
      <c r="F455" s="3">
        <v>13.95</v>
      </c>
      <c r="G455" s="5">
        <f t="shared" si="14"/>
        <v>43466</v>
      </c>
      <c r="H455" s="3">
        <f t="shared" si="15"/>
        <v>15</v>
      </c>
    </row>
    <row r="456" spans="1:8" x14ac:dyDescent="0.35">
      <c r="A456" s="3" t="s">
        <v>919</v>
      </c>
      <c r="B456" s="3" t="s">
        <v>920</v>
      </c>
      <c r="C456" s="4">
        <v>43109</v>
      </c>
      <c r="D456" s="4">
        <v>43739</v>
      </c>
      <c r="E456" s="3" t="s">
        <v>15</v>
      </c>
      <c r="F456" s="3">
        <v>27.95</v>
      </c>
      <c r="G456" s="5">
        <f t="shared" si="14"/>
        <v>43101</v>
      </c>
      <c r="H456" s="3">
        <f t="shared" si="15"/>
        <v>21</v>
      </c>
    </row>
    <row r="457" spans="1:8" x14ac:dyDescent="0.35">
      <c r="A457" s="3" t="s">
        <v>921</v>
      </c>
      <c r="B457" s="3" t="s">
        <v>922</v>
      </c>
      <c r="C457" s="4">
        <v>43235</v>
      </c>
      <c r="D457" s="4">
        <v>43745</v>
      </c>
      <c r="E457" s="3" t="s">
        <v>15</v>
      </c>
      <c r="F457" s="3">
        <v>27.95</v>
      </c>
      <c r="G457" s="5">
        <f t="shared" si="14"/>
        <v>43221</v>
      </c>
      <c r="H457" s="3">
        <f t="shared" si="15"/>
        <v>17</v>
      </c>
    </row>
    <row r="458" spans="1:8" x14ac:dyDescent="0.35">
      <c r="A458" s="3" t="s">
        <v>923</v>
      </c>
      <c r="B458" s="3" t="s">
        <v>924</v>
      </c>
      <c r="C458" s="4">
        <v>43337</v>
      </c>
      <c r="D458" s="4">
        <v>43637</v>
      </c>
      <c r="E458" s="3" t="s">
        <v>18</v>
      </c>
      <c r="F458" s="3">
        <v>13.95</v>
      </c>
      <c r="G458" s="5">
        <f t="shared" si="14"/>
        <v>43313</v>
      </c>
      <c r="H458" s="3">
        <f t="shared" si="15"/>
        <v>10</v>
      </c>
    </row>
    <row r="459" spans="1:8" x14ac:dyDescent="0.35">
      <c r="A459" s="3" t="s">
        <v>925</v>
      </c>
      <c r="B459" s="3" t="s">
        <v>926</v>
      </c>
      <c r="C459" s="4">
        <v>43212</v>
      </c>
      <c r="D459" s="4">
        <v>43662</v>
      </c>
      <c r="E459" s="3" t="s">
        <v>15</v>
      </c>
      <c r="F459" s="3">
        <v>27.95</v>
      </c>
      <c r="G459" s="5">
        <f t="shared" si="14"/>
        <v>43191</v>
      </c>
      <c r="H459" s="3">
        <f t="shared" si="15"/>
        <v>15</v>
      </c>
    </row>
    <row r="460" spans="1:8" x14ac:dyDescent="0.35">
      <c r="A460" s="3" t="s">
        <v>927</v>
      </c>
      <c r="B460" s="3" t="s">
        <v>928</v>
      </c>
      <c r="C460" s="4">
        <v>43216</v>
      </c>
      <c r="D460" s="4">
        <v>44026</v>
      </c>
      <c r="E460" s="3" t="s">
        <v>15</v>
      </c>
      <c r="F460" s="3">
        <v>27.95</v>
      </c>
      <c r="G460" s="5">
        <f t="shared" si="14"/>
        <v>43191</v>
      </c>
      <c r="H460" s="3">
        <f t="shared" si="15"/>
        <v>27</v>
      </c>
    </row>
    <row r="461" spans="1:8" x14ac:dyDescent="0.35">
      <c r="A461" s="3" t="s">
        <v>929</v>
      </c>
      <c r="B461" s="3" t="s">
        <v>930</v>
      </c>
      <c r="C461" s="4">
        <v>43418</v>
      </c>
      <c r="D461" s="4">
        <v>43568</v>
      </c>
      <c r="E461" s="3" t="s">
        <v>15</v>
      </c>
      <c r="F461" s="3">
        <v>27.95</v>
      </c>
      <c r="G461" s="5">
        <f t="shared" si="14"/>
        <v>43405</v>
      </c>
      <c r="H461" s="3">
        <f t="shared" si="15"/>
        <v>5</v>
      </c>
    </row>
    <row r="462" spans="1:8" x14ac:dyDescent="0.35">
      <c r="A462" s="3" t="s">
        <v>931</v>
      </c>
      <c r="B462" s="3" t="s">
        <v>932</v>
      </c>
      <c r="C462" s="4">
        <v>43017</v>
      </c>
      <c r="D462" s="4">
        <v>43527</v>
      </c>
      <c r="E462" s="3" t="s">
        <v>18</v>
      </c>
      <c r="F462" s="3">
        <v>13.95</v>
      </c>
      <c r="G462" s="5">
        <f t="shared" si="14"/>
        <v>43009</v>
      </c>
      <c r="H462" s="3">
        <f t="shared" si="15"/>
        <v>17</v>
      </c>
    </row>
    <row r="463" spans="1:8" x14ac:dyDescent="0.35">
      <c r="A463" s="3" t="s">
        <v>933</v>
      </c>
      <c r="B463" s="3" t="s">
        <v>934</v>
      </c>
      <c r="C463" s="4">
        <v>43272</v>
      </c>
      <c r="D463" s="4">
        <v>43390</v>
      </c>
      <c r="E463" s="3" t="s">
        <v>10</v>
      </c>
      <c r="F463" s="3">
        <v>69.95</v>
      </c>
      <c r="G463" s="5">
        <f t="shared" si="14"/>
        <v>43252</v>
      </c>
      <c r="H463" s="3">
        <f t="shared" si="15"/>
        <v>4</v>
      </c>
    </row>
    <row r="464" spans="1:8" x14ac:dyDescent="0.35">
      <c r="A464" s="3" t="s">
        <v>935</v>
      </c>
      <c r="B464" s="3" t="s">
        <v>936</v>
      </c>
      <c r="C464" s="4">
        <v>42944</v>
      </c>
      <c r="D464" s="4">
        <v>43604</v>
      </c>
      <c r="E464" s="3" t="s">
        <v>18</v>
      </c>
      <c r="F464" s="3">
        <v>13.95</v>
      </c>
      <c r="G464" s="5">
        <f t="shared" si="14"/>
        <v>42917</v>
      </c>
      <c r="H464" s="3">
        <f t="shared" si="15"/>
        <v>22</v>
      </c>
    </row>
    <row r="465" spans="1:8" x14ac:dyDescent="0.35">
      <c r="A465" s="3" t="s">
        <v>937</v>
      </c>
      <c r="B465" s="3" t="s">
        <v>938</v>
      </c>
      <c r="C465" s="4">
        <v>43642</v>
      </c>
      <c r="D465" s="4">
        <v>44152</v>
      </c>
      <c r="E465" s="3" t="s">
        <v>10</v>
      </c>
      <c r="F465" s="3">
        <v>69.95</v>
      </c>
      <c r="G465" s="5">
        <f t="shared" si="14"/>
        <v>43617</v>
      </c>
      <c r="H465" s="3">
        <f t="shared" si="15"/>
        <v>17</v>
      </c>
    </row>
    <row r="466" spans="1:8" x14ac:dyDescent="0.35">
      <c r="A466" s="3" t="s">
        <v>939</v>
      </c>
      <c r="B466" s="3" t="s">
        <v>940</v>
      </c>
      <c r="C466" s="4">
        <v>43151</v>
      </c>
      <c r="D466" s="4">
        <v>43241</v>
      </c>
      <c r="E466" s="3" t="s">
        <v>18</v>
      </c>
      <c r="F466" s="3">
        <v>13.95</v>
      </c>
      <c r="G466" s="5">
        <f t="shared" si="14"/>
        <v>43132</v>
      </c>
      <c r="H466" s="3">
        <f t="shared" si="15"/>
        <v>3</v>
      </c>
    </row>
    <row r="467" spans="1:8" x14ac:dyDescent="0.35">
      <c r="A467" s="3" t="s">
        <v>941</v>
      </c>
      <c r="B467" s="3" t="s">
        <v>942</v>
      </c>
      <c r="C467" s="4">
        <v>43004</v>
      </c>
      <c r="D467" s="4">
        <v>43514</v>
      </c>
      <c r="E467" s="3" t="s">
        <v>15</v>
      </c>
      <c r="F467" s="3">
        <v>27.95</v>
      </c>
      <c r="G467" s="5">
        <f t="shared" si="14"/>
        <v>42979</v>
      </c>
      <c r="H467" s="3">
        <f t="shared" si="15"/>
        <v>17</v>
      </c>
    </row>
    <row r="468" spans="1:8" x14ac:dyDescent="0.35">
      <c r="A468" s="3" t="s">
        <v>943</v>
      </c>
      <c r="B468" s="3" t="s">
        <v>944</v>
      </c>
      <c r="C468" s="4">
        <v>43269</v>
      </c>
      <c r="D468" s="4">
        <v>43359</v>
      </c>
      <c r="E468" s="3" t="s">
        <v>15</v>
      </c>
      <c r="F468" s="3">
        <v>27.95</v>
      </c>
      <c r="G468" s="5">
        <f t="shared" si="14"/>
        <v>43252</v>
      </c>
      <c r="H468" s="3">
        <f t="shared" si="15"/>
        <v>3</v>
      </c>
    </row>
    <row r="469" spans="1:8" x14ac:dyDescent="0.35">
      <c r="A469" s="3" t="s">
        <v>945</v>
      </c>
      <c r="B469" s="3" t="s">
        <v>946</v>
      </c>
      <c r="C469" s="4">
        <v>43364</v>
      </c>
      <c r="D469" s="4">
        <v>44054</v>
      </c>
      <c r="E469" s="3" t="s">
        <v>10</v>
      </c>
      <c r="F469" s="3">
        <v>69.95</v>
      </c>
      <c r="G469" s="5">
        <f t="shared" si="14"/>
        <v>43344</v>
      </c>
      <c r="H469" s="3">
        <f t="shared" si="15"/>
        <v>23</v>
      </c>
    </row>
    <row r="470" spans="1:8" x14ac:dyDescent="0.35">
      <c r="A470" s="3" t="s">
        <v>947</v>
      </c>
      <c r="B470" s="3" t="s">
        <v>948</v>
      </c>
      <c r="C470" s="4">
        <v>43617</v>
      </c>
      <c r="D470" s="4">
        <v>44157</v>
      </c>
      <c r="E470" s="3" t="s">
        <v>10</v>
      </c>
      <c r="F470" s="3">
        <v>69.95</v>
      </c>
      <c r="G470" s="5">
        <f t="shared" si="14"/>
        <v>43617</v>
      </c>
      <c r="H470" s="3">
        <f t="shared" si="15"/>
        <v>18</v>
      </c>
    </row>
    <row r="471" spans="1:8" x14ac:dyDescent="0.35">
      <c r="A471" s="3" t="s">
        <v>949</v>
      </c>
      <c r="B471" s="3" t="s">
        <v>950</v>
      </c>
      <c r="C471" s="4">
        <v>43620</v>
      </c>
      <c r="D471" s="4">
        <v>44280</v>
      </c>
      <c r="E471" s="3" t="s">
        <v>15</v>
      </c>
      <c r="F471" s="3">
        <v>27.95</v>
      </c>
      <c r="G471" s="5">
        <f t="shared" si="14"/>
        <v>43617</v>
      </c>
      <c r="H471" s="3">
        <f t="shared" si="15"/>
        <v>22</v>
      </c>
    </row>
    <row r="472" spans="1:8" x14ac:dyDescent="0.35">
      <c r="A472" s="3" t="s">
        <v>951</v>
      </c>
      <c r="B472" s="3" t="s">
        <v>952</v>
      </c>
      <c r="C472" s="4">
        <v>43228</v>
      </c>
      <c r="D472" s="4">
        <v>44008</v>
      </c>
      <c r="E472" s="3" t="s">
        <v>18</v>
      </c>
      <c r="F472" s="3">
        <v>13.95</v>
      </c>
      <c r="G472" s="5">
        <f t="shared" si="14"/>
        <v>43221</v>
      </c>
      <c r="H472" s="3">
        <f t="shared" si="15"/>
        <v>26</v>
      </c>
    </row>
    <row r="473" spans="1:8" x14ac:dyDescent="0.35">
      <c r="A473" s="3" t="s">
        <v>953</v>
      </c>
      <c r="B473" s="3" t="s">
        <v>954</v>
      </c>
      <c r="C473" s="4">
        <v>43150</v>
      </c>
      <c r="D473" s="4">
        <v>43780</v>
      </c>
      <c r="E473" s="3" t="s">
        <v>10</v>
      </c>
      <c r="F473" s="3">
        <v>69.95</v>
      </c>
      <c r="G473" s="5">
        <f t="shared" si="14"/>
        <v>43132</v>
      </c>
      <c r="H473" s="3">
        <f t="shared" si="15"/>
        <v>21</v>
      </c>
    </row>
    <row r="474" spans="1:8" x14ac:dyDescent="0.35">
      <c r="A474" s="3" t="s">
        <v>955</v>
      </c>
      <c r="B474" s="3" t="s">
        <v>956</v>
      </c>
      <c r="C474" s="4">
        <v>43377</v>
      </c>
      <c r="D474" s="4">
        <v>43947</v>
      </c>
      <c r="E474" s="3" t="s">
        <v>10</v>
      </c>
      <c r="F474" s="3">
        <v>69.95</v>
      </c>
      <c r="G474" s="5">
        <f t="shared" si="14"/>
        <v>43374</v>
      </c>
      <c r="H474" s="3">
        <f t="shared" si="15"/>
        <v>19</v>
      </c>
    </row>
    <row r="475" spans="1:8" x14ac:dyDescent="0.35">
      <c r="A475" s="3" t="s">
        <v>957</v>
      </c>
      <c r="B475" s="3" t="s">
        <v>958</v>
      </c>
      <c r="C475" s="4">
        <v>43230</v>
      </c>
      <c r="D475" s="4">
        <v>43650</v>
      </c>
      <c r="E475" s="3" t="s">
        <v>10</v>
      </c>
      <c r="F475" s="3">
        <v>69.95</v>
      </c>
      <c r="G475" s="5">
        <f t="shared" si="14"/>
        <v>43221</v>
      </c>
      <c r="H475" s="3">
        <f t="shared" si="15"/>
        <v>14</v>
      </c>
    </row>
    <row r="476" spans="1:8" x14ac:dyDescent="0.35">
      <c r="A476" s="3" t="s">
        <v>959</v>
      </c>
      <c r="B476" s="3" t="s">
        <v>960</v>
      </c>
      <c r="C476" s="4">
        <v>43585</v>
      </c>
      <c r="D476" s="4">
        <v>44095</v>
      </c>
      <c r="E476" s="3" t="s">
        <v>15</v>
      </c>
      <c r="F476" s="3">
        <v>27.95</v>
      </c>
      <c r="G476" s="5">
        <f t="shared" si="14"/>
        <v>43556</v>
      </c>
      <c r="H476" s="3">
        <f t="shared" si="15"/>
        <v>17</v>
      </c>
    </row>
    <row r="477" spans="1:8" x14ac:dyDescent="0.35">
      <c r="A477" s="3" t="s">
        <v>961</v>
      </c>
      <c r="B477" s="3" t="s">
        <v>962</v>
      </c>
      <c r="C477" s="4">
        <v>43592</v>
      </c>
      <c r="D477" s="4"/>
      <c r="E477" s="3" t="s">
        <v>18</v>
      </c>
      <c r="F477" s="3">
        <v>13.95</v>
      </c>
      <c r="G477" s="5">
        <f t="shared" si="14"/>
        <v>43586</v>
      </c>
      <c r="H477" s="3" t="str">
        <f t="shared" si="15"/>
        <v>Active</v>
      </c>
    </row>
    <row r="478" spans="1:8" x14ac:dyDescent="0.35">
      <c r="A478" s="3" t="s">
        <v>963</v>
      </c>
      <c r="B478" s="3" t="s">
        <v>964</v>
      </c>
      <c r="C478" s="4">
        <v>43382</v>
      </c>
      <c r="D478" s="4"/>
      <c r="E478" s="3" t="s">
        <v>10</v>
      </c>
      <c r="F478" s="3">
        <v>69.95</v>
      </c>
      <c r="G478" s="5">
        <f t="shared" si="14"/>
        <v>43374</v>
      </c>
      <c r="H478" s="3" t="str">
        <f t="shared" si="15"/>
        <v>Active</v>
      </c>
    </row>
    <row r="479" spans="1:8" x14ac:dyDescent="0.35">
      <c r="A479" s="3" t="s">
        <v>965</v>
      </c>
      <c r="B479" s="3" t="s">
        <v>966</v>
      </c>
      <c r="C479" s="4">
        <v>43651</v>
      </c>
      <c r="D479" s="4"/>
      <c r="E479" s="3" t="s">
        <v>18</v>
      </c>
      <c r="F479" s="3">
        <v>13.95</v>
      </c>
      <c r="G479" s="5">
        <f t="shared" si="14"/>
        <v>43647</v>
      </c>
      <c r="H479" s="3" t="str">
        <f t="shared" si="15"/>
        <v>Active</v>
      </c>
    </row>
    <row r="480" spans="1:8" x14ac:dyDescent="0.35">
      <c r="A480" s="3" t="s">
        <v>967</v>
      </c>
      <c r="B480" s="3" t="s">
        <v>968</v>
      </c>
      <c r="C480" s="4">
        <v>43150</v>
      </c>
      <c r="D480" s="4"/>
      <c r="E480" s="3" t="s">
        <v>10</v>
      </c>
      <c r="F480" s="3">
        <v>69.95</v>
      </c>
      <c r="G480" s="5">
        <f t="shared" si="14"/>
        <v>43132</v>
      </c>
      <c r="H480" s="3" t="str">
        <f t="shared" si="15"/>
        <v>Active</v>
      </c>
    </row>
    <row r="481" spans="1:8" x14ac:dyDescent="0.35">
      <c r="A481" s="3" t="s">
        <v>969</v>
      </c>
      <c r="B481" s="3" t="s">
        <v>970</v>
      </c>
      <c r="C481" s="4">
        <v>43027</v>
      </c>
      <c r="D481" s="4">
        <v>43807</v>
      </c>
      <c r="E481" s="3" t="s">
        <v>15</v>
      </c>
      <c r="F481" s="3">
        <v>27.95</v>
      </c>
      <c r="G481" s="5">
        <f t="shared" si="14"/>
        <v>43009</v>
      </c>
      <c r="H481" s="3">
        <f t="shared" si="15"/>
        <v>26</v>
      </c>
    </row>
    <row r="482" spans="1:8" x14ac:dyDescent="0.35">
      <c r="A482" s="3" t="s">
        <v>971</v>
      </c>
      <c r="B482" s="3" t="s">
        <v>972</v>
      </c>
      <c r="C482" s="4">
        <v>43240</v>
      </c>
      <c r="D482" s="4">
        <v>43540</v>
      </c>
      <c r="E482" s="3" t="s">
        <v>18</v>
      </c>
      <c r="F482" s="3">
        <v>13.95</v>
      </c>
      <c r="G482" s="5">
        <f t="shared" si="14"/>
        <v>43221</v>
      </c>
      <c r="H482" s="3">
        <f t="shared" si="15"/>
        <v>10</v>
      </c>
    </row>
    <row r="483" spans="1:8" x14ac:dyDescent="0.35">
      <c r="A483" s="3" t="s">
        <v>973</v>
      </c>
      <c r="B483" s="3" t="s">
        <v>974</v>
      </c>
      <c r="C483" s="4">
        <v>43449</v>
      </c>
      <c r="D483" s="4">
        <v>44169</v>
      </c>
      <c r="E483" s="3" t="s">
        <v>10</v>
      </c>
      <c r="F483" s="3">
        <v>69.95</v>
      </c>
      <c r="G483" s="5">
        <f t="shared" si="14"/>
        <v>43435</v>
      </c>
      <c r="H483" s="3">
        <f t="shared" si="15"/>
        <v>24</v>
      </c>
    </row>
    <row r="484" spans="1:8" x14ac:dyDescent="0.35">
      <c r="A484" s="3" t="s">
        <v>975</v>
      </c>
      <c r="B484" s="3" t="s">
        <v>976</v>
      </c>
      <c r="C484" s="4">
        <v>43132</v>
      </c>
      <c r="D484" s="4">
        <v>43882</v>
      </c>
      <c r="E484" s="3" t="s">
        <v>15</v>
      </c>
      <c r="F484" s="3">
        <v>27.95</v>
      </c>
      <c r="G484" s="5">
        <f t="shared" si="14"/>
        <v>43132</v>
      </c>
      <c r="H484" s="3">
        <f t="shared" si="15"/>
        <v>25</v>
      </c>
    </row>
    <row r="485" spans="1:8" x14ac:dyDescent="0.35">
      <c r="A485" s="3" t="s">
        <v>977</v>
      </c>
      <c r="B485" s="3" t="s">
        <v>978</v>
      </c>
      <c r="C485" s="4">
        <v>43615</v>
      </c>
      <c r="D485" s="4">
        <v>44305</v>
      </c>
      <c r="E485" s="3" t="s">
        <v>10</v>
      </c>
      <c r="F485" s="3">
        <v>69.95</v>
      </c>
      <c r="G485" s="5">
        <f t="shared" si="14"/>
        <v>43586</v>
      </c>
      <c r="H485" s="3">
        <f t="shared" si="15"/>
        <v>23</v>
      </c>
    </row>
    <row r="486" spans="1:8" x14ac:dyDescent="0.35">
      <c r="A486" s="3" t="s">
        <v>979</v>
      </c>
      <c r="B486" s="3" t="s">
        <v>980</v>
      </c>
      <c r="C486" s="4">
        <v>43563</v>
      </c>
      <c r="D486" s="4">
        <v>43683</v>
      </c>
      <c r="E486" s="3" t="s">
        <v>10</v>
      </c>
      <c r="F486" s="3">
        <v>69.95</v>
      </c>
      <c r="G486" s="5">
        <f t="shared" si="14"/>
        <v>43556</v>
      </c>
      <c r="H486" s="3">
        <f t="shared" si="15"/>
        <v>4</v>
      </c>
    </row>
    <row r="487" spans="1:8" x14ac:dyDescent="0.35">
      <c r="A487" s="3" t="s">
        <v>981</v>
      </c>
      <c r="B487" s="3" t="s">
        <v>982</v>
      </c>
      <c r="C487" s="4">
        <v>43240</v>
      </c>
      <c r="D487" s="4">
        <v>43900</v>
      </c>
      <c r="E487" s="3" t="s">
        <v>10</v>
      </c>
      <c r="F487" s="3">
        <v>69.95</v>
      </c>
      <c r="G487" s="5">
        <f t="shared" si="14"/>
        <v>43221</v>
      </c>
      <c r="H487" s="3">
        <f t="shared" si="15"/>
        <v>22</v>
      </c>
    </row>
    <row r="488" spans="1:8" x14ac:dyDescent="0.35">
      <c r="A488" s="3" t="s">
        <v>983</v>
      </c>
      <c r="B488" s="3" t="s">
        <v>984</v>
      </c>
      <c r="C488" s="4">
        <v>43415</v>
      </c>
      <c r="D488" s="4">
        <v>43535</v>
      </c>
      <c r="E488" s="3" t="s">
        <v>15</v>
      </c>
      <c r="F488" s="3">
        <v>27.95</v>
      </c>
      <c r="G488" s="5">
        <f t="shared" si="14"/>
        <v>43405</v>
      </c>
      <c r="H488" s="3">
        <f t="shared" si="15"/>
        <v>4</v>
      </c>
    </row>
    <row r="489" spans="1:8" x14ac:dyDescent="0.35">
      <c r="A489" s="3" t="s">
        <v>985</v>
      </c>
      <c r="B489" s="3" t="s">
        <v>986</v>
      </c>
      <c r="C489" s="4">
        <v>43139</v>
      </c>
      <c r="D489" s="4"/>
      <c r="E489" s="3" t="s">
        <v>10</v>
      </c>
      <c r="F489" s="3">
        <v>69.95</v>
      </c>
      <c r="G489" s="5">
        <f t="shared" si="14"/>
        <v>43132</v>
      </c>
      <c r="H489" s="3" t="str">
        <f t="shared" si="15"/>
        <v>Active</v>
      </c>
    </row>
    <row r="490" spans="1:8" x14ac:dyDescent="0.35">
      <c r="A490" s="3" t="s">
        <v>987</v>
      </c>
      <c r="B490" s="3" t="s">
        <v>988</v>
      </c>
      <c r="C490" s="4">
        <v>43037</v>
      </c>
      <c r="D490" s="4">
        <v>43607</v>
      </c>
      <c r="E490" s="3" t="s">
        <v>15</v>
      </c>
      <c r="F490" s="3">
        <v>27.95</v>
      </c>
      <c r="G490" s="5">
        <f t="shared" si="14"/>
        <v>43009</v>
      </c>
      <c r="H490" s="3">
        <f t="shared" si="15"/>
        <v>19</v>
      </c>
    </row>
    <row r="491" spans="1:8" x14ac:dyDescent="0.35">
      <c r="A491" s="3" t="s">
        <v>989</v>
      </c>
      <c r="B491" s="3" t="s">
        <v>990</v>
      </c>
      <c r="C491" s="4">
        <v>43561</v>
      </c>
      <c r="D491" s="4">
        <v>44161</v>
      </c>
      <c r="E491" s="3" t="s">
        <v>15</v>
      </c>
      <c r="F491" s="3">
        <v>27.95</v>
      </c>
      <c r="G491" s="5">
        <f t="shared" si="14"/>
        <v>43556</v>
      </c>
      <c r="H491" s="3">
        <f t="shared" si="15"/>
        <v>20</v>
      </c>
    </row>
    <row r="492" spans="1:8" x14ac:dyDescent="0.35">
      <c r="A492" s="3" t="s">
        <v>991</v>
      </c>
      <c r="B492" s="3" t="s">
        <v>992</v>
      </c>
      <c r="C492" s="4">
        <v>43486</v>
      </c>
      <c r="D492" s="4">
        <v>44026</v>
      </c>
      <c r="E492" s="3" t="s">
        <v>15</v>
      </c>
      <c r="F492" s="3">
        <v>27.95</v>
      </c>
      <c r="G492" s="5">
        <f t="shared" si="14"/>
        <v>43466</v>
      </c>
      <c r="H492" s="3">
        <f t="shared" si="15"/>
        <v>18</v>
      </c>
    </row>
    <row r="493" spans="1:8" x14ac:dyDescent="0.35">
      <c r="A493" s="3" t="s">
        <v>993</v>
      </c>
      <c r="B493" s="3" t="s">
        <v>994</v>
      </c>
      <c r="C493" s="4">
        <v>43082</v>
      </c>
      <c r="D493" s="4">
        <v>43322</v>
      </c>
      <c r="E493" s="3" t="s">
        <v>10</v>
      </c>
      <c r="F493" s="3">
        <v>69.95</v>
      </c>
      <c r="G493" s="5">
        <f t="shared" si="14"/>
        <v>43070</v>
      </c>
      <c r="H493" s="3">
        <f t="shared" si="15"/>
        <v>8</v>
      </c>
    </row>
    <row r="494" spans="1:8" x14ac:dyDescent="0.35">
      <c r="A494" s="3" t="s">
        <v>995</v>
      </c>
      <c r="B494" s="3" t="s">
        <v>996</v>
      </c>
      <c r="C494" s="4">
        <v>43472</v>
      </c>
      <c r="D494" s="4">
        <v>44192</v>
      </c>
      <c r="E494" s="3" t="s">
        <v>18</v>
      </c>
      <c r="F494" s="3">
        <v>13.95</v>
      </c>
      <c r="G494" s="5">
        <f t="shared" si="14"/>
        <v>43466</v>
      </c>
      <c r="H494" s="3">
        <f t="shared" si="15"/>
        <v>24</v>
      </c>
    </row>
    <row r="495" spans="1:8" x14ac:dyDescent="0.35">
      <c r="A495" s="3" t="s">
        <v>997</v>
      </c>
      <c r="B495" s="3" t="s">
        <v>998</v>
      </c>
      <c r="C495" s="4">
        <v>43240</v>
      </c>
      <c r="D495" s="4">
        <v>43840</v>
      </c>
      <c r="E495" s="3" t="s">
        <v>15</v>
      </c>
      <c r="F495" s="3">
        <v>27.95</v>
      </c>
      <c r="G495" s="5">
        <f t="shared" si="14"/>
        <v>43221</v>
      </c>
      <c r="H495" s="3">
        <f t="shared" si="15"/>
        <v>20</v>
      </c>
    </row>
    <row r="496" spans="1:8" x14ac:dyDescent="0.35">
      <c r="A496" s="3" t="s">
        <v>999</v>
      </c>
      <c r="B496" s="3" t="s">
        <v>1000</v>
      </c>
      <c r="C496" s="4">
        <v>43538</v>
      </c>
      <c r="D496" s="4">
        <v>44108</v>
      </c>
      <c r="E496" s="3" t="s">
        <v>10</v>
      </c>
      <c r="F496" s="3">
        <v>69.95</v>
      </c>
      <c r="G496" s="5">
        <f t="shared" si="14"/>
        <v>43525</v>
      </c>
      <c r="H496" s="3">
        <f t="shared" si="15"/>
        <v>19</v>
      </c>
    </row>
    <row r="497" spans="1:8" x14ac:dyDescent="0.35">
      <c r="A497" s="3" t="s">
        <v>1001</v>
      </c>
      <c r="B497" s="3" t="s">
        <v>1002</v>
      </c>
      <c r="C497" s="4">
        <v>43163</v>
      </c>
      <c r="D497" s="4">
        <v>43793</v>
      </c>
      <c r="E497" s="3" t="s">
        <v>15</v>
      </c>
      <c r="F497" s="3">
        <v>27.95</v>
      </c>
      <c r="G497" s="5">
        <f t="shared" si="14"/>
        <v>43160</v>
      </c>
      <c r="H497" s="3">
        <f t="shared" si="15"/>
        <v>21</v>
      </c>
    </row>
    <row r="498" spans="1:8" x14ac:dyDescent="0.35">
      <c r="A498" s="3" t="s">
        <v>1003</v>
      </c>
      <c r="B498" s="3" t="s">
        <v>1004</v>
      </c>
      <c r="C498" s="4">
        <v>43028</v>
      </c>
      <c r="D498" s="4">
        <v>43478</v>
      </c>
      <c r="E498" s="3" t="s">
        <v>15</v>
      </c>
      <c r="F498" s="3">
        <v>27.95</v>
      </c>
      <c r="G498" s="5">
        <f t="shared" si="14"/>
        <v>43009</v>
      </c>
      <c r="H498" s="3">
        <f t="shared" si="15"/>
        <v>15</v>
      </c>
    </row>
    <row r="499" spans="1:8" x14ac:dyDescent="0.35">
      <c r="A499" s="3" t="s">
        <v>1005</v>
      </c>
      <c r="B499" s="3" t="s">
        <v>1006</v>
      </c>
      <c r="C499" s="4">
        <v>43269</v>
      </c>
      <c r="D499" s="4">
        <v>43360</v>
      </c>
      <c r="E499" s="3" t="s">
        <v>10</v>
      </c>
      <c r="F499" s="3">
        <v>69.95</v>
      </c>
      <c r="G499" s="5">
        <f t="shared" si="14"/>
        <v>43252</v>
      </c>
      <c r="H499" s="3">
        <f t="shared" si="15"/>
        <v>3</v>
      </c>
    </row>
    <row r="500" spans="1:8" x14ac:dyDescent="0.35">
      <c r="A500" s="3" t="s">
        <v>1007</v>
      </c>
      <c r="B500" s="3" t="s">
        <v>1008</v>
      </c>
      <c r="C500" s="4">
        <v>43542</v>
      </c>
      <c r="D500" s="4">
        <v>44322</v>
      </c>
      <c r="E500" s="3" t="s">
        <v>15</v>
      </c>
      <c r="F500" s="3">
        <v>27.95</v>
      </c>
      <c r="G500" s="5">
        <f t="shared" si="14"/>
        <v>43525</v>
      </c>
      <c r="H500" s="3">
        <f t="shared" si="15"/>
        <v>26</v>
      </c>
    </row>
    <row r="501" spans="1:8" x14ac:dyDescent="0.35">
      <c r="A501" s="3" t="s">
        <v>1009</v>
      </c>
      <c r="B501" s="3" t="s">
        <v>1010</v>
      </c>
      <c r="C501" s="4">
        <v>43187</v>
      </c>
      <c r="D501" s="4">
        <v>43667</v>
      </c>
      <c r="E501" s="3" t="s">
        <v>10</v>
      </c>
      <c r="F501" s="3">
        <v>69.95</v>
      </c>
      <c r="G501" s="5">
        <f t="shared" si="14"/>
        <v>43160</v>
      </c>
      <c r="H501" s="3">
        <f t="shared" si="15"/>
        <v>16</v>
      </c>
    </row>
    <row r="502" spans="1:8" x14ac:dyDescent="0.35">
      <c r="A502" s="3" t="s">
        <v>1011</v>
      </c>
      <c r="B502" s="3" t="s">
        <v>1012</v>
      </c>
      <c r="C502" s="4">
        <v>43084</v>
      </c>
      <c r="D502" s="4"/>
      <c r="E502" s="3" t="s">
        <v>15</v>
      </c>
      <c r="F502" s="3">
        <v>27.95</v>
      </c>
      <c r="G502" s="5">
        <f t="shared" si="14"/>
        <v>43070</v>
      </c>
      <c r="H502" s="3" t="str">
        <f t="shared" si="15"/>
        <v>Active</v>
      </c>
    </row>
    <row r="503" spans="1:8" x14ac:dyDescent="0.35">
      <c r="A503" s="3" t="s">
        <v>1013</v>
      </c>
      <c r="B503" s="3" t="s">
        <v>1014</v>
      </c>
      <c r="C503" s="4">
        <v>43600</v>
      </c>
      <c r="D503" s="4"/>
      <c r="E503" s="3" t="s">
        <v>15</v>
      </c>
      <c r="F503" s="3">
        <v>27.95</v>
      </c>
      <c r="G503" s="5">
        <f t="shared" si="14"/>
        <v>43586</v>
      </c>
      <c r="H503" s="3" t="str">
        <f t="shared" si="15"/>
        <v>Active</v>
      </c>
    </row>
    <row r="504" spans="1:8" x14ac:dyDescent="0.35">
      <c r="A504" s="3" t="s">
        <v>1015</v>
      </c>
      <c r="B504" s="3" t="s">
        <v>1016</v>
      </c>
      <c r="C504" s="4">
        <v>42910</v>
      </c>
      <c r="D504" s="4"/>
      <c r="E504" s="3" t="s">
        <v>10</v>
      </c>
      <c r="F504" s="3">
        <v>69.95</v>
      </c>
      <c r="G504" s="5">
        <f t="shared" si="14"/>
        <v>42887</v>
      </c>
      <c r="H504" s="3" t="str">
        <f t="shared" si="15"/>
        <v>Active</v>
      </c>
    </row>
    <row r="505" spans="1:8" x14ac:dyDescent="0.35">
      <c r="A505" s="3" t="s">
        <v>1017</v>
      </c>
      <c r="B505" s="3" t="s">
        <v>1018</v>
      </c>
      <c r="C505" s="4">
        <v>42934</v>
      </c>
      <c r="D505" s="4"/>
      <c r="E505" s="3" t="s">
        <v>18</v>
      </c>
      <c r="F505" s="3">
        <v>13.95</v>
      </c>
      <c r="G505" s="5">
        <f t="shared" si="14"/>
        <v>42917</v>
      </c>
      <c r="H505" s="3" t="str">
        <f t="shared" si="15"/>
        <v>Active</v>
      </c>
    </row>
    <row r="506" spans="1:8" x14ac:dyDescent="0.35">
      <c r="A506" s="3" t="s">
        <v>1019</v>
      </c>
      <c r="B506" s="3" t="s">
        <v>1020</v>
      </c>
      <c r="C506" s="4">
        <v>43238</v>
      </c>
      <c r="D506" s="4">
        <v>43958</v>
      </c>
      <c r="E506" s="3" t="s">
        <v>15</v>
      </c>
      <c r="F506" s="3">
        <v>27.95</v>
      </c>
      <c r="G506" s="5">
        <f t="shared" si="14"/>
        <v>43221</v>
      </c>
      <c r="H506" s="3">
        <f t="shared" si="15"/>
        <v>24</v>
      </c>
    </row>
    <row r="507" spans="1:8" x14ac:dyDescent="0.35">
      <c r="A507" s="3" t="s">
        <v>1021</v>
      </c>
      <c r="B507" s="3" t="s">
        <v>1022</v>
      </c>
      <c r="C507" s="4">
        <v>43351</v>
      </c>
      <c r="D507" s="4">
        <v>43801</v>
      </c>
      <c r="E507" s="3" t="s">
        <v>10</v>
      </c>
      <c r="F507" s="3">
        <v>69.95</v>
      </c>
      <c r="G507" s="5">
        <f t="shared" si="14"/>
        <v>43344</v>
      </c>
      <c r="H507" s="3">
        <f t="shared" si="15"/>
        <v>15</v>
      </c>
    </row>
    <row r="508" spans="1:8" x14ac:dyDescent="0.35">
      <c r="A508" s="3" t="s">
        <v>1023</v>
      </c>
      <c r="B508" s="3" t="s">
        <v>1024</v>
      </c>
      <c r="C508" s="4">
        <v>43045</v>
      </c>
      <c r="D508" s="4">
        <v>43765</v>
      </c>
      <c r="E508" s="3" t="s">
        <v>15</v>
      </c>
      <c r="F508" s="3">
        <v>27.95</v>
      </c>
      <c r="G508" s="5">
        <f t="shared" si="14"/>
        <v>43040</v>
      </c>
      <c r="H508" s="3">
        <f t="shared" si="15"/>
        <v>24</v>
      </c>
    </row>
    <row r="509" spans="1:8" x14ac:dyDescent="0.35">
      <c r="A509" s="3" t="s">
        <v>1025</v>
      </c>
      <c r="B509" s="3" t="s">
        <v>1026</v>
      </c>
      <c r="C509" s="4">
        <v>42918</v>
      </c>
      <c r="D509" s="4">
        <v>43728</v>
      </c>
      <c r="E509" s="3" t="s">
        <v>10</v>
      </c>
      <c r="F509" s="3">
        <v>69.95</v>
      </c>
      <c r="G509" s="5">
        <f t="shared" si="14"/>
        <v>42917</v>
      </c>
      <c r="H509" s="3">
        <f t="shared" si="15"/>
        <v>27</v>
      </c>
    </row>
    <row r="510" spans="1:8" x14ac:dyDescent="0.35">
      <c r="A510" s="3" t="s">
        <v>1027</v>
      </c>
      <c r="B510" s="3" t="s">
        <v>1028</v>
      </c>
      <c r="C510" s="4">
        <v>43546</v>
      </c>
      <c r="D510" s="4">
        <v>43906</v>
      </c>
      <c r="E510" s="3" t="s">
        <v>15</v>
      </c>
      <c r="F510" s="3">
        <v>27.95</v>
      </c>
      <c r="G510" s="5">
        <f t="shared" si="14"/>
        <v>43525</v>
      </c>
      <c r="H510" s="3">
        <f t="shared" si="15"/>
        <v>12</v>
      </c>
    </row>
    <row r="511" spans="1:8" x14ac:dyDescent="0.35">
      <c r="A511" s="3" t="s">
        <v>1029</v>
      </c>
      <c r="B511" s="3" t="s">
        <v>1030</v>
      </c>
      <c r="C511" s="4">
        <v>43403</v>
      </c>
      <c r="D511" s="4">
        <v>43853</v>
      </c>
      <c r="E511" s="3" t="s">
        <v>15</v>
      </c>
      <c r="F511" s="3">
        <v>27.95</v>
      </c>
      <c r="G511" s="5">
        <f t="shared" si="14"/>
        <v>43374</v>
      </c>
      <c r="H511" s="3">
        <f t="shared" si="15"/>
        <v>15</v>
      </c>
    </row>
    <row r="512" spans="1:8" x14ac:dyDescent="0.35">
      <c r="A512" s="3" t="s">
        <v>1031</v>
      </c>
      <c r="B512" s="3" t="s">
        <v>1032</v>
      </c>
      <c r="C512" s="4">
        <v>43013</v>
      </c>
      <c r="D512" s="4">
        <v>43553</v>
      </c>
      <c r="E512" s="3" t="s">
        <v>10</v>
      </c>
      <c r="F512" s="3">
        <v>69.95</v>
      </c>
      <c r="G512" s="5">
        <f t="shared" si="14"/>
        <v>43009</v>
      </c>
      <c r="H512" s="3">
        <f t="shared" si="15"/>
        <v>18</v>
      </c>
    </row>
    <row r="513" spans="1:8" x14ac:dyDescent="0.35">
      <c r="A513" s="3" t="s">
        <v>1033</v>
      </c>
      <c r="B513" s="3" t="s">
        <v>1034</v>
      </c>
      <c r="C513" s="4">
        <v>43177</v>
      </c>
      <c r="D513" s="4">
        <v>43657</v>
      </c>
      <c r="E513" s="3" t="s">
        <v>10</v>
      </c>
      <c r="F513" s="3">
        <v>69.95</v>
      </c>
      <c r="G513" s="5">
        <f t="shared" si="14"/>
        <v>43160</v>
      </c>
      <c r="H513" s="3">
        <f t="shared" si="15"/>
        <v>16</v>
      </c>
    </row>
    <row r="514" spans="1:8" x14ac:dyDescent="0.35">
      <c r="A514" s="3" t="s">
        <v>1035</v>
      </c>
      <c r="B514" s="3" t="s">
        <v>1036</v>
      </c>
      <c r="C514" s="4">
        <v>43306</v>
      </c>
      <c r="D514" s="4">
        <v>44116</v>
      </c>
      <c r="E514" s="3" t="s">
        <v>18</v>
      </c>
      <c r="F514" s="3">
        <v>13.95</v>
      </c>
      <c r="G514" s="5">
        <f t="shared" si="14"/>
        <v>43282</v>
      </c>
      <c r="H514" s="3">
        <f t="shared" si="15"/>
        <v>27</v>
      </c>
    </row>
    <row r="515" spans="1:8" x14ac:dyDescent="0.35">
      <c r="A515" s="3" t="s">
        <v>1037</v>
      </c>
      <c r="B515" s="3" t="s">
        <v>1038</v>
      </c>
      <c r="C515" s="4">
        <v>43074</v>
      </c>
      <c r="D515" s="4">
        <v>43194</v>
      </c>
      <c r="E515" s="3" t="s">
        <v>15</v>
      </c>
      <c r="F515" s="3">
        <v>27.95</v>
      </c>
      <c r="G515" s="5">
        <f t="shared" ref="G515:G578" si="16">DATE(YEAR(C515),MONTH(C515),1)</f>
        <v>43070</v>
      </c>
      <c r="H515" s="3">
        <f t="shared" ref="H515:H578" si="17">IF(ISNUMBER(D515),ROUND((D515-C515)/30,0), "Active")</f>
        <v>4</v>
      </c>
    </row>
    <row r="516" spans="1:8" x14ac:dyDescent="0.35">
      <c r="A516" s="3" t="s">
        <v>1039</v>
      </c>
      <c r="B516" s="3" t="s">
        <v>1040</v>
      </c>
      <c r="C516" s="4">
        <v>42986</v>
      </c>
      <c r="D516" s="4">
        <v>43556</v>
      </c>
      <c r="E516" s="3" t="s">
        <v>10</v>
      </c>
      <c r="F516" s="3">
        <v>69.95</v>
      </c>
      <c r="G516" s="5">
        <f t="shared" si="16"/>
        <v>42979</v>
      </c>
      <c r="H516" s="3">
        <f t="shared" si="17"/>
        <v>19</v>
      </c>
    </row>
    <row r="517" spans="1:8" x14ac:dyDescent="0.35">
      <c r="A517" s="3" t="s">
        <v>1041</v>
      </c>
      <c r="B517" s="3" t="s">
        <v>1042</v>
      </c>
      <c r="C517" s="4">
        <v>43581</v>
      </c>
      <c r="D517" s="4">
        <v>44181</v>
      </c>
      <c r="E517" s="3" t="s">
        <v>10</v>
      </c>
      <c r="F517" s="3">
        <v>69.95</v>
      </c>
      <c r="G517" s="5">
        <f t="shared" si="16"/>
        <v>43556</v>
      </c>
      <c r="H517" s="3">
        <f t="shared" si="17"/>
        <v>20</v>
      </c>
    </row>
    <row r="518" spans="1:8" x14ac:dyDescent="0.35">
      <c r="A518" s="3" t="s">
        <v>1043</v>
      </c>
      <c r="B518" s="3" t="s">
        <v>1044</v>
      </c>
      <c r="C518" s="4">
        <v>43187</v>
      </c>
      <c r="D518" s="4">
        <v>43787</v>
      </c>
      <c r="E518" s="3" t="s">
        <v>15</v>
      </c>
      <c r="F518" s="3">
        <v>27.95</v>
      </c>
      <c r="G518" s="5">
        <f t="shared" si="16"/>
        <v>43160</v>
      </c>
      <c r="H518" s="3">
        <f t="shared" si="17"/>
        <v>20</v>
      </c>
    </row>
    <row r="519" spans="1:8" x14ac:dyDescent="0.35">
      <c r="A519" s="3" t="s">
        <v>1045</v>
      </c>
      <c r="B519" s="3" t="s">
        <v>1046</v>
      </c>
      <c r="C519" s="4">
        <v>42981</v>
      </c>
      <c r="D519" s="4"/>
      <c r="E519" s="3" t="s">
        <v>18</v>
      </c>
      <c r="F519" s="3">
        <v>13.95</v>
      </c>
      <c r="G519" s="5">
        <f t="shared" si="16"/>
        <v>42979</v>
      </c>
      <c r="H519" s="3" t="str">
        <f t="shared" si="17"/>
        <v>Active</v>
      </c>
    </row>
    <row r="520" spans="1:8" x14ac:dyDescent="0.35">
      <c r="A520" s="3" t="s">
        <v>1047</v>
      </c>
      <c r="B520" s="3" t="s">
        <v>1048</v>
      </c>
      <c r="C520" s="4">
        <v>43262</v>
      </c>
      <c r="D520" s="4"/>
      <c r="E520" s="3" t="s">
        <v>15</v>
      </c>
      <c r="F520" s="3">
        <v>27.95</v>
      </c>
      <c r="G520" s="5">
        <f t="shared" si="16"/>
        <v>43252</v>
      </c>
      <c r="H520" s="3" t="str">
        <f t="shared" si="17"/>
        <v>Active</v>
      </c>
    </row>
    <row r="521" spans="1:8" x14ac:dyDescent="0.35">
      <c r="A521" s="3" t="s">
        <v>1049</v>
      </c>
      <c r="B521" s="3" t="s">
        <v>1050</v>
      </c>
      <c r="C521" s="4">
        <v>43641</v>
      </c>
      <c r="D521" s="4"/>
      <c r="E521" s="3" t="s">
        <v>18</v>
      </c>
      <c r="F521" s="3">
        <v>13.95</v>
      </c>
      <c r="G521" s="5">
        <f t="shared" si="16"/>
        <v>43617</v>
      </c>
      <c r="H521" s="3" t="str">
        <f t="shared" si="17"/>
        <v>Active</v>
      </c>
    </row>
    <row r="522" spans="1:8" x14ac:dyDescent="0.35">
      <c r="A522" s="3" t="s">
        <v>1051</v>
      </c>
      <c r="B522" s="3" t="s">
        <v>1052</v>
      </c>
      <c r="C522" s="4">
        <v>43334</v>
      </c>
      <c r="D522" s="4"/>
      <c r="E522" s="3" t="s">
        <v>18</v>
      </c>
      <c r="F522" s="3">
        <v>13.95</v>
      </c>
      <c r="G522" s="5">
        <f t="shared" si="16"/>
        <v>43313</v>
      </c>
      <c r="H522" s="3" t="str">
        <f t="shared" si="17"/>
        <v>Active</v>
      </c>
    </row>
    <row r="523" spans="1:8" x14ac:dyDescent="0.35">
      <c r="A523" s="3" t="s">
        <v>1053</v>
      </c>
      <c r="B523" s="3" t="s">
        <v>1054</v>
      </c>
      <c r="C523" s="4">
        <v>42964</v>
      </c>
      <c r="D523" s="4">
        <v>43444</v>
      </c>
      <c r="E523" s="3" t="s">
        <v>18</v>
      </c>
      <c r="F523" s="3">
        <v>13.95</v>
      </c>
      <c r="G523" s="5">
        <f t="shared" si="16"/>
        <v>42948</v>
      </c>
      <c r="H523" s="3">
        <f t="shared" si="17"/>
        <v>16</v>
      </c>
    </row>
    <row r="524" spans="1:8" x14ac:dyDescent="0.35">
      <c r="A524" s="3" t="s">
        <v>1055</v>
      </c>
      <c r="B524" s="3" t="s">
        <v>1056</v>
      </c>
      <c r="C524" s="4">
        <v>43244</v>
      </c>
      <c r="D524" s="4">
        <v>43874</v>
      </c>
      <c r="E524" s="3" t="s">
        <v>15</v>
      </c>
      <c r="F524" s="3">
        <v>27.95</v>
      </c>
      <c r="G524" s="5">
        <f t="shared" si="16"/>
        <v>43221</v>
      </c>
      <c r="H524" s="3">
        <f t="shared" si="17"/>
        <v>21</v>
      </c>
    </row>
    <row r="525" spans="1:8" x14ac:dyDescent="0.35">
      <c r="A525" s="3" t="s">
        <v>1057</v>
      </c>
      <c r="B525" s="3" t="s">
        <v>1058</v>
      </c>
      <c r="C525" s="4">
        <v>42952</v>
      </c>
      <c r="D525" s="4">
        <v>43222</v>
      </c>
      <c r="E525" s="3" t="s">
        <v>10</v>
      </c>
      <c r="F525" s="3">
        <v>69.95</v>
      </c>
      <c r="G525" s="5">
        <f t="shared" si="16"/>
        <v>42948</v>
      </c>
      <c r="H525" s="3">
        <f t="shared" si="17"/>
        <v>9</v>
      </c>
    </row>
    <row r="526" spans="1:8" x14ac:dyDescent="0.35">
      <c r="A526" s="3" t="s">
        <v>1059</v>
      </c>
      <c r="B526" s="3" t="s">
        <v>1060</v>
      </c>
      <c r="C526" s="4">
        <v>43292</v>
      </c>
      <c r="D526" s="4">
        <v>43472</v>
      </c>
      <c r="E526" s="3" t="s">
        <v>10</v>
      </c>
      <c r="F526" s="3">
        <v>69.95</v>
      </c>
      <c r="G526" s="5">
        <f t="shared" si="16"/>
        <v>43282</v>
      </c>
      <c r="H526" s="3">
        <f t="shared" si="17"/>
        <v>6</v>
      </c>
    </row>
    <row r="527" spans="1:8" x14ac:dyDescent="0.35">
      <c r="A527" s="3" t="s">
        <v>1061</v>
      </c>
      <c r="B527" s="3" t="s">
        <v>1062</v>
      </c>
      <c r="C527" s="4">
        <v>43233</v>
      </c>
      <c r="D527" s="4"/>
      <c r="E527" s="3" t="s">
        <v>18</v>
      </c>
      <c r="F527" s="3">
        <v>13.95</v>
      </c>
      <c r="G527" s="5">
        <f t="shared" si="16"/>
        <v>43221</v>
      </c>
      <c r="H527" s="3" t="str">
        <f t="shared" si="17"/>
        <v>Active</v>
      </c>
    </row>
    <row r="528" spans="1:8" x14ac:dyDescent="0.35">
      <c r="A528" s="3" t="s">
        <v>1063</v>
      </c>
      <c r="B528" s="3" t="s">
        <v>1064</v>
      </c>
      <c r="C528" s="4">
        <v>43624</v>
      </c>
      <c r="D528" s="4">
        <v>43804</v>
      </c>
      <c r="E528" s="3" t="s">
        <v>10</v>
      </c>
      <c r="F528" s="3">
        <v>69.95</v>
      </c>
      <c r="G528" s="5">
        <f t="shared" si="16"/>
        <v>43617</v>
      </c>
      <c r="H528" s="3">
        <f t="shared" si="17"/>
        <v>6</v>
      </c>
    </row>
    <row r="529" spans="1:8" x14ac:dyDescent="0.35">
      <c r="A529" s="3" t="s">
        <v>1065</v>
      </c>
      <c r="B529" s="3" t="s">
        <v>1066</v>
      </c>
      <c r="C529" s="4">
        <v>43431</v>
      </c>
      <c r="D529" s="4">
        <v>43881</v>
      </c>
      <c r="E529" s="3" t="s">
        <v>10</v>
      </c>
      <c r="F529" s="3">
        <v>69.95</v>
      </c>
      <c r="G529" s="5">
        <f t="shared" si="16"/>
        <v>43405</v>
      </c>
      <c r="H529" s="3">
        <f t="shared" si="17"/>
        <v>15</v>
      </c>
    </row>
    <row r="530" spans="1:8" x14ac:dyDescent="0.35">
      <c r="A530" s="3" t="s">
        <v>1067</v>
      </c>
      <c r="B530" s="3" t="s">
        <v>1068</v>
      </c>
      <c r="C530" s="4">
        <v>43616</v>
      </c>
      <c r="D530" s="4">
        <v>43946</v>
      </c>
      <c r="E530" s="3" t="s">
        <v>10</v>
      </c>
      <c r="F530" s="3">
        <v>69.95</v>
      </c>
      <c r="G530" s="5">
        <f t="shared" si="16"/>
        <v>43586</v>
      </c>
      <c r="H530" s="3">
        <f t="shared" si="17"/>
        <v>11</v>
      </c>
    </row>
    <row r="531" spans="1:8" x14ac:dyDescent="0.35">
      <c r="A531" s="3" t="s">
        <v>1069</v>
      </c>
      <c r="B531" s="3" t="s">
        <v>1070</v>
      </c>
      <c r="C531" s="4">
        <v>43389</v>
      </c>
      <c r="D531" s="4">
        <v>43989</v>
      </c>
      <c r="E531" s="3" t="s">
        <v>18</v>
      </c>
      <c r="F531" s="3">
        <v>13.95</v>
      </c>
      <c r="G531" s="5">
        <f t="shared" si="16"/>
        <v>43374</v>
      </c>
      <c r="H531" s="3">
        <f t="shared" si="17"/>
        <v>20</v>
      </c>
    </row>
    <row r="532" spans="1:8" x14ac:dyDescent="0.35">
      <c r="A532" s="3" t="s">
        <v>1071</v>
      </c>
      <c r="B532" s="3" t="s">
        <v>1072</v>
      </c>
      <c r="C532" s="4">
        <v>43091</v>
      </c>
      <c r="D532" s="4">
        <v>43781</v>
      </c>
      <c r="E532" s="3" t="s">
        <v>10</v>
      </c>
      <c r="F532" s="3">
        <v>69.95</v>
      </c>
      <c r="G532" s="5">
        <f t="shared" si="16"/>
        <v>43070</v>
      </c>
      <c r="H532" s="3">
        <f t="shared" si="17"/>
        <v>23</v>
      </c>
    </row>
    <row r="533" spans="1:8" x14ac:dyDescent="0.35">
      <c r="A533" s="3" t="s">
        <v>1073</v>
      </c>
      <c r="B533" s="3" t="s">
        <v>1074</v>
      </c>
      <c r="C533" s="4">
        <v>43288</v>
      </c>
      <c r="D533" s="4">
        <v>43888</v>
      </c>
      <c r="E533" s="3" t="s">
        <v>18</v>
      </c>
      <c r="F533" s="3">
        <v>13.95</v>
      </c>
      <c r="G533" s="5">
        <f t="shared" si="16"/>
        <v>43282</v>
      </c>
      <c r="H533" s="3">
        <f t="shared" si="17"/>
        <v>20</v>
      </c>
    </row>
    <row r="534" spans="1:8" x14ac:dyDescent="0.35">
      <c r="A534" s="3" t="s">
        <v>1075</v>
      </c>
      <c r="B534" s="3" t="s">
        <v>1076</v>
      </c>
      <c r="C534" s="4">
        <v>43472</v>
      </c>
      <c r="D534" s="4"/>
      <c r="E534" s="3" t="s">
        <v>10</v>
      </c>
      <c r="F534" s="3">
        <v>69.95</v>
      </c>
      <c r="G534" s="5">
        <f t="shared" si="16"/>
        <v>43466</v>
      </c>
      <c r="H534" s="3" t="str">
        <f t="shared" si="17"/>
        <v>Active</v>
      </c>
    </row>
    <row r="535" spans="1:8" x14ac:dyDescent="0.35">
      <c r="A535" s="3" t="s">
        <v>1077</v>
      </c>
      <c r="B535" s="3" t="s">
        <v>1078</v>
      </c>
      <c r="C535" s="4">
        <v>43531</v>
      </c>
      <c r="D535" s="4">
        <v>43981</v>
      </c>
      <c r="E535" s="3" t="s">
        <v>15</v>
      </c>
      <c r="F535" s="3">
        <v>27.95</v>
      </c>
      <c r="G535" s="5">
        <f t="shared" si="16"/>
        <v>43525</v>
      </c>
      <c r="H535" s="3">
        <f t="shared" si="17"/>
        <v>15</v>
      </c>
    </row>
    <row r="536" spans="1:8" x14ac:dyDescent="0.35">
      <c r="A536" s="3" t="s">
        <v>1079</v>
      </c>
      <c r="B536" s="3" t="s">
        <v>1080</v>
      </c>
      <c r="C536" s="4">
        <v>43472</v>
      </c>
      <c r="D536" s="4">
        <v>43952</v>
      </c>
      <c r="E536" s="3" t="s">
        <v>15</v>
      </c>
      <c r="F536" s="3">
        <v>27.95</v>
      </c>
      <c r="G536" s="5">
        <f t="shared" si="16"/>
        <v>43466</v>
      </c>
      <c r="H536" s="3">
        <f t="shared" si="17"/>
        <v>16</v>
      </c>
    </row>
    <row r="537" spans="1:8" x14ac:dyDescent="0.35">
      <c r="A537" s="3" t="s">
        <v>1081</v>
      </c>
      <c r="B537" s="3" t="s">
        <v>1082</v>
      </c>
      <c r="C537" s="4">
        <v>43396</v>
      </c>
      <c r="D537" s="4">
        <v>44206</v>
      </c>
      <c r="E537" s="3" t="s">
        <v>18</v>
      </c>
      <c r="F537" s="3">
        <v>13.95</v>
      </c>
      <c r="G537" s="5">
        <f t="shared" si="16"/>
        <v>43374</v>
      </c>
      <c r="H537" s="3">
        <f t="shared" si="17"/>
        <v>27</v>
      </c>
    </row>
    <row r="538" spans="1:8" x14ac:dyDescent="0.35">
      <c r="A538" s="3" t="s">
        <v>1083</v>
      </c>
      <c r="B538" s="3" t="s">
        <v>1084</v>
      </c>
      <c r="C538" s="4">
        <v>43538</v>
      </c>
      <c r="D538" s="4">
        <v>44018</v>
      </c>
      <c r="E538" s="3" t="s">
        <v>18</v>
      </c>
      <c r="F538" s="3">
        <v>13.95</v>
      </c>
      <c r="G538" s="5">
        <f t="shared" si="16"/>
        <v>43525</v>
      </c>
      <c r="H538" s="3">
        <f t="shared" si="17"/>
        <v>16</v>
      </c>
    </row>
    <row r="539" spans="1:8" x14ac:dyDescent="0.35">
      <c r="A539" s="3" t="s">
        <v>1085</v>
      </c>
      <c r="B539" s="3" t="s">
        <v>1086</v>
      </c>
      <c r="C539" s="4">
        <v>43071</v>
      </c>
      <c r="D539" s="4"/>
      <c r="E539" s="3" t="s">
        <v>15</v>
      </c>
      <c r="F539" s="3">
        <v>27.95</v>
      </c>
      <c r="G539" s="5">
        <f t="shared" si="16"/>
        <v>43070</v>
      </c>
      <c r="H539" s="3" t="str">
        <f t="shared" si="17"/>
        <v>Active</v>
      </c>
    </row>
    <row r="540" spans="1:8" x14ac:dyDescent="0.35">
      <c r="A540" s="3" t="s">
        <v>1087</v>
      </c>
      <c r="B540" s="3" t="s">
        <v>1088</v>
      </c>
      <c r="C540" s="4">
        <v>42931</v>
      </c>
      <c r="D540" s="4"/>
      <c r="E540" s="3" t="s">
        <v>15</v>
      </c>
      <c r="F540" s="3">
        <v>27.95</v>
      </c>
      <c r="G540" s="5">
        <f t="shared" si="16"/>
        <v>42917</v>
      </c>
      <c r="H540" s="3" t="str">
        <f t="shared" si="17"/>
        <v>Active</v>
      </c>
    </row>
    <row r="541" spans="1:8" x14ac:dyDescent="0.35">
      <c r="A541" s="3" t="s">
        <v>1089</v>
      </c>
      <c r="B541" s="3" t="s">
        <v>1090</v>
      </c>
      <c r="C541" s="4">
        <v>43247</v>
      </c>
      <c r="D541" s="4">
        <v>44057</v>
      </c>
      <c r="E541" s="3" t="s">
        <v>18</v>
      </c>
      <c r="F541" s="3">
        <v>13.95</v>
      </c>
      <c r="G541" s="5">
        <f t="shared" si="16"/>
        <v>43221</v>
      </c>
      <c r="H541" s="3">
        <f t="shared" si="17"/>
        <v>27</v>
      </c>
    </row>
    <row r="542" spans="1:8" x14ac:dyDescent="0.35">
      <c r="A542" s="3" t="s">
        <v>1091</v>
      </c>
      <c r="B542" s="3" t="s">
        <v>1092</v>
      </c>
      <c r="C542" s="4">
        <v>43143</v>
      </c>
      <c r="D542" s="4">
        <v>43623</v>
      </c>
      <c r="E542" s="3" t="s">
        <v>18</v>
      </c>
      <c r="F542" s="3">
        <v>13.95</v>
      </c>
      <c r="G542" s="5">
        <f t="shared" si="16"/>
        <v>43132</v>
      </c>
      <c r="H542" s="3">
        <f t="shared" si="17"/>
        <v>16</v>
      </c>
    </row>
    <row r="543" spans="1:8" x14ac:dyDescent="0.35">
      <c r="A543" s="3" t="s">
        <v>1093</v>
      </c>
      <c r="B543" s="3" t="s">
        <v>1094</v>
      </c>
      <c r="C543" s="4">
        <v>43333</v>
      </c>
      <c r="D543" s="4">
        <v>43873</v>
      </c>
      <c r="E543" s="3" t="s">
        <v>15</v>
      </c>
      <c r="F543" s="3">
        <v>27.95</v>
      </c>
      <c r="G543" s="5">
        <f t="shared" si="16"/>
        <v>43313</v>
      </c>
      <c r="H543" s="3">
        <f t="shared" si="17"/>
        <v>18</v>
      </c>
    </row>
    <row r="544" spans="1:8" x14ac:dyDescent="0.35">
      <c r="A544" s="3" t="s">
        <v>1095</v>
      </c>
      <c r="B544" s="3" t="s">
        <v>1096</v>
      </c>
      <c r="C544" s="4">
        <v>43276</v>
      </c>
      <c r="D544" s="4">
        <v>43485</v>
      </c>
      <c r="E544" s="3" t="s">
        <v>10</v>
      </c>
      <c r="F544" s="3">
        <v>69.95</v>
      </c>
      <c r="G544" s="5">
        <f t="shared" si="16"/>
        <v>43252</v>
      </c>
      <c r="H544" s="3">
        <f t="shared" si="17"/>
        <v>7</v>
      </c>
    </row>
    <row r="545" spans="1:8" x14ac:dyDescent="0.35">
      <c r="A545" s="3" t="s">
        <v>1097</v>
      </c>
      <c r="B545" s="3" t="s">
        <v>1098</v>
      </c>
      <c r="C545" s="4">
        <v>42999</v>
      </c>
      <c r="D545" s="4">
        <v>43209</v>
      </c>
      <c r="E545" s="3" t="s">
        <v>15</v>
      </c>
      <c r="F545" s="3">
        <v>27.95</v>
      </c>
      <c r="G545" s="5">
        <f t="shared" si="16"/>
        <v>42979</v>
      </c>
      <c r="H545" s="3">
        <f t="shared" si="17"/>
        <v>7</v>
      </c>
    </row>
    <row r="546" spans="1:8" x14ac:dyDescent="0.35">
      <c r="A546" s="3" t="s">
        <v>1099</v>
      </c>
      <c r="B546" s="3" t="s">
        <v>1100</v>
      </c>
      <c r="C546" s="4">
        <v>43609</v>
      </c>
      <c r="D546" s="4">
        <v>44089</v>
      </c>
      <c r="E546" s="3" t="s">
        <v>15</v>
      </c>
      <c r="F546" s="3">
        <v>27.95</v>
      </c>
      <c r="G546" s="5">
        <f t="shared" si="16"/>
        <v>43586</v>
      </c>
      <c r="H546" s="3">
        <f t="shared" si="17"/>
        <v>16</v>
      </c>
    </row>
    <row r="547" spans="1:8" x14ac:dyDescent="0.35">
      <c r="A547" s="3" t="s">
        <v>1101</v>
      </c>
      <c r="B547" s="3" t="s">
        <v>1102</v>
      </c>
      <c r="C547" s="4">
        <v>42963</v>
      </c>
      <c r="D547" s="4">
        <v>43233</v>
      </c>
      <c r="E547" s="3" t="s">
        <v>18</v>
      </c>
      <c r="F547" s="3">
        <v>13.95</v>
      </c>
      <c r="G547" s="5">
        <f t="shared" si="16"/>
        <v>42948</v>
      </c>
      <c r="H547" s="3">
        <f t="shared" si="17"/>
        <v>9</v>
      </c>
    </row>
    <row r="548" spans="1:8" x14ac:dyDescent="0.35">
      <c r="A548" s="3" t="s">
        <v>1103</v>
      </c>
      <c r="B548" s="3" t="s">
        <v>1104</v>
      </c>
      <c r="C548" s="4">
        <v>43626</v>
      </c>
      <c r="D548" s="4">
        <v>43986</v>
      </c>
      <c r="E548" s="3" t="s">
        <v>18</v>
      </c>
      <c r="F548" s="3">
        <v>13.95</v>
      </c>
      <c r="G548" s="5">
        <f t="shared" si="16"/>
        <v>43617</v>
      </c>
      <c r="H548" s="3">
        <f t="shared" si="17"/>
        <v>12</v>
      </c>
    </row>
    <row r="549" spans="1:8" x14ac:dyDescent="0.35">
      <c r="A549" s="3" t="s">
        <v>1105</v>
      </c>
      <c r="B549" s="3" t="s">
        <v>1106</v>
      </c>
      <c r="C549" s="4">
        <v>43168</v>
      </c>
      <c r="D549" s="4">
        <v>43618</v>
      </c>
      <c r="E549" s="3" t="s">
        <v>18</v>
      </c>
      <c r="F549" s="3">
        <v>13.95</v>
      </c>
      <c r="G549" s="5">
        <f t="shared" si="16"/>
        <v>43160</v>
      </c>
      <c r="H549" s="3">
        <f t="shared" si="17"/>
        <v>15</v>
      </c>
    </row>
    <row r="550" spans="1:8" x14ac:dyDescent="0.35">
      <c r="A550" s="3" t="s">
        <v>1107</v>
      </c>
      <c r="B550" s="3" t="s">
        <v>1108</v>
      </c>
      <c r="C550" s="4">
        <v>43217</v>
      </c>
      <c r="D550" s="4">
        <v>43817</v>
      </c>
      <c r="E550" s="3" t="s">
        <v>10</v>
      </c>
      <c r="F550" s="3">
        <v>69.95</v>
      </c>
      <c r="G550" s="5">
        <f t="shared" si="16"/>
        <v>43191</v>
      </c>
      <c r="H550" s="3">
        <f t="shared" si="17"/>
        <v>20</v>
      </c>
    </row>
    <row r="551" spans="1:8" x14ac:dyDescent="0.35">
      <c r="A551" s="3" t="s">
        <v>1109</v>
      </c>
      <c r="B551" s="3" t="s">
        <v>1110</v>
      </c>
      <c r="C551" s="4">
        <v>43214</v>
      </c>
      <c r="D551" s="4">
        <v>43454</v>
      </c>
      <c r="E551" s="3" t="s">
        <v>15</v>
      </c>
      <c r="F551" s="3">
        <v>27.95</v>
      </c>
      <c r="G551" s="5">
        <f t="shared" si="16"/>
        <v>43191</v>
      </c>
      <c r="H551" s="3">
        <f t="shared" si="17"/>
        <v>8</v>
      </c>
    </row>
    <row r="552" spans="1:8" x14ac:dyDescent="0.35">
      <c r="A552" s="3" t="s">
        <v>1111</v>
      </c>
      <c r="B552" s="3" t="s">
        <v>1112</v>
      </c>
      <c r="C552" s="4">
        <v>43087</v>
      </c>
      <c r="D552" s="4">
        <v>43537</v>
      </c>
      <c r="E552" s="3" t="s">
        <v>10</v>
      </c>
      <c r="F552" s="3">
        <v>69.95</v>
      </c>
      <c r="G552" s="5">
        <f t="shared" si="16"/>
        <v>43070</v>
      </c>
      <c r="H552" s="3">
        <f t="shared" si="17"/>
        <v>15</v>
      </c>
    </row>
    <row r="553" spans="1:8" x14ac:dyDescent="0.35">
      <c r="A553" s="3" t="s">
        <v>1113</v>
      </c>
      <c r="B553" s="3" t="s">
        <v>1114</v>
      </c>
      <c r="C553" s="4">
        <v>43243</v>
      </c>
      <c r="D553" s="4"/>
      <c r="E553" s="3" t="s">
        <v>18</v>
      </c>
      <c r="F553" s="3">
        <v>13.95</v>
      </c>
      <c r="G553" s="5">
        <f t="shared" si="16"/>
        <v>43221</v>
      </c>
      <c r="H553" s="3" t="str">
        <f t="shared" si="17"/>
        <v>Active</v>
      </c>
    </row>
    <row r="554" spans="1:8" x14ac:dyDescent="0.35">
      <c r="A554" s="3" t="s">
        <v>1115</v>
      </c>
      <c r="B554" s="3" t="s">
        <v>1116</v>
      </c>
      <c r="C554" s="4">
        <v>43058</v>
      </c>
      <c r="D554" s="4"/>
      <c r="E554" s="3" t="s">
        <v>15</v>
      </c>
      <c r="F554" s="3">
        <v>27.95</v>
      </c>
      <c r="G554" s="5">
        <f t="shared" si="16"/>
        <v>43040</v>
      </c>
      <c r="H554" s="3" t="str">
        <f t="shared" si="17"/>
        <v>Active</v>
      </c>
    </row>
    <row r="555" spans="1:8" x14ac:dyDescent="0.35">
      <c r="A555" s="3" t="s">
        <v>1117</v>
      </c>
      <c r="B555" s="3" t="s">
        <v>1118</v>
      </c>
      <c r="C555" s="4">
        <v>43437</v>
      </c>
      <c r="D555" s="4">
        <v>43647</v>
      </c>
      <c r="E555" s="3" t="s">
        <v>15</v>
      </c>
      <c r="F555" s="3">
        <v>27.95</v>
      </c>
      <c r="G555" s="5">
        <f t="shared" si="16"/>
        <v>43435</v>
      </c>
      <c r="H555" s="3">
        <f t="shared" si="17"/>
        <v>7</v>
      </c>
    </row>
    <row r="556" spans="1:8" x14ac:dyDescent="0.35">
      <c r="A556" s="3" t="s">
        <v>1119</v>
      </c>
      <c r="B556" s="3" t="s">
        <v>1120</v>
      </c>
      <c r="C556" s="4">
        <v>43509</v>
      </c>
      <c r="D556" s="4">
        <v>43659</v>
      </c>
      <c r="E556" s="3" t="s">
        <v>15</v>
      </c>
      <c r="F556" s="3">
        <v>27.95</v>
      </c>
      <c r="G556" s="5">
        <f t="shared" si="16"/>
        <v>43497</v>
      </c>
      <c r="H556" s="3">
        <f t="shared" si="17"/>
        <v>5</v>
      </c>
    </row>
    <row r="557" spans="1:8" x14ac:dyDescent="0.35">
      <c r="A557" s="3" t="s">
        <v>1121</v>
      </c>
      <c r="B557" s="3" t="s">
        <v>1122</v>
      </c>
      <c r="C557" s="4">
        <v>43101</v>
      </c>
      <c r="D557" s="4">
        <v>43431</v>
      </c>
      <c r="E557" s="3" t="s">
        <v>18</v>
      </c>
      <c r="F557" s="3">
        <v>13.95</v>
      </c>
      <c r="G557" s="5">
        <f t="shared" si="16"/>
        <v>43101</v>
      </c>
      <c r="H557" s="3">
        <f t="shared" si="17"/>
        <v>11</v>
      </c>
    </row>
    <row r="558" spans="1:8" x14ac:dyDescent="0.35">
      <c r="A558" s="3" t="s">
        <v>1123</v>
      </c>
      <c r="B558" s="3" t="s">
        <v>1124</v>
      </c>
      <c r="C558" s="4">
        <v>42911</v>
      </c>
      <c r="D558" s="4">
        <v>43691</v>
      </c>
      <c r="E558" s="3" t="s">
        <v>10</v>
      </c>
      <c r="F558" s="3">
        <v>69.95</v>
      </c>
      <c r="G558" s="5">
        <f t="shared" si="16"/>
        <v>42887</v>
      </c>
      <c r="H558" s="3">
        <f t="shared" si="17"/>
        <v>26</v>
      </c>
    </row>
    <row r="559" spans="1:8" x14ac:dyDescent="0.35">
      <c r="A559" s="3" t="s">
        <v>1125</v>
      </c>
      <c r="B559" s="3" t="s">
        <v>1126</v>
      </c>
      <c r="C559" s="4">
        <v>43370</v>
      </c>
      <c r="D559" s="4">
        <v>43670</v>
      </c>
      <c r="E559" s="3" t="s">
        <v>10</v>
      </c>
      <c r="F559" s="3">
        <v>69.95</v>
      </c>
      <c r="G559" s="5">
        <f t="shared" si="16"/>
        <v>43344</v>
      </c>
      <c r="H559" s="3">
        <f t="shared" si="17"/>
        <v>10</v>
      </c>
    </row>
    <row r="560" spans="1:8" x14ac:dyDescent="0.35">
      <c r="A560" s="3" t="s">
        <v>1127</v>
      </c>
      <c r="B560" s="3" t="s">
        <v>1128</v>
      </c>
      <c r="C560" s="4">
        <v>43006</v>
      </c>
      <c r="D560" s="4"/>
      <c r="E560" s="3" t="s">
        <v>18</v>
      </c>
      <c r="F560" s="3">
        <v>13.95</v>
      </c>
      <c r="G560" s="5">
        <f t="shared" si="16"/>
        <v>42979</v>
      </c>
      <c r="H560" s="3" t="str">
        <f t="shared" si="17"/>
        <v>Active</v>
      </c>
    </row>
    <row r="561" spans="1:8" x14ac:dyDescent="0.35">
      <c r="A561" s="3" t="s">
        <v>1129</v>
      </c>
      <c r="B561" s="3" t="s">
        <v>1130</v>
      </c>
      <c r="C561" s="4">
        <v>43395</v>
      </c>
      <c r="D561" s="4"/>
      <c r="E561" s="3" t="s">
        <v>15</v>
      </c>
      <c r="F561" s="3">
        <v>27.95</v>
      </c>
      <c r="G561" s="5">
        <f t="shared" si="16"/>
        <v>43374</v>
      </c>
      <c r="H561" s="3" t="str">
        <f t="shared" si="17"/>
        <v>Active</v>
      </c>
    </row>
    <row r="562" spans="1:8" x14ac:dyDescent="0.35">
      <c r="A562" s="3" t="s">
        <v>1131</v>
      </c>
      <c r="B562" s="3" t="s">
        <v>1132</v>
      </c>
      <c r="C562" s="4">
        <v>43208</v>
      </c>
      <c r="D562" s="4"/>
      <c r="E562" s="3" t="s">
        <v>10</v>
      </c>
      <c r="F562" s="3">
        <v>69.95</v>
      </c>
      <c r="G562" s="5">
        <f t="shared" si="16"/>
        <v>43191</v>
      </c>
      <c r="H562" s="3" t="str">
        <f t="shared" si="17"/>
        <v>Active</v>
      </c>
    </row>
    <row r="563" spans="1:8" x14ac:dyDescent="0.35">
      <c r="A563" s="3" t="s">
        <v>1133</v>
      </c>
      <c r="B563" s="3" t="s">
        <v>1134</v>
      </c>
      <c r="C563" s="4">
        <v>42981</v>
      </c>
      <c r="D563" s="4"/>
      <c r="E563" s="3" t="s">
        <v>15</v>
      </c>
      <c r="F563" s="3">
        <v>27.95</v>
      </c>
      <c r="G563" s="5">
        <f t="shared" si="16"/>
        <v>42979</v>
      </c>
      <c r="H563" s="3" t="str">
        <f t="shared" si="17"/>
        <v>Active</v>
      </c>
    </row>
    <row r="564" spans="1:8" x14ac:dyDescent="0.35">
      <c r="A564" s="3" t="s">
        <v>1135</v>
      </c>
      <c r="B564" s="3" t="s">
        <v>1136</v>
      </c>
      <c r="C564" s="4">
        <v>43220</v>
      </c>
      <c r="D564" s="4">
        <v>44000</v>
      </c>
      <c r="E564" s="3" t="s">
        <v>15</v>
      </c>
      <c r="F564" s="3">
        <v>27.95</v>
      </c>
      <c r="G564" s="5">
        <f t="shared" si="16"/>
        <v>43191</v>
      </c>
      <c r="H564" s="3">
        <f t="shared" si="17"/>
        <v>26</v>
      </c>
    </row>
    <row r="565" spans="1:8" x14ac:dyDescent="0.35">
      <c r="A565" s="3" t="s">
        <v>1137</v>
      </c>
      <c r="B565" s="3" t="s">
        <v>1138</v>
      </c>
      <c r="C565" s="4">
        <v>43550</v>
      </c>
      <c r="D565" s="4">
        <v>43790</v>
      </c>
      <c r="E565" s="3" t="s">
        <v>18</v>
      </c>
      <c r="F565" s="3">
        <v>13.95</v>
      </c>
      <c r="G565" s="5">
        <f t="shared" si="16"/>
        <v>43525</v>
      </c>
      <c r="H565" s="3">
        <f t="shared" si="17"/>
        <v>8</v>
      </c>
    </row>
    <row r="566" spans="1:8" x14ac:dyDescent="0.35">
      <c r="A566" s="3" t="s">
        <v>1139</v>
      </c>
      <c r="B566" s="3" t="s">
        <v>1140</v>
      </c>
      <c r="C566" s="4">
        <v>43285</v>
      </c>
      <c r="D566" s="4">
        <v>43645</v>
      </c>
      <c r="E566" s="3" t="s">
        <v>15</v>
      </c>
      <c r="F566" s="3">
        <v>27.95</v>
      </c>
      <c r="G566" s="5">
        <f t="shared" si="16"/>
        <v>43282</v>
      </c>
      <c r="H566" s="3">
        <f t="shared" si="17"/>
        <v>12</v>
      </c>
    </row>
    <row r="567" spans="1:8" x14ac:dyDescent="0.35">
      <c r="A567" s="3" t="s">
        <v>1141</v>
      </c>
      <c r="B567" s="3" t="s">
        <v>1142</v>
      </c>
      <c r="C567" s="4">
        <v>43118</v>
      </c>
      <c r="D567" s="4"/>
      <c r="E567" s="3" t="s">
        <v>10</v>
      </c>
      <c r="F567" s="3">
        <v>69.95</v>
      </c>
      <c r="G567" s="5">
        <f t="shared" si="16"/>
        <v>43101</v>
      </c>
      <c r="H567" s="3" t="str">
        <f t="shared" si="17"/>
        <v>Active</v>
      </c>
    </row>
    <row r="568" spans="1:8" x14ac:dyDescent="0.35">
      <c r="A568" s="3" t="s">
        <v>1143</v>
      </c>
      <c r="B568" s="3" t="s">
        <v>1144</v>
      </c>
      <c r="C568" s="4">
        <v>43292</v>
      </c>
      <c r="D568" s="4"/>
      <c r="E568" s="3" t="s">
        <v>15</v>
      </c>
      <c r="F568" s="3">
        <v>27.95</v>
      </c>
      <c r="G568" s="5">
        <f t="shared" si="16"/>
        <v>43282</v>
      </c>
      <c r="H568" s="3" t="str">
        <f t="shared" si="17"/>
        <v>Active</v>
      </c>
    </row>
    <row r="569" spans="1:8" x14ac:dyDescent="0.35">
      <c r="A569" s="3" t="s">
        <v>1145</v>
      </c>
      <c r="B569" s="3" t="s">
        <v>1146</v>
      </c>
      <c r="C569" s="4">
        <v>43440</v>
      </c>
      <c r="D569" s="4"/>
      <c r="E569" s="3" t="s">
        <v>15</v>
      </c>
      <c r="F569" s="3">
        <v>27.95</v>
      </c>
      <c r="G569" s="5">
        <f t="shared" si="16"/>
        <v>43435</v>
      </c>
      <c r="H569" s="3" t="str">
        <f t="shared" si="17"/>
        <v>Active</v>
      </c>
    </row>
    <row r="570" spans="1:8" x14ac:dyDescent="0.35">
      <c r="A570" s="3" t="s">
        <v>1147</v>
      </c>
      <c r="B570" s="3" t="s">
        <v>1148</v>
      </c>
      <c r="C570" s="4">
        <v>43383</v>
      </c>
      <c r="D570" s="4"/>
      <c r="E570" s="3" t="s">
        <v>18</v>
      </c>
      <c r="F570" s="3">
        <v>13.95</v>
      </c>
      <c r="G570" s="5">
        <f t="shared" si="16"/>
        <v>43374</v>
      </c>
      <c r="H570" s="3" t="str">
        <f t="shared" si="17"/>
        <v>Active</v>
      </c>
    </row>
    <row r="571" spans="1:8" x14ac:dyDescent="0.35">
      <c r="A571" s="3" t="s">
        <v>1149</v>
      </c>
      <c r="B571" s="3" t="s">
        <v>1150</v>
      </c>
      <c r="C571" s="4">
        <v>43415</v>
      </c>
      <c r="D571" s="4"/>
      <c r="E571" s="3" t="s">
        <v>10</v>
      </c>
      <c r="F571" s="3">
        <v>69.95</v>
      </c>
      <c r="G571" s="5">
        <f t="shared" si="16"/>
        <v>43405</v>
      </c>
      <c r="H571" s="3" t="str">
        <f t="shared" si="17"/>
        <v>Active</v>
      </c>
    </row>
    <row r="572" spans="1:8" x14ac:dyDescent="0.35">
      <c r="A572" s="3" t="s">
        <v>1151</v>
      </c>
      <c r="B572" s="3" t="s">
        <v>1152</v>
      </c>
      <c r="C572" s="4">
        <v>43568</v>
      </c>
      <c r="D572" s="4"/>
      <c r="E572" s="3" t="s">
        <v>15</v>
      </c>
      <c r="F572" s="3">
        <v>27.95</v>
      </c>
      <c r="G572" s="5">
        <f t="shared" si="16"/>
        <v>43556</v>
      </c>
      <c r="H572" s="3" t="str">
        <f t="shared" si="17"/>
        <v>Active</v>
      </c>
    </row>
    <row r="573" spans="1:8" x14ac:dyDescent="0.35">
      <c r="A573" s="3" t="s">
        <v>1153</v>
      </c>
      <c r="B573" s="3" t="s">
        <v>1154</v>
      </c>
      <c r="C573" s="4">
        <v>43039</v>
      </c>
      <c r="D573" s="4"/>
      <c r="E573" s="3" t="s">
        <v>10</v>
      </c>
      <c r="F573" s="3">
        <v>69.95</v>
      </c>
      <c r="G573" s="5">
        <f t="shared" si="16"/>
        <v>43009</v>
      </c>
      <c r="H573" s="3" t="str">
        <f t="shared" si="17"/>
        <v>Active</v>
      </c>
    </row>
    <row r="574" spans="1:8" x14ac:dyDescent="0.35">
      <c r="A574" s="3" t="s">
        <v>1155</v>
      </c>
      <c r="B574" s="3" t="s">
        <v>1156</v>
      </c>
      <c r="C574" s="4">
        <v>43097</v>
      </c>
      <c r="D574" s="4"/>
      <c r="E574" s="3" t="s">
        <v>15</v>
      </c>
      <c r="F574" s="3">
        <v>27.95</v>
      </c>
      <c r="G574" s="5">
        <f t="shared" si="16"/>
        <v>43070</v>
      </c>
      <c r="H574" s="3" t="str">
        <f t="shared" si="17"/>
        <v>Active</v>
      </c>
    </row>
    <row r="575" spans="1:8" x14ac:dyDescent="0.35">
      <c r="A575" s="3" t="s">
        <v>1157</v>
      </c>
      <c r="B575" s="3" t="s">
        <v>1158</v>
      </c>
      <c r="C575" s="4">
        <v>43076</v>
      </c>
      <c r="D575" s="4">
        <v>43766</v>
      </c>
      <c r="E575" s="3" t="s">
        <v>10</v>
      </c>
      <c r="F575" s="3">
        <v>69.95</v>
      </c>
      <c r="G575" s="5">
        <f t="shared" si="16"/>
        <v>43070</v>
      </c>
      <c r="H575" s="3">
        <f t="shared" si="17"/>
        <v>23</v>
      </c>
    </row>
    <row r="576" spans="1:8" x14ac:dyDescent="0.35">
      <c r="A576" s="3" t="s">
        <v>1159</v>
      </c>
      <c r="B576" s="3" t="s">
        <v>1160</v>
      </c>
      <c r="C576" s="4">
        <v>43139</v>
      </c>
      <c r="D576" s="4">
        <v>43589</v>
      </c>
      <c r="E576" s="3" t="s">
        <v>18</v>
      </c>
      <c r="F576" s="3">
        <v>13.95</v>
      </c>
      <c r="G576" s="5">
        <f t="shared" si="16"/>
        <v>43132</v>
      </c>
      <c r="H576" s="3">
        <f t="shared" si="17"/>
        <v>15</v>
      </c>
    </row>
    <row r="577" spans="1:8" x14ac:dyDescent="0.35">
      <c r="A577" s="3" t="s">
        <v>1161</v>
      </c>
      <c r="B577" s="3" t="s">
        <v>1162</v>
      </c>
      <c r="C577" s="4">
        <v>43515</v>
      </c>
      <c r="D577" s="4">
        <v>44265</v>
      </c>
      <c r="E577" s="3" t="s">
        <v>18</v>
      </c>
      <c r="F577" s="3">
        <v>13.95</v>
      </c>
      <c r="G577" s="5">
        <f t="shared" si="16"/>
        <v>43497</v>
      </c>
      <c r="H577" s="3">
        <f t="shared" si="17"/>
        <v>25</v>
      </c>
    </row>
    <row r="578" spans="1:8" x14ac:dyDescent="0.35">
      <c r="A578" s="3" t="s">
        <v>1163</v>
      </c>
      <c r="B578" s="3" t="s">
        <v>1164</v>
      </c>
      <c r="C578" s="4">
        <v>42992</v>
      </c>
      <c r="D578" s="4">
        <v>43082</v>
      </c>
      <c r="E578" s="3" t="s">
        <v>18</v>
      </c>
      <c r="F578" s="3">
        <v>13.95</v>
      </c>
      <c r="G578" s="5">
        <f t="shared" si="16"/>
        <v>42979</v>
      </c>
      <c r="H578" s="3">
        <f t="shared" si="17"/>
        <v>3</v>
      </c>
    </row>
    <row r="579" spans="1:8" x14ac:dyDescent="0.35">
      <c r="A579" s="3" t="s">
        <v>1165</v>
      </c>
      <c r="B579" s="3" t="s">
        <v>1166</v>
      </c>
      <c r="C579" s="4">
        <v>43076</v>
      </c>
      <c r="D579" s="4">
        <v>43226</v>
      </c>
      <c r="E579" s="3" t="s">
        <v>10</v>
      </c>
      <c r="F579" s="3">
        <v>69.95</v>
      </c>
      <c r="G579" s="5">
        <f t="shared" ref="G579:G642" si="18">DATE(YEAR(C579),MONTH(C579),1)</f>
        <v>43070</v>
      </c>
      <c r="H579" s="3">
        <f t="shared" ref="H579:H642" si="19">IF(ISNUMBER(D579),ROUND((D579-C579)/30,0), "Active")</f>
        <v>5</v>
      </c>
    </row>
    <row r="580" spans="1:8" x14ac:dyDescent="0.35">
      <c r="A580" s="3" t="s">
        <v>1167</v>
      </c>
      <c r="B580" s="3" t="s">
        <v>1168</v>
      </c>
      <c r="C580" s="4">
        <v>43527</v>
      </c>
      <c r="D580" s="4">
        <v>44217</v>
      </c>
      <c r="E580" s="3" t="s">
        <v>15</v>
      </c>
      <c r="F580" s="3">
        <v>27.95</v>
      </c>
      <c r="G580" s="5">
        <f t="shared" si="18"/>
        <v>43525</v>
      </c>
      <c r="H580" s="3">
        <f t="shared" si="19"/>
        <v>23</v>
      </c>
    </row>
    <row r="581" spans="1:8" x14ac:dyDescent="0.35">
      <c r="A581" s="3" t="s">
        <v>1169</v>
      </c>
      <c r="B581" s="3" t="s">
        <v>1170</v>
      </c>
      <c r="C581" s="4">
        <v>43327</v>
      </c>
      <c r="D581" s="4">
        <v>43867</v>
      </c>
      <c r="E581" s="3" t="s">
        <v>10</v>
      </c>
      <c r="F581" s="3">
        <v>69.95</v>
      </c>
      <c r="G581" s="5">
        <f t="shared" si="18"/>
        <v>43313</v>
      </c>
      <c r="H581" s="3">
        <f t="shared" si="19"/>
        <v>18</v>
      </c>
    </row>
    <row r="582" spans="1:8" x14ac:dyDescent="0.35">
      <c r="A582" s="3" t="s">
        <v>1171</v>
      </c>
      <c r="B582" s="3" t="s">
        <v>1172</v>
      </c>
      <c r="C582" s="4">
        <v>43590</v>
      </c>
      <c r="D582" s="4">
        <v>44040</v>
      </c>
      <c r="E582" s="3" t="s">
        <v>15</v>
      </c>
      <c r="F582" s="3">
        <v>27.95</v>
      </c>
      <c r="G582" s="5">
        <f t="shared" si="18"/>
        <v>43586</v>
      </c>
      <c r="H582" s="3">
        <f t="shared" si="19"/>
        <v>15</v>
      </c>
    </row>
    <row r="583" spans="1:8" x14ac:dyDescent="0.35">
      <c r="A583" s="3" t="s">
        <v>1173</v>
      </c>
      <c r="B583" s="3" t="s">
        <v>1174</v>
      </c>
      <c r="C583" s="4">
        <v>43267</v>
      </c>
      <c r="D583" s="4">
        <v>43359</v>
      </c>
      <c r="E583" s="3" t="s">
        <v>10</v>
      </c>
      <c r="F583" s="3">
        <v>69.95</v>
      </c>
      <c r="G583" s="5">
        <f t="shared" si="18"/>
        <v>43252</v>
      </c>
      <c r="H583" s="3">
        <f t="shared" si="19"/>
        <v>3</v>
      </c>
    </row>
    <row r="584" spans="1:8" x14ac:dyDescent="0.35">
      <c r="A584" s="3" t="s">
        <v>1175</v>
      </c>
      <c r="B584" s="3" t="s">
        <v>1176</v>
      </c>
      <c r="C584" s="4">
        <v>43364</v>
      </c>
      <c r="D584" s="4">
        <v>43964</v>
      </c>
      <c r="E584" s="3" t="s">
        <v>18</v>
      </c>
      <c r="F584" s="3">
        <v>13.95</v>
      </c>
      <c r="G584" s="5">
        <f t="shared" si="18"/>
        <v>43344</v>
      </c>
      <c r="H584" s="3">
        <f t="shared" si="19"/>
        <v>20</v>
      </c>
    </row>
    <row r="585" spans="1:8" x14ac:dyDescent="0.35">
      <c r="A585" s="3" t="s">
        <v>1177</v>
      </c>
      <c r="B585" s="3" t="s">
        <v>1178</v>
      </c>
      <c r="C585" s="4">
        <v>43350</v>
      </c>
      <c r="D585" s="4">
        <v>43560</v>
      </c>
      <c r="E585" s="3" t="s">
        <v>10</v>
      </c>
      <c r="F585" s="3">
        <v>69.95</v>
      </c>
      <c r="G585" s="5">
        <f t="shared" si="18"/>
        <v>43344</v>
      </c>
      <c r="H585" s="3">
        <f t="shared" si="19"/>
        <v>7</v>
      </c>
    </row>
    <row r="586" spans="1:8" x14ac:dyDescent="0.35">
      <c r="A586" s="3" t="s">
        <v>1179</v>
      </c>
      <c r="B586" s="3" t="s">
        <v>1180</v>
      </c>
      <c r="C586" s="4">
        <v>43278</v>
      </c>
      <c r="D586" s="4">
        <v>43421</v>
      </c>
      <c r="E586" s="3" t="s">
        <v>18</v>
      </c>
      <c r="F586" s="3">
        <v>13.95</v>
      </c>
      <c r="G586" s="5">
        <f t="shared" si="18"/>
        <v>43252</v>
      </c>
      <c r="H586" s="3">
        <f t="shared" si="19"/>
        <v>5</v>
      </c>
    </row>
    <row r="587" spans="1:8" x14ac:dyDescent="0.35">
      <c r="A587" s="3" t="s">
        <v>1181</v>
      </c>
      <c r="B587" s="3" t="s">
        <v>1182</v>
      </c>
      <c r="C587" s="4">
        <v>43291</v>
      </c>
      <c r="D587" s="4">
        <v>43411</v>
      </c>
      <c r="E587" s="3" t="s">
        <v>10</v>
      </c>
      <c r="F587" s="3">
        <v>69.95</v>
      </c>
      <c r="G587" s="5">
        <f t="shared" si="18"/>
        <v>43282</v>
      </c>
      <c r="H587" s="3">
        <f t="shared" si="19"/>
        <v>4</v>
      </c>
    </row>
    <row r="588" spans="1:8" x14ac:dyDescent="0.35">
      <c r="A588" s="3" t="s">
        <v>1183</v>
      </c>
      <c r="B588" s="3" t="s">
        <v>1184</v>
      </c>
      <c r="C588" s="4">
        <v>43525</v>
      </c>
      <c r="D588" s="4">
        <v>43855</v>
      </c>
      <c r="E588" s="3" t="s">
        <v>15</v>
      </c>
      <c r="F588" s="3">
        <v>27.95</v>
      </c>
      <c r="G588" s="5">
        <f t="shared" si="18"/>
        <v>43525</v>
      </c>
      <c r="H588" s="3">
        <f t="shared" si="19"/>
        <v>11</v>
      </c>
    </row>
    <row r="589" spans="1:8" x14ac:dyDescent="0.35">
      <c r="A589" s="3" t="s">
        <v>1185</v>
      </c>
      <c r="B589" s="3" t="s">
        <v>1186</v>
      </c>
      <c r="C589" s="4">
        <v>43535</v>
      </c>
      <c r="D589" s="4">
        <v>44285</v>
      </c>
      <c r="E589" s="3" t="s">
        <v>10</v>
      </c>
      <c r="F589" s="3">
        <v>69.95</v>
      </c>
      <c r="G589" s="5">
        <f t="shared" si="18"/>
        <v>43525</v>
      </c>
      <c r="H589" s="3">
        <f t="shared" si="19"/>
        <v>25</v>
      </c>
    </row>
    <row r="590" spans="1:8" x14ac:dyDescent="0.35">
      <c r="A590" s="3" t="s">
        <v>1187</v>
      </c>
      <c r="B590" s="3" t="s">
        <v>1188</v>
      </c>
      <c r="C590" s="4">
        <v>43210</v>
      </c>
      <c r="D590" s="4">
        <v>43660</v>
      </c>
      <c r="E590" s="3" t="s">
        <v>18</v>
      </c>
      <c r="F590" s="3">
        <v>13.95</v>
      </c>
      <c r="G590" s="5">
        <f t="shared" si="18"/>
        <v>43191</v>
      </c>
      <c r="H590" s="3">
        <f t="shared" si="19"/>
        <v>15</v>
      </c>
    </row>
    <row r="591" spans="1:8" x14ac:dyDescent="0.35">
      <c r="A591" s="3" t="s">
        <v>1189</v>
      </c>
      <c r="B591" s="3" t="s">
        <v>1190</v>
      </c>
      <c r="C591" s="4">
        <v>43108</v>
      </c>
      <c r="D591" s="4">
        <v>43798</v>
      </c>
      <c r="E591" s="3" t="s">
        <v>10</v>
      </c>
      <c r="F591" s="3">
        <v>69.95</v>
      </c>
      <c r="G591" s="5">
        <f t="shared" si="18"/>
        <v>43101</v>
      </c>
      <c r="H591" s="3">
        <f t="shared" si="19"/>
        <v>23</v>
      </c>
    </row>
    <row r="592" spans="1:8" x14ac:dyDescent="0.35">
      <c r="A592" s="3" t="s">
        <v>1191</v>
      </c>
      <c r="B592" s="3" t="s">
        <v>1192</v>
      </c>
      <c r="C592" s="4">
        <v>43561</v>
      </c>
      <c r="D592" s="4">
        <v>44011</v>
      </c>
      <c r="E592" s="3" t="s">
        <v>10</v>
      </c>
      <c r="F592" s="3">
        <v>69.95</v>
      </c>
      <c r="G592" s="5">
        <f t="shared" si="18"/>
        <v>43556</v>
      </c>
      <c r="H592" s="3">
        <f t="shared" si="19"/>
        <v>15</v>
      </c>
    </row>
    <row r="593" spans="1:8" x14ac:dyDescent="0.35">
      <c r="A593" s="3" t="s">
        <v>1193</v>
      </c>
      <c r="B593" s="3" t="s">
        <v>1194</v>
      </c>
      <c r="C593" s="4">
        <v>43170</v>
      </c>
      <c r="D593" s="4">
        <v>43650</v>
      </c>
      <c r="E593" s="3" t="s">
        <v>10</v>
      </c>
      <c r="F593" s="3">
        <v>69.95</v>
      </c>
      <c r="G593" s="5">
        <f t="shared" si="18"/>
        <v>43160</v>
      </c>
      <c r="H593" s="3">
        <f t="shared" si="19"/>
        <v>16</v>
      </c>
    </row>
    <row r="594" spans="1:8" x14ac:dyDescent="0.35">
      <c r="A594" s="3" t="s">
        <v>1195</v>
      </c>
      <c r="B594" s="3" t="s">
        <v>1196</v>
      </c>
      <c r="C594" s="4">
        <v>43092</v>
      </c>
      <c r="D594" s="4">
        <v>43692</v>
      </c>
      <c r="E594" s="3" t="s">
        <v>10</v>
      </c>
      <c r="F594" s="3">
        <v>69.95</v>
      </c>
      <c r="G594" s="5">
        <f t="shared" si="18"/>
        <v>43070</v>
      </c>
      <c r="H594" s="3">
        <f t="shared" si="19"/>
        <v>20</v>
      </c>
    </row>
    <row r="595" spans="1:8" x14ac:dyDescent="0.35">
      <c r="A595" s="3" t="s">
        <v>1197</v>
      </c>
      <c r="B595" s="3" t="s">
        <v>1198</v>
      </c>
      <c r="C595" s="4">
        <v>43402</v>
      </c>
      <c r="D595" s="4">
        <v>44062</v>
      </c>
      <c r="E595" s="3" t="s">
        <v>18</v>
      </c>
      <c r="F595" s="3">
        <v>13.95</v>
      </c>
      <c r="G595" s="5">
        <f t="shared" si="18"/>
        <v>43374</v>
      </c>
      <c r="H595" s="3">
        <f t="shared" si="19"/>
        <v>22</v>
      </c>
    </row>
    <row r="596" spans="1:8" x14ac:dyDescent="0.35">
      <c r="A596" s="3" t="s">
        <v>1199</v>
      </c>
      <c r="B596" s="3" t="s">
        <v>1200</v>
      </c>
      <c r="C596" s="4">
        <v>43515</v>
      </c>
      <c r="D596" s="4">
        <v>44325</v>
      </c>
      <c r="E596" s="3" t="s">
        <v>10</v>
      </c>
      <c r="F596" s="3">
        <v>69.95</v>
      </c>
      <c r="G596" s="5">
        <f t="shared" si="18"/>
        <v>43497</v>
      </c>
      <c r="H596" s="3">
        <f t="shared" si="19"/>
        <v>27</v>
      </c>
    </row>
    <row r="597" spans="1:8" x14ac:dyDescent="0.35">
      <c r="A597" s="3" t="s">
        <v>1201</v>
      </c>
      <c r="B597" s="3" t="s">
        <v>1202</v>
      </c>
      <c r="C597" s="4">
        <v>43637</v>
      </c>
      <c r="D597" s="4">
        <v>43787</v>
      </c>
      <c r="E597" s="3" t="s">
        <v>10</v>
      </c>
      <c r="F597" s="3">
        <v>69.95</v>
      </c>
      <c r="G597" s="5">
        <f t="shared" si="18"/>
        <v>43617</v>
      </c>
      <c r="H597" s="3">
        <f t="shared" si="19"/>
        <v>5</v>
      </c>
    </row>
    <row r="598" spans="1:8" x14ac:dyDescent="0.35">
      <c r="A598" s="3" t="s">
        <v>1203</v>
      </c>
      <c r="B598" s="3" t="s">
        <v>1204</v>
      </c>
      <c r="C598" s="4">
        <v>43379</v>
      </c>
      <c r="D598" s="4">
        <v>44189</v>
      </c>
      <c r="E598" s="3" t="s">
        <v>15</v>
      </c>
      <c r="F598" s="3">
        <v>27.95</v>
      </c>
      <c r="G598" s="5">
        <f t="shared" si="18"/>
        <v>43374</v>
      </c>
      <c r="H598" s="3">
        <f t="shared" si="19"/>
        <v>27</v>
      </c>
    </row>
    <row r="599" spans="1:8" x14ac:dyDescent="0.35">
      <c r="A599" s="3" t="s">
        <v>1205</v>
      </c>
      <c r="B599" s="3" t="s">
        <v>1206</v>
      </c>
      <c r="C599" s="4">
        <v>43448</v>
      </c>
      <c r="D599" s="4">
        <v>44078</v>
      </c>
      <c r="E599" s="3" t="s">
        <v>18</v>
      </c>
      <c r="F599" s="3">
        <v>13.95</v>
      </c>
      <c r="G599" s="5">
        <f t="shared" si="18"/>
        <v>43435</v>
      </c>
      <c r="H599" s="3">
        <f t="shared" si="19"/>
        <v>21</v>
      </c>
    </row>
    <row r="600" spans="1:8" x14ac:dyDescent="0.35">
      <c r="A600" s="3" t="s">
        <v>1207</v>
      </c>
      <c r="B600" s="3" t="s">
        <v>1208</v>
      </c>
      <c r="C600" s="4">
        <v>43396</v>
      </c>
      <c r="D600" s="4">
        <v>43906</v>
      </c>
      <c r="E600" s="3" t="s">
        <v>15</v>
      </c>
      <c r="F600" s="3">
        <v>27.95</v>
      </c>
      <c r="G600" s="5">
        <f t="shared" si="18"/>
        <v>43374</v>
      </c>
      <c r="H600" s="3">
        <f t="shared" si="19"/>
        <v>17</v>
      </c>
    </row>
    <row r="601" spans="1:8" x14ac:dyDescent="0.35">
      <c r="A601" s="3" t="s">
        <v>1209</v>
      </c>
      <c r="B601" s="3" t="s">
        <v>1210</v>
      </c>
      <c r="C601" s="4">
        <v>42991</v>
      </c>
      <c r="D601" s="4">
        <v>43501</v>
      </c>
      <c r="E601" s="3" t="s">
        <v>18</v>
      </c>
      <c r="F601" s="3">
        <v>13.95</v>
      </c>
      <c r="G601" s="5">
        <f t="shared" si="18"/>
        <v>42979</v>
      </c>
      <c r="H601" s="3">
        <f t="shared" si="19"/>
        <v>17</v>
      </c>
    </row>
    <row r="602" spans="1:8" x14ac:dyDescent="0.35">
      <c r="A602" s="3" t="s">
        <v>1211</v>
      </c>
      <c r="B602" s="3" t="s">
        <v>1212</v>
      </c>
      <c r="C602" s="4">
        <v>43245</v>
      </c>
      <c r="D602" s="4">
        <v>44055</v>
      </c>
      <c r="E602" s="3" t="s">
        <v>10</v>
      </c>
      <c r="F602" s="3">
        <v>69.95</v>
      </c>
      <c r="G602" s="5">
        <f t="shared" si="18"/>
        <v>43221</v>
      </c>
      <c r="H602" s="3">
        <f t="shared" si="19"/>
        <v>27</v>
      </c>
    </row>
    <row r="603" spans="1:8" x14ac:dyDescent="0.35">
      <c r="A603" s="3" t="s">
        <v>1213</v>
      </c>
      <c r="B603" s="3" t="s">
        <v>1214</v>
      </c>
      <c r="C603" s="4">
        <v>42959</v>
      </c>
      <c r="D603" s="4">
        <v>43469</v>
      </c>
      <c r="E603" s="3" t="s">
        <v>18</v>
      </c>
      <c r="F603" s="3">
        <v>13.95</v>
      </c>
      <c r="G603" s="5">
        <f t="shared" si="18"/>
        <v>42948</v>
      </c>
      <c r="H603" s="3">
        <f t="shared" si="19"/>
        <v>17</v>
      </c>
    </row>
    <row r="604" spans="1:8" x14ac:dyDescent="0.35">
      <c r="A604" s="3" t="s">
        <v>1215</v>
      </c>
      <c r="B604" s="3" t="s">
        <v>1216</v>
      </c>
      <c r="C604" s="4">
        <v>43646</v>
      </c>
      <c r="D604" s="4">
        <v>44306</v>
      </c>
      <c r="E604" s="3" t="s">
        <v>10</v>
      </c>
      <c r="F604" s="3">
        <v>69.95</v>
      </c>
      <c r="G604" s="5">
        <f t="shared" si="18"/>
        <v>43617</v>
      </c>
      <c r="H604" s="3">
        <f t="shared" si="19"/>
        <v>22</v>
      </c>
    </row>
    <row r="605" spans="1:8" x14ac:dyDescent="0.35">
      <c r="A605" s="3" t="s">
        <v>1217</v>
      </c>
      <c r="B605" s="3" t="s">
        <v>1218</v>
      </c>
      <c r="C605" s="4">
        <v>43650</v>
      </c>
      <c r="D605" s="4">
        <v>43950</v>
      </c>
      <c r="E605" s="3" t="s">
        <v>10</v>
      </c>
      <c r="F605" s="3">
        <v>69.95</v>
      </c>
      <c r="G605" s="5">
        <f t="shared" si="18"/>
        <v>43647</v>
      </c>
      <c r="H605" s="3">
        <f t="shared" si="19"/>
        <v>10</v>
      </c>
    </row>
    <row r="606" spans="1:8" x14ac:dyDescent="0.35">
      <c r="A606" s="3" t="s">
        <v>1219</v>
      </c>
      <c r="B606" s="3" t="s">
        <v>1220</v>
      </c>
      <c r="C606" s="4">
        <v>43149</v>
      </c>
      <c r="D606" s="4">
        <v>43329</v>
      </c>
      <c r="E606" s="3" t="s">
        <v>15</v>
      </c>
      <c r="F606" s="3">
        <v>27.95</v>
      </c>
      <c r="G606" s="5">
        <f t="shared" si="18"/>
        <v>43132</v>
      </c>
      <c r="H606" s="3">
        <f t="shared" si="19"/>
        <v>6</v>
      </c>
    </row>
    <row r="607" spans="1:8" x14ac:dyDescent="0.35">
      <c r="A607" s="3" t="s">
        <v>1221</v>
      </c>
      <c r="B607" s="3" t="s">
        <v>1222</v>
      </c>
      <c r="C607" s="4">
        <v>43481</v>
      </c>
      <c r="D607" s="4">
        <v>44021</v>
      </c>
      <c r="E607" s="3" t="s">
        <v>15</v>
      </c>
      <c r="F607" s="3">
        <v>27.95</v>
      </c>
      <c r="G607" s="5">
        <f t="shared" si="18"/>
        <v>43466</v>
      </c>
      <c r="H607" s="3">
        <f t="shared" si="19"/>
        <v>18</v>
      </c>
    </row>
    <row r="608" spans="1:8" x14ac:dyDescent="0.35">
      <c r="A608" s="3" t="s">
        <v>1223</v>
      </c>
      <c r="B608" s="3" t="s">
        <v>1224</v>
      </c>
      <c r="C608" s="4">
        <v>43454</v>
      </c>
      <c r="D608" s="4">
        <v>43964</v>
      </c>
      <c r="E608" s="3" t="s">
        <v>18</v>
      </c>
      <c r="F608" s="3">
        <v>13.95</v>
      </c>
      <c r="G608" s="5">
        <f t="shared" si="18"/>
        <v>43435</v>
      </c>
      <c r="H608" s="3">
        <f t="shared" si="19"/>
        <v>17</v>
      </c>
    </row>
    <row r="609" spans="1:8" x14ac:dyDescent="0.35">
      <c r="A609" s="3" t="s">
        <v>1225</v>
      </c>
      <c r="B609" s="3" t="s">
        <v>1226</v>
      </c>
      <c r="C609" s="4">
        <v>42920</v>
      </c>
      <c r="D609" s="4">
        <v>43700</v>
      </c>
      <c r="E609" s="3" t="s">
        <v>10</v>
      </c>
      <c r="F609" s="3">
        <v>69.95</v>
      </c>
      <c r="G609" s="5">
        <f t="shared" si="18"/>
        <v>42917</v>
      </c>
      <c r="H609" s="3">
        <f t="shared" si="19"/>
        <v>26</v>
      </c>
    </row>
    <row r="610" spans="1:8" x14ac:dyDescent="0.35">
      <c r="A610" s="3" t="s">
        <v>1227</v>
      </c>
      <c r="B610" s="3" t="s">
        <v>1228</v>
      </c>
      <c r="C610" s="4">
        <v>43090</v>
      </c>
      <c r="D610" s="4">
        <v>43510</v>
      </c>
      <c r="E610" s="3" t="s">
        <v>10</v>
      </c>
      <c r="F610" s="3">
        <v>69.95</v>
      </c>
      <c r="G610" s="5">
        <f t="shared" si="18"/>
        <v>43070</v>
      </c>
      <c r="H610" s="3">
        <f t="shared" si="19"/>
        <v>14</v>
      </c>
    </row>
    <row r="611" spans="1:8" x14ac:dyDescent="0.35">
      <c r="A611" s="3" t="s">
        <v>1229</v>
      </c>
      <c r="B611" s="3" t="s">
        <v>1230</v>
      </c>
      <c r="C611" s="4">
        <v>43019</v>
      </c>
      <c r="D611" s="4">
        <v>43559</v>
      </c>
      <c r="E611" s="3" t="s">
        <v>10</v>
      </c>
      <c r="F611" s="3">
        <v>69.95</v>
      </c>
      <c r="G611" s="5">
        <f t="shared" si="18"/>
        <v>43009</v>
      </c>
      <c r="H611" s="3">
        <f t="shared" si="19"/>
        <v>18</v>
      </c>
    </row>
    <row r="612" spans="1:8" x14ac:dyDescent="0.35">
      <c r="A612" s="3" t="s">
        <v>1231</v>
      </c>
      <c r="B612" s="3" t="s">
        <v>1232</v>
      </c>
      <c r="C612" s="4">
        <v>43527</v>
      </c>
      <c r="D612" s="4">
        <v>44157</v>
      </c>
      <c r="E612" s="3" t="s">
        <v>10</v>
      </c>
      <c r="F612" s="3">
        <v>69.95</v>
      </c>
      <c r="G612" s="5">
        <f t="shared" si="18"/>
        <v>43525</v>
      </c>
      <c r="H612" s="3">
        <f t="shared" si="19"/>
        <v>21</v>
      </c>
    </row>
    <row r="613" spans="1:8" x14ac:dyDescent="0.35">
      <c r="A613" s="3" t="s">
        <v>1233</v>
      </c>
      <c r="B613" s="3" t="s">
        <v>1234</v>
      </c>
      <c r="C613" s="4">
        <v>43608</v>
      </c>
      <c r="D613" s="4">
        <v>44328</v>
      </c>
      <c r="E613" s="3" t="s">
        <v>10</v>
      </c>
      <c r="F613" s="3">
        <v>69.95</v>
      </c>
      <c r="G613" s="5">
        <f t="shared" si="18"/>
        <v>43586</v>
      </c>
      <c r="H613" s="3">
        <f t="shared" si="19"/>
        <v>24</v>
      </c>
    </row>
    <row r="614" spans="1:8" x14ac:dyDescent="0.35">
      <c r="A614" s="3" t="s">
        <v>1235</v>
      </c>
      <c r="B614" s="3" t="s">
        <v>1236</v>
      </c>
      <c r="C614" s="4">
        <v>43166</v>
      </c>
      <c r="D614" s="4">
        <v>43586</v>
      </c>
      <c r="E614" s="3" t="s">
        <v>15</v>
      </c>
      <c r="F614" s="3">
        <v>27.95</v>
      </c>
      <c r="G614" s="5">
        <f t="shared" si="18"/>
        <v>43160</v>
      </c>
      <c r="H614" s="3">
        <f t="shared" si="19"/>
        <v>14</v>
      </c>
    </row>
    <row r="615" spans="1:8" x14ac:dyDescent="0.35">
      <c r="A615" s="3" t="s">
        <v>1237</v>
      </c>
      <c r="B615" s="3" t="s">
        <v>1238</v>
      </c>
      <c r="C615" s="4">
        <v>43511</v>
      </c>
      <c r="D615" s="4">
        <v>44261</v>
      </c>
      <c r="E615" s="3" t="s">
        <v>15</v>
      </c>
      <c r="F615" s="3">
        <v>27.95</v>
      </c>
      <c r="G615" s="5">
        <f t="shared" si="18"/>
        <v>43497</v>
      </c>
      <c r="H615" s="3">
        <f t="shared" si="19"/>
        <v>25</v>
      </c>
    </row>
    <row r="616" spans="1:8" x14ac:dyDescent="0.35">
      <c r="A616" s="3" t="s">
        <v>1239</v>
      </c>
      <c r="B616" s="3" t="s">
        <v>1240</v>
      </c>
      <c r="C616" s="4">
        <v>43628</v>
      </c>
      <c r="D616" s="4">
        <v>43898</v>
      </c>
      <c r="E616" s="3" t="s">
        <v>15</v>
      </c>
      <c r="F616" s="3">
        <v>27.95</v>
      </c>
      <c r="G616" s="5">
        <f t="shared" si="18"/>
        <v>43617</v>
      </c>
      <c r="H616" s="3">
        <f t="shared" si="19"/>
        <v>9</v>
      </c>
    </row>
    <row r="617" spans="1:8" x14ac:dyDescent="0.35">
      <c r="A617" s="3" t="s">
        <v>1241</v>
      </c>
      <c r="B617" s="3" t="s">
        <v>1242</v>
      </c>
      <c r="C617" s="4">
        <v>43552</v>
      </c>
      <c r="D617" s="4">
        <v>43852</v>
      </c>
      <c r="E617" s="3" t="s">
        <v>10</v>
      </c>
      <c r="F617" s="3">
        <v>69.95</v>
      </c>
      <c r="G617" s="5">
        <f t="shared" si="18"/>
        <v>43525</v>
      </c>
      <c r="H617" s="3">
        <f t="shared" si="19"/>
        <v>10</v>
      </c>
    </row>
    <row r="618" spans="1:8" x14ac:dyDescent="0.35">
      <c r="A618" s="3" t="s">
        <v>1243</v>
      </c>
      <c r="B618" s="3" t="s">
        <v>1244</v>
      </c>
      <c r="C618" s="4">
        <v>43366</v>
      </c>
      <c r="D618" s="4">
        <v>43786</v>
      </c>
      <c r="E618" s="3" t="s">
        <v>10</v>
      </c>
      <c r="F618" s="3">
        <v>69.95</v>
      </c>
      <c r="G618" s="5">
        <f t="shared" si="18"/>
        <v>43344</v>
      </c>
      <c r="H618" s="3">
        <f t="shared" si="19"/>
        <v>14</v>
      </c>
    </row>
    <row r="619" spans="1:8" x14ac:dyDescent="0.35">
      <c r="A619" s="3" t="s">
        <v>1245</v>
      </c>
      <c r="B619" s="3" t="s">
        <v>1246</v>
      </c>
      <c r="C619" s="4">
        <v>43413</v>
      </c>
      <c r="D619" s="4">
        <v>44193</v>
      </c>
      <c r="E619" s="3" t="s">
        <v>18</v>
      </c>
      <c r="F619" s="3">
        <v>13.95</v>
      </c>
      <c r="G619" s="5">
        <f t="shared" si="18"/>
        <v>43405</v>
      </c>
      <c r="H619" s="3">
        <f t="shared" si="19"/>
        <v>26</v>
      </c>
    </row>
    <row r="620" spans="1:8" x14ac:dyDescent="0.35">
      <c r="A620" s="3" t="s">
        <v>1247</v>
      </c>
      <c r="B620" s="3" t="s">
        <v>1248</v>
      </c>
      <c r="C620" s="4">
        <v>43537</v>
      </c>
      <c r="D620" s="4">
        <v>44047</v>
      </c>
      <c r="E620" s="3" t="s">
        <v>18</v>
      </c>
      <c r="F620" s="3">
        <v>13.95</v>
      </c>
      <c r="G620" s="5">
        <f t="shared" si="18"/>
        <v>43525</v>
      </c>
      <c r="H620" s="3">
        <f t="shared" si="19"/>
        <v>17</v>
      </c>
    </row>
    <row r="621" spans="1:8" x14ac:dyDescent="0.35">
      <c r="A621" s="3" t="s">
        <v>1249</v>
      </c>
      <c r="B621" s="3" t="s">
        <v>1250</v>
      </c>
      <c r="C621" s="4">
        <v>43416</v>
      </c>
      <c r="D621" s="4"/>
      <c r="E621" s="3" t="s">
        <v>10</v>
      </c>
      <c r="F621" s="3">
        <v>69.95</v>
      </c>
      <c r="G621" s="5">
        <f t="shared" si="18"/>
        <v>43405</v>
      </c>
      <c r="H621" s="3" t="str">
        <f t="shared" si="19"/>
        <v>Active</v>
      </c>
    </row>
    <row r="622" spans="1:8" x14ac:dyDescent="0.35">
      <c r="A622" s="3" t="s">
        <v>1251</v>
      </c>
      <c r="B622" s="3" t="s">
        <v>1252</v>
      </c>
      <c r="C622" s="4">
        <v>43403</v>
      </c>
      <c r="D622" s="4"/>
      <c r="E622" s="3" t="s">
        <v>18</v>
      </c>
      <c r="F622" s="3">
        <v>13.95</v>
      </c>
      <c r="G622" s="5">
        <f t="shared" si="18"/>
        <v>43374</v>
      </c>
      <c r="H622" s="3" t="str">
        <f t="shared" si="19"/>
        <v>Active</v>
      </c>
    </row>
    <row r="623" spans="1:8" x14ac:dyDescent="0.35">
      <c r="A623" s="3" t="s">
        <v>1253</v>
      </c>
      <c r="B623" s="3" t="s">
        <v>1254</v>
      </c>
      <c r="C623" s="4">
        <v>43478</v>
      </c>
      <c r="D623" s="4">
        <v>44138</v>
      </c>
      <c r="E623" s="3" t="s">
        <v>18</v>
      </c>
      <c r="F623" s="3">
        <v>13.95</v>
      </c>
      <c r="G623" s="5">
        <f t="shared" si="18"/>
        <v>43466</v>
      </c>
      <c r="H623" s="3">
        <f t="shared" si="19"/>
        <v>22</v>
      </c>
    </row>
    <row r="624" spans="1:8" x14ac:dyDescent="0.35">
      <c r="A624" s="3" t="s">
        <v>1255</v>
      </c>
      <c r="B624" s="3" t="s">
        <v>1256</v>
      </c>
      <c r="C624" s="4">
        <v>43306</v>
      </c>
      <c r="D624" s="4">
        <v>43696</v>
      </c>
      <c r="E624" s="3" t="s">
        <v>10</v>
      </c>
      <c r="F624" s="3">
        <v>69.95</v>
      </c>
      <c r="G624" s="5">
        <f t="shared" si="18"/>
        <v>43282</v>
      </c>
      <c r="H624" s="3">
        <f t="shared" si="19"/>
        <v>13</v>
      </c>
    </row>
    <row r="625" spans="1:8" x14ac:dyDescent="0.35">
      <c r="A625" s="3" t="s">
        <v>1257</v>
      </c>
      <c r="B625" s="3" t="s">
        <v>1258</v>
      </c>
      <c r="C625" s="4">
        <v>43368</v>
      </c>
      <c r="D625" s="4">
        <v>43908</v>
      </c>
      <c r="E625" s="3" t="s">
        <v>18</v>
      </c>
      <c r="F625" s="3">
        <v>13.95</v>
      </c>
      <c r="G625" s="5">
        <f t="shared" si="18"/>
        <v>43344</v>
      </c>
      <c r="H625" s="3">
        <f t="shared" si="19"/>
        <v>18</v>
      </c>
    </row>
    <row r="626" spans="1:8" x14ac:dyDescent="0.35">
      <c r="A626" s="3" t="s">
        <v>1259</v>
      </c>
      <c r="B626" s="3" t="s">
        <v>1260</v>
      </c>
      <c r="C626" s="4">
        <v>43255</v>
      </c>
      <c r="D626" s="4">
        <v>43358</v>
      </c>
      <c r="E626" s="3" t="s">
        <v>18</v>
      </c>
      <c r="F626" s="3">
        <v>13.95</v>
      </c>
      <c r="G626" s="5">
        <f t="shared" si="18"/>
        <v>43252</v>
      </c>
      <c r="H626" s="3">
        <f t="shared" si="19"/>
        <v>3</v>
      </c>
    </row>
    <row r="627" spans="1:8" x14ac:dyDescent="0.35">
      <c r="A627" s="3" t="s">
        <v>1261</v>
      </c>
      <c r="B627" s="3" t="s">
        <v>1262</v>
      </c>
      <c r="C627" s="4">
        <v>43172</v>
      </c>
      <c r="D627" s="4"/>
      <c r="E627" s="3" t="s">
        <v>10</v>
      </c>
      <c r="F627" s="3">
        <v>69.95</v>
      </c>
      <c r="G627" s="5">
        <f t="shared" si="18"/>
        <v>43160</v>
      </c>
      <c r="H627" s="3" t="str">
        <f t="shared" si="19"/>
        <v>Active</v>
      </c>
    </row>
    <row r="628" spans="1:8" x14ac:dyDescent="0.35">
      <c r="A628" s="3" t="s">
        <v>1263</v>
      </c>
      <c r="B628" s="3" t="s">
        <v>1264</v>
      </c>
      <c r="C628" s="4">
        <v>43254</v>
      </c>
      <c r="D628" s="4"/>
      <c r="E628" s="3" t="s">
        <v>15</v>
      </c>
      <c r="F628" s="3">
        <v>27.95</v>
      </c>
      <c r="G628" s="5">
        <f t="shared" si="18"/>
        <v>43252</v>
      </c>
      <c r="H628" s="3" t="str">
        <f t="shared" si="19"/>
        <v>Active</v>
      </c>
    </row>
    <row r="629" spans="1:8" x14ac:dyDescent="0.35">
      <c r="A629" s="3" t="s">
        <v>1265</v>
      </c>
      <c r="B629" s="3" t="s">
        <v>1266</v>
      </c>
      <c r="C629" s="4">
        <v>42949</v>
      </c>
      <c r="D629" s="4"/>
      <c r="E629" s="3" t="s">
        <v>15</v>
      </c>
      <c r="F629" s="3">
        <v>27.95</v>
      </c>
      <c r="G629" s="5">
        <f t="shared" si="18"/>
        <v>42948</v>
      </c>
      <c r="H629" s="3" t="str">
        <f t="shared" si="19"/>
        <v>Active</v>
      </c>
    </row>
    <row r="630" spans="1:8" x14ac:dyDescent="0.35">
      <c r="A630" s="3" t="s">
        <v>1267</v>
      </c>
      <c r="B630" s="3" t="s">
        <v>1268</v>
      </c>
      <c r="C630" s="4">
        <v>43136</v>
      </c>
      <c r="D630" s="4">
        <v>43766</v>
      </c>
      <c r="E630" s="3" t="s">
        <v>15</v>
      </c>
      <c r="F630" s="3">
        <v>27.95</v>
      </c>
      <c r="G630" s="5">
        <f t="shared" si="18"/>
        <v>43132</v>
      </c>
      <c r="H630" s="3">
        <f t="shared" si="19"/>
        <v>21</v>
      </c>
    </row>
    <row r="631" spans="1:8" x14ac:dyDescent="0.35">
      <c r="A631" s="3" t="s">
        <v>1269</v>
      </c>
      <c r="B631" s="3" t="s">
        <v>1270</v>
      </c>
      <c r="C631" s="4">
        <v>43308</v>
      </c>
      <c r="D631" s="4">
        <v>43968</v>
      </c>
      <c r="E631" s="3" t="s">
        <v>10</v>
      </c>
      <c r="F631" s="3">
        <v>69.95</v>
      </c>
      <c r="G631" s="5">
        <f t="shared" si="18"/>
        <v>43282</v>
      </c>
      <c r="H631" s="3">
        <f t="shared" si="19"/>
        <v>22</v>
      </c>
    </row>
    <row r="632" spans="1:8" x14ac:dyDescent="0.35">
      <c r="A632" s="3" t="s">
        <v>1271</v>
      </c>
      <c r="B632" s="3" t="s">
        <v>1272</v>
      </c>
      <c r="C632" s="4">
        <v>43392</v>
      </c>
      <c r="D632" s="4">
        <v>43572</v>
      </c>
      <c r="E632" s="3" t="s">
        <v>10</v>
      </c>
      <c r="F632" s="3">
        <v>69.95</v>
      </c>
      <c r="G632" s="5">
        <f t="shared" si="18"/>
        <v>43374</v>
      </c>
      <c r="H632" s="3">
        <f t="shared" si="19"/>
        <v>6</v>
      </c>
    </row>
    <row r="633" spans="1:8" x14ac:dyDescent="0.35">
      <c r="A633" s="3" t="s">
        <v>1273</v>
      </c>
      <c r="B633" s="3" t="s">
        <v>1274</v>
      </c>
      <c r="C633" s="4">
        <v>43062</v>
      </c>
      <c r="D633" s="4"/>
      <c r="E633" s="3" t="s">
        <v>18</v>
      </c>
      <c r="F633" s="3">
        <v>13.95</v>
      </c>
      <c r="G633" s="5">
        <f t="shared" si="18"/>
        <v>43040</v>
      </c>
      <c r="H633" s="3" t="str">
        <f t="shared" si="19"/>
        <v>Active</v>
      </c>
    </row>
    <row r="634" spans="1:8" x14ac:dyDescent="0.35">
      <c r="A634" s="3" t="s">
        <v>1275</v>
      </c>
      <c r="B634" s="3" t="s">
        <v>1276</v>
      </c>
      <c r="C634" s="4">
        <v>43163</v>
      </c>
      <c r="D634" s="4"/>
      <c r="E634" s="3" t="s">
        <v>15</v>
      </c>
      <c r="F634" s="3">
        <v>27.95</v>
      </c>
      <c r="G634" s="5">
        <f t="shared" si="18"/>
        <v>43160</v>
      </c>
      <c r="H634" s="3" t="str">
        <f t="shared" si="19"/>
        <v>Active</v>
      </c>
    </row>
    <row r="635" spans="1:8" x14ac:dyDescent="0.35">
      <c r="A635" s="3" t="s">
        <v>1277</v>
      </c>
      <c r="B635" s="3" t="s">
        <v>1278</v>
      </c>
      <c r="C635" s="4">
        <v>43061</v>
      </c>
      <c r="D635" s="4"/>
      <c r="E635" s="3" t="s">
        <v>10</v>
      </c>
      <c r="F635" s="3">
        <v>69.95</v>
      </c>
      <c r="G635" s="5">
        <f t="shared" si="18"/>
        <v>43040</v>
      </c>
      <c r="H635" s="3" t="str">
        <f t="shared" si="19"/>
        <v>Active</v>
      </c>
    </row>
    <row r="636" spans="1:8" x14ac:dyDescent="0.35">
      <c r="A636" s="3" t="s">
        <v>1279</v>
      </c>
      <c r="B636" s="3" t="s">
        <v>1280</v>
      </c>
      <c r="C636" s="4">
        <v>42923</v>
      </c>
      <c r="D636" s="4"/>
      <c r="E636" s="3" t="s">
        <v>10</v>
      </c>
      <c r="F636" s="3">
        <v>69.95</v>
      </c>
      <c r="G636" s="5">
        <f t="shared" si="18"/>
        <v>42917</v>
      </c>
      <c r="H636" s="3" t="str">
        <f t="shared" si="19"/>
        <v>Active</v>
      </c>
    </row>
    <row r="637" spans="1:8" x14ac:dyDescent="0.35">
      <c r="A637" s="3" t="s">
        <v>1281</v>
      </c>
      <c r="B637" s="3" t="s">
        <v>1282</v>
      </c>
      <c r="C637" s="4">
        <v>43479</v>
      </c>
      <c r="D637" s="4">
        <v>43779</v>
      </c>
      <c r="E637" s="3" t="s">
        <v>18</v>
      </c>
      <c r="F637" s="3">
        <v>13.95</v>
      </c>
      <c r="G637" s="5">
        <f t="shared" si="18"/>
        <v>43466</v>
      </c>
      <c r="H637" s="3">
        <f t="shared" si="19"/>
        <v>10</v>
      </c>
    </row>
    <row r="638" spans="1:8" x14ac:dyDescent="0.35">
      <c r="A638" s="3" t="s">
        <v>1283</v>
      </c>
      <c r="B638" s="3" t="s">
        <v>1284</v>
      </c>
      <c r="C638" s="4">
        <v>43230</v>
      </c>
      <c r="D638" s="4">
        <v>43830</v>
      </c>
      <c r="E638" s="3" t="s">
        <v>15</v>
      </c>
      <c r="F638" s="3">
        <v>27.95</v>
      </c>
      <c r="G638" s="5">
        <f t="shared" si="18"/>
        <v>43221</v>
      </c>
      <c r="H638" s="3">
        <f t="shared" si="19"/>
        <v>20</v>
      </c>
    </row>
    <row r="639" spans="1:8" x14ac:dyDescent="0.35">
      <c r="A639" s="3" t="s">
        <v>1285</v>
      </c>
      <c r="B639" s="3" t="s">
        <v>1286</v>
      </c>
      <c r="C639" s="4">
        <v>43238</v>
      </c>
      <c r="D639" s="4">
        <v>43688</v>
      </c>
      <c r="E639" s="3" t="s">
        <v>18</v>
      </c>
      <c r="F639" s="3">
        <v>13.95</v>
      </c>
      <c r="G639" s="5">
        <f t="shared" si="18"/>
        <v>43221</v>
      </c>
      <c r="H639" s="3">
        <f t="shared" si="19"/>
        <v>15</v>
      </c>
    </row>
    <row r="640" spans="1:8" x14ac:dyDescent="0.35">
      <c r="A640" s="3" t="s">
        <v>1287</v>
      </c>
      <c r="B640" s="3" t="s">
        <v>1288</v>
      </c>
      <c r="C640" s="4">
        <v>43540</v>
      </c>
      <c r="D640" s="4">
        <v>43900</v>
      </c>
      <c r="E640" s="3" t="s">
        <v>10</v>
      </c>
      <c r="F640" s="3">
        <v>69.95</v>
      </c>
      <c r="G640" s="5">
        <f t="shared" si="18"/>
        <v>43525</v>
      </c>
      <c r="H640" s="3">
        <f t="shared" si="19"/>
        <v>12</v>
      </c>
    </row>
    <row r="641" spans="1:8" x14ac:dyDescent="0.35">
      <c r="A641" s="3" t="s">
        <v>1289</v>
      </c>
      <c r="B641" s="3" t="s">
        <v>1290</v>
      </c>
      <c r="C641" s="4">
        <v>43387</v>
      </c>
      <c r="D641" s="4">
        <v>44167</v>
      </c>
      <c r="E641" s="3" t="s">
        <v>15</v>
      </c>
      <c r="F641" s="3">
        <v>27.95</v>
      </c>
      <c r="G641" s="5">
        <f t="shared" si="18"/>
        <v>43374</v>
      </c>
      <c r="H641" s="3">
        <f t="shared" si="19"/>
        <v>26</v>
      </c>
    </row>
    <row r="642" spans="1:8" x14ac:dyDescent="0.35">
      <c r="A642" s="3" t="s">
        <v>1291</v>
      </c>
      <c r="B642" s="3" t="s">
        <v>1292</v>
      </c>
      <c r="C642" s="4">
        <v>43478</v>
      </c>
      <c r="D642" s="4">
        <v>44018</v>
      </c>
      <c r="E642" s="3" t="s">
        <v>18</v>
      </c>
      <c r="F642" s="3">
        <v>13.95</v>
      </c>
      <c r="G642" s="5">
        <f t="shared" si="18"/>
        <v>43466</v>
      </c>
      <c r="H642" s="3">
        <f t="shared" si="19"/>
        <v>18</v>
      </c>
    </row>
    <row r="643" spans="1:8" x14ac:dyDescent="0.35">
      <c r="A643" s="3" t="s">
        <v>1293</v>
      </c>
      <c r="B643" s="3" t="s">
        <v>1294</v>
      </c>
      <c r="C643" s="4">
        <v>43350</v>
      </c>
      <c r="D643" s="4">
        <v>43950</v>
      </c>
      <c r="E643" s="3" t="s">
        <v>15</v>
      </c>
      <c r="F643" s="3">
        <v>27.95</v>
      </c>
      <c r="G643" s="5">
        <f t="shared" ref="G643:G706" si="20">DATE(YEAR(C643),MONTH(C643),1)</f>
        <v>43344</v>
      </c>
      <c r="H643" s="3">
        <f t="shared" ref="H643:H706" si="21">IF(ISNUMBER(D643),ROUND((D643-C643)/30,0), "Active")</f>
        <v>20</v>
      </c>
    </row>
    <row r="644" spans="1:8" x14ac:dyDescent="0.35">
      <c r="A644" s="3" t="s">
        <v>1295</v>
      </c>
      <c r="B644" s="3" t="s">
        <v>1296</v>
      </c>
      <c r="C644" s="4">
        <v>43646</v>
      </c>
      <c r="D644" s="4"/>
      <c r="E644" s="3" t="s">
        <v>15</v>
      </c>
      <c r="F644" s="3">
        <v>27.95</v>
      </c>
      <c r="G644" s="5">
        <f t="shared" si="20"/>
        <v>43617</v>
      </c>
      <c r="H644" s="3" t="str">
        <f t="shared" si="21"/>
        <v>Active</v>
      </c>
    </row>
    <row r="645" spans="1:8" x14ac:dyDescent="0.35">
      <c r="A645" s="3" t="s">
        <v>1297</v>
      </c>
      <c r="B645" s="3" t="s">
        <v>1298</v>
      </c>
      <c r="C645" s="4">
        <v>43481</v>
      </c>
      <c r="D645" s="4">
        <v>44141</v>
      </c>
      <c r="E645" s="3" t="s">
        <v>15</v>
      </c>
      <c r="F645" s="3">
        <v>27.95</v>
      </c>
      <c r="G645" s="5">
        <f t="shared" si="20"/>
        <v>43466</v>
      </c>
      <c r="H645" s="3">
        <f t="shared" si="21"/>
        <v>22</v>
      </c>
    </row>
    <row r="646" spans="1:8" x14ac:dyDescent="0.35">
      <c r="A646" s="3" t="s">
        <v>1299</v>
      </c>
      <c r="B646" s="3" t="s">
        <v>1300</v>
      </c>
      <c r="C646" s="4">
        <v>42993</v>
      </c>
      <c r="D646" s="4">
        <v>43233</v>
      </c>
      <c r="E646" s="3" t="s">
        <v>15</v>
      </c>
      <c r="F646" s="3">
        <v>27.95</v>
      </c>
      <c r="G646" s="5">
        <f t="shared" si="20"/>
        <v>42979</v>
      </c>
      <c r="H646" s="3">
        <f t="shared" si="21"/>
        <v>8</v>
      </c>
    </row>
    <row r="647" spans="1:8" x14ac:dyDescent="0.35">
      <c r="A647" s="3" t="s">
        <v>1301</v>
      </c>
      <c r="B647" s="3" t="s">
        <v>1302</v>
      </c>
      <c r="C647" s="4">
        <v>43628</v>
      </c>
      <c r="D647" s="4">
        <v>43748</v>
      </c>
      <c r="E647" s="3" t="s">
        <v>10</v>
      </c>
      <c r="F647" s="3">
        <v>69.95</v>
      </c>
      <c r="G647" s="5">
        <f t="shared" si="20"/>
        <v>43617</v>
      </c>
      <c r="H647" s="3">
        <f t="shared" si="21"/>
        <v>4</v>
      </c>
    </row>
    <row r="648" spans="1:8" x14ac:dyDescent="0.35">
      <c r="A648" s="3" t="s">
        <v>1303</v>
      </c>
      <c r="B648" s="3" t="s">
        <v>1304</v>
      </c>
      <c r="C648" s="4">
        <v>43572</v>
      </c>
      <c r="D648" s="4">
        <v>44352</v>
      </c>
      <c r="E648" s="3" t="s">
        <v>10</v>
      </c>
      <c r="F648" s="3">
        <v>69.95</v>
      </c>
      <c r="G648" s="5">
        <f t="shared" si="20"/>
        <v>43556</v>
      </c>
      <c r="H648" s="3">
        <f t="shared" si="21"/>
        <v>26</v>
      </c>
    </row>
    <row r="649" spans="1:8" x14ac:dyDescent="0.35">
      <c r="A649" s="3" t="s">
        <v>1305</v>
      </c>
      <c r="B649" s="3" t="s">
        <v>1306</v>
      </c>
      <c r="C649" s="4">
        <v>42992</v>
      </c>
      <c r="D649" s="4">
        <v>43532</v>
      </c>
      <c r="E649" s="3" t="s">
        <v>18</v>
      </c>
      <c r="F649" s="3">
        <v>13.95</v>
      </c>
      <c r="G649" s="5">
        <f t="shared" si="20"/>
        <v>42979</v>
      </c>
      <c r="H649" s="3">
        <f t="shared" si="21"/>
        <v>18</v>
      </c>
    </row>
    <row r="650" spans="1:8" x14ac:dyDescent="0.35">
      <c r="A650" s="3" t="s">
        <v>1307</v>
      </c>
      <c r="B650" s="3" t="s">
        <v>1308</v>
      </c>
      <c r="C650" s="4">
        <v>43052</v>
      </c>
      <c r="D650" s="4">
        <v>43472</v>
      </c>
      <c r="E650" s="3" t="s">
        <v>18</v>
      </c>
      <c r="F650" s="3">
        <v>13.95</v>
      </c>
      <c r="G650" s="5">
        <f t="shared" si="20"/>
        <v>43040</v>
      </c>
      <c r="H650" s="3">
        <f t="shared" si="21"/>
        <v>14</v>
      </c>
    </row>
    <row r="651" spans="1:8" x14ac:dyDescent="0.35">
      <c r="A651" s="3" t="s">
        <v>1309</v>
      </c>
      <c r="B651" s="3" t="s">
        <v>1310</v>
      </c>
      <c r="C651" s="4">
        <v>43532</v>
      </c>
      <c r="D651" s="4">
        <v>43712</v>
      </c>
      <c r="E651" s="3" t="s">
        <v>10</v>
      </c>
      <c r="F651" s="3">
        <v>69.95</v>
      </c>
      <c r="G651" s="5">
        <f t="shared" si="20"/>
        <v>43525</v>
      </c>
      <c r="H651" s="3">
        <f t="shared" si="21"/>
        <v>6</v>
      </c>
    </row>
    <row r="652" spans="1:8" x14ac:dyDescent="0.35">
      <c r="A652" s="3" t="s">
        <v>1311</v>
      </c>
      <c r="B652" s="3" t="s">
        <v>1312</v>
      </c>
      <c r="C652" s="4">
        <v>43651</v>
      </c>
      <c r="D652" s="4"/>
      <c r="E652" s="3" t="s">
        <v>18</v>
      </c>
      <c r="F652" s="3">
        <v>13.95</v>
      </c>
      <c r="G652" s="5">
        <f t="shared" si="20"/>
        <v>43647</v>
      </c>
      <c r="H652" s="3" t="str">
        <f t="shared" si="21"/>
        <v>Active</v>
      </c>
    </row>
    <row r="653" spans="1:8" x14ac:dyDescent="0.35">
      <c r="A653" s="3" t="s">
        <v>1313</v>
      </c>
      <c r="B653" s="3" t="s">
        <v>1314</v>
      </c>
      <c r="C653" s="4">
        <v>43062</v>
      </c>
      <c r="D653" s="4"/>
      <c r="E653" s="3" t="s">
        <v>15</v>
      </c>
      <c r="F653" s="3">
        <v>27.95</v>
      </c>
      <c r="G653" s="5">
        <f t="shared" si="20"/>
        <v>43040</v>
      </c>
      <c r="H653" s="3" t="str">
        <f t="shared" si="21"/>
        <v>Active</v>
      </c>
    </row>
    <row r="654" spans="1:8" x14ac:dyDescent="0.35">
      <c r="A654" s="3" t="s">
        <v>1315</v>
      </c>
      <c r="B654" s="3" t="s">
        <v>1316</v>
      </c>
      <c r="C654" s="4">
        <v>42908</v>
      </c>
      <c r="D654" s="4">
        <v>43358</v>
      </c>
      <c r="E654" s="3" t="s">
        <v>15</v>
      </c>
      <c r="F654" s="3">
        <v>27.95</v>
      </c>
      <c r="G654" s="5">
        <f t="shared" si="20"/>
        <v>42887</v>
      </c>
      <c r="H654" s="3">
        <f t="shared" si="21"/>
        <v>15</v>
      </c>
    </row>
    <row r="655" spans="1:8" x14ac:dyDescent="0.35">
      <c r="A655" s="3" t="s">
        <v>1317</v>
      </c>
      <c r="B655" s="3" t="s">
        <v>1318</v>
      </c>
      <c r="C655" s="4">
        <v>43323</v>
      </c>
      <c r="D655" s="4">
        <v>43923</v>
      </c>
      <c r="E655" s="3" t="s">
        <v>10</v>
      </c>
      <c r="F655" s="3">
        <v>69.95</v>
      </c>
      <c r="G655" s="5">
        <f t="shared" si="20"/>
        <v>43313</v>
      </c>
      <c r="H655" s="3">
        <f t="shared" si="21"/>
        <v>20</v>
      </c>
    </row>
    <row r="656" spans="1:8" x14ac:dyDescent="0.35">
      <c r="A656" s="3" t="s">
        <v>1319</v>
      </c>
      <c r="B656" s="3" t="s">
        <v>1320</v>
      </c>
      <c r="C656" s="4">
        <v>43587</v>
      </c>
      <c r="D656" s="4">
        <v>43737</v>
      </c>
      <c r="E656" s="3" t="s">
        <v>15</v>
      </c>
      <c r="F656" s="3">
        <v>27.95</v>
      </c>
      <c r="G656" s="5">
        <f t="shared" si="20"/>
        <v>43586</v>
      </c>
      <c r="H656" s="3">
        <f t="shared" si="21"/>
        <v>5</v>
      </c>
    </row>
    <row r="657" spans="1:8" x14ac:dyDescent="0.35">
      <c r="A657" s="3" t="s">
        <v>1321</v>
      </c>
      <c r="B657" s="3" t="s">
        <v>1322</v>
      </c>
      <c r="C657" s="4">
        <v>43318</v>
      </c>
      <c r="D657" s="4">
        <v>44128</v>
      </c>
      <c r="E657" s="3" t="s">
        <v>18</v>
      </c>
      <c r="F657" s="3">
        <v>13.95</v>
      </c>
      <c r="G657" s="5">
        <f t="shared" si="20"/>
        <v>43313</v>
      </c>
      <c r="H657" s="3">
        <f t="shared" si="21"/>
        <v>27</v>
      </c>
    </row>
    <row r="658" spans="1:8" x14ac:dyDescent="0.35">
      <c r="A658" s="3" t="s">
        <v>1323</v>
      </c>
      <c r="B658" s="3" t="s">
        <v>1324</v>
      </c>
      <c r="C658" s="4">
        <v>43011</v>
      </c>
      <c r="D658" s="4">
        <v>43821</v>
      </c>
      <c r="E658" s="3" t="s">
        <v>10</v>
      </c>
      <c r="F658" s="3">
        <v>69.95</v>
      </c>
      <c r="G658" s="5">
        <f t="shared" si="20"/>
        <v>43009</v>
      </c>
      <c r="H658" s="3">
        <f t="shared" si="21"/>
        <v>27</v>
      </c>
    </row>
    <row r="659" spans="1:8" x14ac:dyDescent="0.35">
      <c r="A659" s="3" t="s">
        <v>1325</v>
      </c>
      <c r="B659" s="3" t="s">
        <v>1326</v>
      </c>
      <c r="C659" s="4">
        <v>42971</v>
      </c>
      <c r="D659" s="4">
        <v>43181</v>
      </c>
      <c r="E659" s="3" t="s">
        <v>10</v>
      </c>
      <c r="F659" s="3">
        <v>69.95</v>
      </c>
      <c r="G659" s="5">
        <f t="shared" si="20"/>
        <v>42948</v>
      </c>
      <c r="H659" s="3">
        <f t="shared" si="21"/>
        <v>7</v>
      </c>
    </row>
    <row r="660" spans="1:8" x14ac:dyDescent="0.35">
      <c r="A660" s="3" t="s">
        <v>1327</v>
      </c>
      <c r="B660" s="3" t="s">
        <v>1328</v>
      </c>
      <c r="C660" s="4">
        <v>43284</v>
      </c>
      <c r="D660" s="4"/>
      <c r="E660" s="3" t="s">
        <v>18</v>
      </c>
      <c r="F660" s="3">
        <v>13.95</v>
      </c>
      <c r="G660" s="5">
        <f t="shared" si="20"/>
        <v>43282</v>
      </c>
      <c r="H660" s="3" t="str">
        <f t="shared" si="21"/>
        <v>Active</v>
      </c>
    </row>
    <row r="661" spans="1:8" x14ac:dyDescent="0.35">
      <c r="A661" s="3" t="s">
        <v>1329</v>
      </c>
      <c r="B661" s="3" t="s">
        <v>1330</v>
      </c>
      <c r="C661" s="4">
        <v>43454</v>
      </c>
      <c r="D661" s="4"/>
      <c r="E661" s="3" t="s">
        <v>18</v>
      </c>
      <c r="F661" s="3">
        <v>13.95</v>
      </c>
      <c r="G661" s="5">
        <f t="shared" si="20"/>
        <v>43435</v>
      </c>
      <c r="H661" s="3" t="str">
        <f t="shared" si="21"/>
        <v>Active</v>
      </c>
    </row>
    <row r="662" spans="1:8" x14ac:dyDescent="0.35">
      <c r="A662" s="3" t="s">
        <v>1331</v>
      </c>
      <c r="B662" s="3" t="s">
        <v>1332</v>
      </c>
      <c r="C662" s="4">
        <v>43594</v>
      </c>
      <c r="D662" s="4">
        <v>44044</v>
      </c>
      <c r="E662" s="3" t="s">
        <v>15</v>
      </c>
      <c r="F662" s="3">
        <v>27.95</v>
      </c>
      <c r="G662" s="5">
        <f t="shared" si="20"/>
        <v>43586</v>
      </c>
      <c r="H662" s="3">
        <f t="shared" si="21"/>
        <v>15</v>
      </c>
    </row>
    <row r="663" spans="1:8" x14ac:dyDescent="0.35">
      <c r="A663" s="3" t="s">
        <v>1333</v>
      </c>
      <c r="B663" s="3" t="s">
        <v>1334</v>
      </c>
      <c r="C663" s="4">
        <v>43126</v>
      </c>
      <c r="D663" s="4">
        <v>43846</v>
      </c>
      <c r="E663" s="3" t="s">
        <v>18</v>
      </c>
      <c r="F663" s="3">
        <v>13.95</v>
      </c>
      <c r="G663" s="5">
        <f t="shared" si="20"/>
        <v>43101</v>
      </c>
      <c r="H663" s="3">
        <f t="shared" si="21"/>
        <v>24</v>
      </c>
    </row>
    <row r="664" spans="1:8" x14ac:dyDescent="0.35">
      <c r="A664" s="3" t="s">
        <v>1335</v>
      </c>
      <c r="B664" s="3" t="s">
        <v>1336</v>
      </c>
      <c r="C664" s="4">
        <v>43163</v>
      </c>
      <c r="D664" s="4">
        <v>43283</v>
      </c>
      <c r="E664" s="3" t="s">
        <v>15</v>
      </c>
      <c r="F664" s="3">
        <v>27.95</v>
      </c>
      <c r="G664" s="5">
        <f t="shared" si="20"/>
        <v>43160</v>
      </c>
      <c r="H664" s="3">
        <f t="shared" si="21"/>
        <v>4</v>
      </c>
    </row>
    <row r="665" spans="1:8" x14ac:dyDescent="0.35">
      <c r="A665" s="3" t="s">
        <v>1337</v>
      </c>
      <c r="B665" s="3" t="s">
        <v>1338</v>
      </c>
      <c r="C665" s="4">
        <v>43659</v>
      </c>
      <c r="D665" s="4">
        <v>43809</v>
      </c>
      <c r="E665" s="3" t="s">
        <v>15</v>
      </c>
      <c r="F665" s="3">
        <v>27.95</v>
      </c>
      <c r="G665" s="5">
        <f t="shared" si="20"/>
        <v>43647</v>
      </c>
      <c r="H665" s="3">
        <f t="shared" si="21"/>
        <v>5</v>
      </c>
    </row>
    <row r="666" spans="1:8" x14ac:dyDescent="0.35">
      <c r="A666" s="3" t="s">
        <v>1339</v>
      </c>
      <c r="B666" s="3" t="s">
        <v>1340</v>
      </c>
      <c r="C666" s="4">
        <v>43431</v>
      </c>
      <c r="D666" s="4">
        <v>43521</v>
      </c>
      <c r="E666" s="3" t="s">
        <v>10</v>
      </c>
      <c r="F666" s="3">
        <v>69.95</v>
      </c>
      <c r="G666" s="5">
        <f t="shared" si="20"/>
        <v>43405</v>
      </c>
      <c r="H666" s="3">
        <f t="shared" si="21"/>
        <v>3</v>
      </c>
    </row>
    <row r="667" spans="1:8" x14ac:dyDescent="0.35">
      <c r="A667" s="3" t="s">
        <v>1341</v>
      </c>
      <c r="B667" s="3" t="s">
        <v>1342</v>
      </c>
      <c r="C667" s="4">
        <v>43413</v>
      </c>
      <c r="D667" s="4">
        <v>44163</v>
      </c>
      <c r="E667" s="3" t="s">
        <v>10</v>
      </c>
      <c r="F667" s="3">
        <v>69.95</v>
      </c>
      <c r="G667" s="5">
        <f t="shared" si="20"/>
        <v>43405</v>
      </c>
      <c r="H667" s="3">
        <f t="shared" si="21"/>
        <v>25</v>
      </c>
    </row>
    <row r="668" spans="1:8" x14ac:dyDescent="0.35">
      <c r="A668" s="3" t="s">
        <v>1343</v>
      </c>
      <c r="B668" s="3" t="s">
        <v>1344</v>
      </c>
      <c r="C668" s="4">
        <v>43395</v>
      </c>
      <c r="D668" s="4">
        <v>43995</v>
      </c>
      <c r="E668" s="3" t="s">
        <v>10</v>
      </c>
      <c r="F668" s="3">
        <v>69.95</v>
      </c>
      <c r="G668" s="5">
        <f t="shared" si="20"/>
        <v>43374</v>
      </c>
      <c r="H668" s="3">
        <f t="shared" si="21"/>
        <v>20</v>
      </c>
    </row>
    <row r="669" spans="1:8" x14ac:dyDescent="0.35">
      <c r="A669" s="3" t="s">
        <v>1345</v>
      </c>
      <c r="B669" s="3" t="s">
        <v>1346</v>
      </c>
      <c r="C669" s="4">
        <v>43589</v>
      </c>
      <c r="D669" s="4">
        <v>43679</v>
      </c>
      <c r="E669" s="3" t="s">
        <v>15</v>
      </c>
      <c r="F669" s="3">
        <v>27.95</v>
      </c>
      <c r="G669" s="5">
        <f t="shared" si="20"/>
        <v>43586</v>
      </c>
      <c r="H669" s="3">
        <f t="shared" si="21"/>
        <v>3</v>
      </c>
    </row>
    <row r="670" spans="1:8" x14ac:dyDescent="0.35">
      <c r="A670" s="3" t="s">
        <v>1347</v>
      </c>
      <c r="B670" s="3" t="s">
        <v>1348</v>
      </c>
      <c r="C670" s="4">
        <v>43302</v>
      </c>
      <c r="D670" s="4">
        <v>43512</v>
      </c>
      <c r="E670" s="3" t="s">
        <v>18</v>
      </c>
      <c r="F670" s="3">
        <v>13.95</v>
      </c>
      <c r="G670" s="5">
        <f t="shared" si="20"/>
        <v>43282</v>
      </c>
      <c r="H670" s="3">
        <f t="shared" si="21"/>
        <v>7</v>
      </c>
    </row>
    <row r="671" spans="1:8" x14ac:dyDescent="0.35">
      <c r="A671" s="3" t="s">
        <v>1349</v>
      </c>
      <c r="B671" s="3" t="s">
        <v>1350</v>
      </c>
      <c r="C671" s="4">
        <v>43055</v>
      </c>
      <c r="D671" s="4"/>
      <c r="E671" s="3" t="s">
        <v>15</v>
      </c>
      <c r="F671" s="3">
        <v>27.95</v>
      </c>
      <c r="G671" s="5">
        <f t="shared" si="20"/>
        <v>43040</v>
      </c>
      <c r="H671" s="3" t="str">
        <f t="shared" si="21"/>
        <v>Active</v>
      </c>
    </row>
    <row r="672" spans="1:8" x14ac:dyDescent="0.35">
      <c r="A672" s="3" t="s">
        <v>1351</v>
      </c>
      <c r="B672" s="3" t="s">
        <v>1352</v>
      </c>
      <c r="C672" s="4">
        <v>43029</v>
      </c>
      <c r="D672" s="4"/>
      <c r="E672" s="3" t="s">
        <v>18</v>
      </c>
      <c r="F672" s="3">
        <v>13.95</v>
      </c>
      <c r="G672" s="5">
        <f t="shared" si="20"/>
        <v>43009</v>
      </c>
      <c r="H672" s="3" t="str">
        <f t="shared" si="21"/>
        <v>Active</v>
      </c>
    </row>
    <row r="673" spans="1:8" x14ac:dyDescent="0.35">
      <c r="A673" s="3" t="s">
        <v>1353</v>
      </c>
      <c r="B673" s="3" t="s">
        <v>1354</v>
      </c>
      <c r="C673" s="4">
        <v>43532</v>
      </c>
      <c r="D673" s="4"/>
      <c r="E673" s="3" t="s">
        <v>10</v>
      </c>
      <c r="F673" s="3">
        <v>69.95</v>
      </c>
      <c r="G673" s="5">
        <f t="shared" si="20"/>
        <v>43525</v>
      </c>
      <c r="H673" s="3" t="str">
        <f t="shared" si="21"/>
        <v>Active</v>
      </c>
    </row>
    <row r="674" spans="1:8" x14ac:dyDescent="0.35">
      <c r="A674" s="3" t="s">
        <v>1355</v>
      </c>
      <c r="B674" s="3" t="s">
        <v>1356</v>
      </c>
      <c r="C674" s="4">
        <v>43159</v>
      </c>
      <c r="D674" s="4">
        <v>43789</v>
      </c>
      <c r="E674" s="3" t="s">
        <v>10</v>
      </c>
      <c r="F674" s="3">
        <v>69.95</v>
      </c>
      <c r="G674" s="5">
        <f t="shared" si="20"/>
        <v>43132</v>
      </c>
      <c r="H674" s="3">
        <f t="shared" si="21"/>
        <v>21</v>
      </c>
    </row>
    <row r="675" spans="1:8" x14ac:dyDescent="0.35">
      <c r="A675" s="3" t="s">
        <v>1357</v>
      </c>
      <c r="B675" s="3" t="s">
        <v>1358</v>
      </c>
      <c r="C675" s="4">
        <v>43564</v>
      </c>
      <c r="D675" s="4">
        <v>43984</v>
      </c>
      <c r="E675" s="3" t="s">
        <v>15</v>
      </c>
      <c r="F675" s="3">
        <v>27.95</v>
      </c>
      <c r="G675" s="5">
        <f t="shared" si="20"/>
        <v>43556</v>
      </c>
      <c r="H675" s="3">
        <f t="shared" si="21"/>
        <v>14</v>
      </c>
    </row>
    <row r="676" spans="1:8" x14ac:dyDescent="0.35">
      <c r="A676" s="3" t="s">
        <v>1359</v>
      </c>
      <c r="B676" s="3" t="s">
        <v>1360</v>
      </c>
      <c r="C676" s="4">
        <v>43022</v>
      </c>
      <c r="D676" s="4">
        <v>43502</v>
      </c>
      <c r="E676" s="3" t="s">
        <v>10</v>
      </c>
      <c r="F676" s="3">
        <v>69.95</v>
      </c>
      <c r="G676" s="5">
        <f t="shared" si="20"/>
        <v>43009</v>
      </c>
      <c r="H676" s="3">
        <f t="shared" si="21"/>
        <v>16</v>
      </c>
    </row>
    <row r="677" spans="1:8" x14ac:dyDescent="0.35">
      <c r="A677" s="3" t="s">
        <v>1361</v>
      </c>
      <c r="B677" s="3" t="s">
        <v>1362</v>
      </c>
      <c r="C677" s="4">
        <v>43280</v>
      </c>
      <c r="D677" s="4">
        <v>43367</v>
      </c>
      <c r="E677" s="3" t="s">
        <v>10</v>
      </c>
      <c r="F677" s="3">
        <v>69.95</v>
      </c>
      <c r="G677" s="5">
        <f t="shared" si="20"/>
        <v>43252</v>
      </c>
      <c r="H677" s="3">
        <f t="shared" si="21"/>
        <v>3</v>
      </c>
    </row>
    <row r="678" spans="1:8" x14ac:dyDescent="0.35">
      <c r="A678" s="3" t="s">
        <v>1363</v>
      </c>
      <c r="B678" s="3" t="s">
        <v>1364</v>
      </c>
      <c r="C678" s="4">
        <v>43169</v>
      </c>
      <c r="D678" s="4">
        <v>43679</v>
      </c>
      <c r="E678" s="3" t="s">
        <v>15</v>
      </c>
      <c r="F678" s="3">
        <v>27.95</v>
      </c>
      <c r="G678" s="5">
        <f t="shared" si="20"/>
        <v>43160</v>
      </c>
      <c r="H678" s="3">
        <f t="shared" si="21"/>
        <v>17</v>
      </c>
    </row>
    <row r="679" spans="1:8" x14ac:dyDescent="0.35">
      <c r="A679" s="3" t="s">
        <v>1365</v>
      </c>
      <c r="B679" s="3" t="s">
        <v>1366</v>
      </c>
      <c r="C679" s="4">
        <v>43425</v>
      </c>
      <c r="D679" s="4">
        <v>43905</v>
      </c>
      <c r="E679" s="3" t="s">
        <v>15</v>
      </c>
      <c r="F679" s="3">
        <v>27.95</v>
      </c>
      <c r="G679" s="5">
        <f t="shared" si="20"/>
        <v>43405</v>
      </c>
      <c r="H679" s="3">
        <f t="shared" si="21"/>
        <v>16</v>
      </c>
    </row>
    <row r="680" spans="1:8" x14ac:dyDescent="0.35">
      <c r="A680" s="3" t="s">
        <v>1367</v>
      </c>
      <c r="B680" s="3" t="s">
        <v>1368</v>
      </c>
      <c r="C680" s="4">
        <v>42997</v>
      </c>
      <c r="D680" s="4">
        <v>43387</v>
      </c>
      <c r="E680" s="3" t="s">
        <v>10</v>
      </c>
      <c r="F680" s="3">
        <v>69.95</v>
      </c>
      <c r="G680" s="5">
        <f t="shared" si="20"/>
        <v>42979</v>
      </c>
      <c r="H680" s="3">
        <f t="shared" si="21"/>
        <v>13</v>
      </c>
    </row>
    <row r="681" spans="1:8" x14ac:dyDescent="0.35">
      <c r="A681" s="3" t="s">
        <v>1369</v>
      </c>
      <c r="B681" s="3" t="s">
        <v>1370</v>
      </c>
      <c r="C681" s="4">
        <v>43430</v>
      </c>
      <c r="D681" s="4">
        <v>43610</v>
      </c>
      <c r="E681" s="3" t="s">
        <v>18</v>
      </c>
      <c r="F681" s="3">
        <v>13.95</v>
      </c>
      <c r="G681" s="5">
        <f t="shared" si="20"/>
        <v>43405</v>
      </c>
      <c r="H681" s="3">
        <f t="shared" si="21"/>
        <v>6</v>
      </c>
    </row>
    <row r="682" spans="1:8" x14ac:dyDescent="0.35">
      <c r="A682" s="3" t="s">
        <v>1371</v>
      </c>
      <c r="B682" s="3" t="s">
        <v>1372</v>
      </c>
      <c r="C682" s="4">
        <v>43018</v>
      </c>
      <c r="D682" s="4">
        <v>43828</v>
      </c>
      <c r="E682" s="3" t="s">
        <v>18</v>
      </c>
      <c r="F682" s="3">
        <v>13.95</v>
      </c>
      <c r="G682" s="5">
        <f t="shared" si="20"/>
        <v>43009</v>
      </c>
      <c r="H682" s="3">
        <f t="shared" si="21"/>
        <v>27</v>
      </c>
    </row>
    <row r="683" spans="1:8" x14ac:dyDescent="0.35">
      <c r="A683" s="3" t="s">
        <v>1373</v>
      </c>
      <c r="B683" s="3" t="s">
        <v>1374</v>
      </c>
      <c r="C683" s="4">
        <v>43349</v>
      </c>
      <c r="D683" s="4">
        <v>43919</v>
      </c>
      <c r="E683" s="3" t="s">
        <v>15</v>
      </c>
      <c r="F683" s="3">
        <v>27.95</v>
      </c>
      <c r="G683" s="5">
        <f t="shared" si="20"/>
        <v>43344</v>
      </c>
      <c r="H683" s="3">
        <f t="shared" si="21"/>
        <v>19</v>
      </c>
    </row>
    <row r="684" spans="1:8" x14ac:dyDescent="0.35">
      <c r="A684" s="3" t="s">
        <v>1375</v>
      </c>
      <c r="B684" s="3" t="s">
        <v>1376</v>
      </c>
      <c r="C684" s="4">
        <v>43500</v>
      </c>
      <c r="D684" s="4">
        <v>44190</v>
      </c>
      <c r="E684" s="3" t="s">
        <v>15</v>
      </c>
      <c r="F684" s="3">
        <v>27.95</v>
      </c>
      <c r="G684" s="5">
        <f t="shared" si="20"/>
        <v>43497</v>
      </c>
      <c r="H684" s="3">
        <f t="shared" si="21"/>
        <v>23</v>
      </c>
    </row>
    <row r="685" spans="1:8" x14ac:dyDescent="0.35">
      <c r="A685" s="3" t="s">
        <v>1377</v>
      </c>
      <c r="B685" s="3" t="s">
        <v>1378</v>
      </c>
      <c r="C685" s="4">
        <v>43328</v>
      </c>
      <c r="D685" s="4">
        <v>43718</v>
      </c>
      <c r="E685" s="3" t="s">
        <v>10</v>
      </c>
      <c r="F685" s="3">
        <v>69.95</v>
      </c>
      <c r="G685" s="5">
        <f t="shared" si="20"/>
        <v>43313</v>
      </c>
      <c r="H685" s="3">
        <f t="shared" si="21"/>
        <v>13</v>
      </c>
    </row>
    <row r="686" spans="1:8" x14ac:dyDescent="0.35">
      <c r="A686" s="3" t="s">
        <v>1379</v>
      </c>
      <c r="B686" s="3" t="s">
        <v>1380</v>
      </c>
      <c r="C686" s="4">
        <v>43372</v>
      </c>
      <c r="D686" s="4">
        <v>43852</v>
      </c>
      <c r="E686" s="3" t="s">
        <v>15</v>
      </c>
      <c r="F686" s="3">
        <v>27.95</v>
      </c>
      <c r="G686" s="5">
        <f t="shared" si="20"/>
        <v>43344</v>
      </c>
      <c r="H686" s="3">
        <f t="shared" si="21"/>
        <v>16</v>
      </c>
    </row>
    <row r="687" spans="1:8" x14ac:dyDescent="0.35">
      <c r="A687" s="3" t="s">
        <v>1381</v>
      </c>
      <c r="B687" s="3" t="s">
        <v>1382</v>
      </c>
      <c r="C687" s="4">
        <v>43007</v>
      </c>
      <c r="D687" s="4">
        <v>43727</v>
      </c>
      <c r="E687" s="3" t="s">
        <v>10</v>
      </c>
      <c r="F687" s="3">
        <v>69.95</v>
      </c>
      <c r="G687" s="5">
        <f t="shared" si="20"/>
        <v>42979</v>
      </c>
      <c r="H687" s="3">
        <f t="shared" si="21"/>
        <v>24</v>
      </c>
    </row>
    <row r="688" spans="1:8" x14ac:dyDescent="0.35">
      <c r="A688" s="3" t="s">
        <v>1383</v>
      </c>
      <c r="B688" s="3" t="s">
        <v>1384</v>
      </c>
      <c r="C688" s="4">
        <v>43545</v>
      </c>
      <c r="D688" s="4">
        <v>44115</v>
      </c>
      <c r="E688" s="3" t="s">
        <v>15</v>
      </c>
      <c r="F688" s="3">
        <v>27.95</v>
      </c>
      <c r="G688" s="5">
        <f t="shared" si="20"/>
        <v>43525</v>
      </c>
      <c r="H688" s="3">
        <f t="shared" si="21"/>
        <v>19</v>
      </c>
    </row>
    <row r="689" spans="1:8" x14ac:dyDescent="0.35">
      <c r="A689" s="3" t="s">
        <v>1385</v>
      </c>
      <c r="B689" s="3" t="s">
        <v>1386</v>
      </c>
      <c r="C689" s="4">
        <v>43403</v>
      </c>
      <c r="D689" s="4">
        <v>43823</v>
      </c>
      <c r="E689" s="3" t="s">
        <v>10</v>
      </c>
      <c r="F689" s="3">
        <v>69.95</v>
      </c>
      <c r="G689" s="5">
        <f t="shared" si="20"/>
        <v>43374</v>
      </c>
      <c r="H689" s="3">
        <f t="shared" si="21"/>
        <v>14</v>
      </c>
    </row>
    <row r="690" spans="1:8" x14ac:dyDescent="0.35">
      <c r="A690" s="3" t="s">
        <v>1387</v>
      </c>
      <c r="B690" s="3" t="s">
        <v>1388</v>
      </c>
      <c r="C690" s="4">
        <v>42952</v>
      </c>
      <c r="D690" s="4">
        <v>43672</v>
      </c>
      <c r="E690" s="3" t="s">
        <v>10</v>
      </c>
      <c r="F690" s="3">
        <v>69.95</v>
      </c>
      <c r="G690" s="5">
        <f t="shared" si="20"/>
        <v>42948</v>
      </c>
      <c r="H690" s="3">
        <f t="shared" si="21"/>
        <v>24</v>
      </c>
    </row>
    <row r="691" spans="1:8" x14ac:dyDescent="0.35">
      <c r="A691" s="3" t="s">
        <v>1389</v>
      </c>
      <c r="B691" s="3" t="s">
        <v>1390</v>
      </c>
      <c r="C691" s="4">
        <v>43137</v>
      </c>
      <c r="D691" s="4">
        <v>43587</v>
      </c>
      <c r="E691" s="3" t="s">
        <v>10</v>
      </c>
      <c r="F691" s="3">
        <v>69.95</v>
      </c>
      <c r="G691" s="5">
        <f t="shared" si="20"/>
        <v>43132</v>
      </c>
      <c r="H691" s="3">
        <f t="shared" si="21"/>
        <v>15</v>
      </c>
    </row>
    <row r="692" spans="1:8" x14ac:dyDescent="0.35">
      <c r="A692" s="3" t="s">
        <v>1391</v>
      </c>
      <c r="B692" s="3" t="s">
        <v>1392</v>
      </c>
      <c r="C692" s="4">
        <v>43158</v>
      </c>
      <c r="D692" s="4">
        <v>43968</v>
      </c>
      <c r="E692" s="3" t="s">
        <v>18</v>
      </c>
      <c r="F692" s="3">
        <v>13.95</v>
      </c>
      <c r="G692" s="5">
        <f t="shared" si="20"/>
        <v>43132</v>
      </c>
      <c r="H692" s="3">
        <f t="shared" si="21"/>
        <v>27</v>
      </c>
    </row>
    <row r="693" spans="1:8" x14ac:dyDescent="0.35">
      <c r="A693" s="3" t="s">
        <v>1393</v>
      </c>
      <c r="B693" s="3" t="s">
        <v>1394</v>
      </c>
      <c r="C693" s="4">
        <v>43372</v>
      </c>
      <c r="D693" s="4">
        <v>43672</v>
      </c>
      <c r="E693" s="3" t="s">
        <v>18</v>
      </c>
      <c r="F693" s="3">
        <v>13.95</v>
      </c>
      <c r="G693" s="5">
        <f t="shared" si="20"/>
        <v>43344</v>
      </c>
      <c r="H693" s="3">
        <f t="shared" si="21"/>
        <v>10</v>
      </c>
    </row>
    <row r="694" spans="1:8" x14ac:dyDescent="0.35">
      <c r="A694" s="3" t="s">
        <v>1395</v>
      </c>
      <c r="B694" s="3" t="s">
        <v>1396</v>
      </c>
      <c r="C694" s="4">
        <v>43398</v>
      </c>
      <c r="D694" s="4">
        <v>43938</v>
      </c>
      <c r="E694" s="3" t="s">
        <v>10</v>
      </c>
      <c r="F694" s="3">
        <v>69.95</v>
      </c>
      <c r="G694" s="5">
        <f t="shared" si="20"/>
        <v>43374</v>
      </c>
      <c r="H694" s="3">
        <f t="shared" si="21"/>
        <v>18</v>
      </c>
    </row>
    <row r="695" spans="1:8" x14ac:dyDescent="0.35">
      <c r="A695" s="3" t="s">
        <v>1397</v>
      </c>
      <c r="B695" s="3" t="s">
        <v>1398</v>
      </c>
      <c r="C695" s="4">
        <v>43551</v>
      </c>
      <c r="D695" s="4">
        <v>43731</v>
      </c>
      <c r="E695" s="3" t="s">
        <v>15</v>
      </c>
      <c r="F695" s="3">
        <v>27.95</v>
      </c>
      <c r="G695" s="5">
        <f t="shared" si="20"/>
        <v>43525</v>
      </c>
      <c r="H695" s="3">
        <f t="shared" si="21"/>
        <v>6</v>
      </c>
    </row>
    <row r="696" spans="1:8" x14ac:dyDescent="0.35">
      <c r="A696" s="3" t="s">
        <v>1399</v>
      </c>
      <c r="B696" s="3" t="s">
        <v>1400</v>
      </c>
      <c r="C696" s="4">
        <v>43165</v>
      </c>
      <c r="D696" s="4">
        <v>43825</v>
      </c>
      <c r="E696" s="3" t="s">
        <v>15</v>
      </c>
      <c r="F696" s="3">
        <v>27.95</v>
      </c>
      <c r="G696" s="5">
        <f t="shared" si="20"/>
        <v>43160</v>
      </c>
      <c r="H696" s="3">
        <f t="shared" si="21"/>
        <v>22</v>
      </c>
    </row>
    <row r="697" spans="1:8" x14ac:dyDescent="0.35">
      <c r="A697" s="3" t="s">
        <v>1401</v>
      </c>
      <c r="B697" s="3" t="s">
        <v>1402</v>
      </c>
      <c r="C697" s="4">
        <v>43428</v>
      </c>
      <c r="D697" s="4">
        <v>43548</v>
      </c>
      <c r="E697" s="3" t="s">
        <v>10</v>
      </c>
      <c r="F697" s="3">
        <v>69.95</v>
      </c>
      <c r="G697" s="5">
        <f t="shared" si="20"/>
        <v>43405</v>
      </c>
      <c r="H697" s="3">
        <f t="shared" si="21"/>
        <v>4</v>
      </c>
    </row>
    <row r="698" spans="1:8" x14ac:dyDescent="0.35">
      <c r="A698" s="3" t="s">
        <v>1403</v>
      </c>
      <c r="B698" s="3" t="s">
        <v>1404</v>
      </c>
      <c r="C698" s="4">
        <v>43052</v>
      </c>
      <c r="D698" s="4">
        <v>43772</v>
      </c>
      <c r="E698" s="3" t="s">
        <v>15</v>
      </c>
      <c r="F698" s="3">
        <v>27.95</v>
      </c>
      <c r="G698" s="5">
        <f t="shared" si="20"/>
        <v>43040</v>
      </c>
      <c r="H698" s="3">
        <f t="shared" si="21"/>
        <v>24</v>
      </c>
    </row>
    <row r="699" spans="1:8" x14ac:dyDescent="0.35">
      <c r="A699" s="3" t="s">
        <v>1405</v>
      </c>
      <c r="B699" s="3" t="s">
        <v>1406</v>
      </c>
      <c r="C699" s="4">
        <v>43343</v>
      </c>
      <c r="D699" s="4">
        <v>43493</v>
      </c>
      <c r="E699" s="3" t="s">
        <v>10</v>
      </c>
      <c r="F699" s="3">
        <v>69.95</v>
      </c>
      <c r="G699" s="5">
        <f t="shared" si="20"/>
        <v>43313</v>
      </c>
      <c r="H699" s="3">
        <f t="shared" si="21"/>
        <v>5</v>
      </c>
    </row>
    <row r="700" spans="1:8" x14ac:dyDescent="0.35">
      <c r="A700" s="3" t="s">
        <v>1407</v>
      </c>
      <c r="B700" s="3" t="s">
        <v>1408</v>
      </c>
      <c r="C700" s="4">
        <v>43046</v>
      </c>
      <c r="D700" s="4">
        <v>43166</v>
      </c>
      <c r="E700" s="3" t="s">
        <v>10</v>
      </c>
      <c r="F700" s="3">
        <v>69.95</v>
      </c>
      <c r="G700" s="5">
        <f t="shared" si="20"/>
        <v>43040</v>
      </c>
      <c r="H700" s="3">
        <f t="shared" si="21"/>
        <v>4</v>
      </c>
    </row>
    <row r="701" spans="1:8" x14ac:dyDescent="0.35">
      <c r="A701" s="3" t="s">
        <v>1409</v>
      </c>
      <c r="B701" s="3" t="s">
        <v>1410</v>
      </c>
      <c r="C701" s="4">
        <v>43511</v>
      </c>
      <c r="D701" s="4">
        <v>43841</v>
      </c>
      <c r="E701" s="3" t="s">
        <v>10</v>
      </c>
      <c r="F701" s="3">
        <v>69.95</v>
      </c>
      <c r="G701" s="5">
        <f t="shared" si="20"/>
        <v>43497</v>
      </c>
      <c r="H701" s="3">
        <f t="shared" si="21"/>
        <v>11</v>
      </c>
    </row>
    <row r="702" spans="1:8" x14ac:dyDescent="0.35">
      <c r="A702" s="3" t="s">
        <v>1411</v>
      </c>
      <c r="B702" s="3" t="s">
        <v>1412</v>
      </c>
      <c r="C702" s="4">
        <v>43249</v>
      </c>
      <c r="D702" s="4">
        <v>43609</v>
      </c>
      <c r="E702" s="3" t="s">
        <v>15</v>
      </c>
      <c r="F702" s="3">
        <v>27.95</v>
      </c>
      <c r="G702" s="5">
        <f t="shared" si="20"/>
        <v>43221</v>
      </c>
      <c r="H702" s="3">
        <f t="shared" si="21"/>
        <v>12</v>
      </c>
    </row>
    <row r="703" spans="1:8" x14ac:dyDescent="0.35">
      <c r="A703" s="3" t="s">
        <v>1413</v>
      </c>
      <c r="B703" s="3" t="s">
        <v>1414</v>
      </c>
      <c r="C703" s="4">
        <v>43308</v>
      </c>
      <c r="D703" s="4"/>
      <c r="E703" s="3" t="s">
        <v>18</v>
      </c>
      <c r="F703" s="3">
        <v>13.95</v>
      </c>
      <c r="G703" s="5">
        <f t="shared" si="20"/>
        <v>43282</v>
      </c>
      <c r="H703" s="3" t="str">
        <f t="shared" si="21"/>
        <v>Active</v>
      </c>
    </row>
    <row r="704" spans="1:8" x14ac:dyDescent="0.35">
      <c r="A704" s="3" t="s">
        <v>1415</v>
      </c>
      <c r="B704" s="3" t="s">
        <v>1416</v>
      </c>
      <c r="C704" s="4">
        <v>43635</v>
      </c>
      <c r="D704" s="4"/>
      <c r="E704" s="3" t="s">
        <v>18</v>
      </c>
      <c r="F704" s="3">
        <v>13.95</v>
      </c>
      <c r="G704" s="5">
        <f t="shared" si="20"/>
        <v>43617</v>
      </c>
      <c r="H704" s="3" t="str">
        <f t="shared" si="21"/>
        <v>Active</v>
      </c>
    </row>
    <row r="705" spans="1:8" x14ac:dyDescent="0.35">
      <c r="A705" s="3" t="s">
        <v>1417</v>
      </c>
      <c r="B705" s="3" t="s">
        <v>1418</v>
      </c>
      <c r="C705" s="4">
        <v>43487</v>
      </c>
      <c r="D705" s="4"/>
      <c r="E705" s="3" t="s">
        <v>15</v>
      </c>
      <c r="F705" s="3">
        <v>27.95</v>
      </c>
      <c r="G705" s="5">
        <f t="shared" si="20"/>
        <v>43466</v>
      </c>
      <c r="H705" s="3" t="str">
        <f t="shared" si="21"/>
        <v>Active</v>
      </c>
    </row>
    <row r="706" spans="1:8" x14ac:dyDescent="0.35">
      <c r="A706" s="3" t="s">
        <v>1419</v>
      </c>
      <c r="B706" s="3" t="s">
        <v>1420</v>
      </c>
      <c r="C706" s="4">
        <v>43622</v>
      </c>
      <c r="D706" s="4"/>
      <c r="E706" s="3" t="s">
        <v>18</v>
      </c>
      <c r="F706" s="3">
        <v>13.95</v>
      </c>
      <c r="G706" s="5">
        <f t="shared" si="20"/>
        <v>43617</v>
      </c>
      <c r="H706" s="3" t="str">
        <f t="shared" si="21"/>
        <v>Active</v>
      </c>
    </row>
    <row r="707" spans="1:8" x14ac:dyDescent="0.35">
      <c r="A707" s="3" t="s">
        <v>1421</v>
      </c>
      <c r="B707" s="3" t="s">
        <v>1422</v>
      </c>
      <c r="C707" s="4">
        <v>42969</v>
      </c>
      <c r="D707" s="4"/>
      <c r="E707" s="3" t="s">
        <v>18</v>
      </c>
      <c r="F707" s="3">
        <v>13.95</v>
      </c>
      <c r="G707" s="5">
        <f t="shared" ref="G707:G770" si="22">DATE(YEAR(C707),MONTH(C707),1)</f>
        <v>42948</v>
      </c>
      <c r="H707" s="3" t="str">
        <f t="shared" ref="H707:H770" si="23">IF(ISNUMBER(D707),ROUND((D707-C707)/30,0), "Active")</f>
        <v>Active</v>
      </c>
    </row>
    <row r="708" spans="1:8" x14ac:dyDescent="0.35">
      <c r="A708" s="3" t="s">
        <v>1423</v>
      </c>
      <c r="B708" s="3" t="s">
        <v>1424</v>
      </c>
      <c r="C708" s="4">
        <v>43286</v>
      </c>
      <c r="D708" s="4"/>
      <c r="E708" s="3" t="s">
        <v>15</v>
      </c>
      <c r="F708" s="3">
        <v>27.95</v>
      </c>
      <c r="G708" s="5">
        <f t="shared" si="22"/>
        <v>43282</v>
      </c>
      <c r="H708" s="3" t="str">
        <f t="shared" si="23"/>
        <v>Active</v>
      </c>
    </row>
    <row r="709" spans="1:8" x14ac:dyDescent="0.35">
      <c r="A709" s="3" t="s">
        <v>1425</v>
      </c>
      <c r="B709" s="3" t="s">
        <v>1426</v>
      </c>
      <c r="C709" s="4">
        <v>43446</v>
      </c>
      <c r="D709" s="4"/>
      <c r="E709" s="3" t="s">
        <v>15</v>
      </c>
      <c r="F709" s="3">
        <v>27.95</v>
      </c>
      <c r="G709" s="5">
        <f t="shared" si="22"/>
        <v>43435</v>
      </c>
      <c r="H709" s="3" t="str">
        <f t="shared" si="23"/>
        <v>Active</v>
      </c>
    </row>
    <row r="710" spans="1:8" x14ac:dyDescent="0.35">
      <c r="A710" s="3" t="s">
        <v>1427</v>
      </c>
      <c r="B710" s="3" t="s">
        <v>1428</v>
      </c>
      <c r="C710" s="4">
        <v>43006</v>
      </c>
      <c r="D710" s="4"/>
      <c r="E710" s="3" t="s">
        <v>15</v>
      </c>
      <c r="F710" s="3">
        <v>27.95</v>
      </c>
      <c r="G710" s="5">
        <f t="shared" si="22"/>
        <v>42979</v>
      </c>
      <c r="H710" s="3" t="str">
        <f t="shared" si="23"/>
        <v>Active</v>
      </c>
    </row>
    <row r="711" spans="1:8" x14ac:dyDescent="0.35">
      <c r="A711" s="3" t="s">
        <v>1429</v>
      </c>
      <c r="B711" s="3" t="s">
        <v>1430</v>
      </c>
      <c r="C711" s="4">
        <v>42956</v>
      </c>
      <c r="D711" s="4">
        <v>43316</v>
      </c>
      <c r="E711" s="3" t="s">
        <v>18</v>
      </c>
      <c r="F711" s="3">
        <v>13.95</v>
      </c>
      <c r="G711" s="5">
        <f t="shared" si="22"/>
        <v>42948</v>
      </c>
      <c r="H711" s="3">
        <f t="shared" si="23"/>
        <v>12</v>
      </c>
    </row>
    <row r="712" spans="1:8" x14ac:dyDescent="0.35">
      <c r="A712" s="3" t="s">
        <v>1431</v>
      </c>
      <c r="B712" s="3" t="s">
        <v>1432</v>
      </c>
      <c r="C712" s="4">
        <v>43131</v>
      </c>
      <c r="D712" s="4">
        <v>43341</v>
      </c>
      <c r="E712" s="3" t="s">
        <v>18</v>
      </c>
      <c r="F712" s="3">
        <v>13.95</v>
      </c>
      <c r="G712" s="5">
        <f t="shared" si="22"/>
        <v>43101</v>
      </c>
      <c r="H712" s="3">
        <f t="shared" si="23"/>
        <v>7</v>
      </c>
    </row>
    <row r="713" spans="1:8" x14ac:dyDescent="0.35">
      <c r="A713" s="3" t="s">
        <v>1433</v>
      </c>
      <c r="B713" s="3" t="s">
        <v>1434</v>
      </c>
      <c r="C713" s="4">
        <v>43310</v>
      </c>
      <c r="D713" s="4">
        <v>43550</v>
      </c>
      <c r="E713" s="3" t="s">
        <v>10</v>
      </c>
      <c r="F713" s="3">
        <v>69.95</v>
      </c>
      <c r="G713" s="5">
        <f t="shared" si="22"/>
        <v>43282</v>
      </c>
      <c r="H713" s="3">
        <f t="shared" si="23"/>
        <v>8</v>
      </c>
    </row>
    <row r="714" spans="1:8" x14ac:dyDescent="0.35">
      <c r="A714" s="3" t="s">
        <v>1435</v>
      </c>
      <c r="B714" s="3" t="s">
        <v>1436</v>
      </c>
      <c r="C714" s="4">
        <v>43120</v>
      </c>
      <c r="D714" s="4">
        <v>43690</v>
      </c>
      <c r="E714" s="3" t="s">
        <v>18</v>
      </c>
      <c r="F714" s="3">
        <v>13.95</v>
      </c>
      <c r="G714" s="5">
        <f t="shared" si="22"/>
        <v>43101</v>
      </c>
      <c r="H714" s="3">
        <f t="shared" si="23"/>
        <v>19</v>
      </c>
    </row>
    <row r="715" spans="1:8" x14ac:dyDescent="0.35">
      <c r="A715" s="3" t="s">
        <v>1437</v>
      </c>
      <c r="B715" s="3" t="s">
        <v>1438</v>
      </c>
      <c r="C715" s="4">
        <v>43469</v>
      </c>
      <c r="D715" s="4">
        <v>43799</v>
      </c>
      <c r="E715" s="3" t="s">
        <v>10</v>
      </c>
      <c r="F715" s="3">
        <v>69.95</v>
      </c>
      <c r="G715" s="5">
        <f t="shared" si="22"/>
        <v>43466</v>
      </c>
      <c r="H715" s="3">
        <f t="shared" si="23"/>
        <v>11</v>
      </c>
    </row>
    <row r="716" spans="1:8" x14ac:dyDescent="0.35">
      <c r="A716" s="3" t="s">
        <v>1439</v>
      </c>
      <c r="B716" s="3" t="s">
        <v>1440</v>
      </c>
      <c r="C716" s="4">
        <v>43514</v>
      </c>
      <c r="D716" s="4">
        <v>43994</v>
      </c>
      <c r="E716" s="3" t="s">
        <v>10</v>
      </c>
      <c r="F716" s="3">
        <v>69.95</v>
      </c>
      <c r="G716" s="5">
        <f t="shared" si="22"/>
        <v>43497</v>
      </c>
      <c r="H716" s="3">
        <f t="shared" si="23"/>
        <v>16</v>
      </c>
    </row>
    <row r="717" spans="1:8" x14ac:dyDescent="0.35">
      <c r="A717" s="3" t="s">
        <v>1441</v>
      </c>
      <c r="B717" s="3" t="s">
        <v>1442</v>
      </c>
      <c r="C717" s="4">
        <v>43109</v>
      </c>
      <c r="D717" s="4">
        <v>43349</v>
      </c>
      <c r="E717" s="3" t="s">
        <v>10</v>
      </c>
      <c r="F717" s="3">
        <v>69.95</v>
      </c>
      <c r="G717" s="5">
        <f t="shared" si="22"/>
        <v>43101</v>
      </c>
      <c r="H717" s="3">
        <f t="shared" si="23"/>
        <v>8</v>
      </c>
    </row>
    <row r="718" spans="1:8" x14ac:dyDescent="0.35">
      <c r="A718" s="3" t="s">
        <v>1443</v>
      </c>
      <c r="B718" s="3" t="s">
        <v>1444</v>
      </c>
      <c r="C718" s="4">
        <v>43349</v>
      </c>
      <c r="D718" s="4">
        <v>44069</v>
      </c>
      <c r="E718" s="3" t="s">
        <v>10</v>
      </c>
      <c r="F718" s="3">
        <v>69.95</v>
      </c>
      <c r="G718" s="5">
        <f t="shared" si="22"/>
        <v>43344</v>
      </c>
      <c r="H718" s="3">
        <f t="shared" si="23"/>
        <v>24</v>
      </c>
    </row>
    <row r="719" spans="1:8" x14ac:dyDescent="0.35">
      <c r="A719" s="3" t="s">
        <v>1445</v>
      </c>
      <c r="B719" s="3" t="s">
        <v>1446</v>
      </c>
      <c r="C719" s="4">
        <v>43433</v>
      </c>
      <c r="D719" s="4">
        <v>43733</v>
      </c>
      <c r="E719" s="3" t="s">
        <v>18</v>
      </c>
      <c r="F719" s="3">
        <v>13.95</v>
      </c>
      <c r="G719" s="5">
        <f t="shared" si="22"/>
        <v>43405</v>
      </c>
      <c r="H719" s="3">
        <f t="shared" si="23"/>
        <v>10</v>
      </c>
    </row>
    <row r="720" spans="1:8" x14ac:dyDescent="0.35">
      <c r="A720" s="3" t="s">
        <v>1447</v>
      </c>
      <c r="B720" s="3" t="s">
        <v>1448</v>
      </c>
      <c r="C720" s="4">
        <v>42953</v>
      </c>
      <c r="D720" s="4">
        <v>43223</v>
      </c>
      <c r="E720" s="3" t="s">
        <v>18</v>
      </c>
      <c r="F720" s="3">
        <v>13.95</v>
      </c>
      <c r="G720" s="5">
        <f t="shared" si="22"/>
        <v>42948</v>
      </c>
      <c r="H720" s="3">
        <f t="shared" si="23"/>
        <v>9</v>
      </c>
    </row>
    <row r="721" spans="1:8" x14ac:dyDescent="0.35">
      <c r="A721" s="3" t="s">
        <v>1449</v>
      </c>
      <c r="B721" s="3" t="s">
        <v>1450</v>
      </c>
      <c r="C721" s="4">
        <v>43659</v>
      </c>
      <c r="D721" s="4">
        <v>44289</v>
      </c>
      <c r="E721" s="3" t="s">
        <v>18</v>
      </c>
      <c r="F721" s="3">
        <v>13.95</v>
      </c>
      <c r="G721" s="5">
        <f t="shared" si="22"/>
        <v>43647</v>
      </c>
      <c r="H721" s="3">
        <f t="shared" si="23"/>
        <v>21</v>
      </c>
    </row>
    <row r="722" spans="1:8" x14ac:dyDescent="0.35">
      <c r="A722" s="3" t="s">
        <v>1451</v>
      </c>
      <c r="B722" s="3" t="s">
        <v>1452</v>
      </c>
      <c r="C722" s="4">
        <v>43639</v>
      </c>
      <c r="D722" s="4">
        <v>44179</v>
      </c>
      <c r="E722" s="3" t="s">
        <v>15</v>
      </c>
      <c r="F722" s="3">
        <v>27.95</v>
      </c>
      <c r="G722" s="5">
        <f t="shared" si="22"/>
        <v>43617</v>
      </c>
      <c r="H722" s="3">
        <f t="shared" si="23"/>
        <v>18</v>
      </c>
    </row>
    <row r="723" spans="1:8" x14ac:dyDescent="0.35">
      <c r="A723" s="3" t="s">
        <v>1453</v>
      </c>
      <c r="B723" s="3" t="s">
        <v>1454</v>
      </c>
      <c r="C723" s="4">
        <v>43480</v>
      </c>
      <c r="D723" s="4">
        <v>44260</v>
      </c>
      <c r="E723" s="3" t="s">
        <v>18</v>
      </c>
      <c r="F723" s="3">
        <v>13.95</v>
      </c>
      <c r="G723" s="5">
        <f t="shared" si="22"/>
        <v>43466</v>
      </c>
      <c r="H723" s="3">
        <f t="shared" si="23"/>
        <v>26</v>
      </c>
    </row>
    <row r="724" spans="1:8" x14ac:dyDescent="0.35">
      <c r="A724" s="3" t="s">
        <v>1455</v>
      </c>
      <c r="B724" s="3" t="s">
        <v>1456</v>
      </c>
      <c r="C724" s="4">
        <v>43012</v>
      </c>
      <c r="D724" s="4">
        <v>43582</v>
      </c>
      <c r="E724" s="3" t="s">
        <v>18</v>
      </c>
      <c r="F724" s="3">
        <v>13.95</v>
      </c>
      <c r="G724" s="5">
        <f t="shared" si="22"/>
        <v>43009</v>
      </c>
      <c r="H724" s="3">
        <f t="shared" si="23"/>
        <v>19</v>
      </c>
    </row>
    <row r="725" spans="1:8" x14ac:dyDescent="0.35">
      <c r="A725" s="3" t="s">
        <v>1457</v>
      </c>
      <c r="B725" s="3" t="s">
        <v>1458</v>
      </c>
      <c r="C725" s="4">
        <v>42906</v>
      </c>
      <c r="D725" s="4">
        <v>43446</v>
      </c>
      <c r="E725" s="3" t="s">
        <v>18</v>
      </c>
      <c r="F725" s="3">
        <v>13.95</v>
      </c>
      <c r="G725" s="5">
        <f t="shared" si="22"/>
        <v>42887</v>
      </c>
      <c r="H725" s="3">
        <f t="shared" si="23"/>
        <v>18</v>
      </c>
    </row>
    <row r="726" spans="1:8" x14ac:dyDescent="0.35">
      <c r="A726" s="3" t="s">
        <v>1459</v>
      </c>
      <c r="B726" s="3" t="s">
        <v>1460</v>
      </c>
      <c r="C726" s="4">
        <v>42916</v>
      </c>
      <c r="D726" s="4">
        <v>43006</v>
      </c>
      <c r="E726" s="3" t="s">
        <v>18</v>
      </c>
      <c r="F726" s="3">
        <v>13.95</v>
      </c>
      <c r="G726" s="5">
        <f t="shared" si="22"/>
        <v>42887</v>
      </c>
      <c r="H726" s="3">
        <f t="shared" si="23"/>
        <v>3</v>
      </c>
    </row>
    <row r="727" spans="1:8" x14ac:dyDescent="0.35">
      <c r="A727" s="3" t="s">
        <v>1461</v>
      </c>
      <c r="B727" s="3" t="s">
        <v>1462</v>
      </c>
      <c r="C727" s="4">
        <v>43050</v>
      </c>
      <c r="D727" s="4">
        <v>43290</v>
      </c>
      <c r="E727" s="3" t="s">
        <v>15</v>
      </c>
      <c r="F727" s="3">
        <v>27.95</v>
      </c>
      <c r="G727" s="5">
        <f t="shared" si="22"/>
        <v>43040</v>
      </c>
      <c r="H727" s="3">
        <f t="shared" si="23"/>
        <v>8</v>
      </c>
    </row>
    <row r="728" spans="1:8" x14ac:dyDescent="0.35">
      <c r="A728" s="3" t="s">
        <v>1463</v>
      </c>
      <c r="B728" s="3" t="s">
        <v>1464</v>
      </c>
      <c r="C728" s="4">
        <v>43156</v>
      </c>
      <c r="D728" s="4">
        <v>43366</v>
      </c>
      <c r="E728" s="3" t="s">
        <v>15</v>
      </c>
      <c r="F728" s="3">
        <v>27.95</v>
      </c>
      <c r="G728" s="5">
        <f t="shared" si="22"/>
        <v>43132</v>
      </c>
      <c r="H728" s="3">
        <f t="shared" si="23"/>
        <v>7</v>
      </c>
    </row>
    <row r="729" spans="1:8" x14ac:dyDescent="0.35">
      <c r="A729" s="3" t="s">
        <v>1465</v>
      </c>
      <c r="B729" s="3" t="s">
        <v>1466</v>
      </c>
      <c r="C729" s="4">
        <v>42904</v>
      </c>
      <c r="D729" s="4">
        <v>42994</v>
      </c>
      <c r="E729" s="3" t="s">
        <v>15</v>
      </c>
      <c r="F729" s="3">
        <v>27.95</v>
      </c>
      <c r="G729" s="5">
        <f t="shared" si="22"/>
        <v>42887</v>
      </c>
      <c r="H729" s="3">
        <f t="shared" si="23"/>
        <v>3</v>
      </c>
    </row>
    <row r="730" spans="1:8" x14ac:dyDescent="0.35">
      <c r="A730" s="3" t="s">
        <v>1467</v>
      </c>
      <c r="B730" s="3" t="s">
        <v>1468</v>
      </c>
      <c r="C730" s="4">
        <v>42952</v>
      </c>
      <c r="D730" s="4">
        <v>43672</v>
      </c>
      <c r="E730" s="3" t="s">
        <v>15</v>
      </c>
      <c r="F730" s="3">
        <v>27.95</v>
      </c>
      <c r="G730" s="5">
        <f t="shared" si="22"/>
        <v>42948</v>
      </c>
      <c r="H730" s="3">
        <f t="shared" si="23"/>
        <v>24</v>
      </c>
    </row>
    <row r="731" spans="1:8" x14ac:dyDescent="0.35">
      <c r="A731" s="3" t="s">
        <v>1469</v>
      </c>
      <c r="B731" s="3" t="s">
        <v>1470</v>
      </c>
      <c r="C731" s="4">
        <v>43161</v>
      </c>
      <c r="D731" s="4">
        <v>43761</v>
      </c>
      <c r="E731" s="3" t="s">
        <v>18</v>
      </c>
      <c r="F731" s="3">
        <v>13.95</v>
      </c>
      <c r="G731" s="5">
        <f t="shared" si="22"/>
        <v>43160</v>
      </c>
      <c r="H731" s="3">
        <f t="shared" si="23"/>
        <v>20</v>
      </c>
    </row>
    <row r="732" spans="1:8" x14ac:dyDescent="0.35">
      <c r="A732" s="3" t="s">
        <v>1471</v>
      </c>
      <c r="B732" s="3" t="s">
        <v>1472</v>
      </c>
      <c r="C732" s="4">
        <v>42985</v>
      </c>
      <c r="D732" s="4">
        <v>43765</v>
      </c>
      <c r="E732" s="3" t="s">
        <v>18</v>
      </c>
      <c r="F732" s="3">
        <v>13.95</v>
      </c>
      <c r="G732" s="5">
        <f t="shared" si="22"/>
        <v>42979</v>
      </c>
      <c r="H732" s="3">
        <f t="shared" si="23"/>
        <v>26</v>
      </c>
    </row>
    <row r="733" spans="1:8" x14ac:dyDescent="0.35">
      <c r="A733" s="3" t="s">
        <v>1473</v>
      </c>
      <c r="B733" s="3" t="s">
        <v>1474</v>
      </c>
      <c r="C733" s="4">
        <v>43163</v>
      </c>
      <c r="D733" s="4">
        <v>43733</v>
      </c>
      <c r="E733" s="3" t="s">
        <v>15</v>
      </c>
      <c r="F733" s="3">
        <v>27.95</v>
      </c>
      <c r="G733" s="5">
        <f t="shared" si="22"/>
        <v>43160</v>
      </c>
      <c r="H733" s="3">
        <f t="shared" si="23"/>
        <v>19</v>
      </c>
    </row>
    <row r="734" spans="1:8" x14ac:dyDescent="0.35">
      <c r="A734" s="3" t="s">
        <v>1475</v>
      </c>
      <c r="B734" s="3" t="s">
        <v>1476</v>
      </c>
      <c r="C734" s="4">
        <v>43313</v>
      </c>
      <c r="D734" s="4">
        <v>44063</v>
      </c>
      <c r="E734" s="3" t="s">
        <v>10</v>
      </c>
      <c r="F734" s="3">
        <v>69.95</v>
      </c>
      <c r="G734" s="5">
        <f t="shared" si="22"/>
        <v>43313</v>
      </c>
      <c r="H734" s="3">
        <f t="shared" si="23"/>
        <v>25</v>
      </c>
    </row>
    <row r="735" spans="1:8" x14ac:dyDescent="0.35">
      <c r="A735" s="3" t="s">
        <v>1477</v>
      </c>
      <c r="B735" s="3" t="s">
        <v>1478</v>
      </c>
      <c r="C735" s="4">
        <v>43298</v>
      </c>
      <c r="D735" s="4">
        <v>43688</v>
      </c>
      <c r="E735" s="3" t="s">
        <v>18</v>
      </c>
      <c r="F735" s="3">
        <v>13.95</v>
      </c>
      <c r="G735" s="5">
        <f t="shared" si="22"/>
        <v>43282</v>
      </c>
      <c r="H735" s="3">
        <f t="shared" si="23"/>
        <v>13</v>
      </c>
    </row>
    <row r="736" spans="1:8" x14ac:dyDescent="0.35">
      <c r="A736" s="3" t="s">
        <v>1479</v>
      </c>
      <c r="B736" s="3" t="s">
        <v>1480</v>
      </c>
      <c r="C736" s="4">
        <v>43077</v>
      </c>
      <c r="D736" s="4">
        <v>43377</v>
      </c>
      <c r="E736" s="3" t="s">
        <v>15</v>
      </c>
      <c r="F736" s="3">
        <v>27.95</v>
      </c>
      <c r="G736" s="5">
        <f t="shared" si="22"/>
        <v>43070</v>
      </c>
      <c r="H736" s="3">
        <f t="shared" si="23"/>
        <v>10</v>
      </c>
    </row>
    <row r="737" spans="1:8" x14ac:dyDescent="0.35">
      <c r="A737" s="3" t="s">
        <v>1481</v>
      </c>
      <c r="B737" s="3" t="s">
        <v>1482</v>
      </c>
      <c r="C737" s="4">
        <v>43250</v>
      </c>
      <c r="D737" s="4">
        <v>43340</v>
      </c>
      <c r="E737" s="3" t="s">
        <v>10</v>
      </c>
      <c r="F737" s="3">
        <v>69.95</v>
      </c>
      <c r="G737" s="5">
        <f t="shared" si="22"/>
        <v>43221</v>
      </c>
      <c r="H737" s="3">
        <f t="shared" si="23"/>
        <v>3</v>
      </c>
    </row>
    <row r="738" spans="1:8" x14ac:dyDescent="0.35">
      <c r="A738" s="3" t="s">
        <v>1483</v>
      </c>
      <c r="B738" s="3" t="s">
        <v>1484</v>
      </c>
      <c r="C738" s="4">
        <v>43445</v>
      </c>
      <c r="D738" s="4">
        <v>43955</v>
      </c>
      <c r="E738" s="3" t="s">
        <v>15</v>
      </c>
      <c r="F738" s="3">
        <v>27.95</v>
      </c>
      <c r="G738" s="5">
        <f t="shared" si="22"/>
        <v>43435</v>
      </c>
      <c r="H738" s="3">
        <f t="shared" si="23"/>
        <v>17</v>
      </c>
    </row>
    <row r="739" spans="1:8" x14ac:dyDescent="0.35">
      <c r="A739" s="3" t="s">
        <v>1485</v>
      </c>
      <c r="B739" s="3" t="s">
        <v>1486</v>
      </c>
      <c r="C739" s="4">
        <v>42953</v>
      </c>
      <c r="D739" s="4">
        <v>43403</v>
      </c>
      <c r="E739" s="3" t="s">
        <v>18</v>
      </c>
      <c r="F739" s="3">
        <v>13.95</v>
      </c>
      <c r="G739" s="5">
        <f t="shared" si="22"/>
        <v>42948</v>
      </c>
      <c r="H739" s="3">
        <f t="shared" si="23"/>
        <v>15</v>
      </c>
    </row>
    <row r="740" spans="1:8" x14ac:dyDescent="0.35">
      <c r="A740" s="3" t="s">
        <v>1487</v>
      </c>
      <c r="B740" s="3" t="s">
        <v>1488</v>
      </c>
      <c r="C740" s="4">
        <v>43274</v>
      </c>
      <c r="D740" s="4">
        <v>43483</v>
      </c>
      <c r="E740" s="3" t="s">
        <v>10</v>
      </c>
      <c r="F740" s="3">
        <v>69.95</v>
      </c>
      <c r="G740" s="5">
        <f t="shared" si="22"/>
        <v>43252</v>
      </c>
      <c r="H740" s="3">
        <f t="shared" si="23"/>
        <v>7</v>
      </c>
    </row>
    <row r="741" spans="1:8" x14ac:dyDescent="0.35">
      <c r="A741" s="3" t="s">
        <v>1489</v>
      </c>
      <c r="B741" s="3" t="s">
        <v>1490</v>
      </c>
      <c r="C741" s="4">
        <v>43550</v>
      </c>
      <c r="D741" s="4">
        <v>44180</v>
      </c>
      <c r="E741" s="3" t="s">
        <v>15</v>
      </c>
      <c r="F741" s="3">
        <v>27.95</v>
      </c>
      <c r="G741" s="5">
        <f t="shared" si="22"/>
        <v>43525</v>
      </c>
      <c r="H741" s="3">
        <f t="shared" si="23"/>
        <v>21</v>
      </c>
    </row>
    <row r="742" spans="1:8" x14ac:dyDescent="0.35">
      <c r="A742" s="3" t="s">
        <v>1491</v>
      </c>
      <c r="B742" s="3" t="s">
        <v>1492</v>
      </c>
      <c r="C742" s="4">
        <v>43594</v>
      </c>
      <c r="D742" s="4">
        <v>43774</v>
      </c>
      <c r="E742" s="3" t="s">
        <v>10</v>
      </c>
      <c r="F742" s="3">
        <v>69.95</v>
      </c>
      <c r="G742" s="5">
        <f t="shared" si="22"/>
        <v>43586</v>
      </c>
      <c r="H742" s="3">
        <f t="shared" si="23"/>
        <v>6</v>
      </c>
    </row>
    <row r="743" spans="1:8" x14ac:dyDescent="0.35">
      <c r="A743" s="3" t="s">
        <v>1493</v>
      </c>
      <c r="B743" s="3" t="s">
        <v>1494</v>
      </c>
      <c r="C743" s="4">
        <v>43112</v>
      </c>
      <c r="D743" s="4">
        <v>43382</v>
      </c>
      <c r="E743" s="3" t="s">
        <v>10</v>
      </c>
      <c r="F743" s="3">
        <v>69.95</v>
      </c>
      <c r="G743" s="5">
        <f t="shared" si="22"/>
        <v>43101</v>
      </c>
      <c r="H743" s="3">
        <f t="shared" si="23"/>
        <v>9</v>
      </c>
    </row>
    <row r="744" spans="1:8" x14ac:dyDescent="0.35">
      <c r="A744" s="3" t="s">
        <v>1495</v>
      </c>
      <c r="B744" s="3" t="s">
        <v>1496</v>
      </c>
      <c r="C744" s="4">
        <v>43031</v>
      </c>
      <c r="D744" s="4">
        <v>43271</v>
      </c>
      <c r="E744" s="3" t="s">
        <v>10</v>
      </c>
      <c r="F744" s="3">
        <v>69.95</v>
      </c>
      <c r="G744" s="5">
        <f t="shared" si="22"/>
        <v>43009</v>
      </c>
      <c r="H744" s="3">
        <f t="shared" si="23"/>
        <v>8</v>
      </c>
    </row>
    <row r="745" spans="1:8" x14ac:dyDescent="0.35">
      <c r="A745" s="3" t="s">
        <v>1497</v>
      </c>
      <c r="B745" s="3" t="s">
        <v>1498</v>
      </c>
      <c r="C745" s="4">
        <v>42979</v>
      </c>
      <c r="D745" s="4">
        <v>43759</v>
      </c>
      <c r="E745" s="3" t="s">
        <v>10</v>
      </c>
      <c r="F745" s="3">
        <v>69.95</v>
      </c>
      <c r="G745" s="5">
        <f t="shared" si="22"/>
        <v>42979</v>
      </c>
      <c r="H745" s="3">
        <f t="shared" si="23"/>
        <v>26</v>
      </c>
    </row>
    <row r="746" spans="1:8" x14ac:dyDescent="0.35">
      <c r="A746" s="3" t="s">
        <v>1499</v>
      </c>
      <c r="B746" s="3" t="s">
        <v>1500</v>
      </c>
      <c r="C746" s="4">
        <v>42945</v>
      </c>
      <c r="D746" s="4">
        <v>43695</v>
      </c>
      <c r="E746" s="3" t="s">
        <v>10</v>
      </c>
      <c r="F746" s="3">
        <v>69.95</v>
      </c>
      <c r="G746" s="5">
        <f t="shared" si="22"/>
        <v>42917</v>
      </c>
      <c r="H746" s="3">
        <f t="shared" si="23"/>
        <v>25</v>
      </c>
    </row>
    <row r="747" spans="1:8" x14ac:dyDescent="0.35">
      <c r="A747" s="3" t="s">
        <v>1501</v>
      </c>
      <c r="B747" s="3" t="s">
        <v>1502</v>
      </c>
      <c r="C747" s="4">
        <v>43410</v>
      </c>
      <c r="D747" s="4">
        <v>43620</v>
      </c>
      <c r="E747" s="3" t="s">
        <v>10</v>
      </c>
      <c r="F747" s="3">
        <v>69.95</v>
      </c>
      <c r="G747" s="5">
        <f t="shared" si="22"/>
        <v>43405</v>
      </c>
      <c r="H747" s="3">
        <f t="shared" si="23"/>
        <v>7</v>
      </c>
    </row>
    <row r="748" spans="1:8" x14ac:dyDescent="0.35">
      <c r="A748" s="3" t="s">
        <v>1503</v>
      </c>
      <c r="B748" s="3" t="s">
        <v>1504</v>
      </c>
      <c r="C748" s="4">
        <v>43181</v>
      </c>
      <c r="D748" s="4">
        <v>43631</v>
      </c>
      <c r="E748" s="3" t="s">
        <v>18</v>
      </c>
      <c r="F748" s="3">
        <v>13.95</v>
      </c>
      <c r="G748" s="5">
        <f t="shared" si="22"/>
        <v>43160</v>
      </c>
      <c r="H748" s="3">
        <f t="shared" si="23"/>
        <v>15</v>
      </c>
    </row>
    <row r="749" spans="1:8" x14ac:dyDescent="0.35">
      <c r="A749" s="3" t="s">
        <v>1505</v>
      </c>
      <c r="B749" s="3" t="s">
        <v>1506</v>
      </c>
      <c r="C749" s="4">
        <v>43599</v>
      </c>
      <c r="D749" s="4">
        <v>44319</v>
      </c>
      <c r="E749" s="3" t="s">
        <v>18</v>
      </c>
      <c r="F749" s="3">
        <v>13.95</v>
      </c>
      <c r="G749" s="5">
        <f t="shared" si="22"/>
        <v>43586</v>
      </c>
      <c r="H749" s="3">
        <f t="shared" si="23"/>
        <v>24</v>
      </c>
    </row>
    <row r="750" spans="1:8" x14ac:dyDescent="0.35">
      <c r="A750" s="3" t="s">
        <v>1507</v>
      </c>
      <c r="B750" s="3" t="s">
        <v>1508</v>
      </c>
      <c r="C750" s="4">
        <v>43147</v>
      </c>
      <c r="D750" s="4">
        <v>43897</v>
      </c>
      <c r="E750" s="3" t="s">
        <v>15</v>
      </c>
      <c r="F750" s="3">
        <v>27.95</v>
      </c>
      <c r="G750" s="5">
        <f t="shared" si="22"/>
        <v>43132</v>
      </c>
      <c r="H750" s="3">
        <f t="shared" si="23"/>
        <v>25</v>
      </c>
    </row>
    <row r="751" spans="1:8" x14ac:dyDescent="0.35">
      <c r="A751" s="3" t="s">
        <v>1509</v>
      </c>
      <c r="B751" s="3" t="s">
        <v>1510</v>
      </c>
      <c r="C751" s="4">
        <v>43002</v>
      </c>
      <c r="D751" s="4">
        <v>43632</v>
      </c>
      <c r="E751" s="3" t="s">
        <v>15</v>
      </c>
      <c r="F751" s="3">
        <v>27.95</v>
      </c>
      <c r="G751" s="5">
        <f t="shared" si="22"/>
        <v>42979</v>
      </c>
      <c r="H751" s="3">
        <f t="shared" si="23"/>
        <v>21</v>
      </c>
    </row>
    <row r="752" spans="1:8" x14ac:dyDescent="0.35">
      <c r="A752" s="3" t="s">
        <v>1511</v>
      </c>
      <c r="B752" s="3" t="s">
        <v>1512</v>
      </c>
      <c r="C752" s="4">
        <v>43159</v>
      </c>
      <c r="D752" s="4">
        <v>43729</v>
      </c>
      <c r="E752" s="3" t="s">
        <v>18</v>
      </c>
      <c r="F752" s="3">
        <v>13.95</v>
      </c>
      <c r="G752" s="5">
        <f t="shared" si="22"/>
        <v>43132</v>
      </c>
      <c r="H752" s="3">
        <f t="shared" si="23"/>
        <v>19</v>
      </c>
    </row>
    <row r="753" spans="1:8" x14ac:dyDescent="0.35">
      <c r="A753" s="3" t="s">
        <v>1513</v>
      </c>
      <c r="B753" s="3" t="s">
        <v>1514</v>
      </c>
      <c r="C753" s="4">
        <v>43660</v>
      </c>
      <c r="D753" s="4">
        <v>43840</v>
      </c>
      <c r="E753" s="3" t="s">
        <v>15</v>
      </c>
      <c r="F753" s="3">
        <v>27.95</v>
      </c>
      <c r="G753" s="5">
        <f t="shared" si="22"/>
        <v>43647</v>
      </c>
      <c r="H753" s="3">
        <f t="shared" si="23"/>
        <v>6</v>
      </c>
    </row>
    <row r="754" spans="1:8" x14ac:dyDescent="0.35">
      <c r="A754" s="3" t="s">
        <v>1515</v>
      </c>
      <c r="B754" s="3" t="s">
        <v>1516</v>
      </c>
      <c r="C754" s="4">
        <v>43096</v>
      </c>
      <c r="D754" s="4">
        <v>43456</v>
      </c>
      <c r="E754" s="3" t="s">
        <v>18</v>
      </c>
      <c r="F754" s="3">
        <v>13.95</v>
      </c>
      <c r="G754" s="5">
        <f t="shared" si="22"/>
        <v>43070</v>
      </c>
      <c r="H754" s="3">
        <f t="shared" si="23"/>
        <v>12</v>
      </c>
    </row>
    <row r="755" spans="1:8" x14ac:dyDescent="0.35">
      <c r="A755" s="3" t="s">
        <v>1517</v>
      </c>
      <c r="B755" s="3" t="s">
        <v>1518</v>
      </c>
      <c r="C755" s="4">
        <v>43341</v>
      </c>
      <c r="D755" s="4">
        <v>44001</v>
      </c>
      <c r="E755" s="3" t="s">
        <v>15</v>
      </c>
      <c r="F755" s="3">
        <v>27.95</v>
      </c>
      <c r="G755" s="5">
        <f t="shared" si="22"/>
        <v>43313</v>
      </c>
      <c r="H755" s="3">
        <f t="shared" si="23"/>
        <v>22</v>
      </c>
    </row>
    <row r="756" spans="1:8" x14ac:dyDescent="0.35">
      <c r="A756" s="3" t="s">
        <v>1519</v>
      </c>
      <c r="B756" s="3" t="s">
        <v>1520</v>
      </c>
      <c r="C756" s="4">
        <v>43002</v>
      </c>
      <c r="D756" s="4">
        <v>43212</v>
      </c>
      <c r="E756" s="3" t="s">
        <v>18</v>
      </c>
      <c r="F756" s="3">
        <v>13.95</v>
      </c>
      <c r="G756" s="5">
        <f t="shared" si="22"/>
        <v>42979</v>
      </c>
      <c r="H756" s="3">
        <f t="shared" si="23"/>
        <v>7</v>
      </c>
    </row>
    <row r="757" spans="1:8" x14ac:dyDescent="0.35">
      <c r="A757" s="3" t="s">
        <v>1521</v>
      </c>
      <c r="B757" s="3" t="s">
        <v>1522</v>
      </c>
      <c r="C757" s="4">
        <v>42957</v>
      </c>
      <c r="D757" s="4">
        <v>43527</v>
      </c>
      <c r="E757" s="3" t="s">
        <v>10</v>
      </c>
      <c r="F757" s="3">
        <v>69.95</v>
      </c>
      <c r="G757" s="5">
        <f t="shared" si="22"/>
        <v>42948</v>
      </c>
      <c r="H757" s="3">
        <f t="shared" si="23"/>
        <v>19</v>
      </c>
    </row>
    <row r="758" spans="1:8" x14ac:dyDescent="0.35">
      <c r="A758" s="3" t="s">
        <v>1523</v>
      </c>
      <c r="B758" s="3" t="s">
        <v>1524</v>
      </c>
      <c r="C758" s="4">
        <v>43193</v>
      </c>
      <c r="D758" s="4">
        <v>43673</v>
      </c>
      <c r="E758" s="3" t="s">
        <v>18</v>
      </c>
      <c r="F758" s="3">
        <v>13.95</v>
      </c>
      <c r="G758" s="5">
        <f t="shared" si="22"/>
        <v>43191</v>
      </c>
      <c r="H758" s="3">
        <f t="shared" si="23"/>
        <v>16</v>
      </c>
    </row>
    <row r="759" spans="1:8" x14ac:dyDescent="0.35">
      <c r="A759" s="3" t="s">
        <v>1525</v>
      </c>
      <c r="B759" s="3" t="s">
        <v>1526</v>
      </c>
      <c r="C759" s="4">
        <v>43305</v>
      </c>
      <c r="D759" s="4">
        <v>43695</v>
      </c>
      <c r="E759" s="3" t="s">
        <v>15</v>
      </c>
      <c r="F759" s="3">
        <v>27.95</v>
      </c>
      <c r="G759" s="5">
        <f t="shared" si="22"/>
        <v>43282</v>
      </c>
      <c r="H759" s="3">
        <f t="shared" si="23"/>
        <v>13</v>
      </c>
    </row>
    <row r="760" spans="1:8" x14ac:dyDescent="0.35">
      <c r="A760" s="3" t="s">
        <v>1527</v>
      </c>
      <c r="B760" s="3" t="s">
        <v>1528</v>
      </c>
      <c r="C760" s="4">
        <v>43647</v>
      </c>
      <c r="D760" s="4">
        <v>44067</v>
      </c>
      <c r="E760" s="3" t="s">
        <v>15</v>
      </c>
      <c r="F760" s="3">
        <v>27.95</v>
      </c>
      <c r="G760" s="5">
        <f t="shared" si="22"/>
        <v>43647</v>
      </c>
      <c r="H760" s="3">
        <f t="shared" si="23"/>
        <v>14</v>
      </c>
    </row>
    <row r="761" spans="1:8" x14ac:dyDescent="0.35">
      <c r="A761" s="3" t="s">
        <v>1529</v>
      </c>
      <c r="B761" s="3" t="s">
        <v>1530</v>
      </c>
      <c r="C761" s="4">
        <v>43023</v>
      </c>
      <c r="D761" s="4">
        <v>43413</v>
      </c>
      <c r="E761" s="3" t="s">
        <v>18</v>
      </c>
      <c r="F761" s="3">
        <v>13.95</v>
      </c>
      <c r="G761" s="5">
        <f t="shared" si="22"/>
        <v>43009</v>
      </c>
      <c r="H761" s="3">
        <f t="shared" si="23"/>
        <v>13</v>
      </c>
    </row>
    <row r="762" spans="1:8" x14ac:dyDescent="0.35">
      <c r="A762" s="3" t="s">
        <v>1531</v>
      </c>
      <c r="B762" s="3" t="s">
        <v>1532</v>
      </c>
      <c r="C762" s="4">
        <v>43511</v>
      </c>
      <c r="D762" s="4">
        <v>43961</v>
      </c>
      <c r="E762" s="3" t="s">
        <v>15</v>
      </c>
      <c r="F762" s="3">
        <v>27.95</v>
      </c>
      <c r="G762" s="5">
        <f t="shared" si="22"/>
        <v>43497</v>
      </c>
      <c r="H762" s="3">
        <f t="shared" si="23"/>
        <v>15</v>
      </c>
    </row>
    <row r="763" spans="1:8" x14ac:dyDescent="0.35">
      <c r="A763" s="3" t="s">
        <v>1533</v>
      </c>
      <c r="B763" s="3" t="s">
        <v>1534</v>
      </c>
      <c r="C763" s="4">
        <v>43418</v>
      </c>
      <c r="D763" s="4">
        <v>44198</v>
      </c>
      <c r="E763" s="3" t="s">
        <v>15</v>
      </c>
      <c r="F763" s="3">
        <v>27.95</v>
      </c>
      <c r="G763" s="5">
        <f t="shared" si="22"/>
        <v>43405</v>
      </c>
      <c r="H763" s="3">
        <f t="shared" si="23"/>
        <v>26</v>
      </c>
    </row>
    <row r="764" spans="1:8" x14ac:dyDescent="0.35">
      <c r="A764" s="3" t="s">
        <v>1535</v>
      </c>
      <c r="B764" s="3" t="s">
        <v>1536</v>
      </c>
      <c r="C764" s="4">
        <v>43323</v>
      </c>
      <c r="D764" s="4">
        <v>43473</v>
      </c>
      <c r="E764" s="3" t="s">
        <v>15</v>
      </c>
      <c r="F764" s="3">
        <v>27.95</v>
      </c>
      <c r="G764" s="5">
        <f t="shared" si="22"/>
        <v>43313</v>
      </c>
      <c r="H764" s="3">
        <f t="shared" si="23"/>
        <v>5</v>
      </c>
    </row>
    <row r="765" spans="1:8" x14ac:dyDescent="0.35">
      <c r="A765" s="3" t="s">
        <v>1537</v>
      </c>
      <c r="B765" s="3" t="s">
        <v>1538</v>
      </c>
      <c r="C765" s="4">
        <v>43122</v>
      </c>
      <c r="D765" s="4">
        <v>43452</v>
      </c>
      <c r="E765" s="3" t="s">
        <v>18</v>
      </c>
      <c r="F765" s="3">
        <v>13.95</v>
      </c>
      <c r="G765" s="5">
        <f t="shared" si="22"/>
        <v>43101</v>
      </c>
      <c r="H765" s="3">
        <f t="shared" si="23"/>
        <v>11</v>
      </c>
    </row>
    <row r="766" spans="1:8" x14ac:dyDescent="0.35">
      <c r="A766" s="3" t="s">
        <v>1539</v>
      </c>
      <c r="B766" s="3" t="s">
        <v>1540</v>
      </c>
      <c r="C766" s="4">
        <v>43618</v>
      </c>
      <c r="D766" s="4">
        <v>43948</v>
      </c>
      <c r="E766" s="3" t="s">
        <v>18</v>
      </c>
      <c r="F766" s="3">
        <v>13.95</v>
      </c>
      <c r="G766" s="5">
        <f t="shared" si="22"/>
        <v>43617</v>
      </c>
      <c r="H766" s="3">
        <f t="shared" si="23"/>
        <v>11</v>
      </c>
    </row>
    <row r="767" spans="1:8" x14ac:dyDescent="0.35">
      <c r="A767" s="3" t="s">
        <v>1541</v>
      </c>
      <c r="B767" s="3" t="s">
        <v>1542</v>
      </c>
      <c r="C767" s="4">
        <v>43221</v>
      </c>
      <c r="D767" s="4"/>
      <c r="E767" s="3" t="s">
        <v>15</v>
      </c>
      <c r="F767" s="3">
        <v>27.95</v>
      </c>
      <c r="G767" s="5">
        <f t="shared" si="22"/>
        <v>43221</v>
      </c>
      <c r="H767" s="3" t="str">
        <f t="shared" si="23"/>
        <v>Active</v>
      </c>
    </row>
    <row r="768" spans="1:8" x14ac:dyDescent="0.35">
      <c r="A768" s="3" t="s">
        <v>1543</v>
      </c>
      <c r="B768" s="3" t="s">
        <v>1544</v>
      </c>
      <c r="C768" s="4">
        <v>43468</v>
      </c>
      <c r="D768" s="4"/>
      <c r="E768" s="3" t="s">
        <v>10</v>
      </c>
      <c r="F768" s="3">
        <v>69.95</v>
      </c>
      <c r="G768" s="5">
        <f t="shared" si="22"/>
        <v>43466</v>
      </c>
      <c r="H768" s="3" t="str">
        <f t="shared" si="23"/>
        <v>Active</v>
      </c>
    </row>
    <row r="769" spans="1:8" x14ac:dyDescent="0.35">
      <c r="A769" s="3" t="s">
        <v>1545</v>
      </c>
      <c r="B769" s="3" t="s">
        <v>1546</v>
      </c>
      <c r="C769" s="4">
        <v>43540</v>
      </c>
      <c r="D769" s="4"/>
      <c r="E769" s="3" t="s">
        <v>18</v>
      </c>
      <c r="F769" s="3">
        <v>13.95</v>
      </c>
      <c r="G769" s="5">
        <f t="shared" si="22"/>
        <v>43525</v>
      </c>
      <c r="H769" s="3" t="str">
        <f t="shared" si="23"/>
        <v>Active</v>
      </c>
    </row>
    <row r="770" spans="1:8" x14ac:dyDescent="0.35">
      <c r="A770" s="3" t="s">
        <v>1547</v>
      </c>
      <c r="B770" s="3" t="s">
        <v>1548</v>
      </c>
      <c r="C770" s="4">
        <v>43309</v>
      </c>
      <c r="D770" s="4"/>
      <c r="E770" s="3" t="s">
        <v>10</v>
      </c>
      <c r="F770" s="3">
        <v>69.95</v>
      </c>
      <c r="G770" s="5">
        <f t="shared" si="22"/>
        <v>43282</v>
      </c>
      <c r="H770" s="3" t="str">
        <f t="shared" si="23"/>
        <v>Active</v>
      </c>
    </row>
    <row r="771" spans="1:8" x14ac:dyDescent="0.35">
      <c r="A771" s="3" t="s">
        <v>1549</v>
      </c>
      <c r="B771" s="3" t="s">
        <v>1550</v>
      </c>
      <c r="C771" s="4">
        <v>43005</v>
      </c>
      <c r="D771" s="4"/>
      <c r="E771" s="3" t="s">
        <v>18</v>
      </c>
      <c r="F771" s="3">
        <v>13.95</v>
      </c>
      <c r="G771" s="5">
        <f t="shared" ref="G771:G834" si="24">DATE(YEAR(C771),MONTH(C771),1)</f>
        <v>42979</v>
      </c>
      <c r="H771" s="3" t="str">
        <f t="shared" ref="H771:H834" si="25">IF(ISNUMBER(D771),ROUND((D771-C771)/30,0), "Active")</f>
        <v>Active</v>
      </c>
    </row>
    <row r="772" spans="1:8" x14ac:dyDescent="0.35">
      <c r="A772" s="3" t="s">
        <v>1551</v>
      </c>
      <c r="B772" s="3" t="s">
        <v>1552</v>
      </c>
      <c r="C772" s="4">
        <v>43631</v>
      </c>
      <c r="D772" s="4">
        <v>44231</v>
      </c>
      <c r="E772" s="3" t="s">
        <v>15</v>
      </c>
      <c r="F772" s="3">
        <v>27.95</v>
      </c>
      <c r="G772" s="5">
        <f t="shared" si="24"/>
        <v>43617</v>
      </c>
      <c r="H772" s="3">
        <f t="shared" si="25"/>
        <v>20</v>
      </c>
    </row>
    <row r="773" spans="1:8" x14ac:dyDescent="0.35">
      <c r="A773" s="3" t="s">
        <v>1553</v>
      </c>
      <c r="B773" s="3" t="s">
        <v>1554</v>
      </c>
      <c r="C773" s="4">
        <v>43039</v>
      </c>
      <c r="D773" s="4">
        <v>43219</v>
      </c>
      <c r="E773" s="3" t="s">
        <v>18</v>
      </c>
      <c r="F773" s="3">
        <v>13.95</v>
      </c>
      <c r="G773" s="5">
        <f t="shared" si="24"/>
        <v>43009</v>
      </c>
      <c r="H773" s="3">
        <f t="shared" si="25"/>
        <v>6</v>
      </c>
    </row>
    <row r="774" spans="1:8" x14ac:dyDescent="0.35">
      <c r="A774" s="3" t="s">
        <v>1555</v>
      </c>
      <c r="B774" s="3" t="s">
        <v>1556</v>
      </c>
      <c r="C774" s="4">
        <v>42905</v>
      </c>
      <c r="D774" s="4">
        <v>43415</v>
      </c>
      <c r="E774" s="3" t="s">
        <v>10</v>
      </c>
      <c r="F774" s="3">
        <v>69.95</v>
      </c>
      <c r="G774" s="5">
        <f t="shared" si="24"/>
        <v>42887</v>
      </c>
      <c r="H774" s="3">
        <f t="shared" si="25"/>
        <v>17</v>
      </c>
    </row>
    <row r="775" spans="1:8" x14ac:dyDescent="0.35">
      <c r="A775" s="3" t="s">
        <v>1557</v>
      </c>
      <c r="B775" s="3" t="s">
        <v>1558</v>
      </c>
      <c r="C775" s="4">
        <v>43647</v>
      </c>
      <c r="D775" s="4">
        <v>44097</v>
      </c>
      <c r="E775" s="3" t="s">
        <v>18</v>
      </c>
      <c r="F775" s="3">
        <v>13.95</v>
      </c>
      <c r="G775" s="5">
        <f t="shared" si="24"/>
        <v>43647</v>
      </c>
      <c r="H775" s="3">
        <f t="shared" si="25"/>
        <v>15</v>
      </c>
    </row>
    <row r="776" spans="1:8" x14ac:dyDescent="0.35">
      <c r="A776" s="3" t="s">
        <v>1559</v>
      </c>
      <c r="B776" s="3" t="s">
        <v>1560</v>
      </c>
      <c r="C776" s="4">
        <v>43262</v>
      </c>
      <c r="D776" s="4">
        <v>43343</v>
      </c>
      <c r="E776" s="3" t="s">
        <v>10</v>
      </c>
      <c r="F776" s="3">
        <v>69.95</v>
      </c>
      <c r="G776" s="5">
        <f t="shared" si="24"/>
        <v>43252</v>
      </c>
      <c r="H776" s="3">
        <f t="shared" si="25"/>
        <v>3</v>
      </c>
    </row>
    <row r="777" spans="1:8" x14ac:dyDescent="0.35">
      <c r="A777" s="3" t="s">
        <v>1561</v>
      </c>
      <c r="B777" s="3" t="s">
        <v>1562</v>
      </c>
      <c r="C777" s="4">
        <v>43095</v>
      </c>
      <c r="D777" s="4"/>
      <c r="E777" s="3" t="s">
        <v>18</v>
      </c>
      <c r="F777" s="3">
        <v>13.95</v>
      </c>
      <c r="G777" s="5">
        <f t="shared" si="24"/>
        <v>43070</v>
      </c>
      <c r="H777" s="3" t="str">
        <f t="shared" si="25"/>
        <v>Active</v>
      </c>
    </row>
    <row r="778" spans="1:8" x14ac:dyDescent="0.35">
      <c r="A778" s="3" t="s">
        <v>1563</v>
      </c>
      <c r="B778" s="3" t="s">
        <v>1564</v>
      </c>
      <c r="C778" s="4">
        <v>43240</v>
      </c>
      <c r="D778" s="4">
        <v>43480</v>
      </c>
      <c r="E778" s="3" t="s">
        <v>15</v>
      </c>
      <c r="F778" s="3">
        <v>27.95</v>
      </c>
      <c r="G778" s="5">
        <f t="shared" si="24"/>
        <v>43221</v>
      </c>
      <c r="H778" s="3">
        <f t="shared" si="25"/>
        <v>8</v>
      </c>
    </row>
    <row r="779" spans="1:8" x14ac:dyDescent="0.35">
      <c r="A779" s="3" t="s">
        <v>1565</v>
      </c>
      <c r="B779" s="3" t="s">
        <v>1566</v>
      </c>
      <c r="C779" s="4">
        <v>43010</v>
      </c>
      <c r="D779" s="4">
        <v>43130</v>
      </c>
      <c r="E779" s="3" t="s">
        <v>15</v>
      </c>
      <c r="F779" s="3">
        <v>27.95</v>
      </c>
      <c r="G779" s="5">
        <f t="shared" si="24"/>
        <v>43009</v>
      </c>
      <c r="H779" s="3">
        <f t="shared" si="25"/>
        <v>4</v>
      </c>
    </row>
    <row r="780" spans="1:8" x14ac:dyDescent="0.35">
      <c r="A780" s="3" t="s">
        <v>1567</v>
      </c>
      <c r="B780" s="3" t="s">
        <v>1568</v>
      </c>
      <c r="C780" s="4">
        <v>43324</v>
      </c>
      <c r="D780" s="4">
        <v>43444</v>
      </c>
      <c r="E780" s="3" t="s">
        <v>10</v>
      </c>
      <c r="F780" s="3">
        <v>69.95</v>
      </c>
      <c r="G780" s="5">
        <f t="shared" si="24"/>
        <v>43313</v>
      </c>
      <c r="H780" s="3">
        <f t="shared" si="25"/>
        <v>4</v>
      </c>
    </row>
    <row r="781" spans="1:8" x14ac:dyDescent="0.35">
      <c r="A781" s="3" t="s">
        <v>1569</v>
      </c>
      <c r="B781" s="3" t="s">
        <v>1570</v>
      </c>
      <c r="C781" s="4">
        <v>43289</v>
      </c>
      <c r="D781" s="4">
        <v>44099</v>
      </c>
      <c r="E781" s="3" t="s">
        <v>15</v>
      </c>
      <c r="F781" s="3">
        <v>27.95</v>
      </c>
      <c r="G781" s="5">
        <f t="shared" si="24"/>
        <v>43282</v>
      </c>
      <c r="H781" s="3">
        <f t="shared" si="25"/>
        <v>27</v>
      </c>
    </row>
    <row r="782" spans="1:8" x14ac:dyDescent="0.35">
      <c r="A782" s="3" t="s">
        <v>1571</v>
      </c>
      <c r="B782" s="3" t="s">
        <v>1572</v>
      </c>
      <c r="C782" s="4">
        <v>43396</v>
      </c>
      <c r="D782" s="4">
        <v>43966</v>
      </c>
      <c r="E782" s="3" t="s">
        <v>10</v>
      </c>
      <c r="F782" s="3">
        <v>69.95</v>
      </c>
      <c r="G782" s="5">
        <f t="shared" si="24"/>
        <v>43374</v>
      </c>
      <c r="H782" s="3">
        <f t="shared" si="25"/>
        <v>19</v>
      </c>
    </row>
    <row r="783" spans="1:8" x14ac:dyDescent="0.35">
      <c r="A783" s="3" t="s">
        <v>1573</v>
      </c>
      <c r="B783" s="3" t="s">
        <v>1574</v>
      </c>
      <c r="C783" s="4">
        <v>43466</v>
      </c>
      <c r="D783" s="4">
        <v>43766</v>
      </c>
      <c r="E783" s="3" t="s">
        <v>18</v>
      </c>
      <c r="F783" s="3">
        <v>13.95</v>
      </c>
      <c r="G783" s="5">
        <f t="shared" si="24"/>
        <v>43466</v>
      </c>
      <c r="H783" s="3">
        <f t="shared" si="25"/>
        <v>10</v>
      </c>
    </row>
    <row r="784" spans="1:8" x14ac:dyDescent="0.35">
      <c r="A784" s="3" t="s">
        <v>1575</v>
      </c>
      <c r="B784" s="3" t="s">
        <v>1576</v>
      </c>
      <c r="C784" s="4">
        <v>43256</v>
      </c>
      <c r="D784" s="4"/>
      <c r="E784" s="3" t="s">
        <v>10</v>
      </c>
      <c r="F784" s="3">
        <v>69.95</v>
      </c>
      <c r="G784" s="5">
        <f t="shared" si="24"/>
        <v>43252</v>
      </c>
      <c r="H784" s="3" t="str">
        <f t="shared" si="25"/>
        <v>Active</v>
      </c>
    </row>
    <row r="785" spans="1:8" x14ac:dyDescent="0.35">
      <c r="A785" s="3" t="s">
        <v>1577</v>
      </c>
      <c r="B785" s="3" t="s">
        <v>1578</v>
      </c>
      <c r="C785" s="4">
        <v>42908</v>
      </c>
      <c r="D785" s="4">
        <v>43508</v>
      </c>
      <c r="E785" s="3" t="s">
        <v>15</v>
      </c>
      <c r="F785" s="3">
        <v>27.95</v>
      </c>
      <c r="G785" s="5">
        <f t="shared" si="24"/>
        <v>42887</v>
      </c>
      <c r="H785" s="3">
        <f t="shared" si="25"/>
        <v>20</v>
      </c>
    </row>
    <row r="786" spans="1:8" x14ac:dyDescent="0.35">
      <c r="A786" s="3" t="s">
        <v>1579</v>
      </c>
      <c r="B786" s="3" t="s">
        <v>1580</v>
      </c>
      <c r="C786" s="4">
        <v>43431</v>
      </c>
      <c r="D786" s="4">
        <v>43551</v>
      </c>
      <c r="E786" s="3" t="s">
        <v>15</v>
      </c>
      <c r="F786" s="3">
        <v>27.95</v>
      </c>
      <c r="G786" s="5">
        <f t="shared" si="24"/>
        <v>43405</v>
      </c>
      <c r="H786" s="3">
        <f t="shared" si="25"/>
        <v>4</v>
      </c>
    </row>
    <row r="787" spans="1:8" x14ac:dyDescent="0.35">
      <c r="A787" s="3" t="s">
        <v>1581</v>
      </c>
      <c r="B787" s="3" t="s">
        <v>1582</v>
      </c>
      <c r="C787" s="4">
        <v>43126</v>
      </c>
      <c r="D787" s="4">
        <v>43606</v>
      </c>
      <c r="E787" s="3" t="s">
        <v>10</v>
      </c>
      <c r="F787" s="3">
        <v>69.95</v>
      </c>
      <c r="G787" s="5">
        <f t="shared" si="24"/>
        <v>43101</v>
      </c>
      <c r="H787" s="3">
        <f t="shared" si="25"/>
        <v>16</v>
      </c>
    </row>
    <row r="788" spans="1:8" x14ac:dyDescent="0.35">
      <c r="A788" s="3" t="s">
        <v>1583</v>
      </c>
      <c r="B788" s="3" t="s">
        <v>1584</v>
      </c>
      <c r="C788" s="4">
        <v>43601</v>
      </c>
      <c r="D788" s="4">
        <v>43841</v>
      </c>
      <c r="E788" s="3" t="s">
        <v>15</v>
      </c>
      <c r="F788" s="3">
        <v>27.95</v>
      </c>
      <c r="G788" s="5">
        <f t="shared" si="24"/>
        <v>43586</v>
      </c>
      <c r="H788" s="3">
        <f t="shared" si="25"/>
        <v>8</v>
      </c>
    </row>
    <row r="789" spans="1:8" x14ac:dyDescent="0.35">
      <c r="A789" s="3" t="s">
        <v>1585</v>
      </c>
      <c r="B789" s="3" t="s">
        <v>1586</v>
      </c>
      <c r="C789" s="4">
        <v>43520</v>
      </c>
      <c r="D789" s="4">
        <v>44240</v>
      </c>
      <c r="E789" s="3" t="s">
        <v>15</v>
      </c>
      <c r="F789" s="3">
        <v>27.95</v>
      </c>
      <c r="G789" s="5">
        <f t="shared" si="24"/>
        <v>43497</v>
      </c>
      <c r="H789" s="3">
        <f t="shared" si="25"/>
        <v>24</v>
      </c>
    </row>
    <row r="790" spans="1:8" x14ac:dyDescent="0.35">
      <c r="A790" s="3" t="s">
        <v>1587</v>
      </c>
      <c r="B790" s="3" t="s">
        <v>1588</v>
      </c>
      <c r="C790" s="4">
        <v>43403</v>
      </c>
      <c r="D790" s="4">
        <v>43553</v>
      </c>
      <c r="E790" s="3" t="s">
        <v>10</v>
      </c>
      <c r="F790" s="3">
        <v>69.95</v>
      </c>
      <c r="G790" s="5">
        <f t="shared" si="24"/>
        <v>43374</v>
      </c>
      <c r="H790" s="3">
        <f t="shared" si="25"/>
        <v>5</v>
      </c>
    </row>
    <row r="791" spans="1:8" x14ac:dyDescent="0.35">
      <c r="A791" s="3" t="s">
        <v>1589</v>
      </c>
      <c r="B791" s="3" t="s">
        <v>1590</v>
      </c>
      <c r="C791" s="4">
        <v>43649</v>
      </c>
      <c r="D791" s="4">
        <v>44309</v>
      </c>
      <c r="E791" s="3" t="s">
        <v>15</v>
      </c>
      <c r="F791" s="3">
        <v>27.95</v>
      </c>
      <c r="G791" s="5">
        <f t="shared" si="24"/>
        <v>43647</v>
      </c>
      <c r="H791" s="3">
        <f t="shared" si="25"/>
        <v>22</v>
      </c>
    </row>
    <row r="792" spans="1:8" x14ac:dyDescent="0.35">
      <c r="A792" s="3" t="s">
        <v>1591</v>
      </c>
      <c r="B792" s="3" t="s">
        <v>1592</v>
      </c>
      <c r="C792" s="4">
        <v>43392</v>
      </c>
      <c r="D792" s="4">
        <v>44022</v>
      </c>
      <c r="E792" s="3" t="s">
        <v>10</v>
      </c>
      <c r="F792" s="3">
        <v>69.95</v>
      </c>
      <c r="G792" s="5">
        <f t="shared" si="24"/>
        <v>43374</v>
      </c>
      <c r="H792" s="3">
        <f t="shared" si="25"/>
        <v>21</v>
      </c>
    </row>
    <row r="793" spans="1:8" x14ac:dyDescent="0.35">
      <c r="A793" s="3" t="s">
        <v>1593</v>
      </c>
      <c r="B793" s="3" t="s">
        <v>1594</v>
      </c>
      <c r="C793" s="4">
        <v>42925</v>
      </c>
      <c r="D793" s="4">
        <v>43225</v>
      </c>
      <c r="E793" s="3" t="s">
        <v>10</v>
      </c>
      <c r="F793" s="3">
        <v>69.95</v>
      </c>
      <c r="G793" s="5">
        <f t="shared" si="24"/>
        <v>42917</v>
      </c>
      <c r="H793" s="3">
        <f t="shared" si="25"/>
        <v>10</v>
      </c>
    </row>
    <row r="794" spans="1:8" x14ac:dyDescent="0.35">
      <c r="A794" s="3" t="s">
        <v>1595</v>
      </c>
      <c r="B794" s="3" t="s">
        <v>1596</v>
      </c>
      <c r="C794" s="4">
        <v>43265</v>
      </c>
      <c r="D794" s="4"/>
      <c r="E794" s="3" t="s">
        <v>10</v>
      </c>
      <c r="F794" s="3">
        <v>69.95</v>
      </c>
      <c r="G794" s="5">
        <f t="shared" si="24"/>
        <v>43252</v>
      </c>
      <c r="H794" s="3" t="str">
        <f t="shared" si="25"/>
        <v>Active</v>
      </c>
    </row>
    <row r="795" spans="1:8" x14ac:dyDescent="0.35">
      <c r="A795" s="3" t="s">
        <v>1597</v>
      </c>
      <c r="B795" s="3" t="s">
        <v>1598</v>
      </c>
      <c r="C795" s="4">
        <v>42959</v>
      </c>
      <c r="D795" s="4"/>
      <c r="E795" s="3" t="s">
        <v>10</v>
      </c>
      <c r="F795" s="3">
        <v>69.95</v>
      </c>
      <c r="G795" s="5">
        <f t="shared" si="24"/>
        <v>42948</v>
      </c>
      <c r="H795" s="3" t="str">
        <f t="shared" si="25"/>
        <v>Active</v>
      </c>
    </row>
    <row r="796" spans="1:8" x14ac:dyDescent="0.35">
      <c r="A796" s="3" t="s">
        <v>1599</v>
      </c>
      <c r="B796" s="3" t="s">
        <v>1600</v>
      </c>
      <c r="C796" s="4">
        <v>43365</v>
      </c>
      <c r="D796" s="4"/>
      <c r="E796" s="3" t="s">
        <v>18</v>
      </c>
      <c r="F796" s="3">
        <v>13.95</v>
      </c>
      <c r="G796" s="5">
        <f t="shared" si="24"/>
        <v>43344</v>
      </c>
      <c r="H796" s="3" t="str">
        <f t="shared" si="25"/>
        <v>Active</v>
      </c>
    </row>
    <row r="797" spans="1:8" x14ac:dyDescent="0.35">
      <c r="A797" s="3" t="s">
        <v>1601</v>
      </c>
      <c r="B797" s="3" t="s">
        <v>1602</v>
      </c>
      <c r="C797" s="4">
        <v>42925</v>
      </c>
      <c r="D797" s="4">
        <v>43135</v>
      </c>
      <c r="E797" s="3" t="s">
        <v>15</v>
      </c>
      <c r="F797" s="3">
        <v>27.95</v>
      </c>
      <c r="G797" s="5">
        <f t="shared" si="24"/>
        <v>42917</v>
      </c>
      <c r="H797" s="3">
        <f t="shared" si="25"/>
        <v>7</v>
      </c>
    </row>
    <row r="798" spans="1:8" x14ac:dyDescent="0.35">
      <c r="A798" s="3" t="s">
        <v>1603</v>
      </c>
      <c r="B798" s="3" t="s">
        <v>1604</v>
      </c>
      <c r="C798" s="4">
        <v>43592</v>
      </c>
      <c r="D798" s="4">
        <v>43832</v>
      </c>
      <c r="E798" s="3" t="s">
        <v>18</v>
      </c>
      <c r="F798" s="3">
        <v>13.95</v>
      </c>
      <c r="G798" s="5">
        <f t="shared" si="24"/>
        <v>43586</v>
      </c>
      <c r="H798" s="3">
        <f t="shared" si="25"/>
        <v>8</v>
      </c>
    </row>
    <row r="799" spans="1:8" x14ac:dyDescent="0.35">
      <c r="A799" s="3" t="s">
        <v>1605</v>
      </c>
      <c r="B799" s="3" t="s">
        <v>1606</v>
      </c>
      <c r="C799" s="4">
        <v>43240</v>
      </c>
      <c r="D799" s="4">
        <v>43810</v>
      </c>
      <c r="E799" s="3" t="s">
        <v>15</v>
      </c>
      <c r="F799" s="3">
        <v>27.95</v>
      </c>
      <c r="G799" s="5">
        <f t="shared" si="24"/>
        <v>43221</v>
      </c>
      <c r="H799" s="3">
        <f t="shared" si="25"/>
        <v>19</v>
      </c>
    </row>
    <row r="800" spans="1:8" x14ac:dyDescent="0.35">
      <c r="A800" s="3" t="s">
        <v>1607</v>
      </c>
      <c r="B800" s="3" t="s">
        <v>1608</v>
      </c>
      <c r="C800" s="4">
        <v>43231</v>
      </c>
      <c r="D800" s="4">
        <v>43381</v>
      </c>
      <c r="E800" s="3" t="s">
        <v>15</v>
      </c>
      <c r="F800" s="3">
        <v>27.95</v>
      </c>
      <c r="G800" s="5">
        <f t="shared" si="24"/>
        <v>43221</v>
      </c>
      <c r="H800" s="3">
        <f t="shared" si="25"/>
        <v>5</v>
      </c>
    </row>
    <row r="801" spans="1:8" x14ac:dyDescent="0.35">
      <c r="A801" s="3" t="s">
        <v>1609</v>
      </c>
      <c r="B801" s="3" t="s">
        <v>1610</v>
      </c>
      <c r="C801" s="4">
        <v>43039</v>
      </c>
      <c r="D801" s="4">
        <v>43849</v>
      </c>
      <c r="E801" s="3" t="s">
        <v>15</v>
      </c>
      <c r="F801" s="3">
        <v>27.95</v>
      </c>
      <c r="G801" s="5">
        <f t="shared" si="24"/>
        <v>43009</v>
      </c>
      <c r="H801" s="3">
        <f t="shared" si="25"/>
        <v>27</v>
      </c>
    </row>
    <row r="802" spans="1:8" x14ac:dyDescent="0.35">
      <c r="A802" s="3" t="s">
        <v>1611</v>
      </c>
      <c r="B802" s="3" t="s">
        <v>1612</v>
      </c>
      <c r="C802" s="4">
        <v>43396</v>
      </c>
      <c r="D802" s="4">
        <v>43486</v>
      </c>
      <c r="E802" s="3" t="s">
        <v>18</v>
      </c>
      <c r="F802" s="3">
        <v>13.95</v>
      </c>
      <c r="G802" s="5">
        <f t="shared" si="24"/>
        <v>43374</v>
      </c>
      <c r="H802" s="3">
        <f t="shared" si="25"/>
        <v>3</v>
      </c>
    </row>
    <row r="803" spans="1:8" x14ac:dyDescent="0.35">
      <c r="A803" s="3" t="s">
        <v>1613</v>
      </c>
      <c r="B803" s="3" t="s">
        <v>1614</v>
      </c>
      <c r="C803" s="4">
        <v>43387</v>
      </c>
      <c r="D803" s="4">
        <v>43807</v>
      </c>
      <c r="E803" s="3" t="s">
        <v>10</v>
      </c>
      <c r="F803" s="3">
        <v>69.95</v>
      </c>
      <c r="G803" s="5">
        <f t="shared" si="24"/>
        <v>43374</v>
      </c>
      <c r="H803" s="3">
        <f t="shared" si="25"/>
        <v>14</v>
      </c>
    </row>
    <row r="804" spans="1:8" x14ac:dyDescent="0.35">
      <c r="A804" s="3" t="s">
        <v>1615</v>
      </c>
      <c r="B804" s="3" t="s">
        <v>1616</v>
      </c>
      <c r="C804" s="4">
        <v>43561</v>
      </c>
      <c r="D804" s="4">
        <v>44341</v>
      </c>
      <c r="E804" s="3" t="s">
        <v>10</v>
      </c>
      <c r="F804" s="3">
        <v>69.95</v>
      </c>
      <c r="G804" s="5">
        <f t="shared" si="24"/>
        <v>43556</v>
      </c>
      <c r="H804" s="3">
        <f t="shared" si="25"/>
        <v>26</v>
      </c>
    </row>
    <row r="805" spans="1:8" x14ac:dyDescent="0.35">
      <c r="A805" s="3" t="s">
        <v>1617</v>
      </c>
      <c r="B805" s="3" t="s">
        <v>1618</v>
      </c>
      <c r="C805" s="4">
        <v>42973</v>
      </c>
      <c r="D805" s="4">
        <v>43423</v>
      </c>
      <c r="E805" s="3" t="s">
        <v>18</v>
      </c>
      <c r="F805" s="3">
        <v>13.95</v>
      </c>
      <c r="G805" s="5">
        <f t="shared" si="24"/>
        <v>42948</v>
      </c>
      <c r="H805" s="3">
        <f t="shared" si="25"/>
        <v>15</v>
      </c>
    </row>
    <row r="806" spans="1:8" x14ac:dyDescent="0.35">
      <c r="A806" s="3" t="s">
        <v>1619</v>
      </c>
      <c r="B806" s="3" t="s">
        <v>1620</v>
      </c>
      <c r="C806" s="4">
        <v>43478</v>
      </c>
      <c r="D806" s="4">
        <v>44018</v>
      </c>
      <c r="E806" s="3" t="s">
        <v>18</v>
      </c>
      <c r="F806" s="3">
        <v>13.95</v>
      </c>
      <c r="G806" s="5">
        <f t="shared" si="24"/>
        <v>43466</v>
      </c>
      <c r="H806" s="3">
        <f t="shared" si="25"/>
        <v>18</v>
      </c>
    </row>
    <row r="807" spans="1:8" x14ac:dyDescent="0.35">
      <c r="A807" s="3" t="s">
        <v>1621</v>
      </c>
      <c r="B807" s="3" t="s">
        <v>1622</v>
      </c>
      <c r="C807" s="4">
        <v>43420</v>
      </c>
      <c r="D807" s="4">
        <v>43510</v>
      </c>
      <c r="E807" s="3" t="s">
        <v>10</v>
      </c>
      <c r="F807" s="3">
        <v>69.95</v>
      </c>
      <c r="G807" s="5">
        <f t="shared" si="24"/>
        <v>43405</v>
      </c>
      <c r="H807" s="3">
        <f t="shared" si="25"/>
        <v>3</v>
      </c>
    </row>
    <row r="808" spans="1:8" x14ac:dyDescent="0.35">
      <c r="A808" s="3" t="s">
        <v>1623</v>
      </c>
      <c r="B808" s="3" t="s">
        <v>1624</v>
      </c>
      <c r="C808" s="4">
        <v>42945</v>
      </c>
      <c r="D808" s="4"/>
      <c r="E808" s="3" t="s">
        <v>15</v>
      </c>
      <c r="F808" s="3">
        <v>27.95</v>
      </c>
      <c r="G808" s="5">
        <f t="shared" si="24"/>
        <v>42917</v>
      </c>
      <c r="H808" s="3" t="str">
        <f t="shared" si="25"/>
        <v>Active</v>
      </c>
    </row>
    <row r="809" spans="1:8" x14ac:dyDescent="0.35">
      <c r="A809" s="3" t="s">
        <v>1625</v>
      </c>
      <c r="B809" s="3" t="s">
        <v>1626</v>
      </c>
      <c r="C809" s="4">
        <v>43562</v>
      </c>
      <c r="D809" s="4"/>
      <c r="E809" s="3" t="s">
        <v>15</v>
      </c>
      <c r="F809" s="3">
        <v>27.95</v>
      </c>
      <c r="G809" s="5">
        <f t="shared" si="24"/>
        <v>43556</v>
      </c>
      <c r="H809" s="3" t="str">
        <f t="shared" si="25"/>
        <v>Active</v>
      </c>
    </row>
    <row r="810" spans="1:8" x14ac:dyDescent="0.35">
      <c r="A810" s="3" t="s">
        <v>1627</v>
      </c>
      <c r="B810" s="3" t="s">
        <v>1628</v>
      </c>
      <c r="C810" s="4">
        <v>43268</v>
      </c>
      <c r="D810" s="4">
        <v>43356</v>
      </c>
      <c r="E810" s="3" t="s">
        <v>15</v>
      </c>
      <c r="F810" s="3">
        <v>27.95</v>
      </c>
      <c r="G810" s="5">
        <f t="shared" si="24"/>
        <v>43252</v>
      </c>
      <c r="H810" s="3">
        <f t="shared" si="25"/>
        <v>3</v>
      </c>
    </row>
    <row r="811" spans="1:8" x14ac:dyDescent="0.35">
      <c r="A811" s="3" t="s">
        <v>1629</v>
      </c>
      <c r="B811" s="3" t="s">
        <v>1630</v>
      </c>
      <c r="C811" s="4">
        <v>42931</v>
      </c>
      <c r="D811" s="4">
        <v>43111</v>
      </c>
      <c r="E811" s="3" t="s">
        <v>10</v>
      </c>
      <c r="F811" s="3">
        <v>69.95</v>
      </c>
      <c r="G811" s="5">
        <f t="shared" si="24"/>
        <v>42917</v>
      </c>
      <c r="H811" s="3">
        <f t="shared" si="25"/>
        <v>6</v>
      </c>
    </row>
    <row r="812" spans="1:8" x14ac:dyDescent="0.35">
      <c r="A812" s="3" t="s">
        <v>1631</v>
      </c>
      <c r="B812" s="3" t="s">
        <v>1632</v>
      </c>
      <c r="C812" s="4">
        <v>43322</v>
      </c>
      <c r="D812" s="4">
        <v>43802</v>
      </c>
      <c r="E812" s="3" t="s">
        <v>10</v>
      </c>
      <c r="F812" s="3">
        <v>69.95</v>
      </c>
      <c r="G812" s="5">
        <f t="shared" si="24"/>
        <v>43313</v>
      </c>
      <c r="H812" s="3">
        <f t="shared" si="25"/>
        <v>16</v>
      </c>
    </row>
    <row r="813" spans="1:8" x14ac:dyDescent="0.35">
      <c r="A813" s="3" t="s">
        <v>1633</v>
      </c>
      <c r="B813" s="3" t="s">
        <v>1634</v>
      </c>
      <c r="C813" s="4">
        <v>42948</v>
      </c>
      <c r="D813" s="4">
        <v>43698</v>
      </c>
      <c r="E813" s="3" t="s">
        <v>10</v>
      </c>
      <c r="F813" s="3">
        <v>69.95</v>
      </c>
      <c r="G813" s="5">
        <f t="shared" si="24"/>
        <v>42948</v>
      </c>
      <c r="H813" s="3">
        <f t="shared" si="25"/>
        <v>25</v>
      </c>
    </row>
    <row r="814" spans="1:8" x14ac:dyDescent="0.35">
      <c r="A814" s="3" t="s">
        <v>1635</v>
      </c>
      <c r="B814" s="3" t="s">
        <v>1636</v>
      </c>
      <c r="C814" s="4">
        <v>43115</v>
      </c>
      <c r="D814" s="4">
        <v>43415</v>
      </c>
      <c r="E814" s="3" t="s">
        <v>10</v>
      </c>
      <c r="F814" s="3">
        <v>69.95</v>
      </c>
      <c r="G814" s="5">
        <f t="shared" si="24"/>
        <v>43101</v>
      </c>
      <c r="H814" s="3">
        <f t="shared" si="25"/>
        <v>10</v>
      </c>
    </row>
    <row r="815" spans="1:8" x14ac:dyDescent="0.35">
      <c r="A815" s="3" t="s">
        <v>1637</v>
      </c>
      <c r="B815" s="3" t="s">
        <v>1638</v>
      </c>
      <c r="C815" s="4">
        <v>42965</v>
      </c>
      <c r="D815" s="4">
        <v>43415</v>
      </c>
      <c r="E815" s="3" t="s">
        <v>15</v>
      </c>
      <c r="F815" s="3">
        <v>27.95</v>
      </c>
      <c r="G815" s="5">
        <f t="shared" si="24"/>
        <v>42948</v>
      </c>
      <c r="H815" s="3">
        <f t="shared" si="25"/>
        <v>15</v>
      </c>
    </row>
    <row r="816" spans="1:8" x14ac:dyDescent="0.35">
      <c r="A816" s="3" t="s">
        <v>1639</v>
      </c>
      <c r="B816" s="3" t="s">
        <v>1640</v>
      </c>
      <c r="C816" s="4">
        <v>43084</v>
      </c>
      <c r="D816" s="4">
        <v>43624</v>
      </c>
      <c r="E816" s="3" t="s">
        <v>15</v>
      </c>
      <c r="F816" s="3">
        <v>27.95</v>
      </c>
      <c r="G816" s="5">
        <f t="shared" si="24"/>
        <v>43070</v>
      </c>
      <c r="H816" s="3">
        <f t="shared" si="25"/>
        <v>18</v>
      </c>
    </row>
    <row r="817" spans="1:8" x14ac:dyDescent="0.35">
      <c r="A817" s="3" t="s">
        <v>1641</v>
      </c>
      <c r="B817" s="3" t="s">
        <v>1642</v>
      </c>
      <c r="C817" s="4">
        <v>43597</v>
      </c>
      <c r="D817" s="4">
        <v>43957</v>
      </c>
      <c r="E817" s="3" t="s">
        <v>15</v>
      </c>
      <c r="F817" s="3">
        <v>27.95</v>
      </c>
      <c r="G817" s="5">
        <f t="shared" si="24"/>
        <v>43586</v>
      </c>
      <c r="H817" s="3">
        <f t="shared" si="25"/>
        <v>12</v>
      </c>
    </row>
    <row r="818" spans="1:8" x14ac:dyDescent="0.35">
      <c r="A818" s="3" t="s">
        <v>1643</v>
      </c>
      <c r="B818" s="3" t="s">
        <v>1644</v>
      </c>
      <c r="C818" s="4">
        <v>43129</v>
      </c>
      <c r="D818" s="4"/>
      <c r="E818" s="3" t="s">
        <v>18</v>
      </c>
      <c r="F818" s="3">
        <v>13.95</v>
      </c>
      <c r="G818" s="5">
        <f t="shared" si="24"/>
        <v>43101</v>
      </c>
      <c r="H818" s="3" t="str">
        <f t="shared" si="25"/>
        <v>Active</v>
      </c>
    </row>
    <row r="819" spans="1:8" x14ac:dyDescent="0.35">
      <c r="A819" s="3" t="s">
        <v>1645</v>
      </c>
      <c r="B819" s="3" t="s">
        <v>1646</v>
      </c>
      <c r="C819" s="4">
        <v>43042</v>
      </c>
      <c r="D819" s="4"/>
      <c r="E819" s="3" t="s">
        <v>15</v>
      </c>
      <c r="F819" s="3">
        <v>27.95</v>
      </c>
      <c r="G819" s="5">
        <f t="shared" si="24"/>
        <v>43040</v>
      </c>
      <c r="H819" s="3" t="str">
        <f t="shared" si="25"/>
        <v>Active</v>
      </c>
    </row>
    <row r="820" spans="1:8" x14ac:dyDescent="0.35">
      <c r="A820" s="3" t="s">
        <v>1647</v>
      </c>
      <c r="B820" s="3" t="s">
        <v>1648</v>
      </c>
      <c r="C820" s="4">
        <v>43219</v>
      </c>
      <c r="D820" s="4"/>
      <c r="E820" s="3" t="s">
        <v>15</v>
      </c>
      <c r="F820" s="3">
        <v>27.95</v>
      </c>
      <c r="G820" s="5">
        <f t="shared" si="24"/>
        <v>43191</v>
      </c>
      <c r="H820" s="3" t="str">
        <f t="shared" si="25"/>
        <v>Active</v>
      </c>
    </row>
    <row r="821" spans="1:8" x14ac:dyDescent="0.35">
      <c r="A821" s="3" t="s">
        <v>1649</v>
      </c>
      <c r="B821" s="3" t="s">
        <v>1650</v>
      </c>
      <c r="C821" s="4">
        <v>43066</v>
      </c>
      <c r="D821" s="4">
        <v>43546</v>
      </c>
      <c r="E821" s="3" t="s">
        <v>15</v>
      </c>
      <c r="F821" s="3">
        <v>27.95</v>
      </c>
      <c r="G821" s="5">
        <f t="shared" si="24"/>
        <v>43040</v>
      </c>
      <c r="H821" s="3">
        <f t="shared" si="25"/>
        <v>16</v>
      </c>
    </row>
    <row r="822" spans="1:8" x14ac:dyDescent="0.35">
      <c r="A822" s="3" t="s">
        <v>1651</v>
      </c>
      <c r="B822" s="3" t="s">
        <v>1652</v>
      </c>
      <c r="C822" s="4">
        <v>43090</v>
      </c>
      <c r="D822" s="4">
        <v>43360</v>
      </c>
      <c r="E822" s="3" t="s">
        <v>18</v>
      </c>
      <c r="F822" s="3">
        <v>13.95</v>
      </c>
      <c r="G822" s="5">
        <f t="shared" si="24"/>
        <v>43070</v>
      </c>
      <c r="H822" s="3">
        <f t="shared" si="25"/>
        <v>9</v>
      </c>
    </row>
    <row r="823" spans="1:8" x14ac:dyDescent="0.35">
      <c r="A823" s="3" t="s">
        <v>1653</v>
      </c>
      <c r="B823" s="3" t="s">
        <v>1654</v>
      </c>
      <c r="C823" s="4">
        <v>42911</v>
      </c>
      <c r="D823" s="4">
        <v>43721</v>
      </c>
      <c r="E823" s="3" t="s">
        <v>18</v>
      </c>
      <c r="F823" s="3">
        <v>13.95</v>
      </c>
      <c r="G823" s="5">
        <f t="shared" si="24"/>
        <v>42887</v>
      </c>
      <c r="H823" s="3">
        <f t="shared" si="25"/>
        <v>27</v>
      </c>
    </row>
    <row r="824" spans="1:8" x14ac:dyDescent="0.35">
      <c r="A824" s="3" t="s">
        <v>1655</v>
      </c>
      <c r="B824" s="3" t="s">
        <v>1656</v>
      </c>
      <c r="C824" s="4">
        <v>43191</v>
      </c>
      <c r="D824" s="4">
        <v>43821</v>
      </c>
      <c r="E824" s="3" t="s">
        <v>15</v>
      </c>
      <c r="F824" s="3">
        <v>27.95</v>
      </c>
      <c r="G824" s="5">
        <f t="shared" si="24"/>
        <v>43191</v>
      </c>
      <c r="H824" s="3">
        <f t="shared" si="25"/>
        <v>21</v>
      </c>
    </row>
    <row r="825" spans="1:8" x14ac:dyDescent="0.35">
      <c r="A825" s="3" t="s">
        <v>1657</v>
      </c>
      <c r="B825" s="3" t="s">
        <v>1658</v>
      </c>
      <c r="C825" s="4">
        <v>43124</v>
      </c>
      <c r="D825" s="4"/>
      <c r="E825" s="3" t="s">
        <v>15</v>
      </c>
      <c r="F825" s="3">
        <v>27.95</v>
      </c>
      <c r="G825" s="5">
        <f t="shared" si="24"/>
        <v>43101</v>
      </c>
      <c r="H825" s="3" t="str">
        <f t="shared" si="25"/>
        <v>Active</v>
      </c>
    </row>
    <row r="826" spans="1:8" x14ac:dyDescent="0.35">
      <c r="A826" s="3" t="s">
        <v>1659</v>
      </c>
      <c r="B826" s="3" t="s">
        <v>1660</v>
      </c>
      <c r="C826" s="4">
        <v>43072</v>
      </c>
      <c r="D826" s="4"/>
      <c r="E826" s="3" t="s">
        <v>18</v>
      </c>
      <c r="F826" s="3">
        <v>13.95</v>
      </c>
      <c r="G826" s="5">
        <f t="shared" si="24"/>
        <v>43070</v>
      </c>
      <c r="H826" s="3" t="str">
        <f t="shared" si="25"/>
        <v>Active</v>
      </c>
    </row>
    <row r="827" spans="1:8" x14ac:dyDescent="0.35">
      <c r="A827" s="3" t="s">
        <v>1661</v>
      </c>
      <c r="B827" s="3" t="s">
        <v>1662</v>
      </c>
      <c r="C827" s="4">
        <v>43529</v>
      </c>
      <c r="D827" s="4"/>
      <c r="E827" s="3" t="s">
        <v>15</v>
      </c>
      <c r="F827" s="3">
        <v>27.95</v>
      </c>
      <c r="G827" s="5">
        <f t="shared" si="24"/>
        <v>43525</v>
      </c>
      <c r="H827" s="3" t="str">
        <f t="shared" si="25"/>
        <v>Active</v>
      </c>
    </row>
    <row r="828" spans="1:8" x14ac:dyDescent="0.35">
      <c r="A828" s="3" t="s">
        <v>1663</v>
      </c>
      <c r="B828" s="3" t="s">
        <v>1664</v>
      </c>
      <c r="C828" s="4">
        <v>43047</v>
      </c>
      <c r="D828" s="4">
        <v>43287</v>
      </c>
      <c r="E828" s="3" t="s">
        <v>18</v>
      </c>
      <c r="F828" s="3">
        <v>13.95</v>
      </c>
      <c r="G828" s="5">
        <f t="shared" si="24"/>
        <v>43040</v>
      </c>
      <c r="H828" s="3">
        <f t="shared" si="25"/>
        <v>8</v>
      </c>
    </row>
    <row r="829" spans="1:8" x14ac:dyDescent="0.35">
      <c r="A829" s="3" t="s">
        <v>1665</v>
      </c>
      <c r="B829" s="3" t="s">
        <v>1666</v>
      </c>
      <c r="C829" s="4">
        <v>43597</v>
      </c>
      <c r="D829" s="4">
        <v>44317</v>
      </c>
      <c r="E829" s="3" t="s">
        <v>10</v>
      </c>
      <c r="F829" s="3">
        <v>69.95</v>
      </c>
      <c r="G829" s="5">
        <f t="shared" si="24"/>
        <v>43586</v>
      </c>
      <c r="H829" s="3">
        <f t="shared" si="25"/>
        <v>24</v>
      </c>
    </row>
    <row r="830" spans="1:8" x14ac:dyDescent="0.35">
      <c r="A830" s="3" t="s">
        <v>1667</v>
      </c>
      <c r="B830" s="3" t="s">
        <v>1668</v>
      </c>
      <c r="C830" s="4">
        <v>43283</v>
      </c>
      <c r="D830" s="4">
        <v>44003</v>
      </c>
      <c r="E830" s="3" t="s">
        <v>15</v>
      </c>
      <c r="F830" s="3">
        <v>27.95</v>
      </c>
      <c r="G830" s="5">
        <f t="shared" si="24"/>
        <v>43282</v>
      </c>
      <c r="H830" s="3">
        <f t="shared" si="25"/>
        <v>24</v>
      </c>
    </row>
    <row r="831" spans="1:8" x14ac:dyDescent="0.35">
      <c r="A831" s="3" t="s">
        <v>1669</v>
      </c>
      <c r="B831" s="3" t="s">
        <v>1670</v>
      </c>
      <c r="C831" s="4">
        <v>43040</v>
      </c>
      <c r="D831" s="4">
        <v>43460</v>
      </c>
      <c r="E831" s="3" t="s">
        <v>18</v>
      </c>
      <c r="F831" s="3">
        <v>13.95</v>
      </c>
      <c r="G831" s="5">
        <f t="shared" si="24"/>
        <v>43040</v>
      </c>
      <c r="H831" s="3">
        <f t="shared" si="25"/>
        <v>14</v>
      </c>
    </row>
    <row r="832" spans="1:8" x14ac:dyDescent="0.35">
      <c r="A832" s="3" t="s">
        <v>1671</v>
      </c>
      <c r="B832" s="3" t="s">
        <v>1672</v>
      </c>
      <c r="C832" s="4">
        <v>43527</v>
      </c>
      <c r="D832" s="4">
        <v>43827</v>
      </c>
      <c r="E832" s="3" t="s">
        <v>15</v>
      </c>
      <c r="F832" s="3">
        <v>27.95</v>
      </c>
      <c r="G832" s="5">
        <f t="shared" si="24"/>
        <v>43525</v>
      </c>
      <c r="H832" s="3">
        <f t="shared" si="25"/>
        <v>10</v>
      </c>
    </row>
    <row r="833" spans="1:8" x14ac:dyDescent="0.35">
      <c r="A833" s="3" t="s">
        <v>1673</v>
      </c>
      <c r="B833" s="3" t="s">
        <v>1674</v>
      </c>
      <c r="C833" s="4">
        <v>43488</v>
      </c>
      <c r="D833" s="4">
        <v>43998</v>
      </c>
      <c r="E833" s="3" t="s">
        <v>18</v>
      </c>
      <c r="F833" s="3">
        <v>13.95</v>
      </c>
      <c r="G833" s="5">
        <f t="shared" si="24"/>
        <v>43466</v>
      </c>
      <c r="H833" s="3">
        <f t="shared" si="25"/>
        <v>17</v>
      </c>
    </row>
    <row r="834" spans="1:8" x14ac:dyDescent="0.35">
      <c r="A834" s="3" t="s">
        <v>1675</v>
      </c>
      <c r="B834" s="3" t="s">
        <v>1676</v>
      </c>
      <c r="C834" s="4">
        <v>43342</v>
      </c>
      <c r="D834" s="4">
        <v>43882</v>
      </c>
      <c r="E834" s="3" t="s">
        <v>15</v>
      </c>
      <c r="F834" s="3">
        <v>27.95</v>
      </c>
      <c r="G834" s="5">
        <f t="shared" si="24"/>
        <v>43313</v>
      </c>
      <c r="H834" s="3">
        <f t="shared" si="25"/>
        <v>18</v>
      </c>
    </row>
    <row r="835" spans="1:8" x14ac:dyDescent="0.35">
      <c r="A835" s="3" t="s">
        <v>1677</v>
      </c>
      <c r="B835" s="3" t="s">
        <v>1678</v>
      </c>
      <c r="C835" s="4">
        <v>43432</v>
      </c>
      <c r="D835" s="4">
        <v>43612</v>
      </c>
      <c r="E835" s="3" t="s">
        <v>15</v>
      </c>
      <c r="F835" s="3">
        <v>27.95</v>
      </c>
      <c r="G835" s="5">
        <f t="shared" ref="G835:G898" si="26">DATE(YEAR(C835),MONTH(C835),1)</f>
        <v>43405</v>
      </c>
      <c r="H835" s="3">
        <f t="shared" ref="H835:H898" si="27">IF(ISNUMBER(D835),ROUND((D835-C835)/30,0), "Active")</f>
        <v>6</v>
      </c>
    </row>
    <row r="836" spans="1:8" x14ac:dyDescent="0.35">
      <c r="A836" s="3" t="s">
        <v>1679</v>
      </c>
      <c r="B836" s="3" t="s">
        <v>1680</v>
      </c>
      <c r="C836" s="4">
        <v>43284</v>
      </c>
      <c r="D836" s="4">
        <v>43554</v>
      </c>
      <c r="E836" s="3" t="s">
        <v>10</v>
      </c>
      <c r="F836" s="3">
        <v>69.95</v>
      </c>
      <c r="G836" s="5">
        <f t="shared" si="26"/>
        <v>43282</v>
      </c>
      <c r="H836" s="3">
        <f t="shared" si="27"/>
        <v>9</v>
      </c>
    </row>
    <row r="837" spans="1:8" x14ac:dyDescent="0.35">
      <c r="A837" s="3" t="s">
        <v>1681</v>
      </c>
      <c r="B837" s="3" t="s">
        <v>1682</v>
      </c>
      <c r="C837" s="4">
        <v>43043</v>
      </c>
      <c r="D837" s="4">
        <v>43583</v>
      </c>
      <c r="E837" s="3" t="s">
        <v>10</v>
      </c>
      <c r="F837" s="3">
        <v>69.95</v>
      </c>
      <c r="G837" s="5">
        <f t="shared" si="26"/>
        <v>43040</v>
      </c>
      <c r="H837" s="3">
        <f t="shared" si="27"/>
        <v>18</v>
      </c>
    </row>
    <row r="838" spans="1:8" x14ac:dyDescent="0.35">
      <c r="A838" s="3" t="s">
        <v>1683</v>
      </c>
      <c r="B838" s="3" t="s">
        <v>1684</v>
      </c>
      <c r="C838" s="4">
        <v>43470</v>
      </c>
      <c r="D838" s="4">
        <v>43860</v>
      </c>
      <c r="E838" s="3" t="s">
        <v>18</v>
      </c>
      <c r="F838" s="3">
        <v>13.95</v>
      </c>
      <c r="G838" s="5">
        <f t="shared" si="26"/>
        <v>43466</v>
      </c>
      <c r="H838" s="3">
        <f t="shared" si="27"/>
        <v>13</v>
      </c>
    </row>
    <row r="839" spans="1:8" x14ac:dyDescent="0.35">
      <c r="A839" s="3" t="s">
        <v>1685</v>
      </c>
      <c r="B839" s="3" t="s">
        <v>1686</v>
      </c>
      <c r="C839" s="4">
        <v>42933</v>
      </c>
      <c r="D839" s="4">
        <v>43533</v>
      </c>
      <c r="E839" s="3" t="s">
        <v>18</v>
      </c>
      <c r="F839" s="3">
        <v>13.95</v>
      </c>
      <c r="G839" s="5">
        <f t="shared" si="26"/>
        <v>42917</v>
      </c>
      <c r="H839" s="3">
        <f t="shared" si="27"/>
        <v>20</v>
      </c>
    </row>
    <row r="840" spans="1:8" x14ac:dyDescent="0.35">
      <c r="A840" s="3" t="s">
        <v>1687</v>
      </c>
      <c r="B840" s="3" t="s">
        <v>1688</v>
      </c>
      <c r="C840" s="4">
        <v>43539</v>
      </c>
      <c r="D840" s="4">
        <v>44109</v>
      </c>
      <c r="E840" s="3" t="s">
        <v>18</v>
      </c>
      <c r="F840" s="3">
        <v>13.95</v>
      </c>
      <c r="G840" s="5">
        <f t="shared" si="26"/>
        <v>43525</v>
      </c>
      <c r="H840" s="3">
        <f t="shared" si="27"/>
        <v>19</v>
      </c>
    </row>
    <row r="841" spans="1:8" x14ac:dyDescent="0.35">
      <c r="A841" s="3" t="s">
        <v>1689</v>
      </c>
      <c r="B841" s="3" t="s">
        <v>1690</v>
      </c>
      <c r="C841" s="4">
        <v>43365</v>
      </c>
      <c r="D841" s="4"/>
      <c r="E841" s="3" t="s">
        <v>18</v>
      </c>
      <c r="F841" s="3">
        <v>13.95</v>
      </c>
      <c r="G841" s="5">
        <f t="shared" si="26"/>
        <v>43344</v>
      </c>
      <c r="H841" s="3" t="str">
        <f t="shared" si="27"/>
        <v>Active</v>
      </c>
    </row>
    <row r="842" spans="1:8" x14ac:dyDescent="0.35">
      <c r="A842" s="3" t="s">
        <v>1691</v>
      </c>
      <c r="B842" s="3" t="s">
        <v>1692</v>
      </c>
      <c r="C842" s="4">
        <v>43089</v>
      </c>
      <c r="D842" s="4"/>
      <c r="E842" s="3" t="s">
        <v>18</v>
      </c>
      <c r="F842" s="3">
        <v>13.95</v>
      </c>
      <c r="G842" s="5">
        <f t="shared" si="26"/>
        <v>43070</v>
      </c>
      <c r="H842" s="3" t="str">
        <f t="shared" si="27"/>
        <v>Active</v>
      </c>
    </row>
    <row r="843" spans="1:8" x14ac:dyDescent="0.35">
      <c r="A843" s="3" t="s">
        <v>1693</v>
      </c>
      <c r="B843" s="3" t="s">
        <v>1694</v>
      </c>
      <c r="C843" s="4">
        <v>43461</v>
      </c>
      <c r="D843" s="4"/>
      <c r="E843" s="3" t="s">
        <v>15</v>
      </c>
      <c r="F843" s="3">
        <v>27.95</v>
      </c>
      <c r="G843" s="5">
        <f t="shared" si="26"/>
        <v>43435</v>
      </c>
      <c r="H843" s="3" t="str">
        <f t="shared" si="27"/>
        <v>Active</v>
      </c>
    </row>
    <row r="844" spans="1:8" x14ac:dyDescent="0.35">
      <c r="A844" s="3" t="s">
        <v>1695</v>
      </c>
      <c r="B844" s="3" t="s">
        <v>1696</v>
      </c>
      <c r="C844" s="4">
        <v>43097</v>
      </c>
      <c r="D844" s="4">
        <v>43487</v>
      </c>
      <c r="E844" s="3" t="s">
        <v>18</v>
      </c>
      <c r="F844" s="3">
        <v>13.95</v>
      </c>
      <c r="G844" s="5">
        <f t="shared" si="26"/>
        <v>43070</v>
      </c>
      <c r="H844" s="3">
        <f t="shared" si="27"/>
        <v>13</v>
      </c>
    </row>
    <row r="845" spans="1:8" x14ac:dyDescent="0.35">
      <c r="A845" s="3" t="s">
        <v>1697</v>
      </c>
      <c r="B845" s="3" t="s">
        <v>1698</v>
      </c>
      <c r="C845" s="4">
        <v>42990</v>
      </c>
      <c r="D845" s="4">
        <v>43530</v>
      </c>
      <c r="E845" s="3" t="s">
        <v>18</v>
      </c>
      <c r="F845" s="3">
        <v>13.95</v>
      </c>
      <c r="G845" s="5">
        <f t="shared" si="26"/>
        <v>42979</v>
      </c>
      <c r="H845" s="3">
        <f t="shared" si="27"/>
        <v>18</v>
      </c>
    </row>
    <row r="846" spans="1:8" x14ac:dyDescent="0.35">
      <c r="A846" s="3" t="s">
        <v>1699</v>
      </c>
      <c r="B846" s="3" t="s">
        <v>1700</v>
      </c>
      <c r="C846" s="4">
        <v>43550</v>
      </c>
      <c r="D846" s="4">
        <v>43790</v>
      </c>
      <c r="E846" s="3" t="s">
        <v>18</v>
      </c>
      <c r="F846" s="3">
        <v>13.95</v>
      </c>
      <c r="G846" s="5">
        <f t="shared" si="26"/>
        <v>43525</v>
      </c>
      <c r="H846" s="3">
        <f t="shared" si="27"/>
        <v>8</v>
      </c>
    </row>
    <row r="847" spans="1:8" x14ac:dyDescent="0.35">
      <c r="A847" s="3" t="s">
        <v>1701</v>
      </c>
      <c r="B847" s="3" t="s">
        <v>1702</v>
      </c>
      <c r="C847" s="4">
        <v>43274</v>
      </c>
      <c r="D847" s="4">
        <v>43419</v>
      </c>
      <c r="E847" s="3" t="s">
        <v>10</v>
      </c>
      <c r="F847" s="3">
        <v>69.95</v>
      </c>
      <c r="G847" s="5">
        <f t="shared" si="26"/>
        <v>43252</v>
      </c>
      <c r="H847" s="3">
        <f t="shared" si="27"/>
        <v>5</v>
      </c>
    </row>
    <row r="848" spans="1:8" x14ac:dyDescent="0.35">
      <c r="A848" s="3" t="s">
        <v>1703</v>
      </c>
      <c r="B848" s="3" t="s">
        <v>1704</v>
      </c>
      <c r="C848" s="4">
        <v>43393</v>
      </c>
      <c r="D848" s="4">
        <v>43483</v>
      </c>
      <c r="E848" s="3" t="s">
        <v>18</v>
      </c>
      <c r="F848" s="3">
        <v>13.95</v>
      </c>
      <c r="G848" s="5">
        <f t="shared" si="26"/>
        <v>43374</v>
      </c>
      <c r="H848" s="3">
        <f t="shared" si="27"/>
        <v>3</v>
      </c>
    </row>
    <row r="849" spans="1:8" x14ac:dyDescent="0.35">
      <c r="A849" s="3" t="s">
        <v>1705</v>
      </c>
      <c r="B849" s="3" t="s">
        <v>1706</v>
      </c>
      <c r="C849" s="4">
        <v>43368</v>
      </c>
      <c r="D849" s="4">
        <v>43728</v>
      </c>
      <c r="E849" s="3" t="s">
        <v>18</v>
      </c>
      <c r="F849" s="3">
        <v>13.95</v>
      </c>
      <c r="G849" s="5">
        <f t="shared" si="26"/>
        <v>43344</v>
      </c>
      <c r="H849" s="3">
        <f t="shared" si="27"/>
        <v>12</v>
      </c>
    </row>
    <row r="850" spans="1:8" x14ac:dyDescent="0.35">
      <c r="A850" s="3" t="s">
        <v>1707</v>
      </c>
      <c r="B850" s="3" t="s">
        <v>1708</v>
      </c>
      <c r="C850" s="4">
        <v>43045</v>
      </c>
      <c r="D850" s="4">
        <v>43585</v>
      </c>
      <c r="E850" s="3" t="s">
        <v>15</v>
      </c>
      <c r="F850" s="3">
        <v>27.95</v>
      </c>
      <c r="G850" s="5">
        <f t="shared" si="26"/>
        <v>43040</v>
      </c>
      <c r="H850" s="3">
        <f t="shared" si="27"/>
        <v>18</v>
      </c>
    </row>
    <row r="851" spans="1:8" x14ac:dyDescent="0.35">
      <c r="A851" s="3" t="s">
        <v>1709</v>
      </c>
      <c r="B851" s="3" t="s">
        <v>1710</v>
      </c>
      <c r="C851" s="4">
        <v>43097</v>
      </c>
      <c r="D851" s="4">
        <v>43307</v>
      </c>
      <c r="E851" s="3" t="s">
        <v>15</v>
      </c>
      <c r="F851" s="3">
        <v>27.95</v>
      </c>
      <c r="G851" s="5">
        <f t="shared" si="26"/>
        <v>43070</v>
      </c>
      <c r="H851" s="3">
        <f t="shared" si="27"/>
        <v>7</v>
      </c>
    </row>
    <row r="852" spans="1:8" x14ac:dyDescent="0.35">
      <c r="A852" s="3" t="s">
        <v>1711</v>
      </c>
      <c r="B852" s="3" t="s">
        <v>1712</v>
      </c>
      <c r="C852" s="4">
        <v>43208</v>
      </c>
      <c r="D852" s="4">
        <v>43748</v>
      </c>
      <c r="E852" s="3" t="s">
        <v>18</v>
      </c>
      <c r="F852" s="3">
        <v>13.95</v>
      </c>
      <c r="G852" s="5">
        <f t="shared" si="26"/>
        <v>43191</v>
      </c>
      <c r="H852" s="3">
        <f t="shared" si="27"/>
        <v>18</v>
      </c>
    </row>
    <row r="853" spans="1:8" x14ac:dyDescent="0.35">
      <c r="A853" s="3" t="s">
        <v>1713</v>
      </c>
      <c r="B853" s="3" t="s">
        <v>1714</v>
      </c>
      <c r="C853" s="4">
        <v>43027</v>
      </c>
      <c r="D853" s="4">
        <v>43567</v>
      </c>
      <c r="E853" s="3" t="s">
        <v>15</v>
      </c>
      <c r="F853" s="3">
        <v>27.95</v>
      </c>
      <c r="G853" s="5">
        <f t="shared" si="26"/>
        <v>43009</v>
      </c>
      <c r="H853" s="3">
        <f t="shared" si="27"/>
        <v>18</v>
      </c>
    </row>
    <row r="854" spans="1:8" x14ac:dyDescent="0.35">
      <c r="A854" s="3" t="s">
        <v>1715</v>
      </c>
      <c r="B854" s="3" t="s">
        <v>1716</v>
      </c>
      <c r="C854" s="4">
        <v>43095</v>
      </c>
      <c r="D854" s="4">
        <v>43215</v>
      </c>
      <c r="E854" s="3" t="s">
        <v>15</v>
      </c>
      <c r="F854" s="3">
        <v>27.95</v>
      </c>
      <c r="G854" s="5">
        <f t="shared" si="26"/>
        <v>43070</v>
      </c>
      <c r="H854" s="3">
        <f t="shared" si="27"/>
        <v>4</v>
      </c>
    </row>
    <row r="855" spans="1:8" x14ac:dyDescent="0.35">
      <c r="A855" s="3" t="s">
        <v>1717</v>
      </c>
      <c r="B855" s="3" t="s">
        <v>1718</v>
      </c>
      <c r="C855" s="4">
        <v>43211</v>
      </c>
      <c r="D855" s="4">
        <v>43481</v>
      </c>
      <c r="E855" s="3" t="s">
        <v>10</v>
      </c>
      <c r="F855" s="3">
        <v>69.95</v>
      </c>
      <c r="G855" s="5">
        <f t="shared" si="26"/>
        <v>43191</v>
      </c>
      <c r="H855" s="3">
        <f t="shared" si="27"/>
        <v>9</v>
      </c>
    </row>
    <row r="856" spans="1:8" x14ac:dyDescent="0.35">
      <c r="A856" s="3" t="s">
        <v>1719</v>
      </c>
      <c r="B856" s="3" t="s">
        <v>1720</v>
      </c>
      <c r="C856" s="4">
        <v>42953</v>
      </c>
      <c r="D856" s="4">
        <v>43613</v>
      </c>
      <c r="E856" s="3" t="s">
        <v>10</v>
      </c>
      <c r="F856" s="3">
        <v>69.95</v>
      </c>
      <c r="G856" s="5">
        <f t="shared" si="26"/>
        <v>42948</v>
      </c>
      <c r="H856" s="3">
        <f t="shared" si="27"/>
        <v>22</v>
      </c>
    </row>
    <row r="857" spans="1:8" x14ac:dyDescent="0.35">
      <c r="A857" s="3" t="s">
        <v>1721</v>
      </c>
      <c r="B857" s="3" t="s">
        <v>1722</v>
      </c>
      <c r="C857" s="4">
        <v>43177</v>
      </c>
      <c r="D857" s="4">
        <v>43747</v>
      </c>
      <c r="E857" s="3" t="s">
        <v>18</v>
      </c>
      <c r="F857" s="3">
        <v>13.95</v>
      </c>
      <c r="G857" s="5">
        <f t="shared" si="26"/>
        <v>43160</v>
      </c>
      <c r="H857" s="3">
        <f t="shared" si="27"/>
        <v>19</v>
      </c>
    </row>
    <row r="858" spans="1:8" x14ac:dyDescent="0.35">
      <c r="A858" s="3" t="s">
        <v>1723</v>
      </c>
      <c r="B858" s="3" t="s">
        <v>1724</v>
      </c>
      <c r="C858" s="4">
        <v>43650</v>
      </c>
      <c r="D858" s="4">
        <v>43830</v>
      </c>
      <c r="E858" s="3" t="s">
        <v>15</v>
      </c>
      <c r="F858" s="3">
        <v>27.95</v>
      </c>
      <c r="G858" s="5">
        <f t="shared" si="26"/>
        <v>43647</v>
      </c>
      <c r="H858" s="3">
        <f t="shared" si="27"/>
        <v>6</v>
      </c>
    </row>
    <row r="859" spans="1:8" x14ac:dyDescent="0.35">
      <c r="A859" s="3" t="s">
        <v>1725</v>
      </c>
      <c r="B859" s="3" t="s">
        <v>1726</v>
      </c>
      <c r="C859" s="4">
        <v>43128</v>
      </c>
      <c r="D859" s="4">
        <v>43938</v>
      </c>
      <c r="E859" s="3" t="s">
        <v>18</v>
      </c>
      <c r="F859" s="3">
        <v>13.95</v>
      </c>
      <c r="G859" s="5">
        <f t="shared" si="26"/>
        <v>43101</v>
      </c>
      <c r="H859" s="3">
        <f t="shared" si="27"/>
        <v>27</v>
      </c>
    </row>
    <row r="860" spans="1:8" x14ac:dyDescent="0.35">
      <c r="A860" s="3" t="s">
        <v>1727</v>
      </c>
      <c r="B860" s="3" t="s">
        <v>1728</v>
      </c>
      <c r="C860" s="4">
        <v>43397</v>
      </c>
      <c r="D860" s="4">
        <v>43847</v>
      </c>
      <c r="E860" s="3" t="s">
        <v>10</v>
      </c>
      <c r="F860" s="3">
        <v>69.95</v>
      </c>
      <c r="G860" s="5">
        <f t="shared" si="26"/>
        <v>43374</v>
      </c>
      <c r="H860" s="3">
        <f t="shared" si="27"/>
        <v>15</v>
      </c>
    </row>
    <row r="861" spans="1:8" x14ac:dyDescent="0.35">
      <c r="A861" s="3" t="s">
        <v>1729</v>
      </c>
      <c r="B861" s="3" t="s">
        <v>1730</v>
      </c>
      <c r="C861" s="4">
        <v>43590</v>
      </c>
      <c r="D861" s="4">
        <v>43860</v>
      </c>
      <c r="E861" s="3" t="s">
        <v>10</v>
      </c>
      <c r="F861" s="3">
        <v>69.95</v>
      </c>
      <c r="G861" s="5">
        <f t="shared" si="26"/>
        <v>43586</v>
      </c>
      <c r="H861" s="3">
        <f t="shared" si="27"/>
        <v>9</v>
      </c>
    </row>
    <row r="862" spans="1:8" x14ac:dyDescent="0.35">
      <c r="A862" s="3" t="s">
        <v>1731</v>
      </c>
      <c r="B862" s="3" t="s">
        <v>1732</v>
      </c>
      <c r="C862" s="4">
        <v>43408</v>
      </c>
      <c r="D862" s="4"/>
      <c r="E862" s="3" t="s">
        <v>15</v>
      </c>
      <c r="F862" s="3">
        <v>27.95</v>
      </c>
      <c r="G862" s="5">
        <f t="shared" si="26"/>
        <v>43405</v>
      </c>
      <c r="H862" s="3" t="str">
        <f t="shared" si="27"/>
        <v>Active</v>
      </c>
    </row>
    <row r="863" spans="1:8" x14ac:dyDescent="0.35">
      <c r="A863" s="3" t="s">
        <v>1733</v>
      </c>
      <c r="B863" s="3" t="s">
        <v>1734</v>
      </c>
      <c r="C863" s="4">
        <v>43389</v>
      </c>
      <c r="D863" s="4"/>
      <c r="E863" s="3" t="s">
        <v>18</v>
      </c>
      <c r="F863" s="3">
        <v>13.95</v>
      </c>
      <c r="G863" s="5">
        <f t="shared" si="26"/>
        <v>43374</v>
      </c>
      <c r="H863" s="3" t="str">
        <f t="shared" si="27"/>
        <v>Active</v>
      </c>
    </row>
    <row r="864" spans="1:8" x14ac:dyDescent="0.35">
      <c r="A864" s="3" t="s">
        <v>1735</v>
      </c>
      <c r="B864" s="3" t="s">
        <v>1736</v>
      </c>
      <c r="C864" s="4">
        <v>43530</v>
      </c>
      <c r="D864" s="4"/>
      <c r="E864" s="3" t="s">
        <v>15</v>
      </c>
      <c r="F864" s="3">
        <v>27.95</v>
      </c>
      <c r="G864" s="5">
        <f t="shared" si="26"/>
        <v>43525</v>
      </c>
      <c r="H864" s="3" t="str">
        <f t="shared" si="27"/>
        <v>Active</v>
      </c>
    </row>
    <row r="865" spans="1:8" x14ac:dyDescent="0.35">
      <c r="A865" s="3" t="s">
        <v>1737</v>
      </c>
      <c r="B865" s="3" t="s">
        <v>1738</v>
      </c>
      <c r="C865" s="4">
        <v>43220</v>
      </c>
      <c r="D865" s="4">
        <v>43820</v>
      </c>
      <c r="E865" s="3" t="s">
        <v>18</v>
      </c>
      <c r="F865" s="3">
        <v>13.95</v>
      </c>
      <c r="G865" s="5">
        <f t="shared" si="26"/>
        <v>43191</v>
      </c>
      <c r="H865" s="3">
        <f t="shared" si="27"/>
        <v>20</v>
      </c>
    </row>
    <row r="866" spans="1:8" x14ac:dyDescent="0.35">
      <c r="A866" s="3" t="s">
        <v>1739</v>
      </c>
      <c r="B866" s="3" t="s">
        <v>1740</v>
      </c>
      <c r="C866" s="4">
        <v>43107</v>
      </c>
      <c r="D866" s="4">
        <v>43317</v>
      </c>
      <c r="E866" s="3" t="s">
        <v>15</v>
      </c>
      <c r="F866" s="3">
        <v>27.95</v>
      </c>
      <c r="G866" s="5">
        <f t="shared" si="26"/>
        <v>43101</v>
      </c>
      <c r="H866" s="3">
        <f t="shared" si="27"/>
        <v>7</v>
      </c>
    </row>
    <row r="867" spans="1:8" x14ac:dyDescent="0.35">
      <c r="A867" s="3" t="s">
        <v>1741</v>
      </c>
      <c r="B867" s="3" t="s">
        <v>1742</v>
      </c>
      <c r="C867" s="4">
        <v>43103</v>
      </c>
      <c r="D867" s="4">
        <v>43283</v>
      </c>
      <c r="E867" s="3" t="s">
        <v>18</v>
      </c>
      <c r="F867" s="3">
        <v>13.95</v>
      </c>
      <c r="G867" s="5">
        <f t="shared" si="26"/>
        <v>43101</v>
      </c>
      <c r="H867" s="3">
        <f t="shared" si="27"/>
        <v>6</v>
      </c>
    </row>
    <row r="868" spans="1:8" x14ac:dyDescent="0.35">
      <c r="A868" s="3" t="s">
        <v>1743</v>
      </c>
      <c r="B868" s="3" t="s">
        <v>1744</v>
      </c>
      <c r="C868" s="4">
        <v>42925</v>
      </c>
      <c r="D868" s="4">
        <v>43105</v>
      </c>
      <c r="E868" s="3" t="s">
        <v>10</v>
      </c>
      <c r="F868" s="3">
        <v>69.95</v>
      </c>
      <c r="G868" s="5">
        <f t="shared" si="26"/>
        <v>42917</v>
      </c>
      <c r="H868" s="3">
        <f t="shared" si="27"/>
        <v>6</v>
      </c>
    </row>
    <row r="869" spans="1:8" x14ac:dyDescent="0.35">
      <c r="A869" s="3" t="s">
        <v>1745</v>
      </c>
      <c r="B869" s="3" t="s">
        <v>1746</v>
      </c>
      <c r="C869" s="4">
        <v>43326</v>
      </c>
      <c r="D869" s="4">
        <v>43446</v>
      </c>
      <c r="E869" s="3" t="s">
        <v>18</v>
      </c>
      <c r="F869" s="3">
        <v>13.95</v>
      </c>
      <c r="G869" s="5">
        <f t="shared" si="26"/>
        <v>43313</v>
      </c>
      <c r="H869" s="3">
        <f t="shared" si="27"/>
        <v>4</v>
      </c>
    </row>
    <row r="870" spans="1:8" x14ac:dyDescent="0.35">
      <c r="A870" s="3" t="s">
        <v>1747</v>
      </c>
      <c r="B870" s="3" t="s">
        <v>1748</v>
      </c>
      <c r="C870" s="4">
        <v>43485</v>
      </c>
      <c r="D870" s="4">
        <v>43875</v>
      </c>
      <c r="E870" s="3" t="s">
        <v>10</v>
      </c>
      <c r="F870" s="3">
        <v>69.95</v>
      </c>
      <c r="G870" s="5">
        <f t="shared" si="26"/>
        <v>43466</v>
      </c>
      <c r="H870" s="3">
        <f t="shared" si="27"/>
        <v>13</v>
      </c>
    </row>
    <row r="871" spans="1:8" x14ac:dyDescent="0.35">
      <c r="A871" s="3" t="s">
        <v>1749</v>
      </c>
      <c r="B871" s="3" t="s">
        <v>1750</v>
      </c>
      <c r="C871" s="4">
        <v>43222</v>
      </c>
      <c r="D871" s="4">
        <v>43912</v>
      </c>
      <c r="E871" s="3" t="s">
        <v>18</v>
      </c>
      <c r="F871" s="3">
        <v>13.95</v>
      </c>
      <c r="G871" s="5">
        <f t="shared" si="26"/>
        <v>43221</v>
      </c>
      <c r="H871" s="3">
        <f t="shared" si="27"/>
        <v>23</v>
      </c>
    </row>
    <row r="872" spans="1:8" x14ac:dyDescent="0.35">
      <c r="A872" s="3" t="s">
        <v>1751</v>
      </c>
      <c r="B872" s="3" t="s">
        <v>1752</v>
      </c>
      <c r="C872" s="4">
        <v>43597</v>
      </c>
      <c r="D872" s="4">
        <v>44347</v>
      </c>
      <c r="E872" s="3" t="s">
        <v>18</v>
      </c>
      <c r="F872" s="3">
        <v>13.95</v>
      </c>
      <c r="G872" s="5">
        <f t="shared" si="26"/>
        <v>43586</v>
      </c>
      <c r="H872" s="3">
        <f t="shared" si="27"/>
        <v>25</v>
      </c>
    </row>
    <row r="873" spans="1:8" x14ac:dyDescent="0.35">
      <c r="A873" s="3" t="s">
        <v>1753</v>
      </c>
      <c r="B873" s="3" t="s">
        <v>1754</v>
      </c>
      <c r="C873" s="4">
        <v>43440</v>
      </c>
      <c r="D873" s="4">
        <v>43770</v>
      </c>
      <c r="E873" s="3" t="s">
        <v>15</v>
      </c>
      <c r="F873" s="3">
        <v>27.95</v>
      </c>
      <c r="G873" s="5">
        <f t="shared" si="26"/>
        <v>43435</v>
      </c>
      <c r="H873" s="3">
        <f t="shared" si="27"/>
        <v>11</v>
      </c>
    </row>
    <row r="874" spans="1:8" x14ac:dyDescent="0.35">
      <c r="A874" s="3" t="s">
        <v>1755</v>
      </c>
      <c r="B874" s="3" t="s">
        <v>1756</v>
      </c>
      <c r="C874" s="4">
        <v>43372</v>
      </c>
      <c r="D874" s="4">
        <v>43792</v>
      </c>
      <c r="E874" s="3" t="s">
        <v>10</v>
      </c>
      <c r="F874" s="3">
        <v>69.95</v>
      </c>
      <c r="G874" s="5">
        <f t="shared" si="26"/>
        <v>43344</v>
      </c>
      <c r="H874" s="3">
        <f t="shared" si="27"/>
        <v>14</v>
      </c>
    </row>
    <row r="875" spans="1:8" x14ac:dyDescent="0.35">
      <c r="A875" s="3" t="s">
        <v>1757</v>
      </c>
      <c r="B875" s="3" t="s">
        <v>1758</v>
      </c>
      <c r="C875" s="4">
        <v>43340</v>
      </c>
      <c r="D875" s="4">
        <v>43490</v>
      </c>
      <c r="E875" s="3" t="s">
        <v>10</v>
      </c>
      <c r="F875" s="3">
        <v>69.95</v>
      </c>
      <c r="G875" s="5">
        <f t="shared" si="26"/>
        <v>43313</v>
      </c>
      <c r="H875" s="3">
        <f t="shared" si="27"/>
        <v>5</v>
      </c>
    </row>
    <row r="876" spans="1:8" x14ac:dyDescent="0.35">
      <c r="A876" s="3" t="s">
        <v>1759</v>
      </c>
      <c r="B876" s="3" t="s">
        <v>1760</v>
      </c>
      <c r="C876" s="4">
        <v>43578</v>
      </c>
      <c r="D876" s="4">
        <v>44328</v>
      </c>
      <c r="E876" s="3" t="s">
        <v>18</v>
      </c>
      <c r="F876" s="3">
        <v>13.95</v>
      </c>
      <c r="G876" s="5">
        <f t="shared" si="26"/>
        <v>43556</v>
      </c>
      <c r="H876" s="3">
        <f t="shared" si="27"/>
        <v>25</v>
      </c>
    </row>
    <row r="877" spans="1:8" x14ac:dyDescent="0.35">
      <c r="A877" s="3" t="s">
        <v>1761</v>
      </c>
      <c r="B877" s="3" t="s">
        <v>1762</v>
      </c>
      <c r="C877" s="4">
        <v>43243</v>
      </c>
      <c r="D877" s="4">
        <v>43903</v>
      </c>
      <c r="E877" s="3" t="s">
        <v>18</v>
      </c>
      <c r="F877" s="3">
        <v>13.95</v>
      </c>
      <c r="G877" s="5">
        <f t="shared" si="26"/>
        <v>43221</v>
      </c>
      <c r="H877" s="3">
        <f t="shared" si="27"/>
        <v>22</v>
      </c>
    </row>
    <row r="878" spans="1:8" x14ac:dyDescent="0.35">
      <c r="A878" s="3" t="s">
        <v>1763</v>
      </c>
      <c r="B878" s="3" t="s">
        <v>1764</v>
      </c>
      <c r="C878" s="4">
        <v>43352</v>
      </c>
      <c r="D878" s="4">
        <v>43652</v>
      </c>
      <c r="E878" s="3" t="s">
        <v>18</v>
      </c>
      <c r="F878" s="3">
        <v>13.95</v>
      </c>
      <c r="G878" s="5">
        <f t="shared" si="26"/>
        <v>43344</v>
      </c>
      <c r="H878" s="3">
        <f t="shared" si="27"/>
        <v>10</v>
      </c>
    </row>
    <row r="879" spans="1:8" x14ac:dyDescent="0.35">
      <c r="A879" s="3" t="s">
        <v>1765</v>
      </c>
      <c r="B879" s="3" t="s">
        <v>1766</v>
      </c>
      <c r="C879" s="4">
        <v>43030</v>
      </c>
      <c r="D879" s="4">
        <v>43810</v>
      </c>
      <c r="E879" s="3" t="s">
        <v>15</v>
      </c>
      <c r="F879" s="3">
        <v>27.95</v>
      </c>
      <c r="G879" s="5">
        <f t="shared" si="26"/>
        <v>43009</v>
      </c>
      <c r="H879" s="3">
        <f t="shared" si="27"/>
        <v>26</v>
      </c>
    </row>
    <row r="880" spans="1:8" x14ac:dyDescent="0.35">
      <c r="A880" s="3" t="s">
        <v>1767</v>
      </c>
      <c r="B880" s="3" t="s">
        <v>1768</v>
      </c>
      <c r="C880" s="4">
        <v>43440</v>
      </c>
      <c r="D880" s="4">
        <v>44010</v>
      </c>
      <c r="E880" s="3" t="s">
        <v>15</v>
      </c>
      <c r="F880" s="3">
        <v>27.95</v>
      </c>
      <c r="G880" s="5">
        <f t="shared" si="26"/>
        <v>43435</v>
      </c>
      <c r="H880" s="3">
        <f t="shared" si="27"/>
        <v>19</v>
      </c>
    </row>
    <row r="881" spans="1:8" x14ac:dyDescent="0.35">
      <c r="A881" s="3" t="s">
        <v>1769</v>
      </c>
      <c r="B881" s="3" t="s">
        <v>1770</v>
      </c>
      <c r="C881" s="4">
        <v>43297</v>
      </c>
      <c r="D881" s="4">
        <v>43567</v>
      </c>
      <c r="E881" s="3" t="s">
        <v>18</v>
      </c>
      <c r="F881" s="3">
        <v>13.95</v>
      </c>
      <c r="G881" s="5">
        <f t="shared" si="26"/>
        <v>43282</v>
      </c>
      <c r="H881" s="3">
        <f t="shared" si="27"/>
        <v>9</v>
      </c>
    </row>
    <row r="882" spans="1:8" x14ac:dyDescent="0.35">
      <c r="A882" s="3" t="s">
        <v>1771</v>
      </c>
      <c r="B882" s="3" t="s">
        <v>1772</v>
      </c>
      <c r="C882" s="4">
        <v>42945</v>
      </c>
      <c r="D882" s="4">
        <v>43635</v>
      </c>
      <c r="E882" s="3" t="s">
        <v>18</v>
      </c>
      <c r="F882" s="3">
        <v>13.95</v>
      </c>
      <c r="G882" s="5">
        <f t="shared" si="26"/>
        <v>42917</v>
      </c>
      <c r="H882" s="3">
        <f t="shared" si="27"/>
        <v>23</v>
      </c>
    </row>
    <row r="883" spans="1:8" x14ac:dyDescent="0.35">
      <c r="A883" s="3" t="s">
        <v>1773</v>
      </c>
      <c r="B883" s="3" t="s">
        <v>1774</v>
      </c>
      <c r="C883" s="4">
        <v>43371</v>
      </c>
      <c r="D883" s="4">
        <v>44151</v>
      </c>
      <c r="E883" s="3" t="s">
        <v>15</v>
      </c>
      <c r="F883" s="3">
        <v>27.95</v>
      </c>
      <c r="G883" s="5">
        <f t="shared" si="26"/>
        <v>43344</v>
      </c>
      <c r="H883" s="3">
        <f t="shared" si="27"/>
        <v>26</v>
      </c>
    </row>
    <row r="884" spans="1:8" x14ac:dyDescent="0.35">
      <c r="A884" s="3" t="s">
        <v>1775</v>
      </c>
      <c r="B884" s="3" t="s">
        <v>1776</v>
      </c>
      <c r="C884" s="4">
        <v>43399</v>
      </c>
      <c r="D884" s="4">
        <v>43549</v>
      </c>
      <c r="E884" s="3" t="s">
        <v>10</v>
      </c>
      <c r="F884" s="3">
        <v>69.95</v>
      </c>
      <c r="G884" s="5">
        <f t="shared" si="26"/>
        <v>43374</v>
      </c>
      <c r="H884" s="3">
        <f t="shared" si="27"/>
        <v>5</v>
      </c>
    </row>
    <row r="885" spans="1:8" x14ac:dyDescent="0.35">
      <c r="A885" s="3" t="s">
        <v>1777</v>
      </c>
      <c r="B885" s="3" t="s">
        <v>1778</v>
      </c>
      <c r="C885" s="4">
        <v>43076</v>
      </c>
      <c r="D885" s="4">
        <v>43286</v>
      </c>
      <c r="E885" s="3" t="s">
        <v>18</v>
      </c>
      <c r="F885" s="3">
        <v>13.95</v>
      </c>
      <c r="G885" s="5">
        <f t="shared" si="26"/>
        <v>43070</v>
      </c>
      <c r="H885" s="3">
        <f t="shared" si="27"/>
        <v>7</v>
      </c>
    </row>
    <row r="886" spans="1:8" x14ac:dyDescent="0.35">
      <c r="A886" s="3" t="s">
        <v>1779</v>
      </c>
      <c r="B886" s="3" t="s">
        <v>1780</v>
      </c>
      <c r="C886" s="4">
        <v>43395</v>
      </c>
      <c r="D886" s="4">
        <v>44205</v>
      </c>
      <c r="E886" s="3" t="s">
        <v>10</v>
      </c>
      <c r="F886" s="3">
        <v>69.95</v>
      </c>
      <c r="G886" s="5">
        <f t="shared" si="26"/>
        <v>43374</v>
      </c>
      <c r="H886" s="3">
        <f t="shared" si="27"/>
        <v>27</v>
      </c>
    </row>
    <row r="887" spans="1:8" x14ac:dyDescent="0.35">
      <c r="A887" s="3" t="s">
        <v>1781</v>
      </c>
      <c r="B887" s="3" t="s">
        <v>1782</v>
      </c>
      <c r="C887" s="4">
        <v>43186</v>
      </c>
      <c r="D887" s="4">
        <v>43756</v>
      </c>
      <c r="E887" s="3" t="s">
        <v>18</v>
      </c>
      <c r="F887" s="3">
        <v>13.95</v>
      </c>
      <c r="G887" s="5">
        <f t="shared" si="26"/>
        <v>43160</v>
      </c>
      <c r="H887" s="3">
        <f t="shared" si="27"/>
        <v>19</v>
      </c>
    </row>
    <row r="888" spans="1:8" x14ac:dyDescent="0.35">
      <c r="A888" s="3" t="s">
        <v>1783</v>
      </c>
      <c r="B888" s="3" t="s">
        <v>1784</v>
      </c>
      <c r="C888" s="4">
        <v>43658</v>
      </c>
      <c r="D888" s="4">
        <v>43988</v>
      </c>
      <c r="E888" s="3" t="s">
        <v>18</v>
      </c>
      <c r="F888" s="3">
        <v>13.95</v>
      </c>
      <c r="G888" s="5">
        <f t="shared" si="26"/>
        <v>43647</v>
      </c>
      <c r="H888" s="3">
        <f t="shared" si="27"/>
        <v>11</v>
      </c>
    </row>
    <row r="889" spans="1:8" x14ac:dyDescent="0.35">
      <c r="A889" s="3" t="s">
        <v>1785</v>
      </c>
      <c r="B889" s="3" t="s">
        <v>1786</v>
      </c>
      <c r="C889" s="4">
        <v>43540</v>
      </c>
      <c r="D889" s="4">
        <v>44260</v>
      </c>
      <c r="E889" s="3" t="s">
        <v>18</v>
      </c>
      <c r="F889" s="3">
        <v>13.95</v>
      </c>
      <c r="G889" s="5">
        <f t="shared" si="26"/>
        <v>43525</v>
      </c>
      <c r="H889" s="3">
        <f t="shared" si="27"/>
        <v>24</v>
      </c>
    </row>
    <row r="890" spans="1:8" x14ac:dyDescent="0.35">
      <c r="A890" s="3" t="s">
        <v>1787</v>
      </c>
      <c r="B890" s="3" t="s">
        <v>1788</v>
      </c>
      <c r="C890" s="4">
        <v>43344</v>
      </c>
      <c r="D890" s="4">
        <v>44064</v>
      </c>
      <c r="E890" s="3" t="s">
        <v>18</v>
      </c>
      <c r="F890" s="3">
        <v>13.95</v>
      </c>
      <c r="G890" s="5">
        <f t="shared" si="26"/>
        <v>43344</v>
      </c>
      <c r="H890" s="3">
        <f t="shared" si="27"/>
        <v>24</v>
      </c>
    </row>
    <row r="891" spans="1:8" x14ac:dyDescent="0.35">
      <c r="A891" s="3" t="s">
        <v>1789</v>
      </c>
      <c r="B891" s="3" t="s">
        <v>1790</v>
      </c>
      <c r="C891" s="4">
        <v>43023</v>
      </c>
      <c r="D891" s="4">
        <v>43473</v>
      </c>
      <c r="E891" s="3" t="s">
        <v>10</v>
      </c>
      <c r="F891" s="3">
        <v>69.95</v>
      </c>
      <c r="G891" s="5">
        <f t="shared" si="26"/>
        <v>43009</v>
      </c>
      <c r="H891" s="3">
        <f t="shared" si="27"/>
        <v>15</v>
      </c>
    </row>
    <row r="892" spans="1:8" x14ac:dyDescent="0.35">
      <c r="A892" s="3" t="s">
        <v>1791</v>
      </c>
      <c r="B892" s="3" t="s">
        <v>1792</v>
      </c>
      <c r="C892" s="4">
        <v>42927</v>
      </c>
      <c r="D892" s="4">
        <v>43347</v>
      </c>
      <c r="E892" s="3" t="s">
        <v>10</v>
      </c>
      <c r="F892" s="3">
        <v>69.95</v>
      </c>
      <c r="G892" s="5">
        <f t="shared" si="26"/>
        <v>42917</v>
      </c>
      <c r="H892" s="3">
        <f t="shared" si="27"/>
        <v>14</v>
      </c>
    </row>
    <row r="893" spans="1:8" x14ac:dyDescent="0.35">
      <c r="A893" s="3" t="s">
        <v>1793</v>
      </c>
      <c r="B893" s="3" t="s">
        <v>1794</v>
      </c>
      <c r="C893" s="4">
        <v>42916</v>
      </c>
      <c r="D893" s="4">
        <v>43696</v>
      </c>
      <c r="E893" s="3" t="s">
        <v>15</v>
      </c>
      <c r="F893" s="3">
        <v>27.95</v>
      </c>
      <c r="G893" s="5">
        <f t="shared" si="26"/>
        <v>42887</v>
      </c>
      <c r="H893" s="3">
        <f t="shared" si="27"/>
        <v>26</v>
      </c>
    </row>
    <row r="894" spans="1:8" x14ac:dyDescent="0.35">
      <c r="A894" s="3" t="s">
        <v>1795</v>
      </c>
      <c r="B894" s="3" t="s">
        <v>1796</v>
      </c>
      <c r="C894" s="4">
        <v>43184</v>
      </c>
      <c r="D894" s="4">
        <v>43544</v>
      </c>
      <c r="E894" s="3" t="s">
        <v>18</v>
      </c>
      <c r="F894" s="3">
        <v>13.95</v>
      </c>
      <c r="G894" s="5">
        <f t="shared" si="26"/>
        <v>43160</v>
      </c>
      <c r="H894" s="3">
        <f t="shared" si="27"/>
        <v>12</v>
      </c>
    </row>
    <row r="895" spans="1:8" x14ac:dyDescent="0.35">
      <c r="A895" s="3" t="s">
        <v>1797</v>
      </c>
      <c r="B895" s="3" t="s">
        <v>1798</v>
      </c>
      <c r="C895" s="4">
        <v>43153</v>
      </c>
      <c r="D895" s="4">
        <v>43543</v>
      </c>
      <c r="E895" s="3" t="s">
        <v>18</v>
      </c>
      <c r="F895" s="3">
        <v>13.95</v>
      </c>
      <c r="G895" s="5">
        <f t="shared" si="26"/>
        <v>43132</v>
      </c>
      <c r="H895" s="3">
        <f t="shared" si="27"/>
        <v>13</v>
      </c>
    </row>
    <row r="896" spans="1:8" x14ac:dyDescent="0.35">
      <c r="A896" s="3" t="s">
        <v>1799</v>
      </c>
      <c r="B896" s="3" t="s">
        <v>1800</v>
      </c>
      <c r="C896" s="4">
        <v>43568</v>
      </c>
      <c r="D896" s="4">
        <v>44138</v>
      </c>
      <c r="E896" s="3" t="s">
        <v>15</v>
      </c>
      <c r="F896" s="3">
        <v>27.95</v>
      </c>
      <c r="G896" s="5">
        <f t="shared" si="26"/>
        <v>43556</v>
      </c>
      <c r="H896" s="3">
        <f t="shared" si="27"/>
        <v>19</v>
      </c>
    </row>
    <row r="897" spans="1:8" x14ac:dyDescent="0.35">
      <c r="A897" s="3" t="s">
        <v>1801</v>
      </c>
      <c r="B897" s="3" t="s">
        <v>1802</v>
      </c>
      <c r="C897" s="4">
        <v>43471</v>
      </c>
      <c r="D897" s="4">
        <v>44011</v>
      </c>
      <c r="E897" s="3" t="s">
        <v>15</v>
      </c>
      <c r="F897" s="3">
        <v>27.95</v>
      </c>
      <c r="G897" s="5">
        <f t="shared" si="26"/>
        <v>43466</v>
      </c>
      <c r="H897" s="3">
        <f t="shared" si="27"/>
        <v>18</v>
      </c>
    </row>
    <row r="898" spans="1:8" x14ac:dyDescent="0.35">
      <c r="A898" s="3" t="s">
        <v>1803</v>
      </c>
      <c r="B898" s="3" t="s">
        <v>1804</v>
      </c>
      <c r="C898" s="4">
        <v>42913</v>
      </c>
      <c r="D898" s="4">
        <v>43033</v>
      </c>
      <c r="E898" s="3" t="s">
        <v>10</v>
      </c>
      <c r="F898" s="3">
        <v>69.95</v>
      </c>
      <c r="G898" s="5">
        <f t="shared" si="26"/>
        <v>42887</v>
      </c>
      <c r="H898" s="3">
        <f t="shared" si="27"/>
        <v>4</v>
      </c>
    </row>
    <row r="899" spans="1:8" x14ac:dyDescent="0.35">
      <c r="A899" s="3" t="s">
        <v>1805</v>
      </c>
      <c r="B899" s="3" t="s">
        <v>1806</v>
      </c>
      <c r="C899" s="4">
        <v>42960</v>
      </c>
      <c r="D899" s="4">
        <v>43410</v>
      </c>
      <c r="E899" s="3" t="s">
        <v>18</v>
      </c>
      <c r="F899" s="3">
        <v>13.95</v>
      </c>
      <c r="G899" s="5">
        <f t="shared" ref="G899:G962" si="28">DATE(YEAR(C899),MONTH(C899),1)</f>
        <v>42948</v>
      </c>
      <c r="H899" s="3">
        <f t="shared" ref="H899:H962" si="29">IF(ISNUMBER(D899),ROUND((D899-C899)/30,0), "Active")</f>
        <v>15</v>
      </c>
    </row>
    <row r="900" spans="1:8" x14ac:dyDescent="0.35">
      <c r="A900" s="3" t="s">
        <v>1807</v>
      </c>
      <c r="B900" s="3" t="s">
        <v>1808</v>
      </c>
      <c r="C900" s="4">
        <v>43481</v>
      </c>
      <c r="D900" s="4">
        <v>43751</v>
      </c>
      <c r="E900" s="3" t="s">
        <v>10</v>
      </c>
      <c r="F900" s="3">
        <v>69.95</v>
      </c>
      <c r="G900" s="5">
        <f t="shared" si="28"/>
        <v>43466</v>
      </c>
      <c r="H900" s="3">
        <f t="shared" si="29"/>
        <v>9</v>
      </c>
    </row>
    <row r="901" spans="1:8" x14ac:dyDescent="0.35">
      <c r="A901" s="3" t="s">
        <v>1809</v>
      </c>
      <c r="B901" s="3" t="s">
        <v>1810</v>
      </c>
      <c r="C901" s="4">
        <v>43310</v>
      </c>
      <c r="D901" s="4">
        <v>43970</v>
      </c>
      <c r="E901" s="3" t="s">
        <v>18</v>
      </c>
      <c r="F901" s="3">
        <v>13.95</v>
      </c>
      <c r="G901" s="5">
        <f t="shared" si="28"/>
        <v>43282</v>
      </c>
      <c r="H901" s="3">
        <f t="shared" si="29"/>
        <v>22</v>
      </c>
    </row>
    <row r="902" spans="1:8" x14ac:dyDescent="0.35">
      <c r="A902" s="3" t="s">
        <v>1811</v>
      </c>
      <c r="B902" s="3" t="s">
        <v>1812</v>
      </c>
      <c r="C902" s="4">
        <v>42999</v>
      </c>
      <c r="D902" s="4">
        <v>43329</v>
      </c>
      <c r="E902" s="3" t="s">
        <v>18</v>
      </c>
      <c r="F902" s="3">
        <v>13.95</v>
      </c>
      <c r="G902" s="5">
        <f t="shared" si="28"/>
        <v>42979</v>
      </c>
      <c r="H902" s="3">
        <f t="shared" si="29"/>
        <v>11</v>
      </c>
    </row>
    <row r="903" spans="1:8" x14ac:dyDescent="0.35">
      <c r="A903" s="3" t="s">
        <v>1813</v>
      </c>
      <c r="B903" s="3" t="s">
        <v>1814</v>
      </c>
      <c r="C903" s="4">
        <v>42922</v>
      </c>
      <c r="D903" s="4">
        <v>43282</v>
      </c>
      <c r="E903" s="3" t="s">
        <v>15</v>
      </c>
      <c r="F903" s="3">
        <v>27.95</v>
      </c>
      <c r="G903" s="5">
        <f t="shared" si="28"/>
        <v>42917</v>
      </c>
      <c r="H903" s="3">
        <f t="shared" si="29"/>
        <v>12</v>
      </c>
    </row>
    <row r="904" spans="1:8" x14ac:dyDescent="0.35">
      <c r="A904" s="3" t="s">
        <v>1815</v>
      </c>
      <c r="B904" s="3" t="s">
        <v>1816</v>
      </c>
      <c r="C904" s="4">
        <v>43379</v>
      </c>
      <c r="D904" s="4">
        <v>43589</v>
      </c>
      <c r="E904" s="3" t="s">
        <v>18</v>
      </c>
      <c r="F904" s="3">
        <v>13.95</v>
      </c>
      <c r="G904" s="5">
        <f t="shared" si="28"/>
        <v>43374</v>
      </c>
      <c r="H904" s="3">
        <f t="shared" si="29"/>
        <v>7</v>
      </c>
    </row>
    <row r="905" spans="1:8" x14ac:dyDescent="0.35">
      <c r="A905" s="3" t="s">
        <v>1817</v>
      </c>
      <c r="B905" s="3" t="s">
        <v>1818</v>
      </c>
      <c r="C905" s="4">
        <v>43480</v>
      </c>
      <c r="D905" s="4">
        <v>43720</v>
      </c>
      <c r="E905" s="3" t="s">
        <v>18</v>
      </c>
      <c r="F905" s="3">
        <v>13.95</v>
      </c>
      <c r="G905" s="5">
        <f t="shared" si="28"/>
        <v>43466</v>
      </c>
      <c r="H905" s="3">
        <f t="shared" si="29"/>
        <v>8</v>
      </c>
    </row>
    <row r="906" spans="1:8" x14ac:dyDescent="0.35">
      <c r="A906" s="3" t="s">
        <v>1819</v>
      </c>
      <c r="B906" s="3" t="s">
        <v>1820</v>
      </c>
      <c r="C906" s="4">
        <v>43485</v>
      </c>
      <c r="D906" s="4">
        <v>43995</v>
      </c>
      <c r="E906" s="3" t="s">
        <v>18</v>
      </c>
      <c r="F906" s="3">
        <v>13.95</v>
      </c>
      <c r="G906" s="5">
        <f t="shared" si="28"/>
        <v>43466</v>
      </c>
      <c r="H906" s="3">
        <f t="shared" si="29"/>
        <v>17</v>
      </c>
    </row>
    <row r="907" spans="1:8" x14ac:dyDescent="0.35">
      <c r="A907" s="3" t="s">
        <v>1821</v>
      </c>
      <c r="B907" s="3" t="s">
        <v>1822</v>
      </c>
      <c r="C907" s="4">
        <v>42956</v>
      </c>
      <c r="D907" s="4">
        <v>43436</v>
      </c>
      <c r="E907" s="3" t="s">
        <v>10</v>
      </c>
      <c r="F907" s="3">
        <v>69.95</v>
      </c>
      <c r="G907" s="5">
        <f t="shared" si="28"/>
        <v>42948</v>
      </c>
      <c r="H907" s="3">
        <f t="shared" si="29"/>
        <v>16</v>
      </c>
    </row>
    <row r="908" spans="1:8" x14ac:dyDescent="0.35">
      <c r="A908" s="3" t="s">
        <v>1823</v>
      </c>
      <c r="B908" s="3" t="s">
        <v>1824</v>
      </c>
      <c r="C908" s="4">
        <v>43072</v>
      </c>
      <c r="D908" s="4">
        <v>43552</v>
      </c>
      <c r="E908" s="3" t="s">
        <v>15</v>
      </c>
      <c r="F908" s="3">
        <v>27.95</v>
      </c>
      <c r="G908" s="5">
        <f t="shared" si="28"/>
        <v>43070</v>
      </c>
      <c r="H908" s="3">
        <f t="shared" si="29"/>
        <v>16</v>
      </c>
    </row>
    <row r="909" spans="1:8" x14ac:dyDescent="0.35">
      <c r="A909" s="3" t="s">
        <v>1825</v>
      </c>
      <c r="B909" s="3" t="s">
        <v>1826</v>
      </c>
      <c r="C909" s="4">
        <v>43130</v>
      </c>
      <c r="D909" s="4">
        <v>43520</v>
      </c>
      <c r="E909" s="3" t="s">
        <v>10</v>
      </c>
      <c r="F909" s="3">
        <v>69.95</v>
      </c>
      <c r="G909" s="5">
        <f t="shared" si="28"/>
        <v>43101</v>
      </c>
      <c r="H909" s="3">
        <f t="shared" si="29"/>
        <v>13</v>
      </c>
    </row>
    <row r="910" spans="1:8" x14ac:dyDescent="0.35">
      <c r="A910" s="3" t="s">
        <v>1827</v>
      </c>
      <c r="B910" s="3" t="s">
        <v>1828</v>
      </c>
      <c r="C910" s="4">
        <v>43022</v>
      </c>
      <c r="D910" s="4">
        <v>43262</v>
      </c>
      <c r="E910" s="3" t="s">
        <v>18</v>
      </c>
      <c r="F910" s="3">
        <v>13.95</v>
      </c>
      <c r="G910" s="5">
        <f t="shared" si="28"/>
        <v>43009</v>
      </c>
      <c r="H910" s="3">
        <f t="shared" si="29"/>
        <v>8</v>
      </c>
    </row>
    <row r="911" spans="1:8" x14ac:dyDescent="0.35">
      <c r="A911" s="3" t="s">
        <v>1829</v>
      </c>
      <c r="B911" s="3" t="s">
        <v>1830</v>
      </c>
      <c r="C911" s="4">
        <v>43481</v>
      </c>
      <c r="D911" s="4">
        <v>43751</v>
      </c>
      <c r="E911" s="3" t="s">
        <v>10</v>
      </c>
      <c r="F911" s="3">
        <v>69.95</v>
      </c>
      <c r="G911" s="5">
        <f t="shared" si="28"/>
        <v>43466</v>
      </c>
      <c r="H911" s="3">
        <f t="shared" si="29"/>
        <v>9</v>
      </c>
    </row>
    <row r="912" spans="1:8" x14ac:dyDescent="0.35">
      <c r="A912" s="3" t="s">
        <v>1831</v>
      </c>
      <c r="B912" s="3" t="s">
        <v>1832</v>
      </c>
      <c r="C912" s="4">
        <v>43549</v>
      </c>
      <c r="D912" s="4">
        <v>43939</v>
      </c>
      <c r="E912" s="3" t="s">
        <v>10</v>
      </c>
      <c r="F912" s="3">
        <v>69.95</v>
      </c>
      <c r="G912" s="5">
        <f t="shared" si="28"/>
        <v>43525</v>
      </c>
      <c r="H912" s="3">
        <f t="shared" si="29"/>
        <v>13</v>
      </c>
    </row>
    <row r="913" spans="1:8" x14ac:dyDescent="0.35">
      <c r="A913" s="3" t="s">
        <v>1833</v>
      </c>
      <c r="B913" s="3" t="s">
        <v>1834</v>
      </c>
      <c r="C913" s="4">
        <v>43314</v>
      </c>
      <c r="D913" s="4">
        <v>44034</v>
      </c>
      <c r="E913" s="3" t="s">
        <v>18</v>
      </c>
      <c r="F913" s="3">
        <v>13.95</v>
      </c>
      <c r="G913" s="5">
        <f t="shared" si="28"/>
        <v>43313</v>
      </c>
      <c r="H913" s="3">
        <f t="shared" si="29"/>
        <v>24</v>
      </c>
    </row>
    <row r="914" spans="1:8" x14ac:dyDescent="0.35">
      <c r="A914" s="3" t="s">
        <v>1835</v>
      </c>
      <c r="B914" s="3" t="s">
        <v>1836</v>
      </c>
      <c r="C914" s="4">
        <v>43124</v>
      </c>
      <c r="D914" s="4">
        <v>43604</v>
      </c>
      <c r="E914" s="3" t="s">
        <v>18</v>
      </c>
      <c r="F914" s="3">
        <v>13.95</v>
      </c>
      <c r="G914" s="5">
        <f t="shared" si="28"/>
        <v>43101</v>
      </c>
      <c r="H914" s="3">
        <f t="shared" si="29"/>
        <v>16</v>
      </c>
    </row>
    <row r="915" spans="1:8" x14ac:dyDescent="0.35">
      <c r="A915" s="3" t="s">
        <v>1837</v>
      </c>
      <c r="B915" s="3" t="s">
        <v>1838</v>
      </c>
      <c r="C915" s="4">
        <v>43206</v>
      </c>
      <c r="D915" s="4">
        <v>43896</v>
      </c>
      <c r="E915" s="3" t="s">
        <v>15</v>
      </c>
      <c r="F915" s="3">
        <v>27.95</v>
      </c>
      <c r="G915" s="5">
        <f t="shared" si="28"/>
        <v>43191</v>
      </c>
      <c r="H915" s="3">
        <f t="shared" si="29"/>
        <v>23</v>
      </c>
    </row>
    <row r="916" spans="1:8" x14ac:dyDescent="0.35">
      <c r="A916" s="3" t="s">
        <v>1839</v>
      </c>
      <c r="B916" s="3" t="s">
        <v>1840</v>
      </c>
      <c r="C916" s="4">
        <v>43503</v>
      </c>
      <c r="D916" s="4">
        <v>43773</v>
      </c>
      <c r="E916" s="3" t="s">
        <v>18</v>
      </c>
      <c r="F916" s="3">
        <v>13.95</v>
      </c>
      <c r="G916" s="5">
        <f t="shared" si="28"/>
        <v>43497</v>
      </c>
      <c r="H916" s="3">
        <f t="shared" si="29"/>
        <v>9</v>
      </c>
    </row>
    <row r="917" spans="1:8" x14ac:dyDescent="0.35">
      <c r="A917" s="3" t="s">
        <v>1841</v>
      </c>
      <c r="B917" s="3" t="s">
        <v>1842</v>
      </c>
      <c r="C917" s="4">
        <v>43501</v>
      </c>
      <c r="D917" s="4">
        <v>44131</v>
      </c>
      <c r="E917" s="3" t="s">
        <v>15</v>
      </c>
      <c r="F917" s="3">
        <v>27.95</v>
      </c>
      <c r="G917" s="5">
        <f t="shared" si="28"/>
        <v>43497</v>
      </c>
      <c r="H917" s="3">
        <f t="shared" si="29"/>
        <v>21</v>
      </c>
    </row>
    <row r="918" spans="1:8" x14ac:dyDescent="0.35">
      <c r="A918" s="3" t="s">
        <v>1843</v>
      </c>
      <c r="B918" s="3" t="s">
        <v>1844</v>
      </c>
      <c r="C918" s="4">
        <v>42957</v>
      </c>
      <c r="D918" s="4">
        <v>43617</v>
      </c>
      <c r="E918" s="3" t="s">
        <v>18</v>
      </c>
      <c r="F918" s="3">
        <v>13.95</v>
      </c>
      <c r="G918" s="5">
        <f t="shared" si="28"/>
        <v>42948</v>
      </c>
      <c r="H918" s="3">
        <f t="shared" si="29"/>
        <v>22</v>
      </c>
    </row>
    <row r="919" spans="1:8" x14ac:dyDescent="0.35">
      <c r="A919" s="3" t="s">
        <v>1845</v>
      </c>
      <c r="B919" s="3" t="s">
        <v>1846</v>
      </c>
      <c r="C919" s="4">
        <v>42963</v>
      </c>
      <c r="D919" s="4">
        <v>43263</v>
      </c>
      <c r="E919" s="3" t="s">
        <v>10</v>
      </c>
      <c r="F919" s="3">
        <v>69.95</v>
      </c>
      <c r="G919" s="5">
        <f t="shared" si="28"/>
        <v>42948</v>
      </c>
      <c r="H919" s="3">
        <f t="shared" si="29"/>
        <v>10</v>
      </c>
    </row>
    <row r="920" spans="1:8" x14ac:dyDescent="0.35">
      <c r="A920" s="3" t="s">
        <v>1847</v>
      </c>
      <c r="B920" s="3" t="s">
        <v>1848</v>
      </c>
      <c r="C920" s="4">
        <v>43329</v>
      </c>
      <c r="D920" s="4">
        <v>43809</v>
      </c>
      <c r="E920" s="3" t="s">
        <v>15</v>
      </c>
      <c r="F920" s="3">
        <v>27.95</v>
      </c>
      <c r="G920" s="5">
        <f t="shared" si="28"/>
        <v>43313</v>
      </c>
      <c r="H920" s="3">
        <f t="shared" si="29"/>
        <v>16</v>
      </c>
    </row>
    <row r="921" spans="1:8" x14ac:dyDescent="0.35">
      <c r="A921" s="3" t="s">
        <v>1849</v>
      </c>
      <c r="B921" s="3" t="s">
        <v>1850</v>
      </c>
      <c r="C921" s="4">
        <v>43630</v>
      </c>
      <c r="D921" s="4">
        <v>43840</v>
      </c>
      <c r="E921" s="3" t="s">
        <v>10</v>
      </c>
      <c r="F921" s="3">
        <v>69.95</v>
      </c>
      <c r="G921" s="5">
        <f t="shared" si="28"/>
        <v>43617</v>
      </c>
      <c r="H921" s="3">
        <f t="shared" si="29"/>
        <v>7</v>
      </c>
    </row>
    <row r="922" spans="1:8" x14ac:dyDescent="0.35">
      <c r="A922" s="3" t="s">
        <v>1851</v>
      </c>
      <c r="B922" s="3" t="s">
        <v>1852</v>
      </c>
      <c r="C922" s="4">
        <v>43609</v>
      </c>
      <c r="D922" s="4">
        <v>43879</v>
      </c>
      <c r="E922" s="3" t="s">
        <v>15</v>
      </c>
      <c r="F922" s="3">
        <v>27.95</v>
      </c>
      <c r="G922" s="5">
        <f t="shared" si="28"/>
        <v>43586</v>
      </c>
      <c r="H922" s="3">
        <f t="shared" si="29"/>
        <v>9</v>
      </c>
    </row>
    <row r="923" spans="1:8" x14ac:dyDescent="0.35">
      <c r="A923" s="3" t="s">
        <v>1853</v>
      </c>
      <c r="B923" s="3" t="s">
        <v>1854</v>
      </c>
      <c r="C923" s="4">
        <v>43543</v>
      </c>
      <c r="D923" s="4">
        <v>44143</v>
      </c>
      <c r="E923" s="3" t="s">
        <v>15</v>
      </c>
      <c r="F923" s="3">
        <v>27.95</v>
      </c>
      <c r="G923" s="5">
        <f t="shared" si="28"/>
        <v>43525</v>
      </c>
      <c r="H923" s="3">
        <f t="shared" si="29"/>
        <v>20</v>
      </c>
    </row>
    <row r="924" spans="1:8" x14ac:dyDescent="0.35">
      <c r="A924" s="3" t="s">
        <v>1855</v>
      </c>
      <c r="B924" s="3" t="s">
        <v>1856</v>
      </c>
      <c r="C924" s="4">
        <v>43069</v>
      </c>
      <c r="D924" s="4">
        <v>43399</v>
      </c>
      <c r="E924" s="3" t="s">
        <v>18</v>
      </c>
      <c r="F924" s="3">
        <v>13.95</v>
      </c>
      <c r="G924" s="5">
        <f t="shared" si="28"/>
        <v>43040</v>
      </c>
      <c r="H924" s="3">
        <f t="shared" si="29"/>
        <v>11</v>
      </c>
    </row>
    <row r="925" spans="1:8" x14ac:dyDescent="0.35">
      <c r="A925" s="3" t="s">
        <v>1857</v>
      </c>
      <c r="B925" s="3" t="s">
        <v>1858</v>
      </c>
      <c r="C925" s="4">
        <v>43166</v>
      </c>
      <c r="D925" s="4"/>
      <c r="E925" s="3" t="s">
        <v>15</v>
      </c>
      <c r="F925" s="3">
        <v>27.95</v>
      </c>
      <c r="G925" s="5">
        <f t="shared" si="28"/>
        <v>43160</v>
      </c>
      <c r="H925" s="3" t="str">
        <f t="shared" si="29"/>
        <v>Active</v>
      </c>
    </row>
    <row r="926" spans="1:8" x14ac:dyDescent="0.35">
      <c r="A926" s="3" t="s">
        <v>1859</v>
      </c>
      <c r="B926" s="3" t="s">
        <v>1860</v>
      </c>
      <c r="C926" s="4">
        <v>43211</v>
      </c>
      <c r="D926" s="4"/>
      <c r="E926" s="3" t="s">
        <v>10</v>
      </c>
      <c r="F926" s="3">
        <v>69.95</v>
      </c>
      <c r="G926" s="5">
        <f t="shared" si="28"/>
        <v>43191</v>
      </c>
      <c r="H926" s="3" t="str">
        <f t="shared" si="29"/>
        <v>Active</v>
      </c>
    </row>
    <row r="927" spans="1:8" x14ac:dyDescent="0.35">
      <c r="A927" s="3" t="s">
        <v>1861</v>
      </c>
      <c r="B927" s="3" t="s">
        <v>1862</v>
      </c>
      <c r="C927" s="4">
        <v>43555</v>
      </c>
      <c r="D927" s="4"/>
      <c r="E927" s="3" t="s">
        <v>10</v>
      </c>
      <c r="F927" s="3">
        <v>69.95</v>
      </c>
      <c r="G927" s="5">
        <f t="shared" si="28"/>
        <v>43525</v>
      </c>
      <c r="H927" s="3" t="str">
        <f t="shared" si="29"/>
        <v>Active</v>
      </c>
    </row>
    <row r="928" spans="1:8" x14ac:dyDescent="0.35">
      <c r="A928" s="3" t="s">
        <v>1863</v>
      </c>
      <c r="B928" s="3" t="s">
        <v>1864</v>
      </c>
      <c r="C928" s="4">
        <v>43447</v>
      </c>
      <c r="D928" s="4"/>
      <c r="E928" s="3" t="s">
        <v>18</v>
      </c>
      <c r="F928" s="3">
        <v>13.95</v>
      </c>
      <c r="G928" s="5">
        <f t="shared" si="28"/>
        <v>43435</v>
      </c>
      <c r="H928" s="3" t="str">
        <f t="shared" si="29"/>
        <v>Active</v>
      </c>
    </row>
    <row r="929" spans="1:8" x14ac:dyDescent="0.35">
      <c r="A929" s="3" t="s">
        <v>1865</v>
      </c>
      <c r="B929" s="3" t="s">
        <v>1866</v>
      </c>
      <c r="C929" s="4">
        <v>43104</v>
      </c>
      <c r="D929" s="4"/>
      <c r="E929" s="3" t="s">
        <v>10</v>
      </c>
      <c r="F929" s="3">
        <v>69.95</v>
      </c>
      <c r="G929" s="5">
        <f t="shared" si="28"/>
        <v>43101</v>
      </c>
      <c r="H929" s="3" t="str">
        <f t="shared" si="29"/>
        <v>Active</v>
      </c>
    </row>
    <row r="930" spans="1:8" x14ac:dyDescent="0.35">
      <c r="A930" s="3" t="s">
        <v>1867</v>
      </c>
      <c r="B930" s="3" t="s">
        <v>1868</v>
      </c>
      <c r="C930" s="4">
        <v>42991</v>
      </c>
      <c r="D930" s="4"/>
      <c r="E930" s="3" t="s">
        <v>10</v>
      </c>
      <c r="F930" s="3">
        <v>69.95</v>
      </c>
      <c r="G930" s="5">
        <f t="shared" si="28"/>
        <v>42979</v>
      </c>
      <c r="H930" s="3" t="str">
        <f t="shared" si="29"/>
        <v>Active</v>
      </c>
    </row>
    <row r="931" spans="1:8" x14ac:dyDescent="0.35">
      <c r="A931" s="3" t="s">
        <v>1869</v>
      </c>
      <c r="B931" s="3" t="s">
        <v>1870</v>
      </c>
      <c r="C931" s="4">
        <v>43649</v>
      </c>
      <c r="D931" s="4"/>
      <c r="E931" s="3" t="s">
        <v>18</v>
      </c>
      <c r="F931" s="3">
        <v>13.95</v>
      </c>
      <c r="G931" s="5">
        <f t="shared" si="28"/>
        <v>43647</v>
      </c>
      <c r="H931" s="3" t="str">
        <f t="shared" si="29"/>
        <v>Active</v>
      </c>
    </row>
    <row r="932" spans="1:8" x14ac:dyDescent="0.35">
      <c r="A932" s="3" t="s">
        <v>1871</v>
      </c>
      <c r="B932" s="3" t="s">
        <v>1872</v>
      </c>
      <c r="C932" s="4">
        <v>43298</v>
      </c>
      <c r="D932" s="4"/>
      <c r="E932" s="3" t="s">
        <v>15</v>
      </c>
      <c r="F932" s="3">
        <v>27.95</v>
      </c>
      <c r="G932" s="5">
        <f t="shared" si="28"/>
        <v>43282</v>
      </c>
      <c r="H932" s="3" t="str">
        <f t="shared" si="29"/>
        <v>Active</v>
      </c>
    </row>
    <row r="933" spans="1:8" x14ac:dyDescent="0.35">
      <c r="A933" s="3" t="s">
        <v>1873</v>
      </c>
      <c r="B933" s="3" t="s">
        <v>1874</v>
      </c>
      <c r="C933" s="4">
        <v>43284</v>
      </c>
      <c r="D933" s="4"/>
      <c r="E933" s="3" t="s">
        <v>15</v>
      </c>
      <c r="F933" s="3">
        <v>27.95</v>
      </c>
      <c r="G933" s="5">
        <f t="shared" si="28"/>
        <v>43282</v>
      </c>
      <c r="H933" s="3" t="str">
        <f t="shared" si="29"/>
        <v>Active</v>
      </c>
    </row>
    <row r="934" spans="1:8" x14ac:dyDescent="0.35">
      <c r="A934" s="3" t="s">
        <v>1875</v>
      </c>
      <c r="B934" s="3" t="s">
        <v>1876</v>
      </c>
      <c r="C934" s="4">
        <v>43389</v>
      </c>
      <c r="D934" s="4"/>
      <c r="E934" s="3" t="s">
        <v>10</v>
      </c>
      <c r="F934" s="3">
        <v>69.95</v>
      </c>
      <c r="G934" s="5">
        <f t="shared" si="28"/>
        <v>43374</v>
      </c>
      <c r="H934" s="3" t="str">
        <f t="shared" si="29"/>
        <v>Active</v>
      </c>
    </row>
    <row r="935" spans="1:8" x14ac:dyDescent="0.35">
      <c r="A935" s="3" t="s">
        <v>1877</v>
      </c>
      <c r="B935" s="3" t="s">
        <v>1878</v>
      </c>
      <c r="C935" s="4">
        <v>43051</v>
      </c>
      <c r="D935" s="4"/>
      <c r="E935" s="3" t="s">
        <v>15</v>
      </c>
      <c r="F935" s="3">
        <v>27.95</v>
      </c>
      <c r="G935" s="5">
        <f t="shared" si="28"/>
        <v>43040</v>
      </c>
      <c r="H935" s="3" t="str">
        <f t="shared" si="29"/>
        <v>Active</v>
      </c>
    </row>
    <row r="936" spans="1:8" x14ac:dyDescent="0.35">
      <c r="A936" s="3" t="s">
        <v>1879</v>
      </c>
      <c r="B936" s="3" t="s">
        <v>1880</v>
      </c>
      <c r="C936" s="4">
        <v>43519</v>
      </c>
      <c r="D936" s="4">
        <v>43639</v>
      </c>
      <c r="E936" s="3" t="s">
        <v>18</v>
      </c>
      <c r="F936" s="3">
        <v>13.95</v>
      </c>
      <c r="G936" s="5">
        <f t="shared" si="28"/>
        <v>43497</v>
      </c>
      <c r="H936" s="3">
        <f t="shared" si="29"/>
        <v>4</v>
      </c>
    </row>
    <row r="937" spans="1:8" x14ac:dyDescent="0.35">
      <c r="A937" s="3" t="s">
        <v>1881</v>
      </c>
      <c r="B937" s="3" t="s">
        <v>1882</v>
      </c>
      <c r="C937" s="4">
        <v>43457</v>
      </c>
      <c r="D937" s="4">
        <v>43697</v>
      </c>
      <c r="E937" s="3" t="s">
        <v>10</v>
      </c>
      <c r="F937" s="3">
        <v>69.95</v>
      </c>
      <c r="G937" s="5">
        <f t="shared" si="28"/>
        <v>43435</v>
      </c>
      <c r="H937" s="3">
        <f t="shared" si="29"/>
        <v>8</v>
      </c>
    </row>
    <row r="938" spans="1:8" x14ac:dyDescent="0.35">
      <c r="A938" s="3" t="s">
        <v>1883</v>
      </c>
      <c r="B938" s="3" t="s">
        <v>1884</v>
      </c>
      <c r="C938" s="4">
        <v>43289</v>
      </c>
      <c r="D938" s="4">
        <v>43379</v>
      </c>
      <c r="E938" s="3" t="s">
        <v>18</v>
      </c>
      <c r="F938" s="3">
        <v>13.95</v>
      </c>
      <c r="G938" s="5">
        <f t="shared" si="28"/>
        <v>43282</v>
      </c>
      <c r="H938" s="3">
        <f t="shared" si="29"/>
        <v>3</v>
      </c>
    </row>
    <row r="939" spans="1:8" x14ac:dyDescent="0.35">
      <c r="A939" s="3" t="s">
        <v>1885</v>
      </c>
      <c r="B939" s="3" t="s">
        <v>1886</v>
      </c>
      <c r="C939" s="4">
        <v>43245</v>
      </c>
      <c r="D939" s="4">
        <v>43455</v>
      </c>
      <c r="E939" s="3" t="s">
        <v>10</v>
      </c>
      <c r="F939" s="3">
        <v>69.95</v>
      </c>
      <c r="G939" s="5">
        <f t="shared" si="28"/>
        <v>43221</v>
      </c>
      <c r="H939" s="3">
        <f t="shared" si="29"/>
        <v>7</v>
      </c>
    </row>
    <row r="940" spans="1:8" x14ac:dyDescent="0.35">
      <c r="A940" s="3" t="s">
        <v>1887</v>
      </c>
      <c r="B940" s="3" t="s">
        <v>1888</v>
      </c>
      <c r="C940" s="4">
        <v>43574</v>
      </c>
      <c r="D940" s="4">
        <v>44144</v>
      </c>
      <c r="E940" s="3" t="s">
        <v>18</v>
      </c>
      <c r="F940" s="3">
        <v>13.95</v>
      </c>
      <c r="G940" s="5">
        <f t="shared" si="28"/>
        <v>43556</v>
      </c>
      <c r="H940" s="3">
        <f t="shared" si="29"/>
        <v>19</v>
      </c>
    </row>
    <row r="941" spans="1:8" x14ac:dyDescent="0.35">
      <c r="A941" s="3" t="s">
        <v>1889</v>
      </c>
      <c r="B941" s="3" t="s">
        <v>1890</v>
      </c>
      <c r="C941" s="4">
        <v>43217</v>
      </c>
      <c r="D941" s="4">
        <v>43607</v>
      </c>
      <c r="E941" s="3" t="s">
        <v>18</v>
      </c>
      <c r="F941" s="3">
        <v>13.95</v>
      </c>
      <c r="G941" s="5">
        <f t="shared" si="28"/>
        <v>43191</v>
      </c>
      <c r="H941" s="3">
        <f t="shared" si="29"/>
        <v>13</v>
      </c>
    </row>
    <row r="942" spans="1:8" x14ac:dyDescent="0.35">
      <c r="A942" s="3" t="s">
        <v>1891</v>
      </c>
      <c r="B942" s="3" t="s">
        <v>1892</v>
      </c>
      <c r="C942" s="4">
        <v>43432</v>
      </c>
      <c r="D942" s="4">
        <v>44152</v>
      </c>
      <c r="E942" s="3" t="s">
        <v>15</v>
      </c>
      <c r="F942" s="3">
        <v>27.95</v>
      </c>
      <c r="G942" s="5">
        <f t="shared" si="28"/>
        <v>43405</v>
      </c>
      <c r="H942" s="3">
        <f t="shared" si="29"/>
        <v>24</v>
      </c>
    </row>
    <row r="943" spans="1:8" x14ac:dyDescent="0.35">
      <c r="A943" s="3" t="s">
        <v>1893</v>
      </c>
      <c r="B943" s="3" t="s">
        <v>1894</v>
      </c>
      <c r="C943" s="4">
        <v>43200</v>
      </c>
      <c r="D943" s="4">
        <v>43620</v>
      </c>
      <c r="E943" s="3" t="s">
        <v>18</v>
      </c>
      <c r="F943" s="3">
        <v>13.95</v>
      </c>
      <c r="G943" s="5">
        <f t="shared" si="28"/>
        <v>43191</v>
      </c>
      <c r="H943" s="3">
        <f t="shared" si="29"/>
        <v>14</v>
      </c>
    </row>
    <row r="944" spans="1:8" x14ac:dyDescent="0.35">
      <c r="A944" s="3" t="s">
        <v>1895</v>
      </c>
      <c r="B944" s="3" t="s">
        <v>1896</v>
      </c>
      <c r="C944" s="4">
        <v>43424</v>
      </c>
      <c r="D944" s="4">
        <v>44114</v>
      </c>
      <c r="E944" s="3" t="s">
        <v>18</v>
      </c>
      <c r="F944" s="3">
        <v>13.95</v>
      </c>
      <c r="G944" s="5">
        <f t="shared" si="28"/>
        <v>43405</v>
      </c>
      <c r="H944" s="3">
        <f t="shared" si="29"/>
        <v>23</v>
      </c>
    </row>
    <row r="945" spans="1:8" x14ac:dyDescent="0.35">
      <c r="A945" s="3" t="s">
        <v>1897</v>
      </c>
      <c r="B945" s="3" t="s">
        <v>1898</v>
      </c>
      <c r="C945" s="4">
        <v>42910</v>
      </c>
      <c r="D945" s="4">
        <v>43390</v>
      </c>
      <c r="E945" s="3" t="s">
        <v>18</v>
      </c>
      <c r="F945" s="3">
        <v>13.95</v>
      </c>
      <c r="G945" s="5">
        <f t="shared" si="28"/>
        <v>42887</v>
      </c>
      <c r="H945" s="3">
        <f t="shared" si="29"/>
        <v>16</v>
      </c>
    </row>
    <row r="946" spans="1:8" x14ac:dyDescent="0.35">
      <c r="A946" s="3" t="s">
        <v>1899</v>
      </c>
      <c r="B946" s="3" t="s">
        <v>1900</v>
      </c>
      <c r="C946" s="4">
        <v>43486</v>
      </c>
      <c r="D946" s="4">
        <v>44266</v>
      </c>
      <c r="E946" s="3" t="s">
        <v>18</v>
      </c>
      <c r="F946" s="3">
        <v>13.95</v>
      </c>
      <c r="G946" s="5">
        <f t="shared" si="28"/>
        <v>43466</v>
      </c>
      <c r="H946" s="3">
        <f t="shared" si="29"/>
        <v>26</v>
      </c>
    </row>
    <row r="947" spans="1:8" x14ac:dyDescent="0.35">
      <c r="A947" s="3" t="s">
        <v>1901</v>
      </c>
      <c r="B947" s="3" t="s">
        <v>1902</v>
      </c>
      <c r="C947" s="4">
        <v>43026</v>
      </c>
      <c r="D947" s="4">
        <v>43596</v>
      </c>
      <c r="E947" s="3" t="s">
        <v>10</v>
      </c>
      <c r="F947" s="3">
        <v>69.95</v>
      </c>
      <c r="G947" s="5">
        <f t="shared" si="28"/>
        <v>43009</v>
      </c>
      <c r="H947" s="3">
        <f t="shared" si="29"/>
        <v>19</v>
      </c>
    </row>
    <row r="948" spans="1:8" x14ac:dyDescent="0.35">
      <c r="A948" s="3" t="s">
        <v>1903</v>
      </c>
      <c r="B948" s="3" t="s">
        <v>1904</v>
      </c>
      <c r="C948" s="4">
        <v>43413</v>
      </c>
      <c r="D948" s="4">
        <v>43923</v>
      </c>
      <c r="E948" s="3" t="s">
        <v>18</v>
      </c>
      <c r="F948" s="3">
        <v>13.95</v>
      </c>
      <c r="G948" s="5">
        <f t="shared" si="28"/>
        <v>43405</v>
      </c>
      <c r="H948" s="3">
        <f t="shared" si="29"/>
        <v>17</v>
      </c>
    </row>
    <row r="949" spans="1:8" x14ac:dyDescent="0.35">
      <c r="A949" s="3" t="s">
        <v>1905</v>
      </c>
      <c r="B949" s="3" t="s">
        <v>1906</v>
      </c>
      <c r="C949" s="4">
        <v>43262</v>
      </c>
      <c r="D949" s="4"/>
      <c r="E949" s="3" t="s">
        <v>15</v>
      </c>
      <c r="F949" s="3">
        <v>27.95</v>
      </c>
      <c r="G949" s="5">
        <f t="shared" si="28"/>
        <v>43252</v>
      </c>
      <c r="H949" s="3" t="str">
        <f t="shared" si="29"/>
        <v>Active</v>
      </c>
    </row>
    <row r="950" spans="1:8" x14ac:dyDescent="0.35">
      <c r="A950" s="3" t="s">
        <v>1907</v>
      </c>
      <c r="B950" s="3" t="s">
        <v>1908</v>
      </c>
      <c r="C950" s="4">
        <v>43291</v>
      </c>
      <c r="D950" s="4">
        <v>43771</v>
      </c>
      <c r="E950" s="3" t="s">
        <v>15</v>
      </c>
      <c r="F950" s="3">
        <v>27.95</v>
      </c>
      <c r="G950" s="5">
        <f t="shared" si="28"/>
        <v>43282</v>
      </c>
      <c r="H950" s="3">
        <f t="shared" si="29"/>
        <v>16</v>
      </c>
    </row>
    <row r="951" spans="1:8" x14ac:dyDescent="0.35">
      <c r="A951" s="3" t="s">
        <v>1909</v>
      </c>
      <c r="B951" s="3" t="s">
        <v>1910</v>
      </c>
      <c r="C951" s="4">
        <v>43115</v>
      </c>
      <c r="D951" s="4">
        <v>43775</v>
      </c>
      <c r="E951" s="3" t="s">
        <v>10</v>
      </c>
      <c r="F951" s="3">
        <v>69.95</v>
      </c>
      <c r="G951" s="5">
        <f t="shared" si="28"/>
        <v>43101</v>
      </c>
      <c r="H951" s="3">
        <f t="shared" si="29"/>
        <v>22</v>
      </c>
    </row>
    <row r="952" spans="1:8" x14ac:dyDescent="0.35">
      <c r="A952" s="3" t="s">
        <v>1911</v>
      </c>
      <c r="B952" s="3" t="s">
        <v>1912</v>
      </c>
      <c r="C952" s="4">
        <v>42996</v>
      </c>
      <c r="D952" s="4">
        <v>43236</v>
      </c>
      <c r="E952" s="3" t="s">
        <v>10</v>
      </c>
      <c r="F952" s="3">
        <v>69.95</v>
      </c>
      <c r="G952" s="5">
        <f t="shared" si="28"/>
        <v>42979</v>
      </c>
      <c r="H952" s="3">
        <f t="shared" si="29"/>
        <v>8</v>
      </c>
    </row>
    <row r="953" spans="1:8" x14ac:dyDescent="0.35">
      <c r="A953" s="3" t="s">
        <v>1913</v>
      </c>
      <c r="B953" s="3" t="s">
        <v>1914</v>
      </c>
      <c r="C953" s="4">
        <v>43549</v>
      </c>
      <c r="D953" s="4">
        <v>43729</v>
      </c>
      <c r="E953" s="3" t="s">
        <v>10</v>
      </c>
      <c r="F953" s="3">
        <v>69.95</v>
      </c>
      <c r="G953" s="5">
        <f t="shared" si="28"/>
        <v>43525</v>
      </c>
      <c r="H953" s="3">
        <f t="shared" si="29"/>
        <v>6</v>
      </c>
    </row>
    <row r="954" spans="1:8" x14ac:dyDescent="0.35">
      <c r="A954" s="3" t="s">
        <v>1915</v>
      </c>
      <c r="B954" s="3" t="s">
        <v>1916</v>
      </c>
      <c r="C954" s="4">
        <v>43640</v>
      </c>
      <c r="D954" s="4">
        <v>44270</v>
      </c>
      <c r="E954" s="3" t="s">
        <v>10</v>
      </c>
      <c r="F954" s="3">
        <v>69.95</v>
      </c>
      <c r="G954" s="5">
        <f t="shared" si="28"/>
        <v>43617</v>
      </c>
      <c r="H954" s="3">
        <f t="shared" si="29"/>
        <v>21</v>
      </c>
    </row>
    <row r="955" spans="1:8" x14ac:dyDescent="0.35">
      <c r="A955" s="3" t="s">
        <v>1917</v>
      </c>
      <c r="B955" s="3" t="s">
        <v>1918</v>
      </c>
      <c r="C955" s="4">
        <v>43300</v>
      </c>
      <c r="D955" s="4">
        <v>44020</v>
      </c>
      <c r="E955" s="3" t="s">
        <v>18</v>
      </c>
      <c r="F955" s="3">
        <v>13.95</v>
      </c>
      <c r="G955" s="5">
        <f t="shared" si="28"/>
        <v>43282</v>
      </c>
      <c r="H955" s="3">
        <f t="shared" si="29"/>
        <v>24</v>
      </c>
    </row>
    <row r="956" spans="1:8" x14ac:dyDescent="0.35">
      <c r="A956" s="3" t="s">
        <v>1919</v>
      </c>
      <c r="B956" s="3" t="s">
        <v>1920</v>
      </c>
      <c r="C956" s="4">
        <v>43278</v>
      </c>
      <c r="D956" s="4">
        <v>43367</v>
      </c>
      <c r="E956" s="3" t="s">
        <v>10</v>
      </c>
      <c r="F956" s="3">
        <v>69.95</v>
      </c>
      <c r="G956" s="5">
        <f t="shared" si="28"/>
        <v>43252</v>
      </c>
      <c r="H956" s="3">
        <f t="shared" si="29"/>
        <v>3</v>
      </c>
    </row>
    <row r="957" spans="1:8" x14ac:dyDescent="0.35">
      <c r="A957" s="3" t="s">
        <v>1921</v>
      </c>
      <c r="B957" s="3" t="s">
        <v>1922</v>
      </c>
      <c r="C957" s="4">
        <v>43437</v>
      </c>
      <c r="D957" s="4">
        <v>43797</v>
      </c>
      <c r="E957" s="3" t="s">
        <v>15</v>
      </c>
      <c r="F957" s="3">
        <v>27.95</v>
      </c>
      <c r="G957" s="5">
        <f t="shared" si="28"/>
        <v>43435</v>
      </c>
      <c r="H957" s="3">
        <f t="shared" si="29"/>
        <v>12</v>
      </c>
    </row>
    <row r="958" spans="1:8" x14ac:dyDescent="0.35">
      <c r="A958" s="3" t="s">
        <v>1923</v>
      </c>
      <c r="B958" s="3" t="s">
        <v>1924</v>
      </c>
      <c r="C958" s="4">
        <v>43604</v>
      </c>
      <c r="D958" s="4"/>
      <c r="E958" s="3" t="s">
        <v>15</v>
      </c>
      <c r="F958" s="3">
        <v>27.95</v>
      </c>
      <c r="G958" s="5">
        <f t="shared" si="28"/>
        <v>43586</v>
      </c>
      <c r="H958" s="3" t="str">
        <f t="shared" si="29"/>
        <v>Active</v>
      </c>
    </row>
    <row r="959" spans="1:8" x14ac:dyDescent="0.35">
      <c r="A959" s="3" t="s">
        <v>1925</v>
      </c>
      <c r="B959" s="3" t="s">
        <v>1926</v>
      </c>
      <c r="C959" s="4">
        <v>43556</v>
      </c>
      <c r="D959" s="4">
        <v>44096</v>
      </c>
      <c r="E959" s="3" t="s">
        <v>18</v>
      </c>
      <c r="F959" s="3">
        <v>13.95</v>
      </c>
      <c r="G959" s="5">
        <f t="shared" si="28"/>
        <v>43556</v>
      </c>
      <c r="H959" s="3">
        <f t="shared" si="29"/>
        <v>18</v>
      </c>
    </row>
    <row r="960" spans="1:8" x14ac:dyDescent="0.35">
      <c r="A960" s="3" t="s">
        <v>1927</v>
      </c>
      <c r="B960" s="3" t="s">
        <v>1928</v>
      </c>
      <c r="C960" s="4">
        <v>43163</v>
      </c>
      <c r="D960" s="4">
        <v>43253</v>
      </c>
      <c r="E960" s="3" t="s">
        <v>18</v>
      </c>
      <c r="F960" s="3">
        <v>13.95</v>
      </c>
      <c r="G960" s="5">
        <f t="shared" si="28"/>
        <v>43160</v>
      </c>
      <c r="H960" s="3">
        <f t="shared" si="29"/>
        <v>3</v>
      </c>
    </row>
    <row r="961" spans="1:8" x14ac:dyDescent="0.35">
      <c r="A961" s="3" t="s">
        <v>1929</v>
      </c>
      <c r="B961" s="3" t="s">
        <v>1930</v>
      </c>
      <c r="C961" s="4">
        <v>43642</v>
      </c>
      <c r="D961" s="4"/>
      <c r="E961" s="3" t="s">
        <v>10</v>
      </c>
      <c r="F961" s="3">
        <v>69.95</v>
      </c>
      <c r="G961" s="5">
        <f t="shared" si="28"/>
        <v>43617</v>
      </c>
      <c r="H961" s="3" t="str">
        <f t="shared" si="29"/>
        <v>Active</v>
      </c>
    </row>
    <row r="962" spans="1:8" x14ac:dyDescent="0.35">
      <c r="A962" s="3" t="s">
        <v>1931</v>
      </c>
      <c r="B962" s="3" t="s">
        <v>1932</v>
      </c>
      <c r="C962" s="4">
        <v>43082</v>
      </c>
      <c r="D962" s="4">
        <v>43862</v>
      </c>
      <c r="E962" s="3" t="s">
        <v>18</v>
      </c>
      <c r="F962" s="3">
        <v>13.95</v>
      </c>
      <c r="G962" s="5">
        <f t="shared" si="28"/>
        <v>43070</v>
      </c>
      <c r="H962" s="3">
        <f t="shared" si="29"/>
        <v>26</v>
      </c>
    </row>
    <row r="963" spans="1:8" x14ac:dyDescent="0.35">
      <c r="A963" s="3" t="s">
        <v>1933</v>
      </c>
      <c r="B963" s="3" t="s">
        <v>1934</v>
      </c>
      <c r="C963" s="4">
        <v>43236</v>
      </c>
      <c r="D963" s="4">
        <v>44046</v>
      </c>
      <c r="E963" s="3" t="s">
        <v>18</v>
      </c>
      <c r="F963" s="3">
        <v>13.95</v>
      </c>
      <c r="G963" s="5">
        <f t="shared" ref="G963:G1001" si="30">DATE(YEAR(C963),MONTH(C963),1)</f>
        <v>43221</v>
      </c>
      <c r="H963" s="3">
        <f t="shared" ref="H963:H1001" si="31">IF(ISNUMBER(D963),ROUND((D963-C963)/30,0), "Active")</f>
        <v>27</v>
      </c>
    </row>
    <row r="964" spans="1:8" x14ac:dyDescent="0.35">
      <c r="A964" s="3" t="s">
        <v>1935</v>
      </c>
      <c r="B964" s="3" t="s">
        <v>1936</v>
      </c>
      <c r="C964" s="4">
        <v>43236</v>
      </c>
      <c r="D964" s="4">
        <v>43356</v>
      </c>
      <c r="E964" s="3" t="s">
        <v>15</v>
      </c>
      <c r="F964" s="3">
        <v>27.95</v>
      </c>
      <c r="G964" s="5">
        <f t="shared" si="30"/>
        <v>43221</v>
      </c>
      <c r="H964" s="3">
        <f t="shared" si="31"/>
        <v>4</v>
      </c>
    </row>
    <row r="965" spans="1:8" x14ac:dyDescent="0.35">
      <c r="A965" s="3" t="s">
        <v>1937</v>
      </c>
      <c r="B965" s="3" t="s">
        <v>1938</v>
      </c>
      <c r="C965" s="4">
        <v>43305</v>
      </c>
      <c r="D965" s="4">
        <v>43935</v>
      </c>
      <c r="E965" s="3" t="s">
        <v>18</v>
      </c>
      <c r="F965" s="3">
        <v>13.95</v>
      </c>
      <c r="G965" s="5">
        <f t="shared" si="30"/>
        <v>43282</v>
      </c>
      <c r="H965" s="3">
        <f t="shared" si="31"/>
        <v>21</v>
      </c>
    </row>
    <row r="966" spans="1:8" x14ac:dyDescent="0.35">
      <c r="A966" s="3" t="s">
        <v>1939</v>
      </c>
      <c r="B966" s="3" t="s">
        <v>1940</v>
      </c>
      <c r="C966" s="4">
        <v>43538</v>
      </c>
      <c r="D966" s="4"/>
      <c r="E966" s="3" t="s">
        <v>10</v>
      </c>
      <c r="F966" s="3">
        <v>69.95</v>
      </c>
      <c r="G966" s="5">
        <f t="shared" si="30"/>
        <v>43525</v>
      </c>
      <c r="H966" s="3" t="str">
        <f t="shared" si="31"/>
        <v>Active</v>
      </c>
    </row>
    <row r="967" spans="1:8" x14ac:dyDescent="0.35">
      <c r="A967" s="3" t="s">
        <v>1941</v>
      </c>
      <c r="B967" s="3" t="s">
        <v>1942</v>
      </c>
      <c r="C967" s="4">
        <v>43207</v>
      </c>
      <c r="D967" s="4">
        <v>43657</v>
      </c>
      <c r="E967" s="3" t="s">
        <v>15</v>
      </c>
      <c r="F967" s="3">
        <v>27.95</v>
      </c>
      <c r="G967" s="5">
        <f t="shared" si="30"/>
        <v>43191</v>
      </c>
      <c r="H967" s="3">
        <f t="shared" si="31"/>
        <v>15</v>
      </c>
    </row>
    <row r="968" spans="1:8" x14ac:dyDescent="0.35">
      <c r="A968" s="3" t="s">
        <v>1943</v>
      </c>
      <c r="B968" s="3" t="s">
        <v>1944</v>
      </c>
      <c r="C968" s="4">
        <v>43656</v>
      </c>
      <c r="D968" s="4">
        <v>44436</v>
      </c>
      <c r="E968" s="3" t="s">
        <v>18</v>
      </c>
      <c r="F968" s="3">
        <v>13.95</v>
      </c>
      <c r="G968" s="5">
        <f t="shared" si="30"/>
        <v>43647</v>
      </c>
      <c r="H968" s="3">
        <f t="shared" si="31"/>
        <v>26</v>
      </c>
    </row>
    <row r="969" spans="1:8" x14ac:dyDescent="0.35">
      <c r="A969" s="3" t="s">
        <v>1945</v>
      </c>
      <c r="B969" s="3" t="s">
        <v>1946</v>
      </c>
      <c r="C969" s="4">
        <v>43659</v>
      </c>
      <c r="D969" s="4">
        <v>44049</v>
      </c>
      <c r="E969" s="3" t="s">
        <v>15</v>
      </c>
      <c r="F969" s="3">
        <v>27.95</v>
      </c>
      <c r="G969" s="5">
        <f t="shared" si="30"/>
        <v>43647</v>
      </c>
      <c r="H969" s="3">
        <f t="shared" si="31"/>
        <v>13</v>
      </c>
    </row>
    <row r="970" spans="1:8" x14ac:dyDescent="0.35">
      <c r="A970" s="3" t="s">
        <v>1947</v>
      </c>
      <c r="B970" s="3" t="s">
        <v>1948</v>
      </c>
      <c r="C970" s="4">
        <v>43207</v>
      </c>
      <c r="D970" s="4">
        <v>43897</v>
      </c>
      <c r="E970" s="3" t="s">
        <v>15</v>
      </c>
      <c r="F970" s="3">
        <v>27.95</v>
      </c>
      <c r="G970" s="5">
        <f t="shared" si="30"/>
        <v>43191</v>
      </c>
      <c r="H970" s="3">
        <f t="shared" si="31"/>
        <v>23</v>
      </c>
    </row>
    <row r="971" spans="1:8" x14ac:dyDescent="0.35">
      <c r="A971" s="3" t="s">
        <v>1949</v>
      </c>
      <c r="B971" s="3" t="s">
        <v>1950</v>
      </c>
      <c r="C971" s="4">
        <v>43114</v>
      </c>
      <c r="D971" s="4">
        <v>43204</v>
      </c>
      <c r="E971" s="3" t="s">
        <v>10</v>
      </c>
      <c r="F971" s="3">
        <v>69.95</v>
      </c>
      <c r="G971" s="5">
        <f t="shared" si="30"/>
        <v>43101</v>
      </c>
      <c r="H971" s="3">
        <f t="shared" si="31"/>
        <v>3</v>
      </c>
    </row>
    <row r="972" spans="1:8" x14ac:dyDescent="0.35">
      <c r="A972" s="3" t="s">
        <v>1951</v>
      </c>
      <c r="B972" s="3" t="s">
        <v>1952</v>
      </c>
      <c r="C972" s="4">
        <v>43000</v>
      </c>
      <c r="D972" s="4">
        <v>43600</v>
      </c>
      <c r="E972" s="3" t="s">
        <v>15</v>
      </c>
      <c r="F972" s="3">
        <v>27.95</v>
      </c>
      <c r="G972" s="5">
        <f t="shared" si="30"/>
        <v>42979</v>
      </c>
      <c r="H972" s="3">
        <f t="shared" si="31"/>
        <v>20</v>
      </c>
    </row>
    <row r="973" spans="1:8" x14ac:dyDescent="0.35">
      <c r="A973" s="3" t="s">
        <v>1953</v>
      </c>
      <c r="B973" s="3" t="s">
        <v>1954</v>
      </c>
      <c r="C973" s="4">
        <v>43629</v>
      </c>
      <c r="D973" s="4">
        <v>43809</v>
      </c>
      <c r="E973" s="3" t="s">
        <v>18</v>
      </c>
      <c r="F973" s="3">
        <v>13.95</v>
      </c>
      <c r="G973" s="5">
        <f t="shared" si="30"/>
        <v>43617</v>
      </c>
      <c r="H973" s="3">
        <f t="shared" si="31"/>
        <v>6</v>
      </c>
    </row>
    <row r="974" spans="1:8" x14ac:dyDescent="0.35">
      <c r="A974" s="3" t="s">
        <v>1955</v>
      </c>
      <c r="B974" s="3" t="s">
        <v>1956</v>
      </c>
      <c r="C974" s="4">
        <v>43361</v>
      </c>
      <c r="D974" s="4">
        <v>43451</v>
      </c>
      <c r="E974" s="3" t="s">
        <v>15</v>
      </c>
      <c r="F974" s="3">
        <v>27.95</v>
      </c>
      <c r="G974" s="5">
        <f t="shared" si="30"/>
        <v>43344</v>
      </c>
      <c r="H974" s="3">
        <f t="shared" si="31"/>
        <v>3</v>
      </c>
    </row>
    <row r="975" spans="1:8" x14ac:dyDescent="0.35">
      <c r="A975" s="3" t="s">
        <v>1957</v>
      </c>
      <c r="B975" s="3" t="s">
        <v>1958</v>
      </c>
      <c r="C975" s="4">
        <v>43601</v>
      </c>
      <c r="D975" s="4">
        <v>44351</v>
      </c>
      <c r="E975" s="3" t="s">
        <v>18</v>
      </c>
      <c r="F975" s="3">
        <v>13.95</v>
      </c>
      <c r="G975" s="5">
        <f t="shared" si="30"/>
        <v>43586</v>
      </c>
      <c r="H975" s="3">
        <f t="shared" si="31"/>
        <v>25</v>
      </c>
    </row>
    <row r="976" spans="1:8" x14ac:dyDescent="0.35">
      <c r="A976" s="3" t="s">
        <v>1959</v>
      </c>
      <c r="B976" s="3" t="s">
        <v>1960</v>
      </c>
      <c r="C976" s="4">
        <v>43609</v>
      </c>
      <c r="D976" s="4">
        <v>44209</v>
      </c>
      <c r="E976" s="3" t="s">
        <v>10</v>
      </c>
      <c r="F976" s="3">
        <v>69.95</v>
      </c>
      <c r="G976" s="5">
        <f t="shared" si="30"/>
        <v>43586</v>
      </c>
      <c r="H976" s="3">
        <f t="shared" si="31"/>
        <v>20</v>
      </c>
    </row>
    <row r="977" spans="1:8" x14ac:dyDescent="0.35">
      <c r="A977" s="3" t="s">
        <v>1961</v>
      </c>
      <c r="B977" s="3" t="s">
        <v>1962</v>
      </c>
      <c r="C977" s="4">
        <v>43122</v>
      </c>
      <c r="D977" s="4"/>
      <c r="E977" s="3" t="s">
        <v>18</v>
      </c>
      <c r="F977" s="3">
        <v>13.95</v>
      </c>
      <c r="G977" s="5">
        <f t="shared" si="30"/>
        <v>43101</v>
      </c>
      <c r="H977" s="3" t="str">
        <f t="shared" si="31"/>
        <v>Active</v>
      </c>
    </row>
    <row r="978" spans="1:8" x14ac:dyDescent="0.35">
      <c r="A978" s="3" t="s">
        <v>1963</v>
      </c>
      <c r="B978" s="3" t="s">
        <v>1964</v>
      </c>
      <c r="C978" s="4">
        <v>43070</v>
      </c>
      <c r="D978" s="4"/>
      <c r="E978" s="3" t="s">
        <v>18</v>
      </c>
      <c r="F978" s="3">
        <v>13.95</v>
      </c>
      <c r="G978" s="5">
        <f t="shared" si="30"/>
        <v>43070</v>
      </c>
      <c r="H978" s="3" t="str">
        <f t="shared" si="31"/>
        <v>Active</v>
      </c>
    </row>
    <row r="979" spans="1:8" x14ac:dyDescent="0.35">
      <c r="A979" s="3" t="s">
        <v>1965</v>
      </c>
      <c r="B979" s="3" t="s">
        <v>1966</v>
      </c>
      <c r="C979" s="4">
        <v>43376</v>
      </c>
      <c r="D979" s="4">
        <v>43616</v>
      </c>
      <c r="E979" s="3" t="s">
        <v>10</v>
      </c>
      <c r="F979" s="3">
        <v>69.95</v>
      </c>
      <c r="G979" s="5">
        <f t="shared" si="30"/>
        <v>43374</v>
      </c>
      <c r="H979" s="3">
        <f t="shared" si="31"/>
        <v>8</v>
      </c>
    </row>
    <row r="980" spans="1:8" x14ac:dyDescent="0.35">
      <c r="A980" s="3" t="s">
        <v>1967</v>
      </c>
      <c r="B980" s="3" t="s">
        <v>1968</v>
      </c>
      <c r="C980" s="4">
        <v>42970</v>
      </c>
      <c r="D980" s="4">
        <v>43120</v>
      </c>
      <c r="E980" s="3" t="s">
        <v>15</v>
      </c>
      <c r="F980" s="3">
        <v>27.95</v>
      </c>
      <c r="G980" s="5">
        <f t="shared" si="30"/>
        <v>42948</v>
      </c>
      <c r="H980" s="3">
        <f t="shared" si="31"/>
        <v>5</v>
      </c>
    </row>
    <row r="981" spans="1:8" x14ac:dyDescent="0.35">
      <c r="A981" s="3" t="s">
        <v>1969</v>
      </c>
      <c r="B981" s="3" t="s">
        <v>1970</v>
      </c>
      <c r="C981" s="4">
        <v>43285</v>
      </c>
      <c r="D981" s="4">
        <v>43915</v>
      </c>
      <c r="E981" s="3" t="s">
        <v>18</v>
      </c>
      <c r="F981" s="3">
        <v>13.95</v>
      </c>
      <c r="G981" s="5">
        <f t="shared" si="30"/>
        <v>43282</v>
      </c>
      <c r="H981" s="3">
        <f t="shared" si="31"/>
        <v>21</v>
      </c>
    </row>
    <row r="982" spans="1:8" x14ac:dyDescent="0.35">
      <c r="A982" s="3" t="s">
        <v>1971</v>
      </c>
      <c r="B982" s="3" t="s">
        <v>1972</v>
      </c>
      <c r="C982" s="4">
        <v>42963</v>
      </c>
      <c r="D982" s="4">
        <v>43203</v>
      </c>
      <c r="E982" s="3" t="s">
        <v>15</v>
      </c>
      <c r="F982" s="3">
        <v>27.95</v>
      </c>
      <c r="G982" s="5">
        <f t="shared" si="30"/>
        <v>42948</v>
      </c>
      <c r="H982" s="3">
        <f t="shared" si="31"/>
        <v>8</v>
      </c>
    </row>
    <row r="983" spans="1:8" x14ac:dyDescent="0.35">
      <c r="A983" s="3" t="s">
        <v>1973</v>
      </c>
      <c r="B983" s="3" t="s">
        <v>1974</v>
      </c>
      <c r="C983" s="4">
        <v>43037</v>
      </c>
      <c r="D983" s="4"/>
      <c r="E983" s="3" t="s">
        <v>10</v>
      </c>
      <c r="F983" s="3">
        <v>69.95</v>
      </c>
      <c r="G983" s="5">
        <f t="shared" si="30"/>
        <v>43009</v>
      </c>
      <c r="H983" s="3" t="str">
        <f t="shared" si="31"/>
        <v>Active</v>
      </c>
    </row>
    <row r="984" spans="1:8" x14ac:dyDescent="0.35">
      <c r="A984" s="3" t="s">
        <v>1975</v>
      </c>
      <c r="B984" s="3" t="s">
        <v>1976</v>
      </c>
      <c r="C984" s="4">
        <v>43657</v>
      </c>
      <c r="D984" s="4"/>
      <c r="E984" s="3" t="s">
        <v>10</v>
      </c>
      <c r="F984" s="3">
        <v>69.95</v>
      </c>
      <c r="G984" s="5">
        <f t="shared" si="30"/>
        <v>43647</v>
      </c>
      <c r="H984" s="3" t="str">
        <f t="shared" si="31"/>
        <v>Active</v>
      </c>
    </row>
    <row r="985" spans="1:8" x14ac:dyDescent="0.35">
      <c r="A985" s="3" t="s">
        <v>1977</v>
      </c>
      <c r="B985" s="3" t="s">
        <v>1978</v>
      </c>
      <c r="C985" s="4">
        <v>43604</v>
      </c>
      <c r="D985" s="4">
        <v>44144</v>
      </c>
      <c r="E985" s="3" t="s">
        <v>18</v>
      </c>
      <c r="F985" s="3">
        <v>13.95</v>
      </c>
      <c r="G985" s="5">
        <f t="shared" si="30"/>
        <v>43586</v>
      </c>
      <c r="H985" s="3">
        <f t="shared" si="31"/>
        <v>18</v>
      </c>
    </row>
    <row r="986" spans="1:8" x14ac:dyDescent="0.35">
      <c r="A986" s="3" t="s">
        <v>1979</v>
      </c>
      <c r="B986" s="3" t="s">
        <v>1980</v>
      </c>
      <c r="C986" s="4">
        <v>43385</v>
      </c>
      <c r="D986" s="4">
        <v>43805</v>
      </c>
      <c r="E986" s="3" t="s">
        <v>15</v>
      </c>
      <c r="F986" s="3">
        <v>27.95</v>
      </c>
      <c r="G986" s="5">
        <f t="shared" si="30"/>
        <v>43374</v>
      </c>
      <c r="H986" s="3">
        <f t="shared" si="31"/>
        <v>14</v>
      </c>
    </row>
    <row r="987" spans="1:8" x14ac:dyDescent="0.35">
      <c r="A987" s="3" t="s">
        <v>1981</v>
      </c>
      <c r="B987" s="3" t="s">
        <v>1982</v>
      </c>
      <c r="C987" s="4">
        <v>43606</v>
      </c>
      <c r="D987" s="4">
        <v>43936</v>
      </c>
      <c r="E987" s="3" t="s">
        <v>18</v>
      </c>
      <c r="F987" s="3">
        <v>13.95</v>
      </c>
      <c r="G987" s="5">
        <f t="shared" si="30"/>
        <v>43586</v>
      </c>
      <c r="H987" s="3">
        <f t="shared" si="31"/>
        <v>11</v>
      </c>
    </row>
    <row r="988" spans="1:8" x14ac:dyDescent="0.35">
      <c r="A988" s="3" t="s">
        <v>1983</v>
      </c>
      <c r="B988" s="3" t="s">
        <v>1984</v>
      </c>
      <c r="C988" s="4">
        <v>43043</v>
      </c>
      <c r="D988" s="4">
        <v>43463</v>
      </c>
      <c r="E988" s="3" t="s">
        <v>18</v>
      </c>
      <c r="F988" s="3">
        <v>13.95</v>
      </c>
      <c r="G988" s="5">
        <f t="shared" si="30"/>
        <v>43040</v>
      </c>
      <c r="H988" s="3">
        <f t="shared" si="31"/>
        <v>14</v>
      </c>
    </row>
    <row r="989" spans="1:8" x14ac:dyDescent="0.35">
      <c r="A989" s="3" t="s">
        <v>1985</v>
      </c>
      <c r="B989" s="3" t="s">
        <v>1986</v>
      </c>
      <c r="C989" s="4">
        <v>43079</v>
      </c>
      <c r="D989" s="4">
        <v>43799</v>
      </c>
      <c r="E989" s="3" t="s">
        <v>15</v>
      </c>
      <c r="F989" s="3">
        <v>27.95</v>
      </c>
      <c r="G989" s="5">
        <f t="shared" si="30"/>
        <v>43070</v>
      </c>
      <c r="H989" s="3">
        <f t="shared" si="31"/>
        <v>24</v>
      </c>
    </row>
    <row r="990" spans="1:8" x14ac:dyDescent="0.35">
      <c r="A990" s="3" t="s">
        <v>1987</v>
      </c>
      <c r="B990" s="3" t="s">
        <v>1988</v>
      </c>
      <c r="C990" s="4">
        <v>43293</v>
      </c>
      <c r="D990" s="4">
        <v>43863</v>
      </c>
      <c r="E990" s="3" t="s">
        <v>10</v>
      </c>
      <c r="F990" s="3">
        <v>69.95</v>
      </c>
      <c r="G990" s="5">
        <f t="shared" si="30"/>
        <v>43282</v>
      </c>
      <c r="H990" s="3">
        <f t="shared" si="31"/>
        <v>19</v>
      </c>
    </row>
    <row r="991" spans="1:8" x14ac:dyDescent="0.35">
      <c r="A991" s="3" t="s">
        <v>1989</v>
      </c>
      <c r="B991" s="3" t="s">
        <v>1990</v>
      </c>
      <c r="C991" s="4">
        <v>43578</v>
      </c>
      <c r="D991" s="4">
        <v>43968</v>
      </c>
      <c r="E991" s="3" t="s">
        <v>15</v>
      </c>
      <c r="F991" s="3">
        <v>27.95</v>
      </c>
      <c r="G991" s="5">
        <f t="shared" si="30"/>
        <v>43556</v>
      </c>
      <c r="H991" s="3">
        <f t="shared" si="31"/>
        <v>13</v>
      </c>
    </row>
    <row r="992" spans="1:8" x14ac:dyDescent="0.35">
      <c r="A992" s="3" t="s">
        <v>1991</v>
      </c>
      <c r="B992" s="3" t="s">
        <v>1992</v>
      </c>
      <c r="C992" s="4">
        <v>43564</v>
      </c>
      <c r="D992" s="4">
        <v>43864</v>
      </c>
      <c r="E992" s="3" t="s">
        <v>10</v>
      </c>
      <c r="F992" s="3">
        <v>69.95</v>
      </c>
      <c r="G992" s="5">
        <f t="shared" si="30"/>
        <v>43556</v>
      </c>
      <c r="H992" s="3">
        <f t="shared" si="31"/>
        <v>10</v>
      </c>
    </row>
    <row r="993" spans="1:8" x14ac:dyDescent="0.35">
      <c r="A993" s="3" t="s">
        <v>1993</v>
      </c>
      <c r="B993" s="3" t="s">
        <v>1994</v>
      </c>
      <c r="C993" s="4">
        <v>43548</v>
      </c>
      <c r="D993" s="4">
        <v>43818</v>
      </c>
      <c r="E993" s="3" t="s">
        <v>15</v>
      </c>
      <c r="F993" s="3">
        <v>27.95</v>
      </c>
      <c r="G993" s="5">
        <f t="shared" si="30"/>
        <v>43525</v>
      </c>
      <c r="H993" s="3">
        <f t="shared" si="31"/>
        <v>9</v>
      </c>
    </row>
    <row r="994" spans="1:8" x14ac:dyDescent="0.35">
      <c r="A994" s="3" t="s">
        <v>1995</v>
      </c>
      <c r="B994" s="3" t="s">
        <v>1996</v>
      </c>
      <c r="C994" s="4">
        <v>43078</v>
      </c>
      <c r="D994" s="4">
        <v>43468</v>
      </c>
      <c r="E994" s="3" t="s">
        <v>10</v>
      </c>
      <c r="F994" s="3">
        <v>69.95</v>
      </c>
      <c r="G994" s="5">
        <f t="shared" si="30"/>
        <v>43070</v>
      </c>
      <c r="H994" s="3">
        <f t="shared" si="31"/>
        <v>13</v>
      </c>
    </row>
    <row r="995" spans="1:8" x14ac:dyDescent="0.35">
      <c r="A995" s="3" t="s">
        <v>1997</v>
      </c>
      <c r="B995" s="3" t="s">
        <v>1998</v>
      </c>
      <c r="C995" s="4">
        <v>42991</v>
      </c>
      <c r="D995" s="4">
        <v>43411</v>
      </c>
      <c r="E995" s="3" t="s">
        <v>18</v>
      </c>
      <c r="F995" s="3">
        <v>13.95</v>
      </c>
      <c r="G995" s="5">
        <f t="shared" si="30"/>
        <v>42979</v>
      </c>
      <c r="H995" s="3">
        <f t="shared" si="31"/>
        <v>14</v>
      </c>
    </row>
    <row r="996" spans="1:8" x14ac:dyDescent="0.35">
      <c r="A996" s="3" t="s">
        <v>1999</v>
      </c>
      <c r="B996" s="3" t="s">
        <v>2000</v>
      </c>
      <c r="C996" s="4">
        <v>43616</v>
      </c>
      <c r="D996" s="4"/>
      <c r="E996" s="3" t="s">
        <v>15</v>
      </c>
      <c r="F996" s="3">
        <v>27.95</v>
      </c>
      <c r="G996" s="5">
        <f t="shared" si="30"/>
        <v>43586</v>
      </c>
      <c r="H996" s="3" t="str">
        <f t="shared" si="31"/>
        <v>Active</v>
      </c>
    </row>
    <row r="997" spans="1:8" x14ac:dyDescent="0.35">
      <c r="A997" s="3" t="s">
        <v>2001</v>
      </c>
      <c r="B997" s="3" t="s">
        <v>2002</v>
      </c>
      <c r="C997" s="4">
        <v>43319</v>
      </c>
      <c r="D997" s="4">
        <v>44009</v>
      </c>
      <c r="E997" s="3" t="s">
        <v>15</v>
      </c>
      <c r="F997" s="3">
        <v>27.95</v>
      </c>
      <c r="G997" s="5">
        <f t="shared" si="30"/>
        <v>43313</v>
      </c>
      <c r="H997" s="3">
        <f t="shared" si="31"/>
        <v>23</v>
      </c>
    </row>
    <row r="998" spans="1:8" x14ac:dyDescent="0.35">
      <c r="A998" s="3" t="s">
        <v>2003</v>
      </c>
      <c r="B998" s="3" t="s">
        <v>2004</v>
      </c>
      <c r="C998" s="4">
        <v>43189</v>
      </c>
      <c r="D998" s="4">
        <v>43549</v>
      </c>
      <c r="E998" s="3" t="s">
        <v>15</v>
      </c>
      <c r="F998" s="3">
        <v>27.95</v>
      </c>
      <c r="G998" s="5">
        <f t="shared" si="30"/>
        <v>43160</v>
      </c>
      <c r="H998" s="3">
        <f t="shared" si="31"/>
        <v>12</v>
      </c>
    </row>
    <row r="999" spans="1:8" x14ac:dyDescent="0.35">
      <c r="A999" s="3" t="s">
        <v>2005</v>
      </c>
      <c r="B999" s="3" t="s">
        <v>2006</v>
      </c>
      <c r="C999" s="4">
        <v>42988</v>
      </c>
      <c r="D999" s="4">
        <v>43738</v>
      </c>
      <c r="E999" s="3" t="s">
        <v>18</v>
      </c>
      <c r="F999" s="3">
        <v>13.95</v>
      </c>
      <c r="G999" s="5">
        <f t="shared" si="30"/>
        <v>42979</v>
      </c>
      <c r="H999" s="3">
        <f t="shared" si="31"/>
        <v>25</v>
      </c>
    </row>
    <row r="1000" spans="1:8" x14ac:dyDescent="0.35">
      <c r="A1000" s="3" t="s">
        <v>2007</v>
      </c>
      <c r="B1000" s="3" t="s">
        <v>2008</v>
      </c>
      <c r="C1000" s="4">
        <v>43485</v>
      </c>
      <c r="D1000" s="4"/>
      <c r="E1000" s="3" t="s">
        <v>15</v>
      </c>
      <c r="F1000" s="3">
        <v>27.95</v>
      </c>
      <c r="G1000" s="5">
        <f t="shared" si="30"/>
        <v>43466</v>
      </c>
      <c r="H1000" s="3" t="str">
        <f t="shared" si="31"/>
        <v>Active</v>
      </c>
    </row>
    <row r="1001" spans="1:8" x14ac:dyDescent="0.35">
      <c r="A1001" s="3" t="s">
        <v>2009</v>
      </c>
      <c r="B1001" s="3" t="s">
        <v>2010</v>
      </c>
      <c r="C1001" s="4">
        <v>42919</v>
      </c>
      <c r="D1001" s="4">
        <v>43039</v>
      </c>
      <c r="E1001" s="3" t="s">
        <v>10</v>
      </c>
      <c r="F1001" s="3">
        <v>69.95</v>
      </c>
      <c r="G1001" s="5">
        <f t="shared" si="30"/>
        <v>42917</v>
      </c>
      <c r="H1001" s="3">
        <f t="shared" si="3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Retention Rate</vt:lpstr>
      <vt:lpstr>Churn Analysis</vt:lpstr>
      <vt:lpstr>Pivot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Akhand Pratap Singh</dc:creator>
  <cp:lastModifiedBy>Akhand Pratap Singh</cp:lastModifiedBy>
  <dcterms:created xsi:type="dcterms:W3CDTF">2024-12-26T11:43:06Z</dcterms:created>
  <dcterms:modified xsi:type="dcterms:W3CDTF">2024-12-28T11:20:42Z</dcterms:modified>
</cp:coreProperties>
</file>