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urajpandey/Documents/AI Flight Pro/"/>
    </mc:Choice>
  </mc:AlternateContent>
  <xr:revisionPtr revIDLastSave="0" documentId="13_ncr:1_{84DC1DAE-55A1-2245-8C36-C96CCEFE062D}" xr6:coauthVersionLast="47" xr6:coauthVersionMax="47" xr10:uidLastSave="{00000000-0000-0000-0000-000000000000}"/>
  <bookViews>
    <workbookView xWindow="0" yWindow="500" windowWidth="28800" windowHeight="16300" tabRatio="892" activeTab="1" xr2:uid="{00000000-000D-0000-FFFF-FFFF00000000}"/>
  </bookViews>
  <sheets>
    <sheet name="Index" sheetId="1" r:id="rId1"/>
    <sheet name="Executive Summary" sheetId="2" r:id="rId2"/>
    <sheet name="Pass Fail" sheetId="3" r:id="rId3"/>
    <sheet name="TPH&amp;TPS_Comparision" sheetId="14" r:id="rId4"/>
    <sheet name="Response Times" sheetId="8" r:id="rId5"/>
    <sheet name="Response_Time_Graphs" sheetId="15" r:id="rId6"/>
    <sheet name="Error" sheetId="5" r:id="rId7"/>
    <sheet name="Hardware" sheetId="10" r:id="rId8"/>
  </sheets>
  <definedNames>
    <definedName name="_xlnm._FilterDatabase" localSheetId="4" hidden="1">'Response Times'!$E$2:$F$6</definedName>
    <definedName name="_xlchart.v1.0" hidden="1">Hardware!$B$9</definedName>
    <definedName name="_xlchart.v1.1" hidden="1">Hardware!$C$6:$C$8</definedName>
    <definedName name="_xlchart.v1.2" hidden="1">Hardware!$C$9</definedName>
    <definedName name="_xlchart.v1.3" hidden="1">Hardware!$B$9</definedName>
    <definedName name="_xlchart.v1.4" hidden="1">Hardware!$C$6:$C$8</definedName>
    <definedName name="_xlchart.v1.5" hidden="1">Hardware!$C$9</definedName>
    <definedName name="_xlchart.v1.6" hidden="1">Hardware!$B$30</definedName>
    <definedName name="_xlchart.v1.7" hidden="1">Hardware!$C$28:$C$29</definedName>
    <definedName name="_xlchart.v1.8" hidden="1">Hardware!$C$30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0" i="2" l="1"/>
  <c r="F88" i="2"/>
  <c r="D90" i="2"/>
  <c r="D88" i="2"/>
  <c r="B87" i="2"/>
  <c r="F20" i="2"/>
  <c r="F24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B22" i="15"/>
  <c r="C22" i="15"/>
  <c r="E22" i="15"/>
  <c r="F22" i="15"/>
  <c r="G22" i="15"/>
  <c r="B52" i="14"/>
  <c r="C52" i="14"/>
  <c r="D52" i="14"/>
  <c r="D23" i="14"/>
  <c r="C23" i="14"/>
  <c r="C22" i="14"/>
  <c r="B23" i="14"/>
  <c r="N24" i="3"/>
  <c r="L24" i="3"/>
  <c r="K24" i="3"/>
  <c r="J24" i="3"/>
  <c r="I24" i="3"/>
  <c r="H92" i="2"/>
  <c r="D92" i="2"/>
  <c r="D86" i="2" l="1"/>
  <c r="D82" i="2"/>
  <c r="D78" i="2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84" i="2"/>
  <c r="D64" i="2"/>
  <c r="D60" i="2"/>
  <c r="D56" i="2"/>
  <c r="D52" i="2"/>
  <c r="C48" i="14"/>
  <c r="C45" i="14"/>
  <c r="C35" i="14"/>
  <c r="C46" i="14"/>
  <c r="C47" i="14"/>
  <c r="C49" i="14"/>
  <c r="C42" i="14"/>
  <c r="C43" i="14"/>
  <c r="C16" i="14"/>
  <c r="C17" i="14"/>
  <c r="C18" i="14"/>
  <c r="C19" i="14"/>
  <c r="D13" i="14"/>
  <c r="L7" i="3" a="1"/>
  <c r="L7" i="3" s="1"/>
  <c r="D6" i="14" s="1"/>
  <c r="L16" i="3"/>
  <c r="L17" i="3"/>
  <c r="D16" i="14" s="1"/>
  <c r="L18" i="3"/>
  <c r="D17" i="14" s="1"/>
  <c r="L19" i="3"/>
  <c r="D18" i="14" s="1"/>
  <c r="L20" i="3"/>
  <c r="D19" i="14" s="1"/>
  <c r="L21" i="3"/>
  <c r="D20" i="14" s="1"/>
  <c r="L22" i="3"/>
  <c r="L23" i="3"/>
  <c r="L14" i="3"/>
  <c r="L15" i="3"/>
  <c r="D14" i="14" s="1"/>
  <c r="L6" i="3"/>
  <c r="F16" i="2" s="1"/>
  <c r="K22" i="3"/>
  <c r="D80" i="2" s="1"/>
  <c r="K23" i="3"/>
  <c r="K16" i="3"/>
  <c r="K17" i="3"/>
  <c r="K18" i="3"/>
  <c r="K19" i="3"/>
  <c r="D68" i="2" s="1"/>
  <c r="K20" i="3"/>
  <c r="D72" i="2" s="1"/>
  <c r="K21" i="3"/>
  <c r="D76" i="2" s="1"/>
  <c r="K7" i="3"/>
  <c r="K14" i="3"/>
  <c r="C13" i="14" s="1"/>
  <c r="K15" i="3"/>
  <c r="C14" i="14" s="1"/>
  <c r="K6" i="3"/>
  <c r="N7" i="3" a="1"/>
  <c r="N7" i="3" s="1"/>
  <c r="F22" i="2" s="1"/>
  <c r="N16" i="3"/>
  <c r="F58" i="2" s="1"/>
  <c r="N17" i="3"/>
  <c r="D45" i="14" s="1"/>
  <c r="N18" i="3"/>
  <c r="D46" i="14" s="1"/>
  <c r="N19" i="3"/>
  <c r="F70" i="2" s="1"/>
  <c r="N20" i="3"/>
  <c r="F74" i="2" s="1"/>
  <c r="N21" i="3"/>
  <c r="F78" i="2" s="1"/>
  <c r="N22" i="3"/>
  <c r="F82" i="2" s="1"/>
  <c r="N23" i="3"/>
  <c r="F86" i="2" s="1"/>
  <c r="N14" i="3"/>
  <c r="F50" i="2" s="1"/>
  <c r="N15" i="3"/>
  <c r="F54" i="2" s="1"/>
  <c r="N6" i="3"/>
  <c r="F18" i="2" s="1"/>
  <c r="D48" i="14" l="1"/>
  <c r="F62" i="2"/>
  <c r="F30" i="2"/>
  <c r="D47" i="14"/>
  <c r="D24" i="2"/>
  <c r="F34" i="2"/>
  <c r="F66" i="2"/>
  <c r="D34" i="14"/>
  <c r="D28" i="2"/>
  <c r="F38" i="2"/>
  <c r="D44" i="14"/>
  <c r="F42" i="2"/>
  <c r="C20" i="14"/>
  <c r="D49" i="14"/>
  <c r="D48" i="2"/>
  <c r="F26" i="2"/>
  <c r="D32" i="2"/>
  <c r="F46" i="2"/>
  <c r="C6" i="14"/>
  <c r="D43" i="14"/>
  <c r="D51" i="14"/>
  <c r="D36" i="2"/>
  <c r="D42" i="14"/>
  <c r="D50" i="14"/>
  <c r="D40" i="2"/>
  <c r="D35" i="14"/>
  <c r="D44" i="2"/>
  <c r="B83" i="2"/>
  <c r="B79" i="2"/>
  <c r="B75" i="2"/>
  <c r="B71" i="2"/>
  <c r="B67" i="2"/>
  <c r="B63" i="2"/>
  <c r="B59" i="2"/>
  <c r="B55" i="2"/>
  <c r="B51" i="2"/>
  <c r="B47" i="2"/>
  <c r="B43" i="2"/>
  <c r="B39" i="2"/>
  <c r="B35" i="2"/>
  <c r="B31" i="2"/>
  <c r="B27" i="2"/>
  <c r="B23" i="2"/>
  <c r="B19" i="2"/>
  <c r="B15" i="2"/>
  <c r="G6" i="15" l="1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5" i="15"/>
  <c r="G4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5" i="15"/>
  <c r="F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5" i="15"/>
  <c r="E4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C44" i="14"/>
  <c r="C50" i="14"/>
  <c r="C51" i="14"/>
  <c r="B41" i="14"/>
  <c r="B42" i="14"/>
  <c r="B43" i="14"/>
  <c r="B44" i="14"/>
  <c r="B45" i="14"/>
  <c r="B46" i="14"/>
  <c r="B47" i="14"/>
  <c r="B48" i="14"/>
  <c r="B49" i="14"/>
  <c r="B50" i="14"/>
  <c r="B51" i="14"/>
  <c r="B36" i="14"/>
  <c r="B37" i="14"/>
  <c r="B38" i="14"/>
  <c r="B39" i="14"/>
  <c r="B40" i="14"/>
  <c r="C15" i="14"/>
  <c r="C21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7" i="14"/>
  <c r="B6" i="14"/>
  <c r="B5" i="14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6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7" i="3"/>
  <c r="I8" i="3"/>
  <c r="I6" i="3"/>
  <c r="B5" i="15"/>
  <c r="C5" i="15"/>
  <c r="B35" i="14"/>
  <c r="D20" i="2"/>
  <c r="B7" i="8"/>
  <c r="C5" i="14"/>
  <c r="B34" i="14"/>
  <c r="C4" i="15"/>
  <c r="B4" i="15"/>
  <c r="C34" i="14"/>
  <c r="D15" i="14" l="1"/>
  <c r="D5" i="14"/>
  <c r="D21" i="14"/>
  <c r="D22" i="14"/>
  <c r="D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<sst xmlns="http://schemas.openxmlformats.org/spreadsheetml/2006/main" count="355" uniqueCount="112">
  <si>
    <t>Worksheets</t>
  </si>
  <si>
    <t>Sheet Description</t>
  </si>
  <si>
    <t>Executive Summary</t>
  </si>
  <si>
    <t>Brief Summary of Load Test.</t>
  </si>
  <si>
    <t>Pass Fail</t>
  </si>
  <si>
    <t>Detailed Pass Fail &amp; Transactions per Hour.</t>
  </si>
  <si>
    <t>Response Times</t>
  </si>
  <si>
    <t>Page Response times Report for the Load Test Run.</t>
  </si>
  <si>
    <t>Error_Sheet</t>
  </si>
  <si>
    <t>Errors of the Load Test Run.</t>
  </si>
  <si>
    <t>Hardware Utilization</t>
  </si>
  <si>
    <t>Hardware utilization graphs during the test window</t>
  </si>
  <si>
    <t>Index</t>
  </si>
  <si>
    <t>Test Parameters</t>
  </si>
  <si>
    <t>Test Observations</t>
  </si>
  <si>
    <t>Run ID</t>
  </si>
  <si>
    <t>Pretest Tuning Level Changes</t>
  </si>
  <si>
    <t>Test Description</t>
  </si>
  <si>
    <t>Time of Test Execution</t>
  </si>
  <si>
    <t>Date</t>
  </si>
  <si>
    <t xml:space="preserve"> Run Timing</t>
  </si>
  <si>
    <t>Peak Timing</t>
  </si>
  <si>
    <t>No of Users</t>
  </si>
  <si>
    <t xml:space="preserve">Pass Percentage </t>
  </si>
  <si>
    <t>Pass Fail Details:</t>
  </si>
  <si>
    <t>Test Run</t>
  </si>
  <si>
    <t>Scenario Name</t>
  </si>
  <si>
    <t>Iterations</t>
  </si>
  <si>
    <t>Pass Percentage(%)</t>
  </si>
  <si>
    <t>Achieved Transactions per Hour (TPH)</t>
  </si>
  <si>
    <t>Achieved Transactions per Second (TPS)</t>
  </si>
  <si>
    <t>Pass Fail#Pass Fail</t>
  </si>
  <si>
    <t>Total</t>
  </si>
  <si>
    <t>Pass</t>
  </si>
  <si>
    <t>Fail</t>
  </si>
  <si>
    <t>Avg</t>
  </si>
  <si>
    <r>
      <t>90</t>
    </r>
    <r>
      <rPr>
        <b/>
        <vertAlign val="superscript"/>
        <sz val="11"/>
        <color rgb="FFFFFFFF"/>
        <rFont val="Calibri"/>
        <family val="2"/>
        <scheme val="minor"/>
      </rPr>
      <t>th</t>
    </r>
    <r>
      <rPr>
        <b/>
        <sz val="11"/>
        <color rgb="FFFFFFFF"/>
        <rFont val="Calibri"/>
        <family val="2"/>
        <scheme val="minor"/>
      </rPr>
      <t xml:space="preserve"> Percentile</t>
    </r>
  </si>
  <si>
    <t>Errors Codes:</t>
  </si>
  <si>
    <t>APIs :</t>
  </si>
  <si>
    <t>Endpoint</t>
  </si>
  <si>
    <t>Service Name</t>
  </si>
  <si>
    <t>APIs Count</t>
  </si>
  <si>
    <t>Status</t>
  </si>
  <si>
    <t>Expected</t>
  </si>
  <si>
    <t>Achieved</t>
  </si>
  <si>
    <t>User</t>
  </si>
  <si>
    <t>API-wise Response Time in secs:</t>
  </si>
  <si>
    <t>Passed</t>
  </si>
  <si>
    <r>
      <t>95</t>
    </r>
    <r>
      <rPr>
        <b/>
        <vertAlign val="superscript"/>
        <sz val="11"/>
        <color rgb="FFFFFFFF"/>
        <rFont val="Calibri"/>
        <family val="2"/>
        <scheme val="minor"/>
      </rPr>
      <t>th</t>
    </r>
    <r>
      <rPr>
        <b/>
        <sz val="11"/>
        <color rgb="FFFFFFFF"/>
        <rFont val="Calibri"/>
        <family val="2"/>
        <scheme val="minor"/>
      </rPr>
      <t xml:space="preserve"> Percentile</t>
    </r>
  </si>
  <si>
    <r>
      <t>99</t>
    </r>
    <r>
      <rPr>
        <b/>
        <vertAlign val="superscript"/>
        <sz val="11"/>
        <color rgb="FFFFFFFF"/>
        <rFont val="Calibri"/>
        <family val="2"/>
        <scheme val="minor"/>
      </rPr>
      <t>th</t>
    </r>
    <r>
      <rPr>
        <b/>
        <sz val="11"/>
        <color rgb="FFFFFFFF"/>
        <rFont val="Calibri"/>
        <family val="2"/>
        <scheme val="minor"/>
      </rPr>
      <t xml:space="preserve"> Percentile</t>
    </r>
  </si>
  <si>
    <t>TPH</t>
  </si>
  <si>
    <t>TPS</t>
  </si>
  <si>
    <t>Expected Transactions per Hour (TPH)</t>
  </si>
  <si>
    <t>Expected Transactions per Second (TPS)</t>
  </si>
  <si>
    <t>Expected Transactions per Hour (TPS)</t>
  </si>
  <si>
    <t>Achieved Transactions per Hour (TPS)</t>
  </si>
  <si>
    <t>Expected 90th Percentile
Response time</t>
  </si>
  <si>
    <t>Duration (Mins)</t>
  </si>
  <si>
    <t>Response Time &gt; 3 sec in 90th percentile</t>
  </si>
  <si>
    <r>
      <t>Errors: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 xml:space="preserve"> Several  errors were encountered during the load test</t>
    </r>
  </si>
  <si>
    <t xml:space="preserve"> APIs</t>
  </si>
  <si>
    <t>API's with High Response time &gt; 3000 ms (@90th percentile)</t>
  </si>
  <si>
    <t>CPU Utilization service wise</t>
  </si>
  <si>
    <t>Workload</t>
  </si>
  <si>
    <t>Memory Usage service wise</t>
  </si>
  <si>
    <t>* Performed a Load test with 166 users for Air India Ai Flight Pro for a overall peak duration of 15 mins.
* Objective of the test is to verify the Performance of Air India Flight Pro with response times &lt;=3 Seconds.
* Load test was executed on "aiflightpro-stage.airindia.com" URL(s).</t>
  </si>
  <si>
    <t>SC01_Homepage_T01_GetUserDetails</t>
  </si>
  <si>
    <t>SC01_Homepage_T02_GetAllMasterData_DelayReason</t>
  </si>
  <si>
    <t>SC01_Homepage_T03_GetAllMasterData_DelayHead</t>
  </si>
  <si>
    <t>SC01_Homepage_T04_GetAllMasterData_Training</t>
  </si>
  <si>
    <t>SC01_Homepage_T05_GetAllMasterData_FlightType</t>
  </si>
  <si>
    <t>SC01_Homepage_T06_GetAllMasterData_RemarkType</t>
  </si>
  <si>
    <t>SC01_Homepage_T07_GetAllMasterData_Aircraft</t>
  </si>
  <si>
    <t>SC01_Homepage_T08_GetAllMasterData_Airport</t>
  </si>
  <si>
    <t>SC01_Homepage_T09_GetConfigProperties</t>
  </si>
  <si>
    <t>SC01_Homepage_T10_GetFlights</t>
  </si>
  <si>
    <t>SC02_VerifyScreen_T01_UploadAttachment</t>
  </si>
  <si>
    <t>SC02_VerifyScreen_T02_GetAttachment</t>
  </si>
  <si>
    <t>SC02_VerifyScreen_T03_GetAssignedCrews</t>
  </si>
  <si>
    <t>SC02_VerifyScreen_T04_GetAssignedCrewsByHashId</t>
  </si>
  <si>
    <t>SC02_VerifyScreen_T05_GenerateCrewShift</t>
  </si>
  <si>
    <t>SC02_VerifyScreen_T06_DeleteAttachment</t>
  </si>
  <si>
    <t>SC03_PreviewScreen_T01_SavePSR</t>
  </si>
  <si>
    <t>SC04_SubmitScreen_T01_GetPSR_Reports</t>
  </si>
  <si>
    <t>HomePage</t>
  </si>
  <si>
    <t>VerifyScreen</t>
  </si>
  <si>
    <t>PreviewScreen</t>
  </si>
  <si>
    <t>SubmitScreen</t>
  </si>
  <si>
    <t>Fail Count</t>
  </si>
  <si>
    <t>SC01_Homepage_ST02_GetAllMasterData_DelayReason</t>
  </si>
  <si>
    <t>SC01_Homepage_ST03_GetAllMasterData_DelayHead</t>
  </si>
  <si>
    <t>SC01_Homepage_ST04_GetAllMasterData_Training</t>
  </si>
  <si>
    <t>SC01_Homepage_ST05_GetAllMasterData_FlightType</t>
  </si>
  <si>
    <t>SC01_Homepage_ST06_GetAllMasterData_RemarkType</t>
  </si>
  <si>
    <t>SC01_Homepage_ST07_GetAllMasterData_Aircraft</t>
  </si>
  <si>
    <t>SC01_Homepage_ST08_GetAllMasterData_Airport</t>
  </si>
  <si>
    <t>Homepage</t>
  </si>
  <si>
    <t>500 Internal Server Error</t>
  </si>
  <si>
    <t>CPU Usage Avg %</t>
  </si>
  <si>
    <t>psr-report-workflow-service</t>
  </si>
  <si>
    <t>Memory Utilization Avg %</t>
  </si>
  <si>
    <t>R112.5|Air India AI Flight Pro APIs Load Test execution with 166  Users - 2nd Sept 2025</t>
  </si>
  <si>
    <t>R112.5</t>
  </si>
  <si>
    <t>22:35 PM  -  22:53 PM IST</t>
  </si>
  <si>
    <t>22:37 PM  -  22:53 PM IST</t>
  </si>
  <si>
    <t>SC04_SubmitScreen_T02_GetPSR_ReportId</t>
  </si>
  <si>
    <t>504 Gateway Timeout</t>
  </si>
  <si>
    <t>DB Cleanup/Schedular start</t>
  </si>
  <si>
    <t>Hardware utilization</t>
  </si>
  <si>
    <t>CPU Utilization %</t>
  </si>
  <si>
    <t>Memory Utilization %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</si>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</sst>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</font>
    <font>
      <b/>
      <u/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rgb="FFFFFFFF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name val="Calibri"/>
      <family val="2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FF"/>
      <name val="Calibri"/>
      <family val="2"/>
    </font>
    <font>
      <sz val="8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rgb="FFFF0000"/>
      <name val="Calibri"/>
      <family val="2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rgb="FF424242"/>
      <name val="Apple Color Emoji"/>
    </font>
    <font>
      <sz val="16"/>
      <color rgb="FF424242"/>
      <name val="Arial"/>
      <family val="2"/>
    </font>
    <font>
      <sz val="16"/>
      <color rgb="FF424242"/>
      <name val="Arial"/>
      <family val="2"/>
    </font>
    <font>
      <b/>
      <sz val="16"/>
      <color rgb="FF424242"/>
      <name val="Arial"/>
      <family val="2"/>
    </font>
    <font>
      <sz val="12"/>
      <color rgb="FF000000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FFCCCC"/>
      </patternFill>
    </fill>
    <fill>
      <patternFill patternType="solid">
        <fgColor rgb="FFC4D79B"/>
        <bgColor rgb="FFB8CCE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B8CCE4"/>
      </patternFill>
    </fill>
    <fill>
      <patternFill patternType="solid">
        <fgColor rgb="FFB8CCE4"/>
        <bgColor rgb="FF99CCFF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9">
    <xf numFmtId="0" fontId="0" fillId="0" borderId="0"/>
    <xf numFmtId="9" fontId="4" fillId="0" borderId="0" applyBorder="0" applyProtection="0"/>
    <xf numFmtId="0" fontId="2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" borderId="0" applyBorder="0" applyProtection="0"/>
    <xf numFmtId="0" fontId="5" fillId="2" borderId="0" applyBorder="0" applyProtection="0"/>
  </cellStyleXfs>
  <cellXfs count="174">
    <xf numFmtId="0" fontId="0" fillId="0" borderId="0" xfId="0"/>
    <xf numFmtId="0" fontId="1" fillId="0" borderId="0" xfId="6"/>
    <xf numFmtId="0" fontId="6" fillId="0" borderId="0" xfId="0" applyFont="1"/>
    <xf numFmtId="0" fontId="7" fillId="0" borderId="0" xfId="6" applyFont="1"/>
    <xf numFmtId="0" fontId="8" fillId="0" borderId="0" xfId="6" applyFont="1" applyAlignment="1">
      <alignment horizontal="left"/>
    </xf>
    <xf numFmtId="0" fontId="9" fillId="0" borderId="0" xfId="6" applyFont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14" fillId="0" borderId="0" xfId="0" applyFont="1"/>
    <xf numFmtId="1" fontId="7" fillId="0" borderId="0" xfId="6" applyNumberFormat="1" applyFont="1"/>
    <xf numFmtId="0" fontId="16" fillId="0" borderId="0" xfId="2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2" fillId="8" borderId="1" xfId="0" applyFont="1" applyFill="1" applyBorder="1" applyAlignment="1">
      <alignment horizontal="center" vertical="center"/>
    </xf>
    <xf numFmtId="0" fontId="17" fillId="9" borderId="1" xfId="2" applyFont="1" applyFill="1" applyBorder="1" applyAlignment="1" applyProtection="1">
      <alignment horizontal="left" vertical="center"/>
    </xf>
    <xf numFmtId="0" fontId="17" fillId="9" borderId="1" xfId="2" applyFont="1" applyFill="1" applyBorder="1" applyProtection="1"/>
    <xf numFmtId="0" fontId="19" fillId="9" borderId="1" xfId="2" applyFont="1" applyFill="1" applyBorder="1"/>
    <xf numFmtId="0" fontId="11" fillId="9" borderId="1" xfId="6" applyFont="1" applyFill="1" applyBorder="1" applyAlignment="1">
      <alignment wrapText="1"/>
    </xf>
    <xf numFmtId="0" fontId="10" fillId="7" borderId="6" xfId="6" applyFont="1" applyFill="1" applyBorder="1" applyAlignment="1">
      <alignment horizontal="center" vertical="center"/>
    </xf>
    <xf numFmtId="0" fontId="24" fillId="0" borderId="0" xfId="0" applyFont="1"/>
    <xf numFmtId="0" fontId="2" fillId="0" borderId="0" xfId="2" applyBorder="1"/>
    <xf numFmtId="0" fontId="12" fillId="4" borderId="1" xfId="0" applyFont="1" applyFill="1" applyBorder="1"/>
    <xf numFmtId="0" fontId="12" fillId="0" borderId="1" xfId="0" applyFont="1" applyBorder="1"/>
    <xf numFmtId="0" fontId="15" fillId="0" borderId="0" xfId="0" applyFont="1"/>
    <xf numFmtId="0" fontId="23" fillId="7" borderId="1" xfId="6" applyFont="1" applyFill="1" applyBorder="1" applyAlignment="1">
      <alignment horizontal="center" vertical="center"/>
    </xf>
    <xf numFmtId="2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left"/>
    </xf>
    <xf numFmtId="0" fontId="10" fillId="7" borderId="4" xfId="6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10" fillId="7" borderId="6" xfId="6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17" fillId="0" borderId="0" xfId="6" applyFont="1" applyAlignment="1">
      <alignment horizontal="center" vertical="center"/>
    </xf>
    <xf numFmtId="10" fontId="30" fillId="0" borderId="1" xfId="1" applyNumberFormat="1" applyFont="1" applyBorder="1" applyAlignment="1">
      <alignment horizontal="center" vertical="center"/>
    </xf>
    <xf numFmtId="0" fontId="23" fillId="7" borderId="10" xfId="6" applyFont="1" applyFill="1" applyBorder="1" applyAlignment="1">
      <alignment horizontal="center" vertical="center"/>
    </xf>
    <xf numFmtId="0" fontId="23" fillId="7" borderId="12" xfId="6" applyFont="1" applyFill="1" applyBorder="1" applyAlignment="1">
      <alignment horizontal="center" vertical="center"/>
    </xf>
    <xf numFmtId="1" fontId="27" fillId="0" borderId="12" xfId="0" applyNumberFormat="1" applyFont="1" applyBorder="1" applyAlignment="1">
      <alignment horizontal="center" vertical="center"/>
    </xf>
    <xf numFmtId="0" fontId="7" fillId="0" borderId="1" xfId="6" applyFont="1" applyBorder="1"/>
    <xf numFmtId="0" fontId="11" fillId="9" borderId="0" xfId="6" applyFont="1" applyFill="1" applyAlignment="1">
      <alignment wrapText="1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3" fontId="6" fillId="0" borderId="0" xfId="0" applyNumberFormat="1" applyFont="1"/>
    <xf numFmtId="0" fontId="33" fillId="0" borderId="0" xfId="0" applyFont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6" fillId="0" borderId="0" xfId="0" applyFont="1" applyAlignment="1">
      <alignment horizontal="center" vertical="center"/>
    </xf>
    <xf numFmtId="10" fontId="35" fillId="0" borderId="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0" fontId="36" fillId="0" borderId="1" xfId="0" applyNumberFormat="1" applyFont="1" applyBorder="1" applyAlignment="1">
      <alignment horizontal="center" vertical="center"/>
    </xf>
    <xf numFmtId="0" fontId="7" fillId="13" borderId="1" xfId="6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2" fontId="27" fillId="0" borderId="16" xfId="0" applyNumberFormat="1" applyFont="1" applyBorder="1" applyAlignment="1">
      <alignment horizontal="center" vertical="center"/>
    </xf>
    <xf numFmtId="1" fontId="27" fillId="0" borderId="16" xfId="0" applyNumberFormat="1" applyFont="1" applyBorder="1" applyAlignment="1">
      <alignment horizontal="center" vertical="center"/>
    </xf>
    <xf numFmtId="1" fontId="27" fillId="0" borderId="1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7" fillId="0" borderId="0" xfId="6" applyFont="1" applyAlignment="1">
      <alignment horizontal="center"/>
    </xf>
    <xf numFmtId="0" fontId="7" fillId="10" borderId="23" xfId="6" applyFont="1" applyFill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7" fillId="0" borderId="1" xfId="6" applyNumberFormat="1" applyFont="1" applyBorder="1" applyAlignment="1">
      <alignment horizontal="center"/>
    </xf>
    <xf numFmtId="0" fontId="0" fillId="0" borderId="11" xfId="0" applyBorder="1" applyAlignment="1">
      <alignment horizontal="left"/>
    </xf>
    <xf numFmtId="0" fontId="37" fillId="0" borderId="10" xfId="0" applyFont="1" applyBorder="1"/>
    <xf numFmtId="0" fontId="0" fillId="0" borderId="12" xfId="0" applyBorder="1" applyAlignment="1">
      <alignment horizontal="center"/>
    </xf>
    <xf numFmtId="1" fontId="2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2" fontId="18" fillId="0" borderId="2" xfId="6" applyNumberFormat="1" applyFont="1" applyBorder="1" applyAlignment="1">
      <alignment horizontal="center" vertical="center" wrapText="1"/>
    </xf>
    <xf numFmtId="2" fontId="16" fillId="0" borderId="0" xfId="2" applyNumberFormat="1" applyFont="1" applyAlignment="1">
      <alignment horizontal="left" vertical="center"/>
    </xf>
    <xf numFmtId="2" fontId="18" fillId="9" borderId="0" xfId="6" applyNumberFormat="1" applyFont="1" applyFill="1" applyAlignment="1">
      <alignment horizontal="center" vertical="center" wrapText="1"/>
    </xf>
    <xf numFmtId="2" fontId="1" fillId="0" borderId="0" xfId="6" applyNumberFormat="1"/>
    <xf numFmtId="2" fontId="10" fillId="7" borderId="6" xfId="6" applyNumberFormat="1" applyFont="1" applyFill="1" applyBorder="1" applyAlignment="1">
      <alignment horizontal="center" vertical="center"/>
    </xf>
    <xf numFmtId="2" fontId="7" fillId="0" borderId="0" xfId="6" applyNumberFormat="1" applyFont="1"/>
    <xf numFmtId="2" fontId="5" fillId="2" borderId="1" xfId="8" applyNumberFormat="1" applyBorder="1" applyAlignment="1" applyProtection="1">
      <alignment horizontal="center"/>
    </xf>
    <xf numFmtId="2" fontId="1" fillId="0" borderId="0" xfId="6" applyNumberFormat="1" applyAlignment="1">
      <alignment horizontal="center"/>
    </xf>
    <xf numFmtId="2" fontId="7" fillId="0" borderId="0" xfId="6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5" borderId="1" xfId="6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10" fontId="29" fillId="0" borderId="1" xfId="2" applyNumberFormat="1" applyFont="1" applyBorder="1" applyAlignment="1">
      <alignment horizontal="center" vertical="center"/>
    </xf>
    <xf numFmtId="10" fontId="29" fillId="0" borderId="11" xfId="2" applyNumberFormat="1" applyFont="1" applyBorder="1" applyAlignment="1">
      <alignment horizontal="center" vertical="center"/>
    </xf>
    <xf numFmtId="0" fontId="29" fillId="0" borderId="11" xfId="2" applyFont="1" applyBorder="1" applyAlignment="1">
      <alignment horizontal="center" vertical="center"/>
    </xf>
    <xf numFmtId="0" fontId="29" fillId="0" borderId="12" xfId="2" applyFont="1" applyBorder="1" applyAlignment="1">
      <alignment horizontal="center" vertical="center"/>
    </xf>
    <xf numFmtId="0" fontId="11" fillId="3" borderId="14" xfId="6" applyFont="1" applyFill="1" applyBorder="1" applyAlignment="1">
      <alignment horizontal="center" vertical="center"/>
    </xf>
    <xf numFmtId="0" fontId="11" fillId="3" borderId="18" xfId="6" applyFont="1" applyFill="1" applyBorder="1" applyAlignment="1">
      <alignment horizontal="center" vertical="center"/>
    </xf>
    <xf numFmtId="0" fontId="11" fillId="3" borderId="15" xfId="6" applyFont="1" applyFill="1" applyBorder="1" applyAlignment="1">
      <alignment horizontal="center" vertical="center"/>
    </xf>
    <xf numFmtId="0" fontId="23" fillId="7" borderId="10" xfId="6" applyFont="1" applyFill="1" applyBorder="1" applyAlignment="1">
      <alignment horizontal="center" vertical="center" wrapText="1"/>
    </xf>
    <xf numFmtId="0" fontId="23" fillId="7" borderId="11" xfId="6" applyFont="1" applyFill="1" applyBorder="1" applyAlignment="1">
      <alignment horizontal="center" vertical="center" wrapText="1"/>
    </xf>
    <xf numFmtId="0" fontId="23" fillId="7" borderId="12" xfId="6" applyFont="1" applyFill="1" applyBorder="1" applyAlignment="1">
      <alignment horizontal="center" vertical="center" wrapText="1"/>
    </xf>
    <xf numFmtId="10" fontId="26" fillId="9" borderId="10" xfId="6" applyNumberFormat="1" applyFont="1" applyFill="1" applyBorder="1" applyAlignment="1">
      <alignment horizontal="center" vertical="center" wrapText="1"/>
    </xf>
    <xf numFmtId="10" fontId="26" fillId="9" borderId="11" xfId="6" applyNumberFormat="1" applyFont="1" applyFill="1" applyBorder="1" applyAlignment="1">
      <alignment horizontal="center" vertical="center" wrapText="1"/>
    </xf>
    <xf numFmtId="10" fontId="26" fillId="9" borderId="12" xfId="6" applyNumberFormat="1" applyFont="1" applyFill="1" applyBorder="1" applyAlignment="1">
      <alignment horizontal="center" vertical="center" wrapText="1"/>
    </xf>
    <xf numFmtId="0" fontId="5" fillId="2" borderId="10" xfId="8" applyBorder="1" applyAlignment="1">
      <alignment horizontal="center" vertical="center"/>
    </xf>
    <xf numFmtId="0" fontId="5" fillId="2" borderId="11" xfId="8" applyBorder="1" applyAlignment="1">
      <alignment horizontal="center" vertical="center"/>
    </xf>
    <xf numFmtId="0" fontId="5" fillId="2" borderId="12" xfId="8" applyBorder="1" applyAlignment="1">
      <alignment horizontal="center" vertical="center"/>
    </xf>
    <xf numFmtId="1" fontId="21" fillId="9" borderId="10" xfId="6" applyNumberFormat="1" applyFont="1" applyFill="1" applyBorder="1" applyAlignment="1">
      <alignment horizontal="center" vertical="center"/>
    </xf>
    <xf numFmtId="1" fontId="21" fillId="9" borderId="12" xfId="6" applyNumberFormat="1" applyFont="1" applyFill="1" applyBorder="1" applyAlignment="1">
      <alignment horizontal="center" vertical="center"/>
    </xf>
    <xf numFmtId="2" fontId="21" fillId="0" borderId="10" xfId="6" applyNumberFormat="1" applyFont="1" applyBorder="1" applyAlignment="1">
      <alignment horizontal="center" vertical="center"/>
    </xf>
    <xf numFmtId="2" fontId="21" fillId="0" borderId="12" xfId="6" applyNumberFormat="1" applyFont="1" applyBorder="1" applyAlignment="1">
      <alignment horizontal="center" vertical="center"/>
    </xf>
    <xf numFmtId="0" fontId="11" fillId="11" borderId="1" xfId="6" applyFont="1" applyFill="1" applyBorder="1" applyAlignment="1">
      <alignment horizontal="center" vertical="center"/>
    </xf>
    <xf numFmtId="0" fontId="11" fillId="12" borderId="1" xfId="6" applyFont="1" applyFill="1" applyBorder="1" applyAlignment="1">
      <alignment horizontal="center" vertical="center"/>
    </xf>
    <xf numFmtId="0" fontId="23" fillId="7" borderId="1" xfId="6" applyFont="1" applyFill="1" applyBorder="1" applyAlignment="1">
      <alignment horizontal="center" vertical="center" wrapText="1"/>
    </xf>
    <xf numFmtId="164" fontId="11" fillId="0" borderId="1" xfId="6" applyNumberFormat="1" applyFont="1" applyBorder="1" applyAlignment="1">
      <alignment horizontal="center" vertical="center"/>
    </xf>
    <xf numFmtId="1" fontId="11" fillId="0" borderId="1" xfId="6" applyNumberFormat="1" applyFont="1" applyBorder="1" applyAlignment="1">
      <alignment horizontal="center" vertical="center"/>
    </xf>
    <xf numFmtId="0" fontId="11" fillId="3" borderId="16" xfId="6" applyFont="1" applyFill="1" applyBorder="1" applyAlignment="1">
      <alignment horizontal="center" vertical="center"/>
    </xf>
    <xf numFmtId="0" fontId="11" fillId="3" borderId="17" xfId="6" applyFont="1" applyFill="1" applyBorder="1" applyAlignment="1">
      <alignment horizontal="center" vertical="center"/>
    </xf>
    <xf numFmtId="0" fontId="11" fillId="3" borderId="9" xfId="6" applyFont="1" applyFill="1" applyBorder="1" applyAlignment="1">
      <alignment horizontal="center" vertical="center"/>
    </xf>
    <xf numFmtId="0" fontId="26" fillId="0" borderId="10" xfId="6" applyFont="1" applyBorder="1" applyAlignment="1">
      <alignment horizontal="center" vertical="center" wrapText="1"/>
    </xf>
    <xf numFmtId="0" fontId="26" fillId="0" borderId="11" xfId="6" applyFont="1" applyBorder="1" applyAlignment="1">
      <alignment horizontal="center" vertical="center" wrapText="1"/>
    </xf>
    <xf numFmtId="10" fontId="26" fillId="9" borderId="1" xfId="6" applyNumberFormat="1" applyFont="1" applyFill="1" applyBorder="1" applyAlignment="1">
      <alignment horizontal="center" vertical="center" wrapText="1"/>
    </xf>
    <xf numFmtId="0" fontId="11" fillId="3" borderId="1" xfId="6" applyFont="1" applyFill="1" applyBorder="1" applyAlignment="1">
      <alignment horizontal="center" vertical="center"/>
    </xf>
    <xf numFmtId="15" fontId="11" fillId="0" borderId="1" xfId="6" applyNumberFormat="1" applyFont="1" applyBorder="1" applyAlignment="1">
      <alignment horizontal="center" vertical="center" wrapText="1"/>
    </xf>
    <xf numFmtId="10" fontId="21" fillId="9" borderId="10" xfId="6" applyNumberFormat="1" applyFont="1" applyFill="1" applyBorder="1" applyAlignment="1">
      <alignment horizontal="center" vertical="center"/>
    </xf>
    <xf numFmtId="10" fontId="21" fillId="9" borderId="12" xfId="6" applyNumberFormat="1" applyFont="1" applyFill="1" applyBorder="1" applyAlignment="1">
      <alignment horizontal="center" vertical="center"/>
    </xf>
    <xf numFmtId="0" fontId="23" fillId="7" borderId="1" xfId="6" applyFont="1" applyFill="1" applyBorder="1" applyAlignment="1">
      <alignment horizontal="center" vertical="center"/>
    </xf>
    <xf numFmtId="0" fontId="11" fillId="0" borderId="1" xfId="6" applyFont="1" applyBorder="1" applyAlignment="1">
      <alignment horizontal="center" vertical="center"/>
    </xf>
    <xf numFmtId="0" fontId="11" fillId="0" borderId="1" xfId="6" applyFont="1" applyBorder="1" applyAlignment="1">
      <alignment horizontal="center" vertical="center" wrapText="1"/>
    </xf>
    <xf numFmtId="0" fontId="10" fillId="7" borderId="1" xfId="6" applyFont="1" applyFill="1" applyBorder="1" applyAlignment="1">
      <alignment horizontal="center" vertical="center"/>
    </xf>
    <xf numFmtId="0" fontId="21" fillId="8" borderId="1" xfId="6" applyFont="1" applyFill="1" applyBorder="1" applyAlignment="1">
      <alignment horizontal="center" vertical="center"/>
    </xf>
    <xf numFmtId="0" fontId="25" fillId="0" borderId="1" xfId="6" applyFont="1" applyBorder="1" applyAlignment="1">
      <alignment horizontal="center" vertical="center" wrapText="1"/>
    </xf>
    <xf numFmtId="0" fontId="11" fillId="0" borderId="1" xfId="6" applyFont="1" applyBorder="1" applyAlignment="1">
      <alignment horizontal="left" vertical="center" wrapText="1"/>
    </xf>
    <xf numFmtId="0" fontId="11" fillId="3" borderId="13" xfId="6" applyFont="1" applyFill="1" applyBorder="1" applyAlignment="1">
      <alignment horizontal="center" vertical="center"/>
    </xf>
    <xf numFmtId="0" fontId="11" fillId="3" borderId="7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11" xfId="6" applyFont="1" applyFill="1" applyBorder="1" applyAlignment="1">
      <alignment horizontal="center" vertical="center"/>
    </xf>
    <xf numFmtId="0" fontId="11" fillId="6" borderId="12" xfId="6" applyFont="1" applyFill="1" applyBorder="1" applyAlignment="1">
      <alignment horizontal="center" vertical="center"/>
    </xf>
    <xf numFmtId="9" fontId="11" fillId="0" borderId="1" xfId="6" applyNumberFormat="1" applyFont="1" applyBorder="1" applyAlignment="1">
      <alignment horizontal="center" vertical="center"/>
    </xf>
    <xf numFmtId="0" fontId="11" fillId="3" borderId="1" xfId="6" applyFont="1" applyFill="1" applyBorder="1" applyAlignment="1">
      <alignment horizontal="center" vertical="center" wrapText="1"/>
    </xf>
    <xf numFmtId="0" fontId="11" fillId="0" borderId="19" xfId="6" applyFont="1" applyBorder="1" applyAlignment="1">
      <alignment horizontal="center" vertical="center" wrapText="1"/>
    </xf>
    <xf numFmtId="0" fontId="11" fillId="0" borderId="20" xfId="6" applyFont="1" applyBorder="1" applyAlignment="1">
      <alignment horizontal="center" vertical="center" wrapText="1"/>
    </xf>
    <xf numFmtId="0" fontId="11" fillId="0" borderId="21" xfId="6" applyFont="1" applyBorder="1" applyAlignment="1">
      <alignment horizontal="center" vertical="center" wrapText="1"/>
    </xf>
    <xf numFmtId="2" fontId="27" fillId="0" borderId="16" xfId="0" applyNumberFormat="1" applyFont="1" applyBorder="1" applyAlignment="1">
      <alignment horizontal="center" vertical="center"/>
    </xf>
    <xf numFmtId="2" fontId="27" fillId="0" borderId="17" xfId="0" applyNumberFormat="1" applyFont="1" applyBorder="1" applyAlignment="1">
      <alignment horizontal="center" vertical="center"/>
    </xf>
    <xf numFmtId="2" fontId="27" fillId="0" borderId="9" xfId="0" applyNumberFormat="1" applyFont="1" applyBorder="1" applyAlignment="1">
      <alignment horizontal="center" vertical="center"/>
    </xf>
    <xf numFmtId="1" fontId="27" fillId="0" borderId="16" xfId="0" applyNumberFormat="1" applyFont="1" applyBorder="1" applyAlignment="1">
      <alignment horizontal="center" vertical="center"/>
    </xf>
    <xf numFmtId="1" fontId="27" fillId="0" borderId="17" xfId="0" applyNumberFormat="1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31" fillId="7" borderId="1" xfId="6" applyFont="1" applyFill="1" applyBorder="1" applyAlignment="1">
      <alignment horizontal="center" vertical="center" wrapText="1"/>
    </xf>
    <xf numFmtId="0" fontId="8" fillId="0" borderId="0" xfId="6" applyFont="1" applyAlignment="1">
      <alignment horizontal="left"/>
    </xf>
    <xf numFmtId="0" fontId="23" fillId="7" borderId="16" xfId="6" applyFont="1" applyFill="1" applyBorder="1" applyAlignment="1">
      <alignment horizontal="center" vertical="center" wrapText="1"/>
    </xf>
    <xf numFmtId="0" fontId="28" fillId="10" borderId="19" xfId="6" applyFont="1" applyFill="1" applyBorder="1" applyAlignment="1">
      <alignment horizontal="center" vertical="center" wrapText="1"/>
    </xf>
    <xf numFmtId="0" fontId="28" fillId="10" borderId="20" xfId="6" applyFont="1" applyFill="1" applyBorder="1" applyAlignment="1">
      <alignment horizontal="center" vertical="center" wrapText="1"/>
    </xf>
    <xf numFmtId="0" fontId="28" fillId="10" borderId="21" xfId="6" applyFont="1" applyFill="1" applyBorder="1" applyAlignment="1">
      <alignment horizontal="center" vertical="center" wrapText="1"/>
    </xf>
    <xf numFmtId="0" fontId="7" fillId="10" borderId="19" xfId="6" applyFont="1" applyFill="1" applyBorder="1" applyAlignment="1">
      <alignment horizontal="center" vertical="center"/>
    </xf>
    <xf numFmtId="0" fontId="7" fillId="10" borderId="24" xfId="6" applyFont="1" applyFill="1" applyBorder="1" applyAlignment="1">
      <alignment horizontal="center" vertical="center"/>
    </xf>
    <xf numFmtId="0" fontId="7" fillId="10" borderId="20" xfId="6" applyFont="1" applyFill="1" applyBorder="1" applyAlignment="1">
      <alignment horizontal="center" vertical="center"/>
    </xf>
    <xf numFmtId="0" fontId="7" fillId="10" borderId="21" xfId="6" applyFont="1" applyFill="1" applyBorder="1" applyAlignment="1">
      <alignment horizontal="center" vertical="center"/>
    </xf>
    <xf numFmtId="0" fontId="32" fillId="10" borderId="19" xfId="6" applyFont="1" applyFill="1" applyBorder="1" applyAlignment="1">
      <alignment horizontal="center" vertical="center" wrapText="1"/>
    </xf>
    <xf numFmtId="0" fontId="32" fillId="10" borderId="20" xfId="6" applyFont="1" applyFill="1" applyBorder="1" applyAlignment="1">
      <alignment horizontal="center" vertical="center" wrapText="1"/>
    </xf>
    <xf numFmtId="0" fontId="32" fillId="10" borderId="21" xfId="6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2" fontId="23" fillId="7" borderId="1" xfId="6" applyNumberFormat="1" applyFont="1" applyFill="1" applyBorder="1" applyAlignment="1">
      <alignment horizontal="center" vertical="center" wrapText="1"/>
    </xf>
    <xf numFmtId="0" fontId="7" fillId="13" borderId="1" xfId="6" applyFont="1" applyFill="1" applyBorder="1" applyAlignment="1">
      <alignment horizontal="center" vertical="center"/>
    </xf>
    <xf numFmtId="0" fontId="11" fillId="8" borderId="22" xfId="6" applyFont="1" applyFill="1" applyBorder="1" applyAlignment="1">
      <alignment horizontal="center" vertical="center" wrapText="1"/>
    </xf>
    <xf numFmtId="0" fontId="11" fillId="8" borderId="0" xfId="6" applyFont="1" applyFill="1" applyAlignment="1">
      <alignment horizontal="center" vertical="center" wrapText="1"/>
    </xf>
    <xf numFmtId="0" fontId="32" fillId="13" borderId="16" xfId="6" applyFont="1" applyFill="1" applyBorder="1" applyAlignment="1">
      <alignment horizontal="center" vertical="center" wrapText="1"/>
    </xf>
    <xf numFmtId="0" fontId="32" fillId="13" borderId="17" xfId="6" applyFont="1" applyFill="1" applyBorder="1" applyAlignment="1">
      <alignment horizontal="center" vertical="center" wrapText="1"/>
    </xf>
    <xf numFmtId="0" fontId="32" fillId="13" borderId="9" xfId="6" applyFont="1" applyFill="1" applyBorder="1" applyAlignment="1">
      <alignment horizontal="center" vertical="center" wrapText="1"/>
    </xf>
    <xf numFmtId="0" fontId="7" fillId="13" borderId="16" xfId="6" applyFont="1" applyFill="1" applyBorder="1" applyAlignment="1">
      <alignment horizontal="center" vertical="center"/>
    </xf>
    <xf numFmtId="0" fontId="7" fillId="13" borderId="17" xfId="6" applyFont="1" applyFill="1" applyBorder="1" applyAlignment="1">
      <alignment horizontal="center" vertical="center"/>
    </xf>
    <xf numFmtId="0" fontId="7" fillId="13" borderId="9" xfId="6" applyFont="1" applyFill="1" applyBorder="1" applyAlignment="1">
      <alignment horizontal="center" vertical="center"/>
    </xf>
    <xf numFmtId="2" fontId="10" fillId="7" borderId="8" xfId="6" applyNumberFormat="1" applyFont="1" applyFill="1" applyBorder="1" applyAlignment="1">
      <alignment horizontal="center" vertical="center"/>
    </xf>
    <xf numFmtId="0" fontId="3" fillId="0" borderId="0" xfId="6" applyFont="1" applyAlignment="1">
      <alignment horizontal="left" vertical="center"/>
    </xf>
    <xf numFmtId="0" fontId="10" fillId="7" borderId="3" xfId="6" applyFont="1" applyFill="1" applyBorder="1" applyAlignment="1">
      <alignment horizontal="center" vertical="center" wrapText="1"/>
    </xf>
    <xf numFmtId="0" fontId="10" fillId="7" borderId="5" xfId="6" applyFont="1" applyFill="1" applyBorder="1" applyAlignment="1">
      <alignment horizontal="center" vertical="center" wrapText="1"/>
    </xf>
    <xf numFmtId="0" fontId="10" fillId="7" borderId="4" xfId="6" applyFont="1" applyFill="1" applyBorder="1" applyAlignment="1">
      <alignment horizontal="center" vertical="center"/>
    </xf>
    <xf numFmtId="0" fontId="10" fillId="7" borderId="6" xfId="6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</cellXfs>
  <cellStyles count="9">
    <cellStyle name="Excel Built-in Bad" xfId="8" xr:uid="{00000000-0005-0000-0000-00000C000000}"/>
    <cellStyle name="Excel Built-in Bad 1" xfId="7" xr:uid="{00000000-0005-0000-0000-00000B000000}"/>
    <cellStyle name="Excel Built-in Normal" xfId="6" xr:uid="{00000000-0005-0000-0000-00000A000000}"/>
    <cellStyle name="Hyperlink" xfId="2" builtinId="8"/>
    <cellStyle name="Normal" xfId="0" builtinId="0"/>
    <cellStyle name="Normal 19 3 3 3 2 4 2 2" xfId="3" xr:uid="{00000000-0005-0000-0000-000006000000}"/>
    <cellStyle name="Normal 2 2 2 3" xfId="4" xr:uid="{00000000-0005-0000-0000-000007000000}"/>
    <cellStyle name="Normal 8 3 2" xfId="5" xr:uid="{00000000-0005-0000-0000-000008000000}"/>
    <cellStyle name="Percent" xfId="1" builtinId="5"/>
  </cellStyles>
  <dxfs count="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color rgb="FF9C0006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4D79B"/>
      <rgbColor rgb="FF948B54"/>
      <rgbColor rgb="FF9999FF"/>
      <rgbColor rgb="FFC9211E"/>
      <rgbColor rgb="FFFFCC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A067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TPH 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'TPH&amp;TPS_Comparision'!$C$3</c:f>
              <c:strCache>
                <c:ptCount val="1"/>
                <c:pt idx="0">
                  <c:v>Expected Transactions per Hour (TPH)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'TPH&amp;TPS_Comparision'!$B$4:$B$23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'TPH&amp;TPS_Comparision'!$C$4:$C$23</c:f>
              <c:numCache>
                <c:formatCode>General</c:formatCode>
                <c:ptCount val="20"/>
                <c:pt idx="1">
                  <c:v>31428</c:v>
                </c:pt>
                <c:pt idx="2" formatCode="0">
                  <c:v>31428</c:v>
                </c:pt>
                <c:pt idx="9">
                  <c:v>31428</c:v>
                </c:pt>
                <c:pt idx="10">
                  <c:v>31428</c:v>
                </c:pt>
                <c:pt idx="11">
                  <c:v>31428</c:v>
                </c:pt>
                <c:pt idx="12">
                  <c:v>31428</c:v>
                </c:pt>
                <c:pt idx="13">
                  <c:v>31428</c:v>
                </c:pt>
                <c:pt idx="14">
                  <c:v>31428</c:v>
                </c:pt>
                <c:pt idx="15">
                  <c:v>31428</c:v>
                </c:pt>
                <c:pt idx="16">
                  <c:v>31428</c:v>
                </c:pt>
                <c:pt idx="17">
                  <c:v>31428</c:v>
                </c:pt>
                <c:pt idx="18">
                  <c:v>31428</c:v>
                </c:pt>
                <c:pt idx="19">
                  <c:v>31428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E-481E-AB86-6EE99A3E0BB3}"/>
            </c:ext>
          </c:extLst>
        </c:ser>
        <c:ser>
          <c:idx val="1"/>
          <c:order val="1"/>
          <c:tx>
            <c:strRef>
              <c:f>'TPH&amp;TPS_Comparision'!$D$3</c:f>
              <c:strCache>
                <c:ptCount val="1"/>
                <c:pt idx="0">
                  <c:v>Achieved Transactions per Hour (TPH)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'TPH&amp;TPS_Comparision'!$B$4:$B$23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'TPH&amp;TPS_Comparision'!$D$4:$D$23</c:f>
              <c:numCache>
                <c:formatCode>0</c:formatCode>
                <c:ptCount val="20"/>
                <c:pt idx="1">
                  <c:v>32200</c:v>
                </c:pt>
                <c:pt idx="2">
                  <c:v>32144</c:v>
                </c:pt>
                <c:pt idx="9">
                  <c:v>32072</c:v>
                </c:pt>
                <c:pt idx="10">
                  <c:v>31996</c:v>
                </c:pt>
                <c:pt idx="11">
                  <c:v>31727.87484</c:v>
                </c:pt>
                <c:pt idx="12">
                  <c:v>12311.85656</c:v>
                </c:pt>
                <c:pt idx="13">
                  <c:v>31732</c:v>
                </c:pt>
                <c:pt idx="14">
                  <c:v>31732</c:v>
                </c:pt>
                <c:pt idx="15">
                  <c:v>31724</c:v>
                </c:pt>
                <c:pt idx="16">
                  <c:v>23715.993600000002</c:v>
                </c:pt>
                <c:pt idx="17">
                  <c:v>31668</c:v>
                </c:pt>
                <c:pt idx="18">
                  <c:v>31608</c:v>
                </c:pt>
                <c:pt idx="19">
                  <c:v>31604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E-481E-AB86-6EE99A3E0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074736"/>
        <c:axId val="1147141232"/>
        <c:axId val="0"/>
      </c:bar3DChart>
      <c:catAx>
        <c:axId val="10074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41232"/>
        <c:crosses val="autoZero"/>
        <c:auto val="1"/>
        <c:lblAlgn val="ctr"/>
        <c:lblOffset val="100"/>
        <c:noMultiLvlLbl val="0"/>
      </c:catAx>
      <c:valAx>
        <c:axId val="11471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TPS</a:t>
            </a:r>
            <a:r>
              <a:rPr lang="en-IN" baseline="0"/>
              <a:t> Comparision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'TPH&amp;TPS_Comparision'!$C$32</c:f>
              <c:strCache>
                <c:ptCount val="1"/>
                <c:pt idx="0">
                  <c:v>Expected Transactions per Hour (TPS)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'TPH&amp;TPS_Comparision'!$B$33:$B$52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'TPH&amp;TPS_Comparision'!$C$33:$C$52</c:f>
              <c:numCache>
                <c:formatCode>0.00</c:formatCode>
                <c:ptCount val="20"/>
                <c:pt idx="1">
                  <c:v>8.73</c:v>
                </c:pt>
                <c:pt idx="2">
                  <c:v>8.73</c:v>
                </c:pt>
                <c:pt idx="9">
                  <c:v>8.73</c:v>
                </c:pt>
                <c:pt idx="10">
                  <c:v>8.73</c:v>
                </c:pt>
                <c:pt idx="11">
                  <c:v>8.73</c:v>
                </c:pt>
                <c:pt idx="12">
                  <c:v>8.73</c:v>
                </c:pt>
                <c:pt idx="13">
                  <c:v>8.73</c:v>
                </c:pt>
                <c:pt idx="14">
                  <c:v>8.73</c:v>
                </c:pt>
                <c:pt idx="15">
                  <c:v>8.73</c:v>
                </c:pt>
                <c:pt idx="16">
                  <c:v>8.73</c:v>
                </c:pt>
                <c:pt idx="17">
                  <c:v>8.73</c:v>
                </c:pt>
                <c:pt idx="18">
                  <c:v>8.73</c:v>
                </c:pt>
                <c:pt idx="19">
                  <c:v>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83-4972-BFBB-467E989DB302}"/>
            </c:ext>
          </c:extLst>
        </c:ser>
        <c:ser>
          <c:idx val="1"/>
          <c:order val="1"/>
          <c:tx>
            <c:strRef>
              <c:f>'TPH&amp;TPS_Comparision'!$D$32</c:f>
              <c:strCache>
                <c:ptCount val="1"/>
                <c:pt idx="0">
                  <c:v>Achieved Transactions per Hour (TPS)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'TPH&amp;TPS_Comparision'!$B$33:$B$52</c:f>
              <c:strCache>
                <c:ptCount val="20"/>
                <c:pt idx="1">
                  <c:v>SC01_Homepage_T01_GetUserDetails</c:v>
                </c:pt>
                <c:pt idx="2">
                  <c:v>SC01_Homepage_ST02_GetAllMasterData_DelayReason</c:v>
                </c:pt>
                <c:pt idx="3">
                  <c:v>SC01_Homepage_ST03_GetAllMasterData_DelayHead</c:v>
                </c:pt>
                <c:pt idx="4">
                  <c:v>SC01_Homepage_ST04_GetAllMasterData_Training</c:v>
                </c:pt>
                <c:pt idx="5">
                  <c:v>SC01_Homepage_ST05_GetAllMasterData_FlightType</c:v>
                </c:pt>
                <c:pt idx="6">
                  <c:v>SC01_Homepage_ST06_GetAllMasterData_RemarkType</c:v>
                </c:pt>
                <c:pt idx="7">
                  <c:v>SC01_Homepage_ST07_GetAllMasterData_Aircraft</c:v>
                </c:pt>
                <c:pt idx="8">
                  <c:v>SC01_Homepage_ST08_GetAllMasterData_Airport</c:v>
                </c:pt>
                <c:pt idx="9">
                  <c:v>SC01_Homepage_T09_GetConfigProperties</c:v>
                </c:pt>
                <c:pt idx="10">
                  <c:v>SC01_Homepage_T10_GetFlights</c:v>
                </c:pt>
                <c:pt idx="11">
                  <c:v>SC02_VerifyScreen_T01_UploadAttachment</c:v>
                </c:pt>
                <c:pt idx="12">
                  <c:v>SC02_VerifyScreen_T02_GetAttachment</c:v>
                </c:pt>
                <c:pt idx="13">
                  <c:v>SC02_VerifyScreen_T03_GetAssignedCrews</c:v>
                </c:pt>
                <c:pt idx="14">
                  <c:v>SC02_VerifyScreen_T04_GetAssignedCrewsByHashId</c:v>
                </c:pt>
                <c:pt idx="15">
                  <c:v>SC02_VerifyScreen_T05_GenerateCrewShift</c:v>
                </c:pt>
                <c:pt idx="16">
                  <c:v>SC02_VerifyScreen_T06_DeleteAttachment</c:v>
                </c:pt>
                <c:pt idx="17">
                  <c:v>SC03_PreviewScreen_T01_SavePSR</c:v>
                </c:pt>
                <c:pt idx="18">
                  <c:v>SC04_SubmitScreen_T01_GetPSR_Reports</c:v>
                </c:pt>
                <c:pt idx="19">
                  <c:v>SC04_SubmitScreen_T02_GetPSR_ReportId</c:v>
                </c:pt>
              </c:strCache>
            </c:strRef>
          </c:cat>
          <c:val>
            <c:numRef>
              <c:f>'TPH&amp;TPS_Comparision'!$D$33:$D$52</c:f>
              <c:numCache>
                <c:formatCode>0.00</c:formatCode>
                <c:ptCount val="20"/>
                <c:pt idx="1">
                  <c:v>8.9444444444444446</c:v>
                </c:pt>
                <c:pt idx="2">
                  <c:v>8.9288888888888884</c:v>
                </c:pt>
                <c:pt idx="9">
                  <c:v>8.9088888888888889</c:v>
                </c:pt>
                <c:pt idx="10">
                  <c:v>8.887777777777778</c:v>
                </c:pt>
                <c:pt idx="11">
                  <c:v>8.813298566666667</c:v>
                </c:pt>
                <c:pt idx="12">
                  <c:v>3.4199601555555557</c:v>
                </c:pt>
                <c:pt idx="13">
                  <c:v>8.8144444444444439</c:v>
                </c:pt>
                <c:pt idx="14">
                  <c:v>8.8144444444444439</c:v>
                </c:pt>
                <c:pt idx="15">
                  <c:v>8.8122222222222231</c:v>
                </c:pt>
                <c:pt idx="16">
                  <c:v>6.5877760000000007</c:v>
                </c:pt>
                <c:pt idx="17">
                  <c:v>8.7966666666666669</c:v>
                </c:pt>
                <c:pt idx="18">
                  <c:v>8.7799999999999994</c:v>
                </c:pt>
                <c:pt idx="19">
                  <c:v>8.7788888888888881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3-4972-BFBB-467E989DB3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49762384"/>
        <c:axId val="1147514672"/>
        <c:axId val="0"/>
      </c:bar3DChart>
      <c:catAx>
        <c:axId val="64976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514672"/>
        <c:crosses val="autoZero"/>
        <c:auto val="1"/>
        <c:lblAlgn val="ctr"/>
        <c:lblOffset val="100"/>
        <c:noMultiLvlLbl val="0"/>
      </c:catAx>
      <c:valAx>
        <c:axId val="114751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Expected vs Achieved 90th</a:t>
            </a:r>
            <a:r>
              <a:rPr lang="en-IN" b="1" baseline="0"/>
              <a:t> Percentile response times (sec)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Response_Time_Graphs!$D$3</c:f>
              <c:strCache>
                <c:ptCount val="1"/>
                <c:pt idx="0">
                  <c:v>Expected 90th Percentile
Response time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Response_Time_Graphs!$B$4:$B$22</c:f>
              <c:strCache>
                <c:ptCount val="19"/>
                <c:pt idx="0">
                  <c:v>SC01_Homepage_T01_GetUserDetails</c:v>
                </c:pt>
                <c:pt idx="1">
                  <c:v>SC01_Homepage_T02_GetAllMasterData_DelayReason</c:v>
                </c:pt>
                <c:pt idx="2">
                  <c:v>SC01_Homepage_T03_GetAllMasterData_DelayHead</c:v>
                </c:pt>
                <c:pt idx="3">
                  <c:v>SC01_Homepage_T04_GetAllMasterData_Training</c:v>
                </c:pt>
                <c:pt idx="4">
                  <c:v>SC01_Homepage_T05_GetAllMasterData_FlightType</c:v>
                </c:pt>
                <c:pt idx="5">
                  <c:v>SC01_Homepage_T06_GetAllMasterData_RemarkType</c:v>
                </c:pt>
                <c:pt idx="6">
                  <c:v>SC01_Homepage_T07_GetAllMasterData_Aircraft</c:v>
                </c:pt>
                <c:pt idx="7">
                  <c:v>SC01_Homepage_T08_GetAllMasterData_Airport</c:v>
                </c:pt>
                <c:pt idx="8">
                  <c:v>SC01_Homepage_T09_GetConfigProperties</c:v>
                </c:pt>
                <c:pt idx="9">
                  <c:v>SC01_Homepage_T10_GetFlights</c:v>
                </c:pt>
                <c:pt idx="10">
                  <c:v>SC02_VerifyScreen_T01_UploadAttachment</c:v>
                </c:pt>
                <c:pt idx="11">
                  <c:v>SC02_VerifyScreen_T02_GetAttachment</c:v>
                </c:pt>
                <c:pt idx="12">
                  <c:v>SC02_VerifyScreen_T03_GetAssignedCrews</c:v>
                </c:pt>
                <c:pt idx="13">
                  <c:v>SC02_VerifyScreen_T04_GetAssignedCrewsByHashId</c:v>
                </c:pt>
                <c:pt idx="14">
                  <c:v>SC02_VerifyScreen_T05_GenerateCrewShift</c:v>
                </c:pt>
                <c:pt idx="15">
                  <c:v>SC02_VerifyScreen_T06_DeleteAttachment</c:v>
                </c:pt>
                <c:pt idx="16">
                  <c:v>SC03_PreviewScreen_T01_SavePSR</c:v>
                </c:pt>
                <c:pt idx="17">
                  <c:v>SC04_SubmitScreen_T01_GetPSR_Reports</c:v>
                </c:pt>
                <c:pt idx="18">
                  <c:v>SC04_SubmitScreen_T02_GetPSR_ReportId</c:v>
                </c:pt>
              </c:strCache>
            </c:strRef>
          </c:cat>
          <c:val>
            <c:numRef>
              <c:f>Response_Time_Graphs!$D$4:$D$22</c:f>
              <c:numCache>
                <c:formatCode>0.00</c:formatCode>
                <c:ptCount val="1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2-4CE1-BABB-B09507C02C7E}"/>
            </c:ext>
          </c:extLst>
        </c:ser>
        <c:ser>
          <c:idx val="1"/>
          <c:order val="1"/>
          <c:tx>
            <c:strRef>
              <c:f>Response_Time_Graphs!$E$3</c:f>
              <c:strCache>
                <c:ptCount val="1"/>
                <c:pt idx="0">
                  <c:v>90th Percentile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Response_Time_Graphs!$B$4:$B$22</c:f>
              <c:strCache>
                <c:ptCount val="19"/>
                <c:pt idx="0">
                  <c:v>SC01_Homepage_T01_GetUserDetails</c:v>
                </c:pt>
                <c:pt idx="1">
                  <c:v>SC01_Homepage_T02_GetAllMasterData_DelayReason</c:v>
                </c:pt>
                <c:pt idx="2">
                  <c:v>SC01_Homepage_T03_GetAllMasterData_DelayHead</c:v>
                </c:pt>
                <c:pt idx="3">
                  <c:v>SC01_Homepage_T04_GetAllMasterData_Training</c:v>
                </c:pt>
                <c:pt idx="4">
                  <c:v>SC01_Homepage_T05_GetAllMasterData_FlightType</c:v>
                </c:pt>
                <c:pt idx="5">
                  <c:v>SC01_Homepage_T06_GetAllMasterData_RemarkType</c:v>
                </c:pt>
                <c:pt idx="6">
                  <c:v>SC01_Homepage_T07_GetAllMasterData_Aircraft</c:v>
                </c:pt>
                <c:pt idx="7">
                  <c:v>SC01_Homepage_T08_GetAllMasterData_Airport</c:v>
                </c:pt>
                <c:pt idx="8">
                  <c:v>SC01_Homepage_T09_GetConfigProperties</c:v>
                </c:pt>
                <c:pt idx="9">
                  <c:v>SC01_Homepage_T10_GetFlights</c:v>
                </c:pt>
                <c:pt idx="10">
                  <c:v>SC02_VerifyScreen_T01_UploadAttachment</c:v>
                </c:pt>
                <c:pt idx="11">
                  <c:v>SC02_VerifyScreen_T02_GetAttachment</c:v>
                </c:pt>
                <c:pt idx="12">
                  <c:v>SC02_VerifyScreen_T03_GetAssignedCrews</c:v>
                </c:pt>
                <c:pt idx="13">
                  <c:v>SC02_VerifyScreen_T04_GetAssignedCrewsByHashId</c:v>
                </c:pt>
                <c:pt idx="14">
                  <c:v>SC02_VerifyScreen_T05_GenerateCrewShift</c:v>
                </c:pt>
                <c:pt idx="15">
                  <c:v>SC02_VerifyScreen_T06_DeleteAttachment</c:v>
                </c:pt>
                <c:pt idx="16">
                  <c:v>SC03_PreviewScreen_T01_SavePSR</c:v>
                </c:pt>
                <c:pt idx="17">
                  <c:v>SC04_SubmitScreen_T01_GetPSR_Reports</c:v>
                </c:pt>
                <c:pt idx="18">
                  <c:v>SC04_SubmitScreen_T02_GetPSR_ReportId</c:v>
                </c:pt>
              </c:strCache>
            </c:strRef>
          </c:cat>
          <c:val>
            <c:numRef>
              <c:f>Response_Time_Graphs!$E$4:$E$22</c:f>
              <c:numCache>
                <c:formatCode>0.00</c:formatCode>
                <c:ptCount val="19"/>
                <c:pt idx="0">
                  <c:v>0.34200000000000003</c:v>
                </c:pt>
                <c:pt idx="1">
                  <c:v>0.29599999999999999</c:v>
                </c:pt>
                <c:pt idx="2">
                  <c:v>0.20699999999999999</c:v>
                </c:pt>
                <c:pt idx="3">
                  <c:v>0.47299999999999998</c:v>
                </c:pt>
                <c:pt idx="4">
                  <c:v>0.18099999999999999</c:v>
                </c:pt>
                <c:pt idx="5">
                  <c:v>0.19700000000000001</c:v>
                </c:pt>
                <c:pt idx="6">
                  <c:v>0.23</c:v>
                </c:pt>
                <c:pt idx="7">
                  <c:v>0.48299999999999998</c:v>
                </c:pt>
                <c:pt idx="8">
                  <c:v>0.216</c:v>
                </c:pt>
                <c:pt idx="9">
                  <c:v>0.91900000000000004</c:v>
                </c:pt>
                <c:pt idx="10">
                  <c:v>7.1740000000000004</c:v>
                </c:pt>
                <c:pt idx="11">
                  <c:v>0.185</c:v>
                </c:pt>
                <c:pt idx="12">
                  <c:v>0.22</c:v>
                </c:pt>
                <c:pt idx="13">
                  <c:v>0.68799999999999994</c:v>
                </c:pt>
                <c:pt idx="14">
                  <c:v>8.5000000000000006E-2</c:v>
                </c:pt>
                <c:pt idx="15">
                  <c:v>6.0279999999999996</c:v>
                </c:pt>
                <c:pt idx="16">
                  <c:v>0.55400000000000005</c:v>
                </c:pt>
                <c:pt idx="17">
                  <c:v>0.20699999999999999</c:v>
                </c:pt>
                <c:pt idx="18">
                  <c:v>0.72399999999999998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22-4CE1-BABB-B09507C02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52320"/>
        <c:axId val="13452800"/>
        <c:axId val="0"/>
      </c:bar3DChart>
      <c:catAx>
        <c:axId val="13452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800"/>
        <c:crosses val="autoZero"/>
        <c:auto val="1"/>
        <c:lblAlgn val="ctr"/>
        <c:lblOffset val="100"/>
        <c:noMultiLvlLbl val="0"/>
      </c:catAx>
      <c:valAx>
        <c:axId val="1345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CPU Utilization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CPU Utilization</a:t>
          </a:r>
        </a:p>
      </cx:txPr>
    </cx:title>
    <cx:plotArea>
      <cx:plotAreaRegion>
        <cx:series layoutId="clusteredColumn" uniqueId="{F00C8296-F5EF-B14C-B474-0DBF4A5D3616}">
          <cx:tx>
            <cx:txData>
              <cx:f>_xlchart.v1.4</cx:f>
              <cx:v>CPU Usage Avg %</cx:v>
            </cx:txData>
          </cx:tx>
          <cx:dataPt idx="1"/>
          <cx:dataId val="0"/>
          <cx:layoutPr>
            <cx:aggregation/>
          </cx:layoutPr>
          <cx:axisId val="1"/>
        </cx:series>
        <cx:series layoutId="paretoLine" ownerIdx="0" uniqueId="{EE2A4CCE-491E-DE48-943A-3ED03EA9A95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A2AEC4F1-9C9F-324F-ADD5-49BC444ADCCC}">
          <cx:tx>
            <cx:txData>
              <cx:f>_xlchart.v1.7</cx:f>
              <cx:v>Memory Utilization Avg %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77CE5F7-4B96-F543-85CD-A90CC0380F2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-419100</xdr:colOff>
          <xdr:row>0</xdr:row>
          <xdr:rowOff>63500</xdr:rowOff>
        </xdr:from>
        <xdr:to>
          <xdr:col>0</xdr:col>
          <xdr:colOff>-419100</xdr:colOff>
          <xdr:row>0</xdr:row>
          <xdr:rowOff>63500</xdr:rowOff>
        </xdr:to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3F998A03-AD15-63D8-67C3-CDCE49E91F73}"/>
                </a:ext>
              </a:extLst>
            </xdr:cNvPr>
            <xdr:cNvGrpSpPr/>
          </xdr:nvGrpSpPr>
          <xdr:grpSpPr>
            <a:xfrm>
              <a:off x="-419100" y="63500"/>
              <a:ext cx="0" cy="0"/>
              <a:chOff x="0" y="0"/>
              <a:chExt cx="0" cy="0"/>
            </a:xfrm>
          </xdr:grpSpPr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242455</xdr:colOff>
      <xdr:row>1</xdr:row>
      <xdr:rowOff>34451</xdr:rowOff>
    </xdr:from>
    <xdr:to>
      <xdr:col>19</xdr:col>
      <xdr:colOff>427181</xdr:colOff>
      <xdr:row>67</xdr:row>
      <xdr:rowOff>114300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56767E8-5CD6-25F5-96F7-DE97E8F1AE29}"/>
            </a:ext>
          </a:extLst>
        </xdr:cNvPr>
        <xdr:cNvGrpSpPr/>
      </xdr:nvGrpSpPr>
      <xdr:grpSpPr>
        <a:xfrm>
          <a:off x="8853055" y="199551"/>
          <a:ext cx="10763826" cy="12665549"/>
          <a:chOff x="5926062" y="306404"/>
          <a:chExt cx="5115468" cy="612932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35043356-82FE-5DCF-8F28-A9085BFFC46B}"/>
              </a:ext>
            </a:extLst>
          </xdr:cNvPr>
          <xdr:cNvGraphicFramePr/>
        </xdr:nvGraphicFramePr>
        <xdr:xfrm>
          <a:off x="5926062" y="306404"/>
          <a:ext cx="5115468" cy="24438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5CB1BC01-0F1F-E5EA-9B38-71AAE605C5E6}"/>
              </a:ext>
            </a:extLst>
          </xdr:cNvPr>
          <xdr:cNvGraphicFramePr/>
        </xdr:nvGraphicFramePr>
        <xdr:xfrm>
          <a:off x="5930322" y="2923582"/>
          <a:ext cx="5105587" cy="35121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619124</xdr:colOff>
      <xdr:row>2</xdr:row>
      <xdr:rowOff>31750</xdr:rowOff>
    </xdr:from>
    <xdr:to>
      <xdr:col>28</xdr:col>
      <xdr:colOff>431800</xdr:colOff>
      <xdr:row>52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0806F1-D25E-31AE-169B-EF95A0F36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368208</xdr:colOff>
      <xdr:row>2</xdr:row>
      <xdr:rowOff>29204</xdr:rowOff>
    </xdr:from>
    <xdr:to>
      <xdr:col>8</xdr:col>
      <xdr:colOff>338667</xdr:colOff>
      <xdr:row>24</xdr:row>
      <xdr:rowOff>116417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0CA963-A96B-BAC2-5AB5-2434745AD6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108" y="410204"/>
              <a:ext cx="4974259" cy="4481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396685</xdr:colOff>
      <xdr:row>27</xdr:row>
      <xdr:rowOff>31750</xdr:rowOff>
    </xdr:from>
    <xdr:to>
      <xdr:col>8</xdr:col>
      <xdr:colOff>381000</xdr:colOff>
      <xdr:row>47</xdr:row>
      <xdr:rowOff>10583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6F901B5-D6C9-CC74-C03E-5CEF2C2221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6585" y="5581650"/>
              <a:ext cx="4988115" cy="3915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showGridLines="0" zoomScale="170" zoomScaleNormal="170" workbookViewId="0">
      <selection activeCell="D12" sqref="D12"/>
    </sheetView>
  </sheetViews>
  <sheetFormatPr baseColWidth="10" defaultColWidth="11.5" defaultRowHeight="15" x14ac:dyDescent="0.2"/>
  <cols>
    <col min="1" max="1" width="2.83203125" style="2" customWidth="1"/>
    <col min="2" max="2" width="18.1640625" style="10" bestFit="1" customWidth="1"/>
    <col min="3" max="6" width="20.6640625" style="2" customWidth="1"/>
    <col min="7" max="16384" width="11.5" style="2"/>
  </cols>
  <sheetData>
    <row r="2" spans="2:6" x14ac:dyDescent="0.2">
      <c r="B2" s="78" t="s">
        <v>101</v>
      </c>
      <c r="C2" s="78"/>
      <c r="D2" s="78"/>
      <c r="E2" s="78"/>
      <c r="F2" s="78"/>
    </row>
    <row r="3" spans="2:6" x14ac:dyDescent="0.2">
      <c r="B3" s="11" t="s">
        <v>0</v>
      </c>
      <c r="C3" s="79" t="s">
        <v>1</v>
      </c>
      <c r="D3" s="79"/>
      <c r="E3" s="79"/>
      <c r="F3" s="79"/>
    </row>
    <row r="4" spans="2:6" x14ac:dyDescent="0.2">
      <c r="B4" s="13" t="s">
        <v>2</v>
      </c>
      <c r="C4" s="77" t="s">
        <v>3</v>
      </c>
      <c r="D4" s="77"/>
      <c r="E4" s="77"/>
      <c r="F4" s="77"/>
    </row>
    <row r="5" spans="2:6" x14ac:dyDescent="0.2">
      <c r="B5" s="13" t="s">
        <v>4</v>
      </c>
      <c r="C5" s="77" t="s">
        <v>5</v>
      </c>
      <c r="D5" s="77"/>
      <c r="E5" s="77"/>
      <c r="F5" s="77"/>
    </row>
    <row r="6" spans="2:6" x14ac:dyDescent="0.2">
      <c r="B6" s="12" t="s">
        <v>6</v>
      </c>
      <c r="C6" s="77" t="s">
        <v>7</v>
      </c>
      <c r="D6" s="77"/>
      <c r="E6" s="77"/>
      <c r="F6" s="77"/>
    </row>
    <row r="7" spans="2:6" x14ac:dyDescent="0.2">
      <c r="B7" s="12" t="s">
        <v>8</v>
      </c>
      <c r="C7" s="77" t="s">
        <v>9</v>
      </c>
      <c r="D7" s="77"/>
      <c r="E7" s="77"/>
      <c r="F7" s="77"/>
    </row>
    <row r="8" spans="2:6" x14ac:dyDescent="0.2">
      <c r="B8" s="14" t="s">
        <v>10</v>
      </c>
      <c r="C8" s="76" t="s">
        <v>11</v>
      </c>
      <c r="D8" s="76"/>
      <c r="E8" s="76"/>
      <c r="F8" s="76"/>
    </row>
  </sheetData>
  <mergeCells count="7">
    <mergeCell ref="C8:F8"/>
    <mergeCell ref="C7:F7"/>
    <mergeCell ref="B2:F2"/>
    <mergeCell ref="C3:F3"/>
    <mergeCell ref="C4:F4"/>
    <mergeCell ref="C5:F5"/>
    <mergeCell ref="C6:F6"/>
  </mergeCells>
  <hyperlinks>
    <hyperlink ref="B4" location="'Executive Summary'!A1" display="Executive Summary" xr:uid="{00000000-0004-0000-0000-000000000000}"/>
    <hyperlink ref="B6" location="'Response Times'!A1" display="#Response Times" xr:uid="{00000000-0004-0000-0000-000001000000}"/>
    <hyperlink ref="B7" location="Error!A1" display="Error_Sheet" xr:uid="{00000000-0004-0000-0000-000002000000}"/>
    <hyperlink ref="B5" location="'Pass Fail'!A1" display="Pass Fail" xr:uid="{7897708E-C859-4C43-87B5-B7CBD877DC06}"/>
    <hyperlink ref="B8" location="Hardware!A1" display="Hardware Utilization" xr:uid="{92F4E3FC-1A21-4315-BA29-45BFD553156F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LX103"/>
  <sheetViews>
    <sheetView showGridLines="0" tabSelected="1" zoomScale="115" zoomScaleNormal="150" workbookViewId="0">
      <selection activeCell="S7" sqref="S7"/>
    </sheetView>
  </sheetViews>
  <sheetFormatPr baseColWidth="10" defaultColWidth="8.6640625" defaultRowHeight="15" x14ac:dyDescent="0.2"/>
  <cols>
    <col min="1" max="1" width="3" style="3" customWidth="1"/>
    <col min="2" max="2" width="49.6640625" style="3" customWidth="1"/>
    <col min="3" max="3" width="30" style="3" bestFit="1" customWidth="1"/>
    <col min="4" max="9" width="15.1640625" style="3" customWidth="1"/>
    <col min="10" max="1012" width="8.6640625" style="3"/>
    <col min="1013" max="1025" width="11.5" style="2" customWidth="1"/>
    <col min="1026" max="16384" width="8.6640625" style="2"/>
  </cols>
  <sheetData>
    <row r="1" spans="2:14" ht="13.5" customHeight="1" x14ac:dyDescent="0.2"/>
    <row r="2" spans="2:14" ht="13.5" customHeight="1" x14ac:dyDescent="0.2">
      <c r="H2" s="5"/>
      <c r="I2" s="5"/>
      <c r="N2" s="9" t="s">
        <v>12</v>
      </c>
    </row>
    <row r="3" spans="2:14" ht="21" customHeight="1" x14ac:dyDescent="0.2">
      <c r="B3" s="118" t="s">
        <v>2</v>
      </c>
      <c r="C3" s="118"/>
      <c r="D3" s="118"/>
      <c r="E3" s="118"/>
      <c r="F3" s="118"/>
      <c r="G3" s="118"/>
      <c r="H3" s="118"/>
      <c r="I3" s="118"/>
      <c r="J3" s="118"/>
    </row>
    <row r="4" spans="2:14" ht="21" customHeight="1" x14ac:dyDescent="0.2">
      <c r="B4" s="119" t="s">
        <v>13</v>
      </c>
      <c r="C4" s="119"/>
      <c r="D4" s="119" t="s">
        <v>14</v>
      </c>
      <c r="E4" s="119"/>
      <c r="F4" s="119"/>
      <c r="G4" s="119"/>
      <c r="H4" s="119"/>
      <c r="I4" s="119"/>
      <c r="J4" s="119"/>
      <c r="L4" s="8"/>
    </row>
    <row r="5" spans="2:14" ht="21" customHeight="1" x14ac:dyDescent="0.2">
      <c r="B5" s="111" t="s">
        <v>15</v>
      </c>
      <c r="C5" s="111"/>
      <c r="D5" s="117" t="s">
        <v>102</v>
      </c>
      <c r="E5" s="117"/>
      <c r="F5" s="117"/>
      <c r="G5" s="117"/>
      <c r="H5" s="117"/>
      <c r="I5" s="117"/>
      <c r="J5" s="117"/>
      <c r="L5" s="8"/>
    </row>
    <row r="6" spans="2:14" ht="21" customHeight="1" x14ac:dyDescent="0.2">
      <c r="B6" s="111" t="s">
        <v>16</v>
      </c>
      <c r="C6" s="111"/>
      <c r="D6" s="120" t="s">
        <v>107</v>
      </c>
      <c r="E6" s="120"/>
      <c r="F6" s="120"/>
      <c r="G6" s="120"/>
      <c r="H6" s="120"/>
      <c r="I6" s="120"/>
      <c r="J6" s="120"/>
      <c r="L6" s="8"/>
    </row>
    <row r="7" spans="2:14" ht="70" customHeight="1" x14ac:dyDescent="0.2">
      <c r="B7" s="111" t="s">
        <v>17</v>
      </c>
      <c r="C7" s="111"/>
      <c r="D7" s="121" t="s">
        <v>65</v>
      </c>
      <c r="E7" s="121"/>
      <c r="F7" s="121"/>
      <c r="G7" s="121"/>
      <c r="H7" s="121"/>
      <c r="I7" s="121"/>
      <c r="J7" s="121"/>
    </row>
    <row r="8" spans="2:14" x14ac:dyDescent="0.2">
      <c r="B8" s="111" t="s">
        <v>18</v>
      </c>
      <c r="C8" s="111"/>
      <c r="D8" s="102" t="s">
        <v>19</v>
      </c>
      <c r="E8" s="102"/>
      <c r="F8" s="115" t="s">
        <v>20</v>
      </c>
      <c r="G8" s="115"/>
      <c r="H8" s="115"/>
      <c r="I8" s="115" t="s">
        <v>21</v>
      </c>
      <c r="J8" s="115"/>
    </row>
    <row r="9" spans="2:14" x14ac:dyDescent="0.2">
      <c r="B9" s="111"/>
      <c r="C9" s="111"/>
      <c r="D9" s="112">
        <v>45902</v>
      </c>
      <c r="E9" s="112"/>
      <c r="F9" s="116" t="s">
        <v>103</v>
      </c>
      <c r="G9" s="116"/>
      <c r="H9" s="116"/>
      <c r="I9" s="116" t="s">
        <v>104</v>
      </c>
      <c r="J9" s="116"/>
    </row>
    <row r="10" spans="2:14" x14ac:dyDescent="0.2">
      <c r="B10" s="111" t="s">
        <v>22</v>
      </c>
      <c r="C10" s="111"/>
      <c r="D10" s="117">
        <v>166</v>
      </c>
      <c r="E10" s="117"/>
      <c r="F10" s="117"/>
      <c r="G10" s="117"/>
      <c r="H10" s="117"/>
      <c r="I10" s="117"/>
      <c r="J10" s="117"/>
    </row>
    <row r="11" spans="2:14" ht="15" customHeight="1" x14ac:dyDescent="0.2">
      <c r="B11" s="128" t="s">
        <v>61</v>
      </c>
      <c r="C11" s="128"/>
      <c r="D11" s="87" t="s">
        <v>41</v>
      </c>
      <c r="E11" s="88"/>
      <c r="F11" s="88"/>
      <c r="G11" s="88"/>
      <c r="H11" s="87" t="s">
        <v>42</v>
      </c>
      <c r="I11" s="88"/>
      <c r="J11" s="89"/>
    </row>
    <row r="12" spans="2:14" ht="15" customHeight="1" x14ac:dyDescent="0.2">
      <c r="B12" s="128"/>
      <c r="C12" s="128"/>
      <c r="D12" s="108">
        <v>2</v>
      </c>
      <c r="E12" s="109"/>
      <c r="F12" s="109"/>
      <c r="G12" s="109"/>
      <c r="H12" s="110" t="s">
        <v>47</v>
      </c>
      <c r="I12" s="110"/>
      <c r="J12" s="110"/>
    </row>
    <row r="13" spans="2:14" ht="15" customHeight="1" x14ac:dyDescent="0.2">
      <c r="B13" s="111" t="s">
        <v>23</v>
      </c>
      <c r="C13" s="111"/>
      <c r="D13" s="87" t="s">
        <v>43</v>
      </c>
      <c r="E13" s="89"/>
      <c r="F13" s="87" t="s">
        <v>44</v>
      </c>
      <c r="G13" s="89"/>
      <c r="H13" s="87" t="s">
        <v>42</v>
      </c>
      <c r="I13" s="88"/>
      <c r="J13" s="89"/>
    </row>
    <row r="14" spans="2:14" ht="15" customHeight="1" x14ac:dyDescent="0.2">
      <c r="B14" s="111"/>
      <c r="C14" s="111"/>
      <c r="D14" s="127">
        <v>0.97</v>
      </c>
      <c r="E14" s="116"/>
      <c r="F14" s="113">
        <v>0.95</v>
      </c>
      <c r="G14" s="114"/>
      <c r="H14" s="110" t="s">
        <v>47</v>
      </c>
      <c r="I14" s="110"/>
      <c r="J14" s="110"/>
    </row>
    <row r="15" spans="2:14" x14ac:dyDescent="0.2">
      <c r="B15" s="105" t="str">
        <f>'Pass Fail'!D6</f>
        <v>SC01_Homepage_T01_GetUserDetails</v>
      </c>
      <c r="C15" s="100" t="s">
        <v>50</v>
      </c>
      <c r="D15" s="87" t="s">
        <v>43</v>
      </c>
      <c r="E15" s="89"/>
      <c r="F15" s="87" t="s">
        <v>44</v>
      </c>
      <c r="G15" s="89"/>
      <c r="H15" s="87" t="s">
        <v>42</v>
      </c>
      <c r="I15" s="88"/>
      <c r="J15" s="89"/>
    </row>
    <row r="16" spans="2:14" x14ac:dyDescent="0.2">
      <c r="B16" s="106"/>
      <c r="C16" s="100"/>
      <c r="D16" s="116">
        <f>'Pass Fail'!K6</f>
        <v>31428</v>
      </c>
      <c r="E16" s="116"/>
      <c r="F16" s="96">
        <f>'Pass Fail'!L6</f>
        <v>32200</v>
      </c>
      <c r="G16" s="97"/>
      <c r="H16" s="110" t="s">
        <v>47</v>
      </c>
      <c r="I16" s="110"/>
      <c r="J16" s="110"/>
    </row>
    <row r="17" spans="2:10" x14ac:dyDescent="0.2">
      <c r="B17" s="106"/>
      <c r="C17" s="101" t="s">
        <v>51</v>
      </c>
      <c r="D17" s="102" t="s">
        <v>43</v>
      </c>
      <c r="E17" s="102"/>
      <c r="F17" s="87" t="s">
        <v>44</v>
      </c>
      <c r="G17" s="89"/>
      <c r="H17" s="87" t="s">
        <v>42</v>
      </c>
      <c r="I17" s="88"/>
      <c r="J17" s="89"/>
    </row>
    <row r="18" spans="2:10" x14ac:dyDescent="0.2">
      <c r="B18" s="107"/>
      <c r="C18" s="101"/>
      <c r="D18" s="103">
        <f>'Pass Fail'!M6</f>
        <v>8.73</v>
      </c>
      <c r="E18" s="103"/>
      <c r="F18" s="98">
        <f>'Pass Fail'!N6</f>
        <v>8.9444444444444446</v>
      </c>
      <c r="G18" s="99"/>
      <c r="H18" s="90" t="s">
        <v>47</v>
      </c>
      <c r="I18" s="91"/>
      <c r="J18" s="92"/>
    </row>
    <row r="19" spans="2:10" x14ac:dyDescent="0.2">
      <c r="B19" s="105" t="str">
        <f>'Pass Fail'!D7</f>
        <v>SC01_Homepage_ST02_GetAllMasterData_DelayReason</v>
      </c>
      <c r="C19" s="100" t="s">
        <v>50</v>
      </c>
      <c r="D19" s="87" t="s">
        <v>43</v>
      </c>
      <c r="E19" s="89"/>
      <c r="F19" s="87" t="s">
        <v>44</v>
      </c>
      <c r="G19" s="89"/>
      <c r="H19" s="87" t="s">
        <v>42</v>
      </c>
      <c r="I19" s="88"/>
      <c r="J19" s="89"/>
    </row>
    <row r="20" spans="2:10" x14ac:dyDescent="0.2">
      <c r="B20" s="106"/>
      <c r="C20" s="100"/>
      <c r="D20" s="116">
        <f>'Pass Fail'!K7</f>
        <v>31428</v>
      </c>
      <c r="E20" s="116"/>
      <c r="F20" s="96">
        <f>'Pass Fail'!L7</f>
        <v>32144</v>
      </c>
      <c r="G20" s="97"/>
      <c r="H20" s="110" t="s">
        <v>47</v>
      </c>
      <c r="I20" s="110"/>
      <c r="J20" s="110"/>
    </row>
    <row r="21" spans="2:10" x14ac:dyDescent="0.2">
      <c r="B21" s="106"/>
      <c r="C21" s="101" t="s">
        <v>51</v>
      </c>
      <c r="D21" s="102" t="s">
        <v>43</v>
      </c>
      <c r="E21" s="102"/>
      <c r="F21" s="87" t="s">
        <v>44</v>
      </c>
      <c r="G21" s="89"/>
      <c r="H21" s="87" t="s">
        <v>42</v>
      </c>
      <c r="I21" s="88"/>
      <c r="J21" s="89"/>
    </row>
    <row r="22" spans="2:10" x14ac:dyDescent="0.2">
      <c r="B22" s="107"/>
      <c r="C22" s="101"/>
      <c r="D22" s="103">
        <f>'Pass Fail'!M7</f>
        <v>8.73</v>
      </c>
      <c r="E22" s="103"/>
      <c r="F22" s="98">
        <f>'Pass Fail'!N7</f>
        <v>8.9288888888888884</v>
      </c>
      <c r="G22" s="99"/>
      <c r="H22" s="90" t="s">
        <v>47</v>
      </c>
      <c r="I22" s="91"/>
      <c r="J22" s="92"/>
    </row>
    <row r="23" spans="2:10" ht="15" customHeight="1" x14ac:dyDescent="0.2">
      <c r="B23" s="105" t="str">
        <f>'Pass Fail'!D8</f>
        <v>SC01_Homepage_ST03_GetAllMasterData_DelayHead</v>
      </c>
      <c r="C23" s="100" t="s">
        <v>50</v>
      </c>
      <c r="D23" s="102" t="s">
        <v>43</v>
      </c>
      <c r="E23" s="102"/>
      <c r="F23" s="87" t="s">
        <v>44</v>
      </c>
      <c r="G23" s="89"/>
      <c r="H23" s="87" t="s">
        <v>42</v>
      </c>
      <c r="I23" s="88"/>
      <c r="J23" s="89"/>
    </row>
    <row r="24" spans="2:10" x14ac:dyDescent="0.2">
      <c r="B24" s="106"/>
      <c r="C24" s="100"/>
      <c r="D24" s="103">
        <f>'Pass Fail'!K7</f>
        <v>31428</v>
      </c>
      <c r="E24" s="103"/>
      <c r="F24" s="96">
        <f>'Pass Fail'!L7</f>
        <v>32144</v>
      </c>
      <c r="G24" s="97"/>
      <c r="H24" s="90" t="s">
        <v>47</v>
      </c>
      <c r="I24" s="91"/>
      <c r="J24" s="92"/>
    </row>
    <row r="25" spans="2:10" ht="15" customHeight="1" x14ac:dyDescent="0.2">
      <c r="B25" s="106"/>
      <c r="C25" s="101" t="s">
        <v>51</v>
      </c>
      <c r="D25" s="102" t="s">
        <v>43</v>
      </c>
      <c r="E25" s="102"/>
      <c r="F25" s="87" t="s">
        <v>44</v>
      </c>
      <c r="G25" s="89"/>
      <c r="H25" s="87" t="s">
        <v>42</v>
      </c>
      <c r="I25" s="88"/>
      <c r="J25" s="89"/>
    </row>
    <row r="26" spans="2:10" x14ac:dyDescent="0.2">
      <c r="B26" s="107"/>
      <c r="C26" s="101"/>
      <c r="D26" s="103">
        <f>'Pass Fail'!M7</f>
        <v>8.73</v>
      </c>
      <c r="E26" s="103"/>
      <c r="F26" s="98">
        <f>'Pass Fail'!N7</f>
        <v>8.9288888888888884</v>
      </c>
      <c r="G26" s="99"/>
      <c r="H26" s="90" t="s">
        <v>47</v>
      </c>
      <c r="I26" s="91"/>
      <c r="J26" s="92"/>
    </row>
    <row r="27" spans="2:10" ht="15" customHeight="1" x14ac:dyDescent="0.2">
      <c r="B27" s="105" t="str">
        <f>'Pass Fail'!D9</f>
        <v>SC01_Homepage_ST04_GetAllMasterData_Training</v>
      </c>
      <c r="C27" s="100" t="s">
        <v>50</v>
      </c>
      <c r="D27" s="102" t="s">
        <v>43</v>
      </c>
      <c r="E27" s="102"/>
      <c r="F27" s="87" t="s">
        <v>44</v>
      </c>
      <c r="G27" s="89"/>
      <c r="H27" s="87" t="s">
        <v>42</v>
      </c>
      <c r="I27" s="88"/>
      <c r="J27" s="89"/>
    </row>
    <row r="28" spans="2:10" ht="15" customHeight="1" x14ac:dyDescent="0.2">
      <c r="B28" s="106"/>
      <c r="C28" s="100"/>
      <c r="D28" s="103">
        <f>'Pass Fail'!K7</f>
        <v>31428</v>
      </c>
      <c r="E28" s="103"/>
      <c r="F28" s="96">
        <f>'Pass Fail'!L7</f>
        <v>32144</v>
      </c>
      <c r="G28" s="97"/>
      <c r="H28" s="90" t="s">
        <v>47</v>
      </c>
      <c r="I28" s="91"/>
      <c r="J28" s="92"/>
    </row>
    <row r="29" spans="2:10" ht="15" customHeight="1" x14ac:dyDescent="0.2">
      <c r="B29" s="106"/>
      <c r="C29" s="101" t="s">
        <v>51</v>
      </c>
      <c r="D29" s="102" t="s">
        <v>43</v>
      </c>
      <c r="E29" s="102"/>
      <c r="F29" s="87" t="s">
        <v>44</v>
      </c>
      <c r="G29" s="89"/>
      <c r="H29" s="87" t="s">
        <v>42</v>
      </c>
      <c r="I29" s="88"/>
      <c r="J29" s="89"/>
    </row>
    <row r="30" spans="2:10" ht="15" customHeight="1" x14ac:dyDescent="0.2">
      <c r="B30" s="107"/>
      <c r="C30" s="101"/>
      <c r="D30" s="103">
        <f>'Pass Fail'!M7</f>
        <v>8.73</v>
      </c>
      <c r="E30" s="103"/>
      <c r="F30" s="98">
        <f>'Pass Fail'!N7</f>
        <v>8.9288888888888884</v>
      </c>
      <c r="G30" s="99"/>
      <c r="H30" s="90" t="s">
        <v>47</v>
      </c>
      <c r="I30" s="91"/>
      <c r="J30" s="92"/>
    </row>
    <row r="31" spans="2:10" ht="15" customHeight="1" x14ac:dyDescent="0.2">
      <c r="B31" s="105" t="str">
        <f>'Pass Fail'!D10</f>
        <v>SC01_Homepage_ST05_GetAllMasterData_FlightType</v>
      </c>
      <c r="C31" s="100" t="s">
        <v>50</v>
      </c>
      <c r="D31" s="102" t="s">
        <v>43</v>
      </c>
      <c r="E31" s="102"/>
      <c r="F31" s="87" t="s">
        <v>44</v>
      </c>
      <c r="G31" s="89"/>
      <c r="H31" s="87" t="s">
        <v>42</v>
      </c>
      <c r="I31" s="88"/>
      <c r="J31" s="89"/>
    </row>
    <row r="32" spans="2:10" ht="15" customHeight="1" x14ac:dyDescent="0.2">
      <c r="B32" s="106"/>
      <c r="C32" s="100"/>
      <c r="D32" s="103">
        <f>'Pass Fail'!K7</f>
        <v>31428</v>
      </c>
      <c r="E32" s="103"/>
      <c r="F32" s="96">
        <f>'Pass Fail'!L7</f>
        <v>32144</v>
      </c>
      <c r="G32" s="97"/>
      <c r="H32" s="90" t="s">
        <v>47</v>
      </c>
      <c r="I32" s="91"/>
      <c r="J32" s="92"/>
    </row>
    <row r="33" spans="2:10" ht="15" customHeight="1" x14ac:dyDescent="0.2">
      <c r="B33" s="106"/>
      <c r="C33" s="101" t="s">
        <v>51</v>
      </c>
      <c r="D33" s="102" t="s">
        <v>43</v>
      </c>
      <c r="E33" s="102"/>
      <c r="F33" s="87" t="s">
        <v>44</v>
      </c>
      <c r="G33" s="89"/>
      <c r="H33" s="87" t="s">
        <v>42</v>
      </c>
      <c r="I33" s="88"/>
      <c r="J33" s="89"/>
    </row>
    <row r="34" spans="2:10" x14ac:dyDescent="0.2">
      <c r="B34" s="107"/>
      <c r="C34" s="101"/>
      <c r="D34" s="103">
        <f>'Pass Fail'!M7</f>
        <v>8.73</v>
      </c>
      <c r="E34" s="103"/>
      <c r="F34" s="98">
        <f>'Pass Fail'!N7</f>
        <v>8.9288888888888884</v>
      </c>
      <c r="G34" s="99"/>
      <c r="H34" s="90" t="s">
        <v>47</v>
      </c>
      <c r="I34" s="91"/>
      <c r="J34" s="92"/>
    </row>
    <row r="35" spans="2:10" ht="15" customHeight="1" x14ac:dyDescent="0.2">
      <c r="B35" s="105" t="str">
        <f>'Pass Fail'!D11</f>
        <v>SC01_Homepage_ST06_GetAllMasterData_RemarkType</v>
      </c>
      <c r="C35" s="100" t="s">
        <v>50</v>
      </c>
      <c r="D35" s="102" t="s">
        <v>43</v>
      </c>
      <c r="E35" s="102"/>
      <c r="F35" s="87" t="s">
        <v>44</v>
      </c>
      <c r="G35" s="89"/>
      <c r="H35" s="87" t="s">
        <v>42</v>
      </c>
      <c r="I35" s="88"/>
      <c r="J35" s="89"/>
    </row>
    <row r="36" spans="2:10" x14ac:dyDescent="0.2">
      <c r="B36" s="106"/>
      <c r="C36" s="100"/>
      <c r="D36" s="103">
        <f>'Pass Fail'!K7</f>
        <v>31428</v>
      </c>
      <c r="E36" s="103"/>
      <c r="F36" s="96">
        <f>'Pass Fail'!L7</f>
        <v>32144</v>
      </c>
      <c r="G36" s="97"/>
      <c r="H36" s="90" t="s">
        <v>47</v>
      </c>
      <c r="I36" s="91"/>
      <c r="J36" s="92"/>
    </row>
    <row r="37" spans="2:10" ht="15" customHeight="1" x14ac:dyDescent="0.2">
      <c r="B37" s="106"/>
      <c r="C37" s="101" t="s">
        <v>51</v>
      </c>
      <c r="D37" s="102" t="s">
        <v>43</v>
      </c>
      <c r="E37" s="102"/>
      <c r="F37" s="87" t="s">
        <v>44</v>
      </c>
      <c r="G37" s="89"/>
      <c r="H37" s="87" t="s">
        <v>42</v>
      </c>
      <c r="I37" s="88"/>
      <c r="J37" s="89"/>
    </row>
    <row r="38" spans="2:10" x14ac:dyDescent="0.2">
      <c r="B38" s="107"/>
      <c r="C38" s="101"/>
      <c r="D38" s="103">
        <f>'Pass Fail'!M7</f>
        <v>8.73</v>
      </c>
      <c r="E38" s="103"/>
      <c r="F38" s="98">
        <f>'Pass Fail'!N7</f>
        <v>8.9288888888888884</v>
      </c>
      <c r="G38" s="99"/>
      <c r="H38" s="90" t="s">
        <v>47</v>
      </c>
      <c r="I38" s="91"/>
      <c r="J38" s="92"/>
    </row>
    <row r="39" spans="2:10" ht="15" customHeight="1" x14ac:dyDescent="0.2">
      <c r="B39" s="105" t="str">
        <f>'Pass Fail'!D12</f>
        <v>SC01_Homepage_ST07_GetAllMasterData_Aircraft</v>
      </c>
      <c r="C39" s="100" t="s">
        <v>50</v>
      </c>
      <c r="D39" s="102" t="s">
        <v>43</v>
      </c>
      <c r="E39" s="102"/>
      <c r="F39" s="87" t="s">
        <v>44</v>
      </c>
      <c r="G39" s="89"/>
      <c r="H39" s="87" t="s">
        <v>42</v>
      </c>
      <c r="I39" s="88"/>
      <c r="J39" s="89"/>
    </row>
    <row r="40" spans="2:10" x14ac:dyDescent="0.2">
      <c r="B40" s="106"/>
      <c r="C40" s="100"/>
      <c r="D40" s="104">
        <f>'Pass Fail'!K7</f>
        <v>31428</v>
      </c>
      <c r="E40" s="104"/>
      <c r="F40" s="96">
        <f>'Pass Fail'!L7</f>
        <v>32144</v>
      </c>
      <c r="G40" s="97"/>
      <c r="H40" s="90" t="s">
        <v>47</v>
      </c>
      <c r="I40" s="91"/>
      <c r="J40" s="92"/>
    </row>
    <row r="41" spans="2:10" ht="15" customHeight="1" x14ac:dyDescent="0.2">
      <c r="B41" s="106"/>
      <c r="C41" s="101" t="s">
        <v>51</v>
      </c>
      <c r="D41" s="102" t="s">
        <v>43</v>
      </c>
      <c r="E41" s="102"/>
      <c r="F41" s="87" t="s">
        <v>44</v>
      </c>
      <c r="G41" s="89"/>
      <c r="H41" s="87" t="s">
        <v>42</v>
      </c>
      <c r="I41" s="88"/>
      <c r="J41" s="89"/>
    </row>
    <row r="42" spans="2:10" x14ac:dyDescent="0.2">
      <c r="B42" s="107"/>
      <c r="C42" s="101"/>
      <c r="D42" s="103">
        <f>'Pass Fail'!M7</f>
        <v>8.73</v>
      </c>
      <c r="E42" s="103"/>
      <c r="F42" s="98">
        <f>'Pass Fail'!N7</f>
        <v>8.9288888888888884</v>
      </c>
      <c r="G42" s="99"/>
      <c r="H42" s="90" t="s">
        <v>47</v>
      </c>
      <c r="I42" s="91"/>
      <c r="J42" s="92"/>
    </row>
    <row r="43" spans="2:10" ht="15" customHeight="1" x14ac:dyDescent="0.2">
      <c r="B43" s="105" t="str">
        <f>'Pass Fail'!D13</f>
        <v>SC01_Homepage_ST08_GetAllMasterData_Airport</v>
      </c>
      <c r="C43" s="100" t="s">
        <v>50</v>
      </c>
      <c r="D43" s="102" t="s">
        <v>43</v>
      </c>
      <c r="E43" s="102"/>
      <c r="F43" s="87" t="s">
        <v>44</v>
      </c>
      <c r="G43" s="89"/>
      <c r="H43" s="87" t="s">
        <v>42</v>
      </c>
      <c r="I43" s="88"/>
      <c r="J43" s="89"/>
    </row>
    <row r="44" spans="2:10" x14ac:dyDescent="0.2">
      <c r="B44" s="106"/>
      <c r="C44" s="100"/>
      <c r="D44" s="103">
        <f>'Pass Fail'!K7</f>
        <v>31428</v>
      </c>
      <c r="E44" s="103"/>
      <c r="F44" s="96">
        <f>'Pass Fail'!L7</f>
        <v>32144</v>
      </c>
      <c r="G44" s="97"/>
      <c r="H44" s="90" t="s">
        <v>47</v>
      </c>
      <c r="I44" s="91"/>
      <c r="J44" s="92"/>
    </row>
    <row r="45" spans="2:10" ht="15" customHeight="1" x14ac:dyDescent="0.2">
      <c r="B45" s="106"/>
      <c r="C45" s="101" t="s">
        <v>51</v>
      </c>
      <c r="D45" s="102" t="s">
        <v>43</v>
      </c>
      <c r="E45" s="102"/>
      <c r="F45" s="87" t="s">
        <v>44</v>
      </c>
      <c r="G45" s="89"/>
      <c r="H45" s="87" t="s">
        <v>42</v>
      </c>
      <c r="I45" s="88"/>
      <c r="J45" s="89"/>
    </row>
    <row r="46" spans="2:10" x14ac:dyDescent="0.2">
      <c r="B46" s="107"/>
      <c r="C46" s="101"/>
      <c r="D46" s="103">
        <f>'Pass Fail'!M7</f>
        <v>8.73</v>
      </c>
      <c r="E46" s="103"/>
      <c r="F46" s="98">
        <f>'Pass Fail'!N7</f>
        <v>8.9288888888888884</v>
      </c>
      <c r="G46" s="99"/>
      <c r="H46" s="90" t="s">
        <v>47</v>
      </c>
      <c r="I46" s="91"/>
      <c r="J46" s="92"/>
    </row>
    <row r="47" spans="2:10" ht="15" customHeight="1" x14ac:dyDescent="0.2">
      <c r="B47" s="105" t="str">
        <f>'Pass Fail'!D14</f>
        <v>SC01_Homepage_T09_GetConfigProperties</v>
      </c>
      <c r="C47" s="100" t="s">
        <v>50</v>
      </c>
      <c r="D47" s="102" t="s">
        <v>43</v>
      </c>
      <c r="E47" s="102"/>
      <c r="F47" s="87" t="s">
        <v>44</v>
      </c>
      <c r="G47" s="89"/>
      <c r="H47" s="87" t="s">
        <v>42</v>
      </c>
      <c r="I47" s="88"/>
      <c r="J47" s="89"/>
    </row>
    <row r="48" spans="2:10" x14ac:dyDescent="0.2">
      <c r="B48" s="106"/>
      <c r="C48" s="100"/>
      <c r="D48" s="103">
        <f>'Pass Fail'!K14</f>
        <v>31428</v>
      </c>
      <c r="E48" s="103"/>
      <c r="F48" s="96">
        <f>'Pass Fail'!L14</f>
        <v>32072</v>
      </c>
      <c r="G48" s="97"/>
      <c r="H48" s="90" t="s">
        <v>47</v>
      </c>
      <c r="I48" s="91"/>
      <c r="J48" s="92"/>
    </row>
    <row r="49" spans="2:10" ht="15" customHeight="1" x14ac:dyDescent="0.2">
      <c r="B49" s="106"/>
      <c r="C49" s="101" t="s">
        <v>51</v>
      </c>
      <c r="D49" s="102" t="s">
        <v>43</v>
      </c>
      <c r="E49" s="102"/>
      <c r="F49" s="87" t="s">
        <v>44</v>
      </c>
      <c r="G49" s="89"/>
      <c r="H49" s="87" t="s">
        <v>42</v>
      </c>
      <c r="I49" s="88"/>
      <c r="J49" s="89"/>
    </row>
    <row r="50" spans="2:10" x14ac:dyDescent="0.2">
      <c r="B50" s="107"/>
      <c r="C50" s="101"/>
      <c r="D50" s="103">
        <f>'Pass Fail'!M14</f>
        <v>8.73</v>
      </c>
      <c r="E50" s="103"/>
      <c r="F50" s="98">
        <f>'Pass Fail'!N14</f>
        <v>8.9088888888888889</v>
      </c>
      <c r="G50" s="99"/>
      <c r="H50" s="90" t="s">
        <v>47</v>
      </c>
      <c r="I50" s="91"/>
      <c r="J50" s="92"/>
    </row>
    <row r="51" spans="2:10" ht="15" customHeight="1" x14ac:dyDescent="0.2">
      <c r="B51" s="105" t="str">
        <f>'Pass Fail'!D15</f>
        <v>SC01_Homepage_T10_GetFlights</v>
      </c>
      <c r="C51" s="100" t="s">
        <v>50</v>
      </c>
      <c r="D51" s="102" t="s">
        <v>43</v>
      </c>
      <c r="E51" s="102"/>
      <c r="F51" s="87" t="s">
        <v>44</v>
      </c>
      <c r="G51" s="89"/>
      <c r="H51" s="87" t="s">
        <v>42</v>
      </c>
      <c r="I51" s="88"/>
      <c r="J51" s="89"/>
    </row>
    <row r="52" spans="2:10" x14ac:dyDescent="0.2">
      <c r="B52" s="106"/>
      <c r="C52" s="100"/>
      <c r="D52" s="103">
        <f>'Pass Fail'!K15</f>
        <v>31428</v>
      </c>
      <c r="E52" s="103"/>
      <c r="F52" s="96">
        <f>'Pass Fail'!L15</f>
        <v>31996</v>
      </c>
      <c r="G52" s="97"/>
      <c r="H52" s="90" t="s">
        <v>47</v>
      </c>
      <c r="I52" s="91"/>
      <c r="J52" s="92"/>
    </row>
    <row r="53" spans="2:10" ht="15" customHeight="1" x14ac:dyDescent="0.2">
      <c r="B53" s="106"/>
      <c r="C53" s="101" t="s">
        <v>51</v>
      </c>
      <c r="D53" s="102" t="s">
        <v>43</v>
      </c>
      <c r="E53" s="102"/>
      <c r="F53" s="87" t="s">
        <v>44</v>
      </c>
      <c r="G53" s="89"/>
      <c r="H53" s="87" t="s">
        <v>42</v>
      </c>
      <c r="I53" s="88"/>
      <c r="J53" s="89"/>
    </row>
    <row r="54" spans="2:10" x14ac:dyDescent="0.2">
      <c r="B54" s="107"/>
      <c r="C54" s="101"/>
      <c r="D54" s="103">
        <f>'Pass Fail'!M15</f>
        <v>8.73</v>
      </c>
      <c r="E54" s="103"/>
      <c r="F54" s="98">
        <f>'Pass Fail'!N15</f>
        <v>8.887777777777778</v>
      </c>
      <c r="G54" s="99"/>
      <c r="H54" s="90" t="s">
        <v>47</v>
      </c>
      <c r="I54" s="91"/>
      <c r="J54" s="92"/>
    </row>
    <row r="55" spans="2:10" ht="15" customHeight="1" x14ac:dyDescent="0.2">
      <c r="B55" s="105" t="str">
        <f>'Pass Fail'!D16</f>
        <v>SC02_VerifyScreen_T01_UploadAttachment</v>
      </c>
      <c r="C55" s="100" t="s">
        <v>50</v>
      </c>
      <c r="D55" s="102" t="s">
        <v>43</v>
      </c>
      <c r="E55" s="102"/>
      <c r="F55" s="87" t="s">
        <v>44</v>
      </c>
      <c r="G55" s="89"/>
      <c r="H55" s="87" t="s">
        <v>42</v>
      </c>
      <c r="I55" s="88"/>
      <c r="J55" s="89"/>
    </row>
    <row r="56" spans="2:10" x14ac:dyDescent="0.2">
      <c r="B56" s="106"/>
      <c r="C56" s="100"/>
      <c r="D56" s="103">
        <f>'Pass Fail'!K16</f>
        <v>31428</v>
      </c>
      <c r="E56" s="103"/>
      <c r="F56" s="96">
        <f>'Pass Fail'!L16</f>
        <v>31727.87484</v>
      </c>
      <c r="G56" s="97"/>
      <c r="H56" s="90" t="s">
        <v>47</v>
      </c>
      <c r="I56" s="91"/>
      <c r="J56" s="92"/>
    </row>
    <row r="57" spans="2:10" ht="15" customHeight="1" x14ac:dyDescent="0.2">
      <c r="B57" s="106"/>
      <c r="C57" s="101" t="s">
        <v>51</v>
      </c>
      <c r="D57" s="102" t="s">
        <v>43</v>
      </c>
      <c r="E57" s="102"/>
      <c r="F57" s="87" t="s">
        <v>44</v>
      </c>
      <c r="G57" s="89"/>
      <c r="H57" s="87" t="s">
        <v>42</v>
      </c>
      <c r="I57" s="88"/>
      <c r="J57" s="89"/>
    </row>
    <row r="58" spans="2:10" x14ac:dyDescent="0.2">
      <c r="B58" s="107"/>
      <c r="C58" s="101"/>
      <c r="D58" s="103">
        <f>'Pass Fail'!M16</f>
        <v>8.73</v>
      </c>
      <c r="E58" s="103"/>
      <c r="F58" s="98">
        <f>'Pass Fail'!N16</f>
        <v>8.813298566666667</v>
      </c>
      <c r="G58" s="99"/>
      <c r="H58" s="90" t="s">
        <v>47</v>
      </c>
      <c r="I58" s="91"/>
      <c r="J58" s="92"/>
    </row>
    <row r="59" spans="2:10" ht="15" customHeight="1" x14ac:dyDescent="0.2">
      <c r="B59" s="105" t="str">
        <f>'Pass Fail'!D17</f>
        <v>SC02_VerifyScreen_T02_GetAttachment</v>
      </c>
      <c r="C59" s="100" t="s">
        <v>50</v>
      </c>
      <c r="D59" s="102" t="s">
        <v>43</v>
      </c>
      <c r="E59" s="102"/>
      <c r="F59" s="87" t="s">
        <v>44</v>
      </c>
      <c r="G59" s="89"/>
      <c r="H59" s="87" t="s">
        <v>42</v>
      </c>
      <c r="I59" s="88"/>
      <c r="J59" s="89"/>
    </row>
    <row r="60" spans="2:10" ht="15" customHeight="1" x14ac:dyDescent="0.2">
      <c r="B60" s="106"/>
      <c r="C60" s="100"/>
      <c r="D60" s="103">
        <f>'Pass Fail'!K17</f>
        <v>31428</v>
      </c>
      <c r="E60" s="103"/>
      <c r="F60" s="96">
        <f>'Pass Fail'!L17</f>
        <v>12311.85656</v>
      </c>
      <c r="G60" s="97"/>
      <c r="H60" s="93" t="s">
        <v>34</v>
      </c>
      <c r="I60" s="94"/>
      <c r="J60" s="95"/>
    </row>
    <row r="61" spans="2:10" ht="15" customHeight="1" x14ac:dyDescent="0.2">
      <c r="B61" s="106"/>
      <c r="C61" s="101" t="s">
        <v>51</v>
      </c>
      <c r="D61" s="102" t="s">
        <v>43</v>
      </c>
      <c r="E61" s="102"/>
      <c r="F61" s="87" t="s">
        <v>44</v>
      </c>
      <c r="G61" s="89"/>
      <c r="H61" s="87" t="s">
        <v>42</v>
      </c>
      <c r="I61" s="88"/>
      <c r="J61" s="89"/>
    </row>
    <row r="62" spans="2:10" x14ac:dyDescent="0.2">
      <c r="B62" s="107"/>
      <c r="C62" s="101"/>
      <c r="D62" s="103">
        <f>'Pass Fail'!M17</f>
        <v>8.73</v>
      </c>
      <c r="E62" s="103"/>
      <c r="F62" s="98">
        <f>'Pass Fail'!N17</f>
        <v>3.4199601555555557</v>
      </c>
      <c r="G62" s="99"/>
      <c r="H62" s="93" t="s">
        <v>34</v>
      </c>
      <c r="I62" s="94"/>
      <c r="J62" s="95"/>
    </row>
    <row r="63" spans="2:10" ht="15" customHeight="1" x14ac:dyDescent="0.2">
      <c r="B63" s="105" t="str">
        <f>'Pass Fail'!D18</f>
        <v>SC02_VerifyScreen_T03_GetAssignedCrews</v>
      </c>
      <c r="C63" s="100" t="s">
        <v>50</v>
      </c>
      <c r="D63" s="102" t="s">
        <v>43</v>
      </c>
      <c r="E63" s="102"/>
      <c r="F63" s="87" t="s">
        <v>44</v>
      </c>
      <c r="G63" s="89"/>
      <c r="H63" s="87" t="s">
        <v>42</v>
      </c>
      <c r="I63" s="88"/>
      <c r="J63" s="89"/>
    </row>
    <row r="64" spans="2:10" x14ac:dyDescent="0.2">
      <c r="B64" s="106"/>
      <c r="C64" s="100"/>
      <c r="D64" s="103">
        <f>'Pass Fail'!K18</f>
        <v>31428</v>
      </c>
      <c r="E64" s="103"/>
      <c r="F64" s="96">
        <f>'Pass Fail'!L18</f>
        <v>31732</v>
      </c>
      <c r="G64" s="97"/>
      <c r="H64" s="90" t="s">
        <v>47</v>
      </c>
      <c r="I64" s="91"/>
      <c r="J64" s="92"/>
    </row>
    <row r="65" spans="2:10" ht="15" customHeight="1" x14ac:dyDescent="0.2">
      <c r="B65" s="106"/>
      <c r="C65" s="101" t="s">
        <v>51</v>
      </c>
      <c r="D65" s="102" t="s">
        <v>43</v>
      </c>
      <c r="E65" s="102"/>
      <c r="F65" s="87" t="s">
        <v>44</v>
      </c>
      <c r="G65" s="89"/>
      <c r="H65" s="87" t="s">
        <v>42</v>
      </c>
      <c r="I65" s="88"/>
      <c r="J65" s="89"/>
    </row>
    <row r="66" spans="2:10" ht="15" customHeight="1" x14ac:dyDescent="0.2">
      <c r="B66" s="107"/>
      <c r="C66" s="101"/>
      <c r="D66" s="103">
        <f>'Pass Fail'!M18</f>
        <v>8.73</v>
      </c>
      <c r="E66" s="103"/>
      <c r="F66" s="98">
        <f>'Pass Fail'!N18</f>
        <v>8.8144444444444439</v>
      </c>
      <c r="G66" s="99"/>
      <c r="H66" s="90" t="s">
        <v>47</v>
      </c>
      <c r="I66" s="91"/>
      <c r="J66" s="92"/>
    </row>
    <row r="67" spans="2:10" x14ac:dyDescent="0.2">
      <c r="B67" s="105" t="str">
        <f>'Pass Fail'!D19</f>
        <v>SC02_VerifyScreen_T04_GetAssignedCrewsByHashId</v>
      </c>
      <c r="C67" s="100" t="s">
        <v>50</v>
      </c>
      <c r="D67" s="102" t="s">
        <v>43</v>
      </c>
      <c r="E67" s="102"/>
      <c r="F67" s="87" t="s">
        <v>44</v>
      </c>
      <c r="G67" s="89"/>
      <c r="H67" s="87" t="s">
        <v>42</v>
      </c>
      <c r="I67" s="88"/>
      <c r="J67" s="89"/>
    </row>
    <row r="68" spans="2:10" x14ac:dyDescent="0.2">
      <c r="B68" s="106"/>
      <c r="C68" s="100"/>
      <c r="D68" s="103">
        <f>'Pass Fail'!K19</f>
        <v>31428</v>
      </c>
      <c r="E68" s="103"/>
      <c r="F68" s="96">
        <f>'Pass Fail'!L19</f>
        <v>31732</v>
      </c>
      <c r="G68" s="97"/>
      <c r="H68" s="90" t="s">
        <v>47</v>
      </c>
      <c r="I68" s="91"/>
      <c r="J68" s="92"/>
    </row>
    <row r="69" spans="2:10" x14ac:dyDescent="0.2">
      <c r="B69" s="106"/>
      <c r="C69" s="101" t="s">
        <v>51</v>
      </c>
      <c r="D69" s="102" t="s">
        <v>43</v>
      </c>
      <c r="E69" s="102"/>
      <c r="F69" s="87" t="s">
        <v>44</v>
      </c>
      <c r="G69" s="89"/>
      <c r="H69" s="87" t="s">
        <v>42</v>
      </c>
      <c r="I69" s="88"/>
      <c r="J69" s="89"/>
    </row>
    <row r="70" spans="2:10" x14ac:dyDescent="0.2">
      <c r="B70" s="107"/>
      <c r="C70" s="101"/>
      <c r="D70" s="103">
        <f>'Pass Fail'!M19</f>
        <v>8.73</v>
      </c>
      <c r="E70" s="103"/>
      <c r="F70" s="98">
        <f>'Pass Fail'!N19</f>
        <v>8.8144444444444439</v>
      </c>
      <c r="G70" s="99"/>
      <c r="H70" s="90" t="s">
        <v>47</v>
      </c>
      <c r="I70" s="91"/>
      <c r="J70" s="92"/>
    </row>
    <row r="71" spans="2:10" x14ac:dyDescent="0.2">
      <c r="B71" s="105" t="str">
        <f>'Pass Fail'!D20</f>
        <v>SC02_VerifyScreen_T05_GenerateCrewShift</v>
      </c>
      <c r="C71" s="100" t="s">
        <v>50</v>
      </c>
      <c r="D71" s="102" t="s">
        <v>43</v>
      </c>
      <c r="E71" s="102"/>
      <c r="F71" s="87" t="s">
        <v>44</v>
      </c>
      <c r="G71" s="89"/>
      <c r="H71" s="87" t="s">
        <v>42</v>
      </c>
      <c r="I71" s="88"/>
      <c r="J71" s="89"/>
    </row>
    <row r="72" spans="2:10" x14ac:dyDescent="0.2">
      <c r="B72" s="106"/>
      <c r="C72" s="100"/>
      <c r="D72" s="103">
        <f>'Pass Fail'!K20</f>
        <v>31428</v>
      </c>
      <c r="E72" s="103"/>
      <c r="F72" s="96">
        <f>'Pass Fail'!L20</f>
        <v>31724</v>
      </c>
      <c r="G72" s="97"/>
      <c r="H72" s="90" t="s">
        <v>47</v>
      </c>
      <c r="I72" s="91"/>
      <c r="J72" s="92"/>
    </row>
    <row r="73" spans="2:10" x14ac:dyDescent="0.2">
      <c r="B73" s="106"/>
      <c r="C73" s="101" t="s">
        <v>51</v>
      </c>
      <c r="D73" s="102" t="s">
        <v>43</v>
      </c>
      <c r="E73" s="102"/>
      <c r="F73" s="87" t="s">
        <v>44</v>
      </c>
      <c r="G73" s="89"/>
      <c r="H73" s="87" t="s">
        <v>42</v>
      </c>
      <c r="I73" s="88"/>
      <c r="J73" s="89"/>
    </row>
    <row r="74" spans="2:10" x14ac:dyDescent="0.2">
      <c r="B74" s="107"/>
      <c r="C74" s="101"/>
      <c r="D74" s="103">
        <f>'Pass Fail'!M20</f>
        <v>8.73</v>
      </c>
      <c r="E74" s="103"/>
      <c r="F74" s="98">
        <f>'Pass Fail'!N20</f>
        <v>8.8122222222222231</v>
      </c>
      <c r="G74" s="99"/>
      <c r="H74" s="90" t="s">
        <v>47</v>
      </c>
      <c r="I74" s="91"/>
      <c r="J74" s="92"/>
    </row>
    <row r="75" spans="2:10" x14ac:dyDescent="0.2">
      <c r="B75" s="105" t="str">
        <f>'Pass Fail'!D21</f>
        <v>SC02_VerifyScreen_T06_DeleteAttachment</v>
      </c>
      <c r="C75" s="100" t="s">
        <v>50</v>
      </c>
      <c r="D75" s="102" t="s">
        <v>43</v>
      </c>
      <c r="E75" s="102"/>
      <c r="F75" s="87" t="s">
        <v>44</v>
      </c>
      <c r="G75" s="89"/>
      <c r="H75" s="87" t="s">
        <v>42</v>
      </c>
      <c r="I75" s="88"/>
      <c r="J75" s="89"/>
    </row>
    <row r="76" spans="2:10" ht="15" customHeight="1" x14ac:dyDescent="0.2">
      <c r="B76" s="106"/>
      <c r="C76" s="100"/>
      <c r="D76" s="103">
        <f>'Pass Fail'!K21</f>
        <v>31428</v>
      </c>
      <c r="E76" s="103"/>
      <c r="F76" s="96">
        <f>'Pass Fail'!L21</f>
        <v>23715.993600000002</v>
      </c>
      <c r="G76" s="97"/>
      <c r="H76" s="93" t="s">
        <v>34</v>
      </c>
      <c r="I76" s="94"/>
      <c r="J76" s="95"/>
    </row>
    <row r="77" spans="2:10" x14ac:dyDescent="0.2">
      <c r="B77" s="106"/>
      <c r="C77" s="101" t="s">
        <v>51</v>
      </c>
      <c r="D77" s="102" t="s">
        <v>43</v>
      </c>
      <c r="E77" s="102"/>
      <c r="F77" s="87" t="s">
        <v>44</v>
      </c>
      <c r="G77" s="89"/>
      <c r="H77" s="87" t="s">
        <v>42</v>
      </c>
      <c r="I77" s="88"/>
      <c r="J77" s="89"/>
    </row>
    <row r="78" spans="2:10" x14ac:dyDescent="0.2">
      <c r="B78" s="107"/>
      <c r="C78" s="101"/>
      <c r="D78" s="103">
        <f>'Pass Fail'!M21</f>
        <v>8.73</v>
      </c>
      <c r="E78" s="103"/>
      <c r="F78" s="98">
        <f>'Pass Fail'!N21</f>
        <v>6.5877760000000007</v>
      </c>
      <c r="G78" s="99"/>
      <c r="H78" s="93" t="s">
        <v>34</v>
      </c>
      <c r="I78" s="94"/>
      <c r="J78" s="95"/>
    </row>
    <row r="79" spans="2:10" x14ac:dyDescent="0.2">
      <c r="B79" s="84" t="str">
        <f>'Pass Fail'!D22</f>
        <v>SC03_PreviewScreen_T01_SavePSR</v>
      </c>
      <c r="C79" s="100" t="s">
        <v>50</v>
      </c>
      <c r="D79" s="102" t="s">
        <v>43</v>
      </c>
      <c r="E79" s="102"/>
      <c r="F79" s="87" t="s">
        <v>44</v>
      </c>
      <c r="G79" s="89"/>
      <c r="H79" s="87" t="s">
        <v>42</v>
      </c>
      <c r="I79" s="88"/>
      <c r="J79" s="89"/>
    </row>
    <row r="80" spans="2:10" x14ac:dyDescent="0.2">
      <c r="B80" s="85"/>
      <c r="C80" s="100"/>
      <c r="D80" s="103">
        <f>'Pass Fail'!K22</f>
        <v>31428</v>
      </c>
      <c r="E80" s="103"/>
      <c r="F80" s="96">
        <f>'Pass Fail'!L22</f>
        <v>31668</v>
      </c>
      <c r="G80" s="97"/>
      <c r="H80" s="90" t="s">
        <v>47</v>
      </c>
      <c r="I80" s="91"/>
      <c r="J80" s="92"/>
    </row>
    <row r="81" spans="2:10" x14ac:dyDescent="0.2">
      <c r="B81" s="85"/>
      <c r="C81" s="101" t="s">
        <v>51</v>
      </c>
      <c r="D81" s="102" t="s">
        <v>43</v>
      </c>
      <c r="E81" s="102"/>
      <c r="F81" s="87" t="s">
        <v>44</v>
      </c>
      <c r="G81" s="89"/>
      <c r="H81" s="87" t="s">
        <v>42</v>
      </c>
      <c r="I81" s="88"/>
      <c r="J81" s="89"/>
    </row>
    <row r="82" spans="2:10" x14ac:dyDescent="0.2">
      <c r="B82" s="86"/>
      <c r="C82" s="101"/>
      <c r="D82" s="103">
        <f>'Pass Fail'!M22</f>
        <v>8.73</v>
      </c>
      <c r="E82" s="103"/>
      <c r="F82" s="98">
        <f>'Pass Fail'!N22</f>
        <v>8.7966666666666669</v>
      </c>
      <c r="G82" s="99"/>
      <c r="H82" s="90" t="s">
        <v>47</v>
      </c>
      <c r="I82" s="91"/>
      <c r="J82" s="92"/>
    </row>
    <row r="83" spans="2:10" x14ac:dyDescent="0.2">
      <c r="B83" s="105" t="str">
        <f>'Pass Fail'!D23</f>
        <v>SC04_SubmitScreen_T01_GetPSR_Reports</v>
      </c>
      <c r="C83" s="100" t="s">
        <v>50</v>
      </c>
      <c r="D83" s="102" t="s">
        <v>43</v>
      </c>
      <c r="E83" s="102"/>
      <c r="F83" s="87" t="s">
        <v>44</v>
      </c>
      <c r="G83" s="89"/>
      <c r="H83" s="87" t="s">
        <v>42</v>
      </c>
      <c r="I83" s="88"/>
      <c r="J83" s="89"/>
    </row>
    <row r="84" spans="2:10" x14ac:dyDescent="0.2">
      <c r="B84" s="106"/>
      <c r="C84" s="100"/>
      <c r="D84" s="104">
        <f>'Pass Fail'!K23</f>
        <v>31428</v>
      </c>
      <c r="E84" s="104"/>
      <c r="F84" s="96">
        <f>'Pass Fail'!L23</f>
        <v>31608</v>
      </c>
      <c r="G84" s="97"/>
      <c r="H84" s="90" t="s">
        <v>47</v>
      </c>
      <c r="I84" s="91"/>
      <c r="J84" s="92"/>
    </row>
    <row r="85" spans="2:10" x14ac:dyDescent="0.2">
      <c r="B85" s="106"/>
      <c r="C85" s="101" t="s">
        <v>51</v>
      </c>
      <c r="D85" s="102" t="s">
        <v>43</v>
      </c>
      <c r="E85" s="102"/>
      <c r="F85" s="87" t="s">
        <v>44</v>
      </c>
      <c r="G85" s="89"/>
      <c r="H85" s="87" t="s">
        <v>42</v>
      </c>
      <c r="I85" s="88"/>
      <c r="J85" s="89"/>
    </row>
    <row r="86" spans="2:10" x14ac:dyDescent="0.2">
      <c r="B86" s="107"/>
      <c r="C86" s="101"/>
      <c r="D86" s="103">
        <f>'Pass Fail'!M23</f>
        <v>8.73</v>
      </c>
      <c r="E86" s="103"/>
      <c r="F86" s="98">
        <f>'Pass Fail'!N23</f>
        <v>8.7799999999999994</v>
      </c>
      <c r="G86" s="99"/>
      <c r="H86" s="90" t="s">
        <v>47</v>
      </c>
      <c r="I86" s="91"/>
      <c r="J86" s="92"/>
    </row>
    <row r="87" spans="2:10" x14ac:dyDescent="0.2">
      <c r="B87" s="105" t="str">
        <f>'Pass Fail'!D24</f>
        <v>SC04_SubmitScreen_T02_GetPSR_ReportId</v>
      </c>
      <c r="C87" s="100" t="s">
        <v>50</v>
      </c>
      <c r="D87" s="102" t="s">
        <v>43</v>
      </c>
      <c r="E87" s="102"/>
      <c r="F87" s="87" t="s">
        <v>44</v>
      </c>
      <c r="G87" s="89"/>
      <c r="H87" s="87" t="s">
        <v>42</v>
      </c>
      <c r="I87" s="88"/>
      <c r="J87" s="89"/>
    </row>
    <row r="88" spans="2:10" x14ac:dyDescent="0.2">
      <c r="B88" s="106"/>
      <c r="C88" s="100"/>
      <c r="D88" s="104">
        <f>'Pass Fail'!K24</f>
        <v>31428</v>
      </c>
      <c r="E88" s="104"/>
      <c r="F88" s="96">
        <f>'Pass Fail'!L24</f>
        <v>31604</v>
      </c>
      <c r="G88" s="97"/>
      <c r="H88" s="90" t="s">
        <v>47</v>
      </c>
      <c r="I88" s="91"/>
      <c r="J88" s="92"/>
    </row>
    <row r="89" spans="2:10" x14ac:dyDescent="0.2">
      <c r="B89" s="106"/>
      <c r="C89" s="101" t="s">
        <v>51</v>
      </c>
      <c r="D89" s="102" t="s">
        <v>43</v>
      </c>
      <c r="E89" s="102"/>
      <c r="F89" s="87" t="s">
        <v>44</v>
      </c>
      <c r="G89" s="89"/>
      <c r="H89" s="87" t="s">
        <v>42</v>
      </c>
      <c r="I89" s="88"/>
      <c r="J89" s="89"/>
    </row>
    <row r="90" spans="2:10" x14ac:dyDescent="0.2">
      <c r="B90" s="107"/>
      <c r="C90" s="101"/>
      <c r="D90" s="103">
        <f>'Pass Fail'!M24</f>
        <v>8.73</v>
      </c>
      <c r="E90" s="103"/>
      <c r="F90" s="98">
        <f>'Pass Fail'!N24</f>
        <v>8.7788888888888881</v>
      </c>
      <c r="G90" s="99"/>
      <c r="H90" s="90" t="s">
        <v>47</v>
      </c>
      <c r="I90" s="91"/>
      <c r="J90" s="92"/>
    </row>
    <row r="91" spans="2:10" ht="24" customHeight="1" x14ac:dyDescent="0.2">
      <c r="B91" s="122" t="s">
        <v>10</v>
      </c>
      <c r="C91" s="84"/>
      <c r="D91" s="124" t="s">
        <v>109</v>
      </c>
      <c r="E91" s="125"/>
      <c r="F91" s="125"/>
      <c r="G91" s="126"/>
      <c r="H91" s="124" t="s">
        <v>110</v>
      </c>
      <c r="I91" s="125"/>
      <c r="J91" s="126"/>
    </row>
    <row r="92" spans="2:10" ht="24" customHeight="1" x14ac:dyDescent="0.2">
      <c r="B92" s="123"/>
      <c r="C92" s="86"/>
      <c r="D92" s="80">
        <f>Hardware!C9</f>
        <v>0.27500000000000002</v>
      </c>
      <c r="E92" s="80"/>
      <c r="F92" s="80"/>
      <c r="G92" s="80"/>
      <c r="H92" s="81">
        <f>Hardware!C30</f>
        <v>1.34</v>
      </c>
      <c r="I92" s="82"/>
      <c r="J92" s="83"/>
    </row>
    <row r="93" spans="2:10" ht="15" customHeight="1" x14ac:dyDescent="0.2"/>
    <row r="97" ht="28.5" customHeight="1" x14ac:dyDescent="0.2"/>
    <row r="98" ht="28.5" customHeight="1" x14ac:dyDescent="0.2"/>
    <row r="99" ht="28.5" customHeight="1" x14ac:dyDescent="0.2"/>
    <row r="100" ht="28.5" customHeight="1" x14ac:dyDescent="0.2"/>
    <row r="101" ht="28.5" customHeight="1" x14ac:dyDescent="0.2"/>
    <row r="102" ht="28.5" customHeight="1" x14ac:dyDescent="0.2"/>
    <row r="103" ht="28.5" customHeight="1" x14ac:dyDescent="0.2"/>
  </sheetData>
  <mergeCells count="320">
    <mergeCell ref="D21:E21"/>
    <mergeCell ref="F21:G21"/>
    <mergeCell ref="H21:J21"/>
    <mergeCell ref="B87:B90"/>
    <mergeCell ref="C87:C88"/>
    <mergeCell ref="D87:E87"/>
    <mergeCell ref="F87:G87"/>
    <mergeCell ref="H87:J87"/>
    <mergeCell ref="D88:E88"/>
    <mergeCell ref="F88:G88"/>
    <mergeCell ref="H88:J88"/>
    <mergeCell ref="C89:C90"/>
    <mergeCell ref="D89:E89"/>
    <mergeCell ref="F89:G89"/>
    <mergeCell ref="H89:J89"/>
    <mergeCell ref="D90:E90"/>
    <mergeCell ref="F90:G90"/>
    <mergeCell ref="H90:J90"/>
    <mergeCell ref="B31:B34"/>
    <mergeCell ref="B35:B38"/>
    <mergeCell ref="C49:C50"/>
    <mergeCell ref="C51:C52"/>
    <mergeCell ref="B59:B62"/>
    <mergeCell ref="B83:B86"/>
    <mergeCell ref="H20:J20"/>
    <mergeCell ref="B10:C10"/>
    <mergeCell ref="B13:C14"/>
    <mergeCell ref="D13:E13"/>
    <mergeCell ref="F13:G13"/>
    <mergeCell ref="H13:J13"/>
    <mergeCell ref="D14:E14"/>
    <mergeCell ref="H14:J14"/>
    <mergeCell ref="B11:C12"/>
    <mergeCell ref="B91:C92"/>
    <mergeCell ref="D91:G91"/>
    <mergeCell ref="H91:J91"/>
    <mergeCell ref="D16:E16"/>
    <mergeCell ref="F16:G16"/>
    <mergeCell ref="H16:J16"/>
    <mergeCell ref="F18:G18"/>
    <mergeCell ref="H18:J18"/>
    <mergeCell ref="B19:B22"/>
    <mergeCell ref="C19:C20"/>
    <mergeCell ref="C21:C22"/>
    <mergeCell ref="B15:B18"/>
    <mergeCell ref="D17:E17"/>
    <mergeCell ref="C15:C16"/>
    <mergeCell ref="C17:C18"/>
    <mergeCell ref="H17:J17"/>
    <mergeCell ref="D18:E18"/>
    <mergeCell ref="H15:J15"/>
    <mergeCell ref="F15:G15"/>
    <mergeCell ref="F17:G17"/>
    <mergeCell ref="D15:E15"/>
    <mergeCell ref="D22:E22"/>
    <mergeCell ref="F22:G22"/>
    <mergeCell ref="H22:J22"/>
    <mergeCell ref="B3:J3"/>
    <mergeCell ref="D4:J4"/>
    <mergeCell ref="D5:J5"/>
    <mergeCell ref="D6:J6"/>
    <mergeCell ref="D7:J7"/>
    <mergeCell ref="B4:C4"/>
    <mergeCell ref="B5:C5"/>
    <mergeCell ref="B6:C6"/>
    <mergeCell ref="B7:C7"/>
    <mergeCell ref="C29:C30"/>
    <mergeCell ref="C31:C32"/>
    <mergeCell ref="C33:C34"/>
    <mergeCell ref="C35:C36"/>
    <mergeCell ref="C37:C38"/>
    <mergeCell ref="C39:C40"/>
    <mergeCell ref="D8:E8"/>
    <mergeCell ref="D11:G11"/>
    <mergeCell ref="H11:J11"/>
    <mergeCell ref="D12:G12"/>
    <mergeCell ref="H12:J12"/>
    <mergeCell ref="B8:C9"/>
    <mergeCell ref="D9:E9"/>
    <mergeCell ref="F14:G14"/>
    <mergeCell ref="F8:H8"/>
    <mergeCell ref="I8:J8"/>
    <mergeCell ref="F9:H9"/>
    <mergeCell ref="I9:J9"/>
    <mergeCell ref="D10:J10"/>
    <mergeCell ref="D19:E19"/>
    <mergeCell ref="F19:G19"/>
    <mergeCell ref="H19:J19"/>
    <mergeCell ref="D20:E20"/>
    <mergeCell ref="F20:G20"/>
    <mergeCell ref="C41:C42"/>
    <mergeCell ref="B39:B42"/>
    <mergeCell ref="B43:B46"/>
    <mergeCell ref="B47:B50"/>
    <mergeCell ref="B51:B54"/>
    <mergeCell ref="B55:B58"/>
    <mergeCell ref="B23:B26"/>
    <mergeCell ref="B27:B30"/>
    <mergeCell ref="C83:C84"/>
    <mergeCell ref="B63:B66"/>
    <mergeCell ref="B67:B70"/>
    <mergeCell ref="B71:B74"/>
    <mergeCell ref="B75:B78"/>
    <mergeCell ref="C63:C64"/>
    <mergeCell ref="C65:C66"/>
    <mergeCell ref="C67:C68"/>
    <mergeCell ref="C69:C70"/>
    <mergeCell ref="C71:C72"/>
    <mergeCell ref="C73:C74"/>
    <mergeCell ref="C75:C76"/>
    <mergeCell ref="C77:C78"/>
    <mergeCell ref="C23:C24"/>
    <mergeCell ref="C25:C26"/>
    <mergeCell ref="C27:C28"/>
    <mergeCell ref="C85:C86"/>
    <mergeCell ref="D23:E23"/>
    <mergeCell ref="F23:G23"/>
    <mergeCell ref="H23:J23"/>
    <mergeCell ref="D24:E24"/>
    <mergeCell ref="F24:G24"/>
    <mergeCell ref="H24:J24"/>
    <mergeCell ref="D25:E25"/>
    <mergeCell ref="F25:G25"/>
    <mergeCell ref="H25:J25"/>
    <mergeCell ref="D26:E26"/>
    <mergeCell ref="F26:G26"/>
    <mergeCell ref="H26:J26"/>
    <mergeCell ref="C53:C54"/>
    <mergeCell ref="C55:C56"/>
    <mergeCell ref="C57:C58"/>
    <mergeCell ref="C59:C60"/>
    <mergeCell ref="C61:C62"/>
    <mergeCell ref="C43:C44"/>
    <mergeCell ref="C45:C46"/>
    <mergeCell ref="C47:C48"/>
    <mergeCell ref="D27:E27"/>
    <mergeCell ref="F27:G27"/>
    <mergeCell ref="H27:J27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D42:E42"/>
    <mergeCell ref="F42:G42"/>
    <mergeCell ref="H42:J42"/>
    <mergeCell ref="D43:E43"/>
    <mergeCell ref="F43:G43"/>
    <mergeCell ref="H43:J43"/>
    <mergeCell ref="D40:E40"/>
    <mergeCell ref="F40:G40"/>
    <mergeCell ref="H40:J40"/>
    <mergeCell ref="D41:E41"/>
    <mergeCell ref="F41:G41"/>
    <mergeCell ref="H41:J41"/>
    <mergeCell ref="D46:E46"/>
    <mergeCell ref="F46:G46"/>
    <mergeCell ref="H46:J46"/>
    <mergeCell ref="D47:E47"/>
    <mergeCell ref="F47:G47"/>
    <mergeCell ref="H47:J47"/>
    <mergeCell ref="D44:E44"/>
    <mergeCell ref="F44:G44"/>
    <mergeCell ref="H44:J44"/>
    <mergeCell ref="D45:E45"/>
    <mergeCell ref="F45:G45"/>
    <mergeCell ref="H45:J45"/>
    <mergeCell ref="D50:E50"/>
    <mergeCell ref="F50:G50"/>
    <mergeCell ref="H50:J50"/>
    <mergeCell ref="D51:E51"/>
    <mergeCell ref="F51:G51"/>
    <mergeCell ref="H51:J51"/>
    <mergeCell ref="D48:E48"/>
    <mergeCell ref="F48:G48"/>
    <mergeCell ref="H48:J48"/>
    <mergeCell ref="D49:E49"/>
    <mergeCell ref="F49:G49"/>
    <mergeCell ref="H49:J49"/>
    <mergeCell ref="D54:E54"/>
    <mergeCell ref="F54:G54"/>
    <mergeCell ref="H54:J54"/>
    <mergeCell ref="D55:E55"/>
    <mergeCell ref="F55:G55"/>
    <mergeCell ref="H55:J55"/>
    <mergeCell ref="D52:E52"/>
    <mergeCell ref="F52:G52"/>
    <mergeCell ref="H52:J52"/>
    <mergeCell ref="D53:E53"/>
    <mergeCell ref="F53:G53"/>
    <mergeCell ref="H53:J53"/>
    <mergeCell ref="D58:E58"/>
    <mergeCell ref="F58:G58"/>
    <mergeCell ref="H58:J58"/>
    <mergeCell ref="D59:E59"/>
    <mergeCell ref="F59:G59"/>
    <mergeCell ref="H59:J59"/>
    <mergeCell ref="D56:E56"/>
    <mergeCell ref="F56:G56"/>
    <mergeCell ref="H56:J56"/>
    <mergeCell ref="D57:E57"/>
    <mergeCell ref="F57:G57"/>
    <mergeCell ref="H57:J57"/>
    <mergeCell ref="D62:E62"/>
    <mergeCell ref="F62:G62"/>
    <mergeCell ref="H62:J62"/>
    <mergeCell ref="D83:E83"/>
    <mergeCell ref="F83:G83"/>
    <mergeCell ref="H83:J83"/>
    <mergeCell ref="D60:E60"/>
    <mergeCell ref="F60:G60"/>
    <mergeCell ref="H60:J60"/>
    <mergeCell ref="D61:E61"/>
    <mergeCell ref="F61:G61"/>
    <mergeCell ref="H61:J61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D86:E86"/>
    <mergeCell ref="F86:G86"/>
    <mergeCell ref="H86:J86"/>
    <mergeCell ref="D84:E84"/>
    <mergeCell ref="F84:G84"/>
    <mergeCell ref="H84:J84"/>
    <mergeCell ref="D85:E85"/>
    <mergeCell ref="F85:G85"/>
    <mergeCell ref="H85:J85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F76:G76"/>
    <mergeCell ref="F77:G77"/>
    <mergeCell ref="F78:G78"/>
    <mergeCell ref="F79:G79"/>
    <mergeCell ref="F80:G80"/>
    <mergeCell ref="F81:G81"/>
    <mergeCell ref="F82:G82"/>
    <mergeCell ref="C79:C80"/>
    <mergeCell ref="C81:C82"/>
    <mergeCell ref="D81:E81"/>
    <mergeCell ref="D82:E82"/>
    <mergeCell ref="D92:G92"/>
    <mergeCell ref="H92:J92"/>
    <mergeCell ref="B79:B8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F75:G75"/>
  </mergeCells>
  <conditionalFormatting sqref="D12">
    <cfRule type="cellIs" dxfId="92" priority="82" operator="greaterThan">
      <formula>0</formula>
    </cfRule>
    <cfRule type="cellIs" dxfId="91" priority="211" operator="equal">
      <formula>0</formula>
    </cfRule>
  </conditionalFormatting>
  <conditionalFormatting sqref="F14:G14">
    <cfRule type="cellIs" dxfId="90" priority="25" operator="lessThan">
      <formula>$D$16</formula>
    </cfRule>
    <cfRule type="cellIs" dxfId="89" priority="26" operator="greaterThan">
      <formula>$D$16</formula>
    </cfRule>
    <cfRule type="cellIs" dxfId="88" priority="27" operator="equal">
      <formula>$D$16</formula>
    </cfRule>
    <cfRule type="cellIs" dxfId="87" priority="28" operator="greaterThan">
      <formula>$D$16</formula>
    </cfRule>
  </conditionalFormatting>
  <conditionalFormatting sqref="F16:G16">
    <cfRule type="cellIs" dxfId="86" priority="190" operator="lessThan">
      <formula>$D$16</formula>
    </cfRule>
    <cfRule type="cellIs" dxfId="85" priority="197" operator="greaterThan">
      <formula>$D$16</formula>
    </cfRule>
    <cfRule type="cellIs" dxfId="84" priority="198" operator="equal">
      <formula>$D$16</formula>
    </cfRule>
    <cfRule type="cellIs" dxfId="83" priority="201" operator="greaterThan">
      <formula>$D$16</formula>
    </cfRule>
  </conditionalFormatting>
  <conditionalFormatting sqref="F18:G18 F22:G22 F26:G26 F30:G30 F34:G34 F38:G38 F42:G42 F46:G46 F50:G50 F54:G54 F58:G58 F62:G62 F66:G66 F70:G70 F74:G74 F78:G78 F82:G82 F86:G86 F90:G90">
    <cfRule type="cellIs" dxfId="82" priority="166" operator="greaterThan">
      <formula>$D$18</formula>
    </cfRule>
    <cfRule type="cellIs" dxfId="81" priority="189" operator="lessThan">
      <formula>$D$18</formula>
    </cfRule>
  </conditionalFormatting>
  <conditionalFormatting sqref="F20:G20">
    <cfRule type="cellIs" dxfId="80" priority="119" operator="lessThan">
      <formula>$D$16</formula>
    </cfRule>
    <cfRule type="cellIs" dxfId="79" priority="120" operator="greaterThan">
      <formula>$D$16</formula>
    </cfRule>
    <cfRule type="cellIs" dxfId="78" priority="121" operator="equal">
      <formula>$D$16</formula>
    </cfRule>
    <cfRule type="cellIs" dxfId="77" priority="122" operator="greaterThan">
      <formula>$D$16</formula>
    </cfRule>
  </conditionalFormatting>
  <conditionalFormatting sqref="F24:G24">
    <cfRule type="cellIs" dxfId="76" priority="77" operator="lessThan">
      <formula>$D$16</formula>
    </cfRule>
    <cfRule type="cellIs" dxfId="75" priority="78" operator="greaterThan">
      <formula>$D$16</formula>
    </cfRule>
    <cfRule type="cellIs" dxfId="74" priority="79" operator="equal">
      <formula>$D$16</formula>
    </cfRule>
    <cfRule type="cellIs" dxfId="73" priority="80" operator="greaterThan">
      <formula>$D$16</formula>
    </cfRule>
  </conditionalFormatting>
  <conditionalFormatting sqref="F28:G28">
    <cfRule type="cellIs" dxfId="72" priority="65" operator="lessThan">
      <formula>$D$16</formula>
    </cfRule>
    <cfRule type="cellIs" dxfId="71" priority="66" operator="greaterThan">
      <formula>$D$16</formula>
    </cfRule>
    <cfRule type="cellIs" dxfId="70" priority="67" operator="equal">
      <formula>$D$16</formula>
    </cfRule>
    <cfRule type="cellIs" dxfId="69" priority="68" operator="greaterThan">
      <formula>$D$16</formula>
    </cfRule>
  </conditionalFormatting>
  <conditionalFormatting sqref="F32:G32">
    <cfRule type="cellIs" dxfId="68" priority="61" operator="lessThan">
      <formula>$D$16</formula>
    </cfRule>
    <cfRule type="cellIs" dxfId="67" priority="62" operator="greaterThan">
      <formula>$D$16</formula>
    </cfRule>
    <cfRule type="cellIs" dxfId="66" priority="63" operator="equal">
      <formula>$D$16</formula>
    </cfRule>
    <cfRule type="cellIs" dxfId="65" priority="64" operator="greaterThan">
      <formula>$D$16</formula>
    </cfRule>
  </conditionalFormatting>
  <conditionalFormatting sqref="F36:G36">
    <cfRule type="cellIs" dxfId="64" priority="57" operator="lessThan">
      <formula>$D$16</formula>
    </cfRule>
    <cfRule type="cellIs" dxfId="63" priority="58" operator="greaterThan">
      <formula>$D$16</formula>
    </cfRule>
    <cfRule type="cellIs" dxfId="62" priority="59" operator="equal">
      <formula>$D$16</formula>
    </cfRule>
    <cfRule type="cellIs" dxfId="61" priority="60" operator="greaterThan">
      <formula>$D$16</formula>
    </cfRule>
  </conditionalFormatting>
  <conditionalFormatting sqref="F40:G40">
    <cfRule type="cellIs" dxfId="60" priority="53" operator="lessThan">
      <formula>$D$16</formula>
    </cfRule>
    <cfRule type="cellIs" dxfId="59" priority="54" operator="greaterThan">
      <formula>$D$16</formula>
    </cfRule>
    <cfRule type="cellIs" dxfId="58" priority="55" operator="equal">
      <formula>$D$16</formula>
    </cfRule>
    <cfRule type="cellIs" dxfId="57" priority="56" operator="greaterThan">
      <formula>$D$16</formula>
    </cfRule>
  </conditionalFormatting>
  <conditionalFormatting sqref="F44:G44">
    <cfRule type="cellIs" dxfId="56" priority="49" operator="lessThan">
      <formula>$D$16</formula>
    </cfRule>
    <cfRule type="cellIs" dxfId="55" priority="50" operator="greaterThan">
      <formula>$D$16</formula>
    </cfRule>
    <cfRule type="cellIs" dxfId="54" priority="51" operator="equal">
      <formula>$D$16</formula>
    </cfRule>
    <cfRule type="cellIs" dxfId="53" priority="52" operator="greaterThan">
      <formula>$D$16</formula>
    </cfRule>
  </conditionalFormatting>
  <conditionalFormatting sqref="F48:G48">
    <cfRule type="cellIs" dxfId="52" priority="45" operator="lessThan">
      <formula>$D$16</formula>
    </cfRule>
    <cfRule type="cellIs" dxfId="51" priority="46" operator="greaterThan">
      <formula>$D$16</formula>
    </cfRule>
    <cfRule type="cellIs" dxfId="50" priority="47" operator="equal">
      <formula>$D$16</formula>
    </cfRule>
    <cfRule type="cellIs" dxfId="49" priority="48" operator="greaterThan">
      <formula>$D$16</formula>
    </cfRule>
  </conditionalFormatting>
  <conditionalFormatting sqref="F52:G52">
    <cfRule type="cellIs" dxfId="48" priority="41" operator="lessThan">
      <formula>$D$16</formula>
    </cfRule>
    <cfRule type="cellIs" dxfId="47" priority="42" operator="greaterThan">
      <formula>$D$16</formula>
    </cfRule>
    <cfRule type="cellIs" dxfId="46" priority="43" operator="equal">
      <formula>$D$16</formula>
    </cfRule>
    <cfRule type="cellIs" dxfId="45" priority="44" operator="greaterThan">
      <formula>$D$16</formula>
    </cfRule>
  </conditionalFormatting>
  <conditionalFormatting sqref="F56:G56">
    <cfRule type="cellIs" dxfId="44" priority="37" operator="lessThan">
      <formula>$D$16</formula>
    </cfRule>
    <cfRule type="cellIs" dxfId="43" priority="38" operator="greaterThan">
      <formula>$D$16</formula>
    </cfRule>
    <cfRule type="cellIs" dxfId="42" priority="39" operator="equal">
      <formula>$D$16</formula>
    </cfRule>
    <cfRule type="cellIs" dxfId="41" priority="40" operator="greaterThan">
      <formula>$D$16</formula>
    </cfRule>
  </conditionalFormatting>
  <conditionalFormatting sqref="F60:G60">
    <cfRule type="cellIs" dxfId="40" priority="33" operator="lessThan">
      <formula>$D$16</formula>
    </cfRule>
    <cfRule type="cellIs" dxfId="39" priority="34" operator="greaterThan">
      <formula>$D$16</formula>
    </cfRule>
    <cfRule type="cellIs" dxfId="38" priority="35" operator="equal">
      <formula>$D$16</formula>
    </cfRule>
    <cfRule type="cellIs" dxfId="37" priority="36" operator="greaterThan">
      <formula>$D$16</formula>
    </cfRule>
  </conditionalFormatting>
  <conditionalFormatting sqref="F64:G64">
    <cfRule type="cellIs" dxfId="36" priority="17" operator="lessThan">
      <formula>$D$16</formula>
    </cfRule>
    <cfRule type="cellIs" dxfId="35" priority="18" operator="greaterThan">
      <formula>$D$16</formula>
    </cfRule>
    <cfRule type="cellIs" dxfId="34" priority="19" operator="equal">
      <formula>$D$16</formula>
    </cfRule>
    <cfRule type="cellIs" dxfId="33" priority="20" operator="greaterThan">
      <formula>$D$16</formula>
    </cfRule>
  </conditionalFormatting>
  <conditionalFormatting sqref="F68:G68">
    <cfRule type="cellIs" dxfId="32" priority="13" operator="lessThan">
      <formula>$D$16</formula>
    </cfRule>
    <cfRule type="cellIs" dxfId="31" priority="14" operator="greaterThan">
      <formula>$D$16</formula>
    </cfRule>
    <cfRule type="cellIs" dxfId="30" priority="15" operator="equal">
      <formula>$D$16</formula>
    </cfRule>
    <cfRule type="cellIs" dxfId="29" priority="16" operator="greaterThan">
      <formula>$D$16</formula>
    </cfRule>
  </conditionalFormatting>
  <conditionalFormatting sqref="F72:G72">
    <cfRule type="cellIs" dxfId="28" priority="9" operator="lessThan">
      <formula>$D$16</formula>
    </cfRule>
    <cfRule type="cellIs" dxfId="27" priority="10" operator="greaterThan">
      <formula>$D$16</formula>
    </cfRule>
    <cfRule type="cellIs" dxfId="26" priority="11" operator="equal">
      <formula>$D$16</formula>
    </cfRule>
    <cfRule type="cellIs" dxfId="25" priority="12" operator="greaterThan">
      <formula>$D$16</formula>
    </cfRule>
  </conditionalFormatting>
  <conditionalFormatting sqref="F76:G76">
    <cfRule type="cellIs" dxfId="24" priority="5" operator="lessThan">
      <formula>$D$16</formula>
    </cfRule>
    <cfRule type="cellIs" dxfId="23" priority="6" operator="greaterThan">
      <formula>$D$16</formula>
    </cfRule>
    <cfRule type="cellIs" dxfId="22" priority="7" operator="equal">
      <formula>$D$16</formula>
    </cfRule>
    <cfRule type="cellIs" dxfId="21" priority="8" operator="greaterThan">
      <formula>$D$16</formula>
    </cfRule>
  </conditionalFormatting>
  <conditionalFormatting sqref="F80:G80">
    <cfRule type="cellIs" dxfId="20" priority="1" operator="lessThan">
      <formula>$D$16</formula>
    </cfRule>
    <cfRule type="cellIs" dxfId="19" priority="2" operator="greaterThan">
      <formula>$D$16</formula>
    </cfRule>
    <cfRule type="cellIs" dxfId="18" priority="3" operator="equal">
      <formula>$D$16</formula>
    </cfRule>
    <cfRule type="cellIs" dxfId="17" priority="4" operator="greaterThan">
      <formula>$D$16</formula>
    </cfRule>
  </conditionalFormatting>
  <conditionalFormatting sqref="F84:G84 F88:G88">
    <cfRule type="cellIs" dxfId="16" priority="29" operator="lessThan">
      <formula>$D$16</formula>
    </cfRule>
    <cfRule type="cellIs" dxfId="15" priority="30" operator="greaterThan">
      <formula>$D$16</formula>
    </cfRule>
    <cfRule type="cellIs" dxfId="14" priority="31" operator="equal">
      <formula>$D$16</formula>
    </cfRule>
    <cfRule type="cellIs" dxfId="13" priority="32" operator="greaterThan">
      <formula>$D$16</formula>
    </cfRule>
  </conditionalFormatting>
  <conditionalFormatting sqref="H12:J12">
    <cfRule type="cellIs" dxfId="12" priority="21" operator="equal">
      <formula>"Failed"</formula>
    </cfRule>
    <cfRule type="cellIs" dxfId="11" priority="22" operator="equal">
      <formula>"passed"</formula>
    </cfRule>
  </conditionalFormatting>
  <conditionalFormatting sqref="H14:J14">
    <cfRule type="cellIs" dxfId="10" priority="23" operator="equal">
      <formula>"Failed"</formula>
    </cfRule>
    <cfRule type="cellIs" dxfId="9" priority="24" operator="equal">
      <formula>"passed"</formula>
    </cfRule>
  </conditionalFormatting>
  <conditionalFormatting sqref="H16:J16">
    <cfRule type="cellIs" dxfId="8" priority="155" operator="equal">
      <formula>"Failed"</formula>
    </cfRule>
    <cfRule type="cellIs" dxfId="7" priority="156" operator="equal">
      <formula>"passed"</formula>
    </cfRule>
  </conditionalFormatting>
  <conditionalFormatting sqref="H18:J18">
    <cfRule type="cellIs" dxfId="6" priority="206" operator="equal">
      <formula>"passed"</formula>
    </cfRule>
  </conditionalFormatting>
  <conditionalFormatting sqref="H20:J20">
    <cfRule type="cellIs" dxfId="5" priority="117" operator="equal">
      <formula>"Failed"</formula>
    </cfRule>
    <cfRule type="cellIs" dxfId="4" priority="118" operator="equal">
      <formula>"passed"</formula>
    </cfRule>
  </conditionalFormatting>
  <conditionalFormatting sqref="H22:J22 H24:J24 H26:J26 H28:J28 H30:J30 H32:J32 H34:J34 H36:J36 H38:J38 H40:J40 H42:J42 H44:J44 H46:J46 H48:J48 H50:J50 H52:J52 H54:J54 H56:J56 H58:J58 H60:J60 H62:J62 H64:J64 H66:J66 H68:J68 H70:J70 H72:J72 H74:J74 H76:J76 H78:J78 H80:J80 H82:J82 H84:J84 H86:J86 H88:J88 H90:J90">
    <cfRule type="cellIs" dxfId="3" priority="81" operator="equal">
      <formula>"passed"</formula>
    </cfRule>
  </conditionalFormatting>
  <hyperlinks>
    <hyperlink ref="N2" location="Index!A1" display="Index" xr:uid="{E48B2527-53C7-42AD-AA4E-4682F903C233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39"/>
  <sheetViews>
    <sheetView showGridLines="0" zoomScale="120" zoomScaleNormal="120" workbookViewId="0">
      <selection activeCell="F29" sqref="F29"/>
    </sheetView>
  </sheetViews>
  <sheetFormatPr baseColWidth="10" defaultColWidth="8.6640625" defaultRowHeight="15" x14ac:dyDescent="0.2"/>
  <cols>
    <col min="1" max="1" width="3" style="3" customWidth="1"/>
    <col min="2" max="2" width="12.6640625" style="3" customWidth="1"/>
    <col min="3" max="3" width="37.5" style="6" customWidth="1"/>
    <col min="4" max="4" width="49.33203125" style="3" bestFit="1" customWidth="1"/>
    <col min="5" max="5" width="8.6640625" style="3"/>
    <col min="6" max="6" width="18.6640625" style="3" customWidth="1"/>
    <col min="7" max="7" width="9.5" style="57" customWidth="1"/>
    <col min="8" max="8" width="12" style="35" bestFit="1" customWidth="1"/>
    <col min="9" max="9" width="9.5" style="3" customWidth="1"/>
    <col min="10" max="10" width="15.33203125" style="3" customWidth="1"/>
    <col min="11" max="11" width="20.5" style="3" customWidth="1"/>
    <col min="12" max="13" width="20.6640625" style="3" customWidth="1"/>
    <col min="14" max="14" width="20.83203125" style="3" customWidth="1"/>
    <col min="15" max="15" width="12.33203125" style="3" customWidth="1"/>
    <col min="16" max="16" width="19.83203125" style="3" customWidth="1"/>
    <col min="17" max="17" width="15.83203125" style="3" customWidth="1"/>
    <col min="18" max="18" width="12.33203125" style="3" customWidth="1"/>
    <col min="19" max="1025" width="8.6640625" style="3"/>
    <col min="1026" max="16384" width="8.6640625" style="2"/>
  </cols>
  <sheetData>
    <row r="1" spans="2:21" x14ac:dyDescent="0.2">
      <c r="H1" s="3"/>
    </row>
    <row r="2" spans="2:21" ht="15" customHeight="1" x14ac:dyDescent="0.2">
      <c r="B2" s="140" t="s">
        <v>24</v>
      </c>
      <c r="C2" s="140"/>
      <c r="D2" s="140"/>
      <c r="E2" s="4"/>
      <c r="H2" s="3"/>
      <c r="J2" s="30"/>
      <c r="K2" s="5"/>
      <c r="P2" s="9" t="s">
        <v>12</v>
      </c>
    </row>
    <row r="3" spans="2:21" x14ac:dyDescent="0.2">
      <c r="H3" s="3"/>
    </row>
    <row r="4" spans="2:21" ht="15" customHeight="1" x14ac:dyDescent="0.2">
      <c r="B4" s="102" t="s">
        <v>25</v>
      </c>
      <c r="C4" s="102" t="s">
        <v>26</v>
      </c>
      <c r="D4" s="115" t="s">
        <v>40</v>
      </c>
      <c r="E4" s="102" t="s">
        <v>45</v>
      </c>
      <c r="F4" s="115" t="s">
        <v>57</v>
      </c>
      <c r="G4" s="115" t="s">
        <v>27</v>
      </c>
      <c r="H4" s="115"/>
      <c r="I4" s="115"/>
      <c r="J4" s="139" t="s">
        <v>28</v>
      </c>
      <c r="K4" s="102" t="s">
        <v>52</v>
      </c>
      <c r="L4" s="102" t="s">
        <v>29</v>
      </c>
      <c r="M4" s="102" t="s">
        <v>53</v>
      </c>
      <c r="N4" s="102" t="s">
        <v>30</v>
      </c>
    </row>
    <row r="5" spans="2:21" ht="16" thickBot="1" x14ac:dyDescent="0.25">
      <c r="B5" s="141" t="s">
        <v>31</v>
      </c>
      <c r="C5" s="141"/>
      <c r="D5" s="115"/>
      <c r="E5" s="138"/>
      <c r="F5" s="138"/>
      <c r="G5" s="32" t="s">
        <v>32</v>
      </c>
      <c r="H5" s="22" t="s">
        <v>33</v>
      </c>
      <c r="I5" s="33" t="s">
        <v>88</v>
      </c>
      <c r="J5" s="139"/>
      <c r="K5" s="102"/>
      <c r="L5" s="102"/>
      <c r="M5" s="102"/>
      <c r="N5" s="102"/>
    </row>
    <row r="6" spans="2:21" x14ac:dyDescent="0.2">
      <c r="B6" s="142" t="s">
        <v>102</v>
      </c>
      <c r="C6" s="149" t="s">
        <v>84</v>
      </c>
      <c r="D6" s="61" t="s">
        <v>66</v>
      </c>
      <c r="E6" s="129">
        <v>166</v>
      </c>
      <c r="F6" s="129">
        <v>15</v>
      </c>
      <c r="G6" s="63">
        <v>8050</v>
      </c>
      <c r="H6" s="59">
        <v>8050</v>
      </c>
      <c r="I6" s="34">
        <f>G6-H6</f>
        <v>0</v>
      </c>
      <c r="J6" s="31">
        <f>H6/G6</f>
        <v>1</v>
      </c>
      <c r="K6" s="53">
        <f>M6*3600</f>
        <v>31428</v>
      </c>
      <c r="L6" s="53">
        <f>H6*4</f>
        <v>32200</v>
      </c>
      <c r="M6" s="52">
        <v>8.73</v>
      </c>
      <c r="N6" s="52">
        <f>H6/900</f>
        <v>8.9444444444444446</v>
      </c>
      <c r="O6" s="6"/>
      <c r="P6" s="6"/>
      <c r="Q6" s="6"/>
      <c r="R6" s="6"/>
      <c r="S6" s="6"/>
      <c r="T6" s="6"/>
      <c r="U6" s="6"/>
    </row>
    <row r="7" spans="2:21" x14ac:dyDescent="0.2">
      <c r="B7" s="143"/>
      <c r="C7" s="150"/>
      <c r="D7" s="61" t="s">
        <v>89</v>
      </c>
      <c r="E7" s="130"/>
      <c r="F7" s="130"/>
      <c r="G7" s="63">
        <v>1220</v>
      </c>
      <c r="H7" s="59">
        <v>1220</v>
      </c>
      <c r="I7" s="34">
        <f t="shared" ref="I7:I24" si="0">G7-H7</f>
        <v>0</v>
      </c>
      <c r="J7" s="31">
        <f t="shared" ref="J7:J24" si="1">H7/G7</f>
        <v>1</v>
      </c>
      <c r="K7" s="135">
        <f t="shared" ref="K7:K24" si="2">M7*3600</f>
        <v>31428</v>
      </c>
      <c r="L7" s="135" cm="1">
        <f t="array" ref="L7">SUM(H7:H13*4)</f>
        <v>32144</v>
      </c>
      <c r="M7" s="132">
        <v>8.73</v>
      </c>
      <c r="N7" s="132" cm="1">
        <f t="array" ref="N7">SUM(H7:H13/900)</f>
        <v>8.9288888888888884</v>
      </c>
      <c r="O7" s="6"/>
      <c r="P7" s="6"/>
      <c r="Q7" s="6"/>
      <c r="R7" s="6"/>
      <c r="S7" s="6"/>
      <c r="T7" s="6"/>
      <c r="U7" s="6"/>
    </row>
    <row r="8" spans="2:21" x14ac:dyDescent="0.2">
      <c r="B8" s="143"/>
      <c r="C8" s="150"/>
      <c r="D8" s="61" t="s">
        <v>90</v>
      </c>
      <c r="E8" s="130"/>
      <c r="F8" s="130"/>
      <c r="G8" s="63">
        <v>1199</v>
      </c>
      <c r="H8" s="59">
        <v>1199</v>
      </c>
      <c r="I8" s="34">
        <f t="shared" si="0"/>
        <v>0</v>
      </c>
      <c r="J8" s="31">
        <f t="shared" si="1"/>
        <v>1</v>
      </c>
      <c r="K8" s="136"/>
      <c r="L8" s="136"/>
      <c r="M8" s="133"/>
      <c r="N8" s="133"/>
    </row>
    <row r="9" spans="2:21" x14ac:dyDescent="0.2">
      <c r="B9" s="143"/>
      <c r="C9" s="150"/>
      <c r="D9" s="61" t="s">
        <v>91</v>
      </c>
      <c r="E9" s="130"/>
      <c r="F9" s="130"/>
      <c r="G9" s="63">
        <v>1178</v>
      </c>
      <c r="H9" s="59">
        <v>1178</v>
      </c>
      <c r="I9" s="34">
        <f t="shared" si="0"/>
        <v>0</v>
      </c>
      <c r="J9" s="31">
        <f t="shared" si="1"/>
        <v>1</v>
      </c>
      <c r="K9" s="136"/>
      <c r="L9" s="136"/>
      <c r="M9" s="133"/>
      <c r="N9" s="133"/>
    </row>
    <row r="10" spans="2:21" x14ac:dyDescent="0.2">
      <c r="B10" s="143"/>
      <c r="C10" s="150"/>
      <c r="D10" s="61" t="s">
        <v>92</v>
      </c>
      <c r="E10" s="130"/>
      <c r="F10" s="130"/>
      <c r="G10" s="63">
        <v>1146</v>
      </c>
      <c r="H10" s="59">
        <v>1146</v>
      </c>
      <c r="I10" s="34">
        <f t="shared" si="0"/>
        <v>0</v>
      </c>
      <c r="J10" s="31">
        <f t="shared" si="1"/>
        <v>1</v>
      </c>
      <c r="K10" s="136"/>
      <c r="L10" s="136"/>
      <c r="M10" s="133"/>
      <c r="N10" s="133"/>
    </row>
    <row r="11" spans="2:21" x14ac:dyDescent="0.2">
      <c r="B11" s="143"/>
      <c r="C11" s="150"/>
      <c r="D11" s="61" t="s">
        <v>93</v>
      </c>
      <c r="E11" s="130"/>
      <c r="F11" s="130"/>
      <c r="G11" s="63">
        <v>1117</v>
      </c>
      <c r="H11" s="59">
        <v>1117</v>
      </c>
      <c r="I11" s="34">
        <f t="shared" si="0"/>
        <v>0</v>
      </c>
      <c r="J11" s="31">
        <f t="shared" si="1"/>
        <v>1</v>
      </c>
      <c r="K11" s="136"/>
      <c r="L11" s="136"/>
      <c r="M11" s="133"/>
      <c r="N11" s="133"/>
    </row>
    <row r="12" spans="2:21" x14ac:dyDescent="0.2">
      <c r="B12" s="143"/>
      <c r="C12" s="150"/>
      <c r="D12" s="61" t="s">
        <v>94</v>
      </c>
      <c r="E12" s="130"/>
      <c r="F12" s="130"/>
      <c r="G12" s="63">
        <v>1099</v>
      </c>
      <c r="H12" s="59">
        <v>1099</v>
      </c>
      <c r="I12" s="34">
        <f t="shared" si="0"/>
        <v>0</v>
      </c>
      <c r="J12" s="31">
        <f t="shared" si="1"/>
        <v>1</v>
      </c>
      <c r="K12" s="136"/>
      <c r="L12" s="136"/>
      <c r="M12" s="133"/>
      <c r="N12" s="133"/>
    </row>
    <row r="13" spans="2:21" x14ac:dyDescent="0.2">
      <c r="B13" s="143"/>
      <c r="C13" s="150"/>
      <c r="D13" s="61" t="s">
        <v>95</v>
      </c>
      <c r="E13" s="130"/>
      <c r="F13" s="130"/>
      <c r="G13" s="63">
        <v>1077</v>
      </c>
      <c r="H13" s="59">
        <v>1077</v>
      </c>
      <c r="I13" s="34">
        <f t="shared" si="0"/>
        <v>0</v>
      </c>
      <c r="J13" s="31">
        <f t="shared" si="1"/>
        <v>1</v>
      </c>
      <c r="K13" s="137"/>
      <c r="L13" s="137"/>
      <c r="M13" s="134"/>
      <c r="N13" s="134"/>
    </row>
    <row r="14" spans="2:21" x14ac:dyDescent="0.2">
      <c r="B14" s="143"/>
      <c r="C14" s="150"/>
      <c r="D14" s="61" t="s">
        <v>74</v>
      </c>
      <c r="E14" s="130"/>
      <c r="F14" s="130"/>
      <c r="G14" s="63">
        <v>8018</v>
      </c>
      <c r="H14" s="59">
        <v>8018</v>
      </c>
      <c r="I14" s="34">
        <f t="shared" si="0"/>
        <v>0</v>
      </c>
      <c r="J14" s="31">
        <f t="shared" si="1"/>
        <v>1</v>
      </c>
      <c r="K14" s="53">
        <f t="shared" si="2"/>
        <v>31428</v>
      </c>
      <c r="L14" s="53">
        <f t="shared" ref="L14:L24" si="3">H14*4</f>
        <v>32072</v>
      </c>
      <c r="M14" s="52">
        <v>8.73</v>
      </c>
      <c r="N14" s="52">
        <f t="shared" ref="N14:N24" si="4">H14/900</f>
        <v>8.9088888888888889</v>
      </c>
    </row>
    <row r="15" spans="2:21" ht="16" thickBot="1" x14ac:dyDescent="0.25">
      <c r="B15" s="143"/>
      <c r="C15" s="151"/>
      <c r="D15" s="61" t="s">
        <v>75</v>
      </c>
      <c r="E15" s="130"/>
      <c r="F15" s="130"/>
      <c r="G15" s="63">
        <v>7999</v>
      </c>
      <c r="H15" s="59">
        <v>7999</v>
      </c>
      <c r="I15" s="34">
        <f t="shared" si="0"/>
        <v>0</v>
      </c>
      <c r="J15" s="31">
        <f t="shared" si="1"/>
        <v>1</v>
      </c>
      <c r="K15" s="53">
        <f t="shared" si="2"/>
        <v>31428</v>
      </c>
      <c r="L15" s="53">
        <f t="shared" si="3"/>
        <v>31996</v>
      </c>
      <c r="M15" s="52">
        <v>8.73</v>
      </c>
      <c r="N15" s="52">
        <f t="shared" si="4"/>
        <v>8.887777777777778</v>
      </c>
    </row>
    <row r="16" spans="2:21" x14ac:dyDescent="0.2">
      <c r="B16" s="143"/>
      <c r="C16" s="145" t="s">
        <v>85</v>
      </c>
      <c r="D16" s="61" t="s">
        <v>76</v>
      </c>
      <c r="E16" s="130"/>
      <c r="F16" s="130"/>
      <c r="G16" s="63">
        <v>7933</v>
      </c>
      <c r="H16" s="59">
        <v>7931.9687100000001</v>
      </c>
      <c r="I16" s="34">
        <f t="shared" si="0"/>
        <v>1.031289999999899</v>
      </c>
      <c r="J16" s="31">
        <f t="shared" si="1"/>
        <v>0.99987000000000004</v>
      </c>
      <c r="K16" s="53">
        <f>M16*3600</f>
        <v>31428</v>
      </c>
      <c r="L16" s="53">
        <f>H16*4</f>
        <v>31727.87484</v>
      </c>
      <c r="M16" s="52">
        <v>8.73</v>
      </c>
      <c r="N16" s="52">
        <f>H16/900</f>
        <v>8.813298566666667</v>
      </c>
    </row>
    <row r="17" spans="2:1025" x14ac:dyDescent="0.2">
      <c r="B17" s="143"/>
      <c r="C17" s="147"/>
      <c r="D17" s="61" t="s">
        <v>77</v>
      </c>
      <c r="E17" s="130"/>
      <c r="F17" s="130"/>
      <c r="G17" s="63">
        <v>7918</v>
      </c>
      <c r="H17" s="59">
        <v>3077.96414</v>
      </c>
      <c r="I17" s="34">
        <f t="shared" si="0"/>
        <v>4840.03586</v>
      </c>
      <c r="J17" s="31">
        <f t="shared" si="1"/>
        <v>0.38873000000000002</v>
      </c>
      <c r="K17" s="53">
        <f t="shared" si="2"/>
        <v>31428</v>
      </c>
      <c r="L17" s="53">
        <f t="shared" si="3"/>
        <v>12311.85656</v>
      </c>
      <c r="M17" s="52">
        <v>8.73</v>
      </c>
      <c r="N17" s="52">
        <f t="shared" si="4"/>
        <v>3.4199601555555557</v>
      </c>
    </row>
    <row r="18" spans="2:1025" x14ac:dyDescent="0.2">
      <c r="B18" s="143"/>
      <c r="C18" s="147"/>
      <c r="D18" s="61" t="s">
        <v>78</v>
      </c>
      <c r="E18" s="130"/>
      <c r="F18" s="130"/>
      <c r="G18" s="63">
        <v>7933</v>
      </c>
      <c r="H18" s="59">
        <v>7933</v>
      </c>
      <c r="I18" s="34">
        <f t="shared" si="0"/>
        <v>0</v>
      </c>
      <c r="J18" s="31">
        <f t="shared" si="1"/>
        <v>1</v>
      </c>
      <c r="K18" s="53">
        <f t="shared" si="2"/>
        <v>31428</v>
      </c>
      <c r="L18" s="53">
        <f t="shared" si="3"/>
        <v>31732</v>
      </c>
      <c r="M18" s="52">
        <v>8.73</v>
      </c>
      <c r="N18" s="52">
        <f t="shared" si="4"/>
        <v>8.8144444444444439</v>
      </c>
    </row>
    <row r="19" spans="2:1025" x14ac:dyDescent="0.2">
      <c r="B19" s="143"/>
      <c r="C19" s="147"/>
      <c r="D19" s="61" t="s">
        <v>79</v>
      </c>
      <c r="E19" s="130"/>
      <c r="F19" s="130"/>
      <c r="G19" s="63">
        <v>7933</v>
      </c>
      <c r="H19" s="59">
        <v>7933</v>
      </c>
      <c r="I19" s="34">
        <f t="shared" si="0"/>
        <v>0</v>
      </c>
      <c r="J19" s="31">
        <f t="shared" si="1"/>
        <v>1</v>
      </c>
      <c r="K19" s="53">
        <f t="shared" si="2"/>
        <v>31428</v>
      </c>
      <c r="L19" s="53">
        <f t="shared" si="3"/>
        <v>31732</v>
      </c>
      <c r="M19" s="52">
        <v>8.73</v>
      </c>
      <c r="N19" s="52">
        <f t="shared" si="4"/>
        <v>8.8144444444444439</v>
      </c>
    </row>
    <row r="20" spans="2:1025" x14ac:dyDescent="0.2">
      <c r="B20" s="143"/>
      <c r="C20" s="147"/>
      <c r="D20" s="61" t="s">
        <v>80</v>
      </c>
      <c r="E20" s="130"/>
      <c r="F20" s="130"/>
      <c r="G20" s="63">
        <v>7931</v>
      </c>
      <c r="H20" s="59">
        <v>7931</v>
      </c>
      <c r="I20" s="34">
        <f t="shared" si="0"/>
        <v>0</v>
      </c>
      <c r="J20" s="31">
        <f t="shared" si="1"/>
        <v>1</v>
      </c>
      <c r="K20" s="53">
        <f t="shared" si="2"/>
        <v>31428</v>
      </c>
      <c r="L20" s="53">
        <f t="shared" si="3"/>
        <v>31724</v>
      </c>
      <c r="M20" s="52">
        <v>8.73</v>
      </c>
      <c r="N20" s="52">
        <f t="shared" si="4"/>
        <v>8.8122222222222231</v>
      </c>
    </row>
    <row r="21" spans="2:1025" ht="16" thickBot="1" x14ac:dyDescent="0.25">
      <c r="B21" s="143"/>
      <c r="C21" s="148"/>
      <c r="D21" s="61" t="s">
        <v>81</v>
      </c>
      <c r="E21" s="130"/>
      <c r="F21" s="130"/>
      <c r="G21" s="63">
        <v>7918</v>
      </c>
      <c r="H21" s="59">
        <v>5928.9984000000004</v>
      </c>
      <c r="I21" s="34">
        <f t="shared" si="0"/>
        <v>1989.0015999999996</v>
      </c>
      <c r="J21" s="31">
        <f t="shared" si="1"/>
        <v>0.74880000000000002</v>
      </c>
      <c r="K21" s="53">
        <f t="shared" si="2"/>
        <v>31428</v>
      </c>
      <c r="L21" s="53">
        <f t="shared" si="3"/>
        <v>23715.993600000002</v>
      </c>
      <c r="M21" s="52">
        <v>8.73</v>
      </c>
      <c r="N21" s="52">
        <f t="shared" si="4"/>
        <v>6.5877760000000007</v>
      </c>
    </row>
    <row r="22" spans="2:1025" ht="16" thickBot="1" x14ac:dyDescent="0.25">
      <c r="B22" s="143"/>
      <c r="C22" s="58" t="s">
        <v>86</v>
      </c>
      <c r="D22" s="61" t="s">
        <v>82</v>
      </c>
      <c r="E22" s="130"/>
      <c r="F22" s="130"/>
      <c r="G22" s="63">
        <v>7917</v>
      </c>
      <c r="H22" s="59">
        <v>7917</v>
      </c>
      <c r="I22" s="34">
        <f t="shared" si="0"/>
        <v>0</v>
      </c>
      <c r="J22" s="31">
        <f t="shared" si="1"/>
        <v>1</v>
      </c>
      <c r="K22" s="53">
        <f>M22*3600</f>
        <v>31428</v>
      </c>
      <c r="L22" s="53">
        <f t="shared" si="3"/>
        <v>31668</v>
      </c>
      <c r="M22" s="52">
        <v>8.73</v>
      </c>
      <c r="N22" s="52">
        <f t="shared" si="4"/>
        <v>8.7966666666666669</v>
      </c>
    </row>
    <row r="23" spans="2:1025" x14ac:dyDescent="0.2">
      <c r="B23" s="143"/>
      <c r="C23" s="145" t="s">
        <v>87</v>
      </c>
      <c r="D23" s="61" t="s">
        <v>83</v>
      </c>
      <c r="E23" s="130"/>
      <c r="F23" s="130"/>
      <c r="G23" s="63">
        <v>7902</v>
      </c>
      <c r="H23" s="59">
        <v>7902</v>
      </c>
      <c r="I23" s="34">
        <f t="shared" si="0"/>
        <v>0</v>
      </c>
      <c r="J23" s="31">
        <f t="shared" si="1"/>
        <v>1</v>
      </c>
      <c r="K23" s="54">
        <f t="shared" si="2"/>
        <v>31428</v>
      </c>
      <c r="L23" s="54">
        <f t="shared" si="3"/>
        <v>31608</v>
      </c>
      <c r="M23" s="23">
        <v>8.73</v>
      </c>
      <c r="N23" s="23">
        <f t="shared" si="4"/>
        <v>8.7799999999999994</v>
      </c>
    </row>
    <row r="24" spans="2:1025" ht="17" thickBot="1" x14ac:dyDescent="0.25">
      <c r="B24" s="144"/>
      <c r="C24" s="146"/>
      <c r="D24" s="62" t="s">
        <v>105</v>
      </c>
      <c r="E24" s="131"/>
      <c r="F24" s="131"/>
      <c r="G24" s="63">
        <v>7901</v>
      </c>
      <c r="H24" s="60">
        <v>7901</v>
      </c>
      <c r="I24" s="34">
        <f t="shared" si="0"/>
        <v>0</v>
      </c>
      <c r="J24" s="31">
        <f t="shared" si="1"/>
        <v>1</v>
      </c>
      <c r="K24" s="54">
        <f t="shared" si="2"/>
        <v>31428</v>
      </c>
      <c r="L24" s="54">
        <f t="shared" si="3"/>
        <v>31604</v>
      </c>
      <c r="M24" s="23">
        <v>8.73</v>
      </c>
      <c r="N24" s="23">
        <f t="shared" si="4"/>
        <v>8.7788888888888881</v>
      </c>
      <c r="AMJ24" s="2"/>
      <c r="AMK24" s="2"/>
    </row>
    <row r="25" spans="2:1025" x14ac:dyDescent="0.2">
      <c r="C25" s="3"/>
      <c r="H25" s="3"/>
      <c r="AMJ25" s="2"/>
      <c r="AMK25" s="2"/>
    </row>
    <row r="26" spans="2:1025" x14ac:dyDescent="0.2">
      <c r="H26" s="3"/>
    </row>
    <row r="27" spans="2:1025" x14ac:dyDescent="0.2">
      <c r="H27" s="3"/>
    </row>
    <row r="28" spans="2:1025" x14ac:dyDescent="0.2">
      <c r="H28" s="3"/>
    </row>
    <row r="29" spans="2:1025" x14ac:dyDescent="0.2">
      <c r="H29" s="3"/>
    </row>
    <row r="30" spans="2:1025" x14ac:dyDescent="0.2">
      <c r="H30" s="3"/>
    </row>
    <row r="31" spans="2:1025" x14ac:dyDescent="0.2">
      <c r="H31" s="3"/>
    </row>
    <row r="32" spans="2:1025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44" spans="8:8" x14ac:dyDescent="0.2">
      <c r="H44" s="3"/>
    </row>
    <row r="45" spans="8:8" x14ac:dyDescent="0.2">
      <c r="H45" s="3"/>
    </row>
    <row r="46" spans="8:8" x14ac:dyDescent="0.2">
      <c r="H46" s="3"/>
    </row>
    <row r="47" spans="8:8" x14ac:dyDescent="0.2">
      <c r="H47" s="3"/>
    </row>
    <row r="48" spans="8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  <row r="53" spans="8:8" x14ac:dyDescent="0.2">
      <c r="H53" s="3"/>
    </row>
    <row r="54" spans="8:8" x14ac:dyDescent="0.2">
      <c r="H54" s="3"/>
    </row>
    <row r="55" spans="8:8" x14ac:dyDescent="0.2">
      <c r="H55" s="3"/>
    </row>
    <row r="56" spans="8:8" x14ac:dyDescent="0.2">
      <c r="H56" s="3"/>
    </row>
    <row r="57" spans="8:8" x14ac:dyDescent="0.2">
      <c r="H57" s="3"/>
    </row>
    <row r="58" spans="8:8" x14ac:dyDescent="0.2">
      <c r="H58" s="3"/>
    </row>
    <row r="59" spans="8:8" x14ac:dyDescent="0.2">
      <c r="H59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8:8" x14ac:dyDescent="0.2">
      <c r="H65" s="3"/>
    </row>
    <row r="66" spans="8:8" x14ac:dyDescent="0.2">
      <c r="H66" s="3"/>
    </row>
    <row r="67" spans="8:8" x14ac:dyDescent="0.2">
      <c r="H67" s="3"/>
    </row>
    <row r="68" spans="8:8" x14ac:dyDescent="0.2">
      <c r="H68" s="3"/>
    </row>
    <row r="69" spans="8:8" x14ac:dyDescent="0.2">
      <c r="H69" s="3"/>
    </row>
    <row r="70" spans="8:8" x14ac:dyDescent="0.2">
      <c r="H70" s="3"/>
    </row>
    <row r="71" spans="8:8" x14ac:dyDescent="0.2">
      <c r="H71" s="3"/>
    </row>
    <row r="72" spans="8:8" x14ac:dyDescent="0.2">
      <c r="H72" s="3"/>
    </row>
    <row r="73" spans="8:8" x14ac:dyDescent="0.2">
      <c r="H73" s="3"/>
    </row>
    <row r="74" spans="8:8" x14ac:dyDescent="0.2">
      <c r="H74" s="3"/>
    </row>
    <row r="75" spans="8:8" x14ac:dyDescent="0.2">
      <c r="H75" s="3"/>
    </row>
    <row r="76" spans="8:8" x14ac:dyDescent="0.2">
      <c r="H76" s="3"/>
    </row>
    <row r="77" spans="8:8" x14ac:dyDescent="0.2">
      <c r="H77" s="3"/>
    </row>
    <row r="78" spans="8:8" x14ac:dyDescent="0.2">
      <c r="H78" s="3"/>
    </row>
    <row r="79" spans="8:8" x14ac:dyDescent="0.2">
      <c r="H79" s="3"/>
    </row>
    <row r="80" spans="8:8" x14ac:dyDescent="0.2">
      <c r="H80" s="3"/>
    </row>
    <row r="81" spans="8:8" x14ac:dyDescent="0.2">
      <c r="H81" s="3"/>
    </row>
    <row r="82" spans="8:8" x14ac:dyDescent="0.2">
      <c r="H82" s="3"/>
    </row>
    <row r="83" spans="8:8" x14ac:dyDescent="0.2">
      <c r="H83" s="3"/>
    </row>
    <row r="84" spans="8:8" x14ac:dyDescent="0.2">
      <c r="H84" s="3"/>
    </row>
    <row r="85" spans="8:8" x14ac:dyDescent="0.2">
      <c r="H85" s="3"/>
    </row>
    <row r="86" spans="8:8" x14ac:dyDescent="0.2">
      <c r="H86" s="3"/>
    </row>
    <row r="87" spans="8:8" x14ac:dyDescent="0.2">
      <c r="H87" s="3"/>
    </row>
    <row r="88" spans="8:8" x14ac:dyDescent="0.2">
      <c r="H88" s="3"/>
    </row>
    <row r="89" spans="8:8" x14ac:dyDescent="0.2">
      <c r="H89" s="3"/>
    </row>
    <row r="90" spans="8:8" x14ac:dyDescent="0.2">
      <c r="H90" s="3"/>
    </row>
    <row r="91" spans="8:8" x14ac:dyDescent="0.2">
      <c r="H91" s="3"/>
    </row>
    <row r="92" spans="8:8" x14ac:dyDescent="0.2">
      <c r="H92" s="3"/>
    </row>
    <row r="93" spans="8:8" x14ac:dyDescent="0.2">
      <c r="H93" s="3"/>
    </row>
    <row r="94" spans="8:8" x14ac:dyDescent="0.2">
      <c r="H94" s="3"/>
    </row>
    <row r="95" spans="8:8" x14ac:dyDescent="0.2">
      <c r="H95" s="3"/>
    </row>
    <row r="96" spans="8:8" x14ac:dyDescent="0.2">
      <c r="H96" s="3"/>
    </row>
    <row r="97" spans="8:8" x14ac:dyDescent="0.2">
      <c r="H97" s="3"/>
    </row>
    <row r="98" spans="8:8" x14ac:dyDescent="0.2">
      <c r="H98" s="3"/>
    </row>
    <row r="99" spans="8:8" x14ac:dyDescent="0.2">
      <c r="H99" s="3"/>
    </row>
    <row r="100" spans="8:8" x14ac:dyDescent="0.2">
      <c r="H100" s="3"/>
    </row>
    <row r="101" spans="8:8" x14ac:dyDescent="0.2">
      <c r="H101" s="3"/>
    </row>
    <row r="102" spans="8:8" x14ac:dyDescent="0.2">
      <c r="H102" s="3"/>
    </row>
    <row r="103" spans="8:8" x14ac:dyDescent="0.2">
      <c r="H103" s="3"/>
    </row>
    <row r="104" spans="8:8" x14ac:dyDescent="0.2">
      <c r="H104" s="3"/>
    </row>
    <row r="105" spans="8:8" x14ac:dyDescent="0.2">
      <c r="H105" s="3"/>
    </row>
    <row r="106" spans="8:8" x14ac:dyDescent="0.2">
      <c r="H106" s="3"/>
    </row>
    <row r="107" spans="8:8" x14ac:dyDescent="0.2">
      <c r="H107" s="3"/>
    </row>
    <row r="108" spans="8:8" x14ac:dyDescent="0.2">
      <c r="H108" s="3"/>
    </row>
    <row r="109" spans="8:8" x14ac:dyDescent="0.2">
      <c r="H109" s="3"/>
    </row>
    <row r="110" spans="8:8" x14ac:dyDescent="0.2">
      <c r="H110" s="3"/>
    </row>
    <row r="111" spans="8:8" x14ac:dyDescent="0.2">
      <c r="H111" s="3"/>
    </row>
    <row r="112" spans="8:8" x14ac:dyDescent="0.2">
      <c r="H112" s="3"/>
    </row>
    <row r="113" spans="8:8" x14ac:dyDescent="0.2">
      <c r="H113" s="3"/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18" spans="8:8" x14ac:dyDescent="0.2">
      <c r="H118" s="3"/>
    </row>
    <row r="119" spans="8:8" x14ac:dyDescent="0.2">
      <c r="H119" s="3"/>
    </row>
    <row r="120" spans="8:8" x14ac:dyDescent="0.2">
      <c r="H120" s="3"/>
    </row>
    <row r="121" spans="8:8" x14ac:dyDescent="0.2">
      <c r="H121" s="3"/>
    </row>
    <row r="122" spans="8:8" x14ac:dyDescent="0.2">
      <c r="H122" s="3"/>
    </row>
    <row r="123" spans="8:8" x14ac:dyDescent="0.2">
      <c r="H123" s="3"/>
    </row>
    <row r="124" spans="8:8" x14ac:dyDescent="0.2">
      <c r="H124" s="3"/>
    </row>
    <row r="125" spans="8:8" x14ac:dyDescent="0.2">
      <c r="H125" s="3"/>
    </row>
    <row r="126" spans="8:8" x14ac:dyDescent="0.2">
      <c r="H126" s="3"/>
    </row>
    <row r="127" spans="8:8" x14ac:dyDescent="0.2">
      <c r="H127" s="3"/>
    </row>
    <row r="128" spans="8:8" x14ac:dyDescent="0.2">
      <c r="H128" s="3"/>
    </row>
    <row r="129" spans="8:8" x14ac:dyDescent="0.2">
      <c r="H129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6" spans="8:8" x14ac:dyDescent="0.2">
      <c r="H136" s="3"/>
    </row>
    <row r="137" spans="8:8" x14ac:dyDescent="0.2">
      <c r="H137" s="3"/>
    </row>
    <row r="138" spans="8:8" x14ac:dyDescent="0.2">
      <c r="H138" s="3"/>
    </row>
    <row r="139" spans="8:8" x14ac:dyDescent="0.2">
      <c r="H139" s="3"/>
    </row>
  </sheetData>
  <mergeCells count="22">
    <mergeCell ref="B2:D2"/>
    <mergeCell ref="B4:B5"/>
    <mergeCell ref="C4:C5"/>
    <mergeCell ref="D4:D5"/>
    <mergeCell ref="B6:B24"/>
    <mergeCell ref="C23:C24"/>
    <mergeCell ref="C16:C21"/>
    <mergeCell ref="C6:C15"/>
    <mergeCell ref="N4:N5"/>
    <mergeCell ref="F4:F5"/>
    <mergeCell ref="E4:E5"/>
    <mergeCell ref="G4:I4"/>
    <mergeCell ref="J4:J5"/>
    <mergeCell ref="L4:L5"/>
    <mergeCell ref="K4:K5"/>
    <mergeCell ref="M4:M5"/>
    <mergeCell ref="E6:E24"/>
    <mergeCell ref="F6:F24"/>
    <mergeCell ref="N7:N13"/>
    <mergeCell ref="M7:M13"/>
    <mergeCell ref="K7:K13"/>
    <mergeCell ref="L7:L13"/>
  </mergeCells>
  <conditionalFormatting sqref="I6:I24">
    <cfRule type="cellIs" dxfId="2" priority="12" operator="greaterThan">
      <formula>0</formula>
    </cfRule>
  </conditionalFormatting>
  <hyperlinks>
    <hyperlink ref="P2" location="Index!A1" display="Index" xr:uid="{81387BEC-A583-4259-BF32-E39DADAEEE22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2446-1980-4B14-8ABD-CCC21BB869BA}">
  <dimension ref="B3:D134"/>
  <sheetViews>
    <sheetView showGridLines="0" zoomScaleNormal="100" workbookViewId="0">
      <selection activeCell="D26" sqref="D26"/>
    </sheetView>
  </sheetViews>
  <sheetFormatPr baseColWidth="10" defaultColWidth="8.83203125" defaultRowHeight="13" x14ac:dyDescent="0.15"/>
  <cols>
    <col min="2" max="2" width="48" customWidth="1"/>
    <col min="3" max="3" width="19.6640625" bestFit="1" customWidth="1"/>
    <col min="4" max="4" width="27.6640625" style="37" bestFit="1" customWidth="1"/>
    <col min="16" max="16" width="4.5" customWidth="1"/>
    <col min="17" max="17" width="28.33203125" customWidth="1"/>
  </cols>
  <sheetData>
    <row r="3" spans="2:4" x14ac:dyDescent="0.15">
      <c r="B3" s="115" t="s">
        <v>40</v>
      </c>
      <c r="C3" s="102" t="s">
        <v>52</v>
      </c>
      <c r="D3" s="154" t="s">
        <v>29</v>
      </c>
    </row>
    <row r="4" spans="2:4" ht="18" customHeight="1" x14ac:dyDescent="0.15">
      <c r="B4" s="115"/>
      <c r="C4" s="102"/>
      <c r="D4" s="154"/>
    </row>
    <row r="5" spans="2:4" ht="16" x14ac:dyDescent="0.2">
      <c r="B5" s="15" t="str">
        <f>'Pass Fail'!D6</f>
        <v>SC01_Homepage_T01_GetUserDetails</v>
      </c>
      <c r="C5" s="55">
        <f>'Pass Fail'!K6</f>
        <v>31428</v>
      </c>
      <c r="D5" s="53">
        <f>'Pass Fail'!L6</f>
        <v>32200</v>
      </c>
    </row>
    <row r="6" spans="2:4" ht="16" x14ac:dyDescent="0.2">
      <c r="B6" s="15" t="str">
        <f>'Pass Fail'!D7</f>
        <v>SC01_Homepage_ST02_GetAllMasterData_DelayReason</v>
      </c>
      <c r="C6" s="135">
        <f>'Pass Fail'!K7</f>
        <v>31428</v>
      </c>
      <c r="D6" s="135">
        <f>'Pass Fail'!L7</f>
        <v>32144</v>
      </c>
    </row>
    <row r="7" spans="2:4" ht="16" x14ac:dyDescent="0.2">
      <c r="B7" s="15" t="str">
        <f>'Pass Fail'!D8</f>
        <v>SC01_Homepage_ST03_GetAllMasterData_DelayHead</v>
      </c>
      <c r="C7" s="152"/>
      <c r="D7" s="136"/>
    </row>
    <row r="8" spans="2:4" ht="16" x14ac:dyDescent="0.2">
      <c r="B8" s="15" t="str">
        <f>'Pass Fail'!D9</f>
        <v>SC01_Homepage_ST04_GetAllMasterData_Training</v>
      </c>
      <c r="C8" s="152"/>
      <c r="D8" s="136"/>
    </row>
    <row r="9" spans="2:4" ht="16" x14ac:dyDescent="0.2">
      <c r="B9" s="15" t="str">
        <f>'Pass Fail'!D10</f>
        <v>SC01_Homepage_ST05_GetAllMasterData_FlightType</v>
      </c>
      <c r="C9" s="152"/>
      <c r="D9" s="136"/>
    </row>
    <row r="10" spans="2:4" ht="16" x14ac:dyDescent="0.2">
      <c r="B10" s="15" t="str">
        <f>'Pass Fail'!D11</f>
        <v>SC01_Homepage_ST06_GetAllMasterData_RemarkType</v>
      </c>
      <c r="C10" s="152"/>
      <c r="D10" s="136"/>
    </row>
    <row r="11" spans="2:4" ht="16" x14ac:dyDescent="0.2">
      <c r="B11" s="15" t="str">
        <f>'Pass Fail'!D12</f>
        <v>SC01_Homepage_ST07_GetAllMasterData_Aircraft</v>
      </c>
      <c r="C11" s="152"/>
      <c r="D11" s="136"/>
    </row>
    <row r="12" spans="2:4" ht="16" x14ac:dyDescent="0.2">
      <c r="B12" s="15" t="str">
        <f>'Pass Fail'!D13</f>
        <v>SC01_Homepage_ST08_GetAllMasterData_Airport</v>
      </c>
      <c r="C12" s="153"/>
      <c r="D12" s="137"/>
    </row>
    <row r="13" spans="2:4" ht="16" x14ac:dyDescent="0.2">
      <c r="B13" s="15" t="str">
        <f>'Pass Fail'!D14</f>
        <v>SC01_Homepage_T09_GetConfigProperties</v>
      </c>
      <c r="C13" s="55">
        <f>'Pass Fail'!K14</f>
        <v>31428</v>
      </c>
      <c r="D13" s="53">
        <f>'Pass Fail'!L14</f>
        <v>32072</v>
      </c>
    </row>
    <row r="14" spans="2:4" ht="16" x14ac:dyDescent="0.2">
      <c r="B14" s="15" t="str">
        <f>'Pass Fail'!D15</f>
        <v>SC01_Homepage_T10_GetFlights</v>
      </c>
      <c r="C14" s="55">
        <f>'Pass Fail'!K15</f>
        <v>31428</v>
      </c>
      <c r="D14" s="53">
        <f>'Pass Fail'!L15</f>
        <v>31996</v>
      </c>
    </row>
    <row r="15" spans="2:4" ht="16" x14ac:dyDescent="0.2">
      <c r="B15" s="15" t="str">
        <f>'Pass Fail'!D16</f>
        <v>SC02_VerifyScreen_T01_UploadAttachment</v>
      </c>
      <c r="C15" s="55">
        <f>'Pass Fail'!K16</f>
        <v>31428</v>
      </c>
      <c r="D15" s="53">
        <f>'Pass Fail'!L16</f>
        <v>31727.87484</v>
      </c>
    </row>
    <row r="16" spans="2:4" ht="16" x14ac:dyDescent="0.2">
      <c r="B16" s="15" t="str">
        <f>'Pass Fail'!D17</f>
        <v>SC02_VerifyScreen_T02_GetAttachment</v>
      </c>
      <c r="C16" s="55">
        <f>'Pass Fail'!K17</f>
        <v>31428</v>
      </c>
      <c r="D16" s="53">
        <f>'Pass Fail'!L17</f>
        <v>12311.85656</v>
      </c>
    </row>
    <row r="17" spans="2:4" ht="16" x14ac:dyDescent="0.2">
      <c r="B17" s="15" t="str">
        <f>'Pass Fail'!D18</f>
        <v>SC02_VerifyScreen_T03_GetAssignedCrews</v>
      </c>
      <c r="C17" s="55">
        <f>'Pass Fail'!K18</f>
        <v>31428</v>
      </c>
      <c r="D17" s="53">
        <f>'Pass Fail'!L18</f>
        <v>31732</v>
      </c>
    </row>
    <row r="18" spans="2:4" ht="16" x14ac:dyDescent="0.2">
      <c r="B18" s="15" t="str">
        <f>'Pass Fail'!D19</f>
        <v>SC02_VerifyScreen_T04_GetAssignedCrewsByHashId</v>
      </c>
      <c r="C18" s="55">
        <f>'Pass Fail'!K19</f>
        <v>31428</v>
      </c>
      <c r="D18" s="53">
        <f>'Pass Fail'!L19</f>
        <v>31732</v>
      </c>
    </row>
    <row r="19" spans="2:4" ht="16" x14ac:dyDescent="0.2">
      <c r="B19" s="15" t="str">
        <f>'Pass Fail'!D20</f>
        <v>SC02_VerifyScreen_T05_GenerateCrewShift</v>
      </c>
      <c r="C19" s="55">
        <f>'Pass Fail'!K20</f>
        <v>31428</v>
      </c>
      <c r="D19" s="53">
        <f>'Pass Fail'!L20</f>
        <v>31724</v>
      </c>
    </row>
    <row r="20" spans="2:4" ht="16" x14ac:dyDescent="0.2">
      <c r="B20" s="15" t="str">
        <f>'Pass Fail'!D21</f>
        <v>SC02_VerifyScreen_T06_DeleteAttachment</v>
      </c>
      <c r="C20" s="55">
        <f>'Pass Fail'!K21</f>
        <v>31428</v>
      </c>
      <c r="D20" s="53">
        <f>'Pass Fail'!L21</f>
        <v>23715.993600000002</v>
      </c>
    </row>
    <row r="21" spans="2:4" ht="16" x14ac:dyDescent="0.2">
      <c r="B21" s="15" t="str">
        <f>'Pass Fail'!D22</f>
        <v>SC03_PreviewScreen_T01_SavePSR</v>
      </c>
      <c r="C21" s="26">
        <f>'Pass Fail'!K22</f>
        <v>31428</v>
      </c>
      <c r="D21" s="64">
        <f>'Pass Fail'!L22</f>
        <v>31668</v>
      </c>
    </row>
    <row r="22" spans="2:4" ht="16" x14ac:dyDescent="0.2">
      <c r="B22" s="15" t="str">
        <f>'Pass Fail'!D23</f>
        <v>SC04_SubmitScreen_T01_GetPSR_Reports</v>
      </c>
      <c r="C22" s="26">
        <f>'Pass Fail'!K23</f>
        <v>31428</v>
      </c>
      <c r="D22" s="64">
        <f>'Pass Fail'!L23</f>
        <v>31608</v>
      </c>
    </row>
    <row r="23" spans="2:4" ht="16" x14ac:dyDescent="0.2">
      <c r="B23" s="15" t="str">
        <f>'Pass Fail'!D24</f>
        <v>SC04_SubmitScreen_T02_GetPSR_ReportId</v>
      </c>
      <c r="C23" s="26">
        <f>'Pass Fail'!K24</f>
        <v>31428</v>
      </c>
      <c r="D23" s="64">
        <f>'Pass Fail'!L24</f>
        <v>31604</v>
      </c>
    </row>
    <row r="24" spans="2:4" ht="15" x14ac:dyDescent="0.2">
      <c r="B24" s="36"/>
      <c r="C24" s="28"/>
      <c r="D24" s="29"/>
    </row>
    <row r="25" spans="2:4" ht="15" x14ac:dyDescent="0.2">
      <c r="B25" s="36"/>
      <c r="C25" s="28"/>
      <c r="D25" s="29"/>
    </row>
    <row r="26" spans="2:4" ht="15" x14ac:dyDescent="0.2">
      <c r="B26" s="36"/>
      <c r="C26" s="28"/>
      <c r="D26" s="29"/>
    </row>
    <row r="27" spans="2:4" ht="15" x14ac:dyDescent="0.2">
      <c r="B27" s="36"/>
      <c r="C27" s="28"/>
      <c r="D27" s="29"/>
    </row>
    <row r="28" spans="2:4" ht="15" x14ac:dyDescent="0.2">
      <c r="B28" s="36"/>
      <c r="C28" s="28"/>
      <c r="D28" s="29"/>
    </row>
    <row r="29" spans="2:4" ht="15" x14ac:dyDescent="0.2">
      <c r="B29" s="36"/>
      <c r="C29" s="28"/>
      <c r="D29" s="29"/>
    </row>
    <row r="30" spans="2:4" ht="15" x14ac:dyDescent="0.2">
      <c r="B30" s="36"/>
      <c r="C30" s="28"/>
      <c r="D30" s="29"/>
    </row>
    <row r="32" spans="2:4" x14ac:dyDescent="0.15">
      <c r="B32" s="115" t="s">
        <v>40</v>
      </c>
      <c r="C32" s="102" t="s">
        <v>54</v>
      </c>
      <c r="D32" s="154" t="s">
        <v>55</v>
      </c>
    </row>
    <row r="33" spans="2:4" x14ac:dyDescent="0.15">
      <c r="B33" s="115"/>
      <c r="C33" s="102"/>
      <c r="D33" s="154"/>
    </row>
    <row r="34" spans="2:4" ht="16" x14ac:dyDescent="0.2">
      <c r="B34" s="15" t="str">
        <f>'Pass Fail'!D6</f>
        <v>SC01_Homepage_T01_GetUserDetails</v>
      </c>
      <c r="C34" s="52">
        <f>'Pass Fail'!M6</f>
        <v>8.73</v>
      </c>
      <c r="D34" s="52">
        <f>'Pass Fail'!N6</f>
        <v>8.9444444444444446</v>
      </c>
    </row>
    <row r="35" spans="2:4" ht="16" x14ac:dyDescent="0.2">
      <c r="B35" s="15" t="str">
        <f>'Pass Fail'!D7</f>
        <v>SC01_Homepage_ST02_GetAllMasterData_DelayReason</v>
      </c>
      <c r="C35" s="132">
        <f>'Pass Fail'!M7</f>
        <v>8.73</v>
      </c>
      <c r="D35" s="132">
        <f>'Pass Fail'!N7</f>
        <v>8.9288888888888884</v>
      </c>
    </row>
    <row r="36" spans="2:4" ht="16" x14ac:dyDescent="0.2">
      <c r="B36" s="15" t="str">
        <f>'Pass Fail'!D8</f>
        <v>SC01_Homepage_ST03_GetAllMasterData_DelayHead</v>
      </c>
      <c r="C36" s="133"/>
      <c r="D36" s="133"/>
    </row>
    <row r="37" spans="2:4" ht="16" x14ac:dyDescent="0.2">
      <c r="B37" s="15" t="str">
        <f>'Pass Fail'!D9</f>
        <v>SC01_Homepage_ST04_GetAllMasterData_Training</v>
      </c>
      <c r="C37" s="133"/>
      <c r="D37" s="133"/>
    </row>
    <row r="38" spans="2:4" ht="16" x14ac:dyDescent="0.2">
      <c r="B38" s="15" t="str">
        <f>'Pass Fail'!D10</f>
        <v>SC01_Homepage_ST05_GetAllMasterData_FlightType</v>
      </c>
      <c r="C38" s="133"/>
      <c r="D38" s="133"/>
    </row>
    <row r="39" spans="2:4" ht="16" x14ac:dyDescent="0.2">
      <c r="B39" s="15" t="str">
        <f>'Pass Fail'!D11</f>
        <v>SC01_Homepage_ST06_GetAllMasterData_RemarkType</v>
      </c>
      <c r="C39" s="133"/>
      <c r="D39" s="133"/>
    </row>
    <row r="40" spans="2:4" ht="16" x14ac:dyDescent="0.2">
      <c r="B40" s="15" t="str">
        <f>'Pass Fail'!D12</f>
        <v>SC01_Homepage_ST07_GetAllMasterData_Aircraft</v>
      </c>
      <c r="C40" s="133"/>
      <c r="D40" s="133"/>
    </row>
    <row r="41" spans="2:4" ht="16" x14ac:dyDescent="0.2">
      <c r="B41" s="15" t="str">
        <f>'Pass Fail'!D13</f>
        <v>SC01_Homepage_ST08_GetAllMasterData_Airport</v>
      </c>
      <c r="C41" s="134"/>
      <c r="D41" s="134"/>
    </row>
    <row r="42" spans="2:4" ht="16" x14ac:dyDescent="0.2">
      <c r="B42" s="15" t="str">
        <f>'Pass Fail'!D14</f>
        <v>SC01_Homepage_T09_GetConfigProperties</v>
      </c>
      <c r="C42" s="52">
        <f>'Pass Fail'!M14</f>
        <v>8.73</v>
      </c>
      <c r="D42" s="52">
        <f>'Pass Fail'!N14</f>
        <v>8.9088888888888889</v>
      </c>
    </row>
    <row r="43" spans="2:4" ht="16" x14ac:dyDescent="0.2">
      <c r="B43" s="15" t="str">
        <f>'Pass Fail'!D15</f>
        <v>SC01_Homepage_T10_GetFlights</v>
      </c>
      <c r="C43" s="52">
        <f>'Pass Fail'!M15</f>
        <v>8.73</v>
      </c>
      <c r="D43" s="52">
        <f>'Pass Fail'!N15</f>
        <v>8.887777777777778</v>
      </c>
    </row>
    <row r="44" spans="2:4" ht="16" x14ac:dyDescent="0.2">
      <c r="B44" s="15" t="str">
        <f>'Pass Fail'!D16</f>
        <v>SC02_VerifyScreen_T01_UploadAttachment</v>
      </c>
      <c r="C44" s="52">
        <f>'Pass Fail'!M16</f>
        <v>8.73</v>
      </c>
      <c r="D44" s="52">
        <f>'Pass Fail'!N16</f>
        <v>8.813298566666667</v>
      </c>
    </row>
    <row r="45" spans="2:4" ht="16" x14ac:dyDescent="0.2">
      <c r="B45" s="15" t="str">
        <f>'Pass Fail'!D17</f>
        <v>SC02_VerifyScreen_T02_GetAttachment</v>
      </c>
      <c r="C45" s="52">
        <f>'Pass Fail'!M17</f>
        <v>8.73</v>
      </c>
      <c r="D45" s="52">
        <f>'Pass Fail'!N17</f>
        <v>3.4199601555555557</v>
      </c>
    </row>
    <row r="46" spans="2:4" ht="16" x14ac:dyDescent="0.2">
      <c r="B46" s="15" t="str">
        <f>'Pass Fail'!D18</f>
        <v>SC02_VerifyScreen_T03_GetAssignedCrews</v>
      </c>
      <c r="C46" s="52">
        <f>'Pass Fail'!M18</f>
        <v>8.73</v>
      </c>
      <c r="D46" s="52">
        <f>'Pass Fail'!N18</f>
        <v>8.8144444444444439</v>
      </c>
    </row>
    <row r="47" spans="2:4" ht="16" x14ac:dyDescent="0.2">
      <c r="B47" s="15" t="str">
        <f>'Pass Fail'!D19</f>
        <v>SC02_VerifyScreen_T04_GetAssignedCrewsByHashId</v>
      </c>
      <c r="C47" s="52">
        <f>'Pass Fail'!M19</f>
        <v>8.73</v>
      </c>
      <c r="D47" s="52">
        <f>'Pass Fail'!N19</f>
        <v>8.8144444444444439</v>
      </c>
    </row>
    <row r="48" spans="2:4" ht="16" x14ac:dyDescent="0.2">
      <c r="B48" s="15" t="str">
        <f>'Pass Fail'!D20</f>
        <v>SC02_VerifyScreen_T05_GenerateCrewShift</v>
      </c>
      <c r="C48" s="52">
        <f>'Pass Fail'!M20</f>
        <v>8.73</v>
      </c>
      <c r="D48" s="52">
        <f>'Pass Fail'!N20</f>
        <v>8.8122222222222231</v>
      </c>
    </row>
    <row r="49" spans="2:4" ht="16" x14ac:dyDescent="0.2">
      <c r="B49" s="15" t="str">
        <f>'Pass Fail'!D21</f>
        <v>SC02_VerifyScreen_T06_DeleteAttachment</v>
      </c>
      <c r="C49" s="52">
        <f>'Pass Fail'!M21</f>
        <v>8.73</v>
      </c>
      <c r="D49" s="52">
        <f>'Pass Fail'!N21</f>
        <v>6.5877760000000007</v>
      </c>
    </row>
    <row r="50" spans="2:4" ht="16" x14ac:dyDescent="0.2">
      <c r="B50" s="15" t="str">
        <f>'Pass Fail'!D22</f>
        <v>SC03_PreviewScreen_T01_SavePSR</v>
      </c>
      <c r="C50" s="52">
        <f>'Pass Fail'!M22</f>
        <v>8.73</v>
      </c>
      <c r="D50" s="52">
        <f>'Pass Fail'!N22</f>
        <v>8.7966666666666669</v>
      </c>
    </row>
    <row r="51" spans="2:4" ht="16" x14ac:dyDescent="0.2">
      <c r="B51" s="15" t="str">
        <f>'Pass Fail'!D23</f>
        <v>SC04_SubmitScreen_T01_GetPSR_Reports</v>
      </c>
      <c r="C51" s="23">
        <f>'Pass Fail'!M23</f>
        <v>8.73</v>
      </c>
      <c r="D51" s="23">
        <f>'Pass Fail'!N23</f>
        <v>8.7799999999999994</v>
      </c>
    </row>
    <row r="52" spans="2:4" ht="16" x14ac:dyDescent="0.2">
      <c r="B52" s="15" t="str">
        <f>'Pass Fail'!D24</f>
        <v>SC04_SubmitScreen_T02_GetPSR_ReportId</v>
      </c>
      <c r="C52" s="23">
        <f>'Pass Fail'!M24</f>
        <v>8.73</v>
      </c>
      <c r="D52" s="23">
        <f>'Pass Fail'!N24</f>
        <v>8.7788888888888881</v>
      </c>
    </row>
    <row r="53" spans="2:4" x14ac:dyDescent="0.15">
      <c r="D53"/>
    </row>
    <row r="54" spans="2:4" x14ac:dyDescent="0.15">
      <c r="D54"/>
    </row>
    <row r="55" spans="2:4" x14ac:dyDescent="0.15">
      <c r="D55"/>
    </row>
    <row r="56" spans="2:4" x14ac:dyDescent="0.15">
      <c r="D56"/>
    </row>
    <row r="57" spans="2:4" x14ac:dyDescent="0.15">
      <c r="D57"/>
    </row>
    <row r="58" spans="2:4" x14ac:dyDescent="0.15">
      <c r="D58"/>
    </row>
    <row r="59" spans="2:4" x14ac:dyDescent="0.15">
      <c r="D59"/>
    </row>
    <row r="60" spans="2:4" x14ac:dyDescent="0.15">
      <c r="D60"/>
    </row>
    <row r="61" spans="2:4" x14ac:dyDescent="0.15">
      <c r="D61"/>
    </row>
    <row r="62" spans="2:4" x14ac:dyDescent="0.15">
      <c r="D62"/>
    </row>
    <row r="63" spans="2:4" x14ac:dyDescent="0.15">
      <c r="D63"/>
    </row>
    <row r="64" spans="2:4" x14ac:dyDescent="0.15">
      <c r="D64"/>
    </row>
    <row r="65" spans="4:4" x14ac:dyDescent="0.15">
      <c r="D65"/>
    </row>
    <row r="66" spans="4:4" x14ac:dyDescent="0.15">
      <c r="D66"/>
    </row>
    <row r="67" spans="4:4" x14ac:dyDescent="0.15">
      <c r="D67"/>
    </row>
    <row r="68" spans="4:4" x14ac:dyDescent="0.15">
      <c r="D68"/>
    </row>
    <row r="69" spans="4:4" x14ac:dyDescent="0.15">
      <c r="D69"/>
    </row>
    <row r="70" spans="4:4" x14ac:dyDescent="0.15">
      <c r="D70"/>
    </row>
    <row r="71" spans="4:4" x14ac:dyDescent="0.15">
      <c r="D71"/>
    </row>
    <row r="72" spans="4:4" x14ac:dyDescent="0.15">
      <c r="D72"/>
    </row>
    <row r="73" spans="4:4" x14ac:dyDescent="0.15">
      <c r="D73"/>
    </row>
    <row r="74" spans="4:4" x14ac:dyDescent="0.15">
      <c r="D74"/>
    </row>
    <row r="75" spans="4:4" x14ac:dyDescent="0.15">
      <c r="D75"/>
    </row>
    <row r="76" spans="4:4" x14ac:dyDescent="0.15">
      <c r="D76"/>
    </row>
    <row r="77" spans="4:4" x14ac:dyDescent="0.15">
      <c r="D77"/>
    </row>
    <row r="78" spans="4:4" x14ac:dyDescent="0.15">
      <c r="D78"/>
    </row>
    <row r="79" spans="4:4" x14ac:dyDescent="0.15">
      <c r="D79"/>
    </row>
    <row r="80" spans="4:4" x14ac:dyDescent="0.15">
      <c r="D80"/>
    </row>
    <row r="81" spans="3:4" x14ac:dyDescent="0.15">
      <c r="D81"/>
    </row>
    <row r="82" spans="3:4" x14ac:dyDescent="0.15">
      <c r="D82"/>
    </row>
    <row r="83" spans="3:4" x14ac:dyDescent="0.15">
      <c r="D83"/>
    </row>
    <row r="84" spans="3:4" x14ac:dyDescent="0.15">
      <c r="C84" s="37"/>
      <c r="D84"/>
    </row>
    <row r="85" spans="3:4" x14ac:dyDescent="0.15">
      <c r="C85" s="37"/>
      <c r="D85"/>
    </row>
    <row r="86" spans="3:4" x14ac:dyDescent="0.15">
      <c r="C86" s="37"/>
      <c r="D86"/>
    </row>
    <row r="87" spans="3:4" x14ac:dyDescent="0.15">
      <c r="C87" s="37"/>
      <c r="D87"/>
    </row>
    <row r="88" spans="3:4" x14ac:dyDescent="0.15">
      <c r="C88" s="37"/>
      <c r="D88"/>
    </row>
    <row r="89" spans="3:4" x14ac:dyDescent="0.15">
      <c r="C89" s="37"/>
      <c r="D89"/>
    </row>
    <row r="90" spans="3:4" x14ac:dyDescent="0.15">
      <c r="C90" s="37"/>
      <c r="D90"/>
    </row>
    <row r="91" spans="3:4" x14ac:dyDescent="0.15">
      <c r="C91" s="37"/>
      <c r="D91"/>
    </row>
    <row r="92" spans="3:4" x14ac:dyDescent="0.15">
      <c r="C92" s="37"/>
      <c r="D92"/>
    </row>
    <row r="93" spans="3:4" x14ac:dyDescent="0.15">
      <c r="C93" s="37"/>
      <c r="D93"/>
    </row>
    <row r="94" spans="3:4" x14ac:dyDescent="0.15">
      <c r="C94" s="37"/>
      <c r="D94"/>
    </row>
    <row r="95" spans="3:4" x14ac:dyDescent="0.15">
      <c r="C95" s="37"/>
      <c r="D95"/>
    </row>
    <row r="96" spans="3:4" x14ac:dyDescent="0.15">
      <c r="C96" s="37"/>
      <c r="D96"/>
    </row>
    <row r="97" spans="3:4" x14ac:dyDescent="0.15">
      <c r="C97" s="37"/>
      <c r="D97"/>
    </row>
    <row r="98" spans="3:4" x14ac:dyDescent="0.15">
      <c r="C98" s="37"/>
      <c r="D98"/>
    </row>
    <row r="99" spans="3:4" x14ac:dyDescent="0.15">
      <c r="C99" s="37"/>
      <c r="D99"/>
    </row>
    <row r="100" spans="3:4" x14ac:dyDescent="0.15">
      <c r="C100" s="37"/>
      <c r="D100"/>
    </row>
    <row r="101" spans="3:4" x14ac:dyDescent="0.15">
      <c r="C101" s="37"/>
      <c r="D101"/>
    </row>
    <row r="102" spans="3:4" x14ac:dyDescent="0.15">
      <c r="C102" s="37"/>
      <c r="D102"/>
    </row>
    <row r="103" spans="3:4" x14ac:dyDescent="0.15">
      <c r="C103" s="37"/>
      <c r="D103"/>
    </row>
    <row r="104" spans="3:4" x14ac:dyDescent="0.15">
      <c r="C104" s="37"/>
      <c r="D104"/>
    </row>
    <row r="105" spans="3:4" x14ac:dyDescent="0.15">
      <c r="C105" s="37"/>
      <c r="D105"/>
    </row>
    <row r="106" spans="3:4" x14ac:dyDescent="0.15">
      <c r="C106" s="37"/>
      <c r="D106"/>
    </row>
    <row r="107" spans="3:4" x14ac:dyDescent="0.15">
      <c r="C107" s="37"/>
      <c r="D107"/>
    </row>
    <row r="108" spans="3:4" x14ac:dyDescent="0.15">
      <c r="C108" s="37"/>
      <c r="D108"/>
    </row>
    <row r="109" spans="3:4" x14ac:dyDescent="0.15">
      <c r="C109" s="37"/>
      <c r="D109"/>
    </row>
    <row r="110" spans="3:4" x14ac:dyDescent="0.15">
      <c r="C110" s="37"/>
      <c r="D110"/>
    </row>
    <row r="111" spans="3:4" x14ac:dyDescent="0.15">
      <c r="C111" s="37"/>
      <c r="D111"/>
    </row>
    <row r="112" spans="3:4" x14ac:dyDescent="0.15">
      <c r="C112" s="37"/>
      <c r="D112"/>
    </row>
    <row r="113" spans="3:4" x14ac:dyDescent="0.15">
      <c r="C113" s="37"/>
      <c r="D113"/>
    </row>
    <row r="114" spans="3:4" x14ac:dyDescent="0.15">
      <c r="C114" s="37"/>
      <c r="D114"/>
    </row>
    <row r="115" spans="3:4" x14ac:dyDescent="0.15">
      <c r="C115" s="37"/>
      <c r="D115"/>
    </row>
    <row r="116" spans="3:4" x14ac:dyDescent="0.15">
      <c r="C116" s="37"/>
      <c r="D116"/>
    </row>
    <row r="117" spans="3:4" x14ac:dyDescent="0.15">
      <c r="C117" s="37"/>
      <c r="D117"/>
    </row>
    <row r="118" spans="3:4" x14ac:dyDescent="0.15">
      <c r="C118" s="37"/>
      <c r="D118"/>
    </row>
    <row r="119" spans="3:4" x14ac:dyDescent="0.15">
      <c r="C119" s="37"/>
      <c r="D119"/>
    </row>
    <row r="120" spans="3:4" x14ac:dyDescent="0.15">
      <c r="C120" s="37"/>
      <c r="D120"/>
    </row>
    <row r="121" spans="3:4" x14ac:dyDescent="0.15">
      <c r="C121" s="37"/>
      <c r="D121"/>
    </row>
    <row r="122" spans="3:4" x14ac:dyDescent="0.15">
      <c r="C122" s="37"/>
      <c r="D122"/>
    </row>
    <row r="123" spans="3:4" x14ac:dyDescent="0.15">
      <c r="C123" s="37"/>
      <c r="D123"/>
    </row>
    <row r="124" spans="3:4" x14ac:dyDescent="0.15">
      <c r="C124" s="37"/>
      <c r="D124"/>
    </row>
    <row r="125" spans="3:4" x14ac:dyDescent="0.15">
      <c r="C125" s="37"/>
      <c r="D125"/>
    </row>
    <row r="126" spans="3:4" x14ac:dyDescent="0.15">
      <c r="C126" s="37"/>
      <c r="D126"/>
    </row>
    <row r="127" spans="3:4" x14ac:dyDescent="0.15">
      <c r="C127" s="37"/>
      <c r="D127"/>
    </row>
    <row r="128" spans="3:4" x14ac:dyDescent="0.15">
      <c r="C128" s="37"/>
      <c r="D128"/>
    </row>
    <row r="129" spans="3:4" x14ac:dyDescent="0.15">
      <c r="C129" s="37"/>
      <c r="D129"/>
    </row>
    <row r="130" spans="3:4" x14ac:dyDescent="0.15">
      <c r="C130" s="37"/>
      <c r="D130"/>
    </row>
    <row r="131" spans="3:4" x14ac:dyDescent="0.15">
      <c r="C131" s="37"/>
      <c r="D131"/>
    </row>
    <row r="132" spans="3:4" x14ac:dyDescent="0.15">
      <c r="C132" s="37"/>
      <c r="D132"/>
    </row>
    <row r="133" spans="3:4" x14ac:dyDescent="0.15">
      <c r="C133" s="37"/>
      <c r="D133"/>
    </row>
    <row r="134" spans="3:4" x14ac:dyDescent="0.15">
      <c r="C134" s="37"/>
      <c r="D134"/>
    </row>
  </sheetData>
  <mergeCells count="10">
    <mergeCell ref="C6:C12"/>
    <mergeCell ref="D6:D12"/>
    <mergeCell ref="C35:C41"/>
    <mergeCell ref="D35:D41"/>
    <mergeCell ref="B3:B4"/>
    <mergeCell ref="C3:C4"/>
    <mergeCell ref="D3:D4"/>
    <mergeCell ref="B32:B33"/>
    <mergeCell ref="C32:C33"/>
    <mergeCell ref="D32:D3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0921-8CC8-4ECE-B8F4-7D64DBAB193F}">
  <dimension ref="A2:AMD25"/>
  <sheetViews>
    <sheetView showGridLines="0" topLeftCell="A2" zoomScale="130" zoomScaleNormal="130" workbookViewId="0">
      <selection activeCell="B4" sqref="B4:B5"/>
    </sheetView>
  </sheetViews>
  <sheetFormatPr baseColWidth="10" defaultColWidth="8.6640625" defaultRowHeight="15" x14ac:dyDescent="0.2"/>
  <cols>
    <col min="1" max="1" width="3" style="1" customWidth="1"/>
    <col min="2" max="2" width="15.83203125" style="1" bestFit="1" customWidth="1"/>
    <col min="3" max="3" width="36.1640625" style="1" bestFit="1" customWidth="1"/>
    <col min="4" max="4" width="49.33203125" style="1" bestFit="1" customWidth="1"/>
    <col min="5" max="5" width="12.83203125" style="73" customWidth="1"/>
    <col min="6" max="6" width="16.6640625" style="69" customWidth="1"/>
    <col min="7" max="8" width="18.5" style="69" customWidth="1"/>
    <col min="9" max="1018" width="8.6640625" style="1"/>
  </cols>
  <sheetData>
    <row r="2" spans="1:1018" ht="27.75" customHeight="1" x14ac:dyDescent="0.2">
      <c r="B2" s="165" t="s">
        <v>46</v>
      </c>
      <c r="C2" s="165"/>
      <c r="D2" s="165"/>
      <c r="E2" s="72"/>
      <c r="F2" s="66" t="s">
        <v>58</v>
      </c>
      <c r="G2" s="67" t="s">
        <v>12</v>
      </c>
      <c r="H2" s="68"/>
    </row>
    <row r="3" spans="1:1018" ht="16" thickBot="1" x14ac:dyDescent="0.25"/>
    <row r="4" spans="1:1018" ht="15" customHeight="1" x14ac:dyDescent="0.2">
      <c r="B4" s="166" t="s">
        <v>25</v>
      </c>
      <c r="C4" s="168" t="s">
        <v>40</v>
      </c>
      <c r="D4" s="168" t="s">
        <v>39</v>
      </c>
      <c r="E4" s="164"/>
      <c r="F4" s="164"/>
      <c r="G4" s="164"/>
      <c r="H4" s="164"/>
    </row>
    <row r="5" spans="1:1018" ht="18" thickBot="1" x14ac:dyDescent="0.25">
      <c r="B5" s="167" t="s">
        <v>31</v>
      </c>
      <c r="C5" s="169"/>
      <c r="D5" s="169"/>
      <c r="E5" s="70" t="s">
        <v>35</v>
      </c>
      <c r="F5" s="70" t="s">
        <v>36</v>
      </c>
      <c r="G5" s="70" t="s">
        <v>48</v>
      </c>
      <c r="H5" s="70" t="s">
        <v>49</v>
      </c>
    </row>
    <row r="6" spans="1:1018" s="2" customFormat="1" ht="1" customHeight="1" x14ac:dyDescent="0.2">
      <c r="A6" s="3"/>
      <c r="B6" s="3"/>
      <c r="C6" s="3"/>
      <c r="D6" s="3"/>
      <c r="E6" s="74"/>
      <c r="F6" s="71"/>
      <c r="G6" s="71"/>
      <c r="H6" s="7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</row>
    <row r="7" spans="1:1018" ht="15" customHeight="1" x14ac:dyDescent="0.2">
      <c r="B7" s="156" t="str">
        <f>'Pass Fail'!B6</f>
        <v>R112.5</v>
      </c>
      <c r="C7" s="158" t="s">
        <v>96</v>
      </c>
      <c r="D7" s="51" t="s">
        <v>66</v>
      </c>
      <c r="E7" s="75">
        <v>0.223</v>
      </c>
      <c r="F7" s="38">
        <v>0.34200000000000003</v>
      </c>
      <c r="G7" s="38">
        <v>0.48899999999999999</v>
      </c>
      <c r="H7" s="38">
        <v>0.80700000000000005</v>
      </c>
    </row>
    <row r="8" spans="1:1018" ht="15" customHeight="1" x14ac:dyDescent="0.2">
      <c r="B8" s="157"/>
      <c r="C8" s="159"/>
      <c r="D8" s="51" t="s">
        <v>67</v>
      </c>
      <c r="E8" s="75">
        <v>0.185</v>
      </c>
      <c r="F8" s="38">
        <v>0.29599999999999999</v>
      </c>
      <c r="G8" s="38">
        <v>0.44</v>
      </c>
      <c r="H8" s="38">
        <v>0.84</v>
      </c>
    </row>
    <row r="9" spans="1:1018" x14ac:dyDescent="0.2">
      <c r="B9" s="157"/>
      <c r="C9" s="159"/>
      <c r="D9" s="51" t="s">
        <v>68</v>
      </c>
      <c r="E9" s="75">
        <v>0.125</v>
      </c>
      <c r="F9" s="38">
        <v>0.20699999999999999</v>
      </c>
      <c r="G9" s="38">
        <v>0.36399999999999999</v>
      </c>
      <c r="H9" s="38">
        <v>0.71099999999999997</v>
      </c>
    </row>
    <row r="10" spans="1:1018" x14ac:dyDescent="0.2">
      <c r="B10" s="157"/>
      <c r="C10" s="159"/>
      <c r="D10" s="51" t="s">
        <v>69</v>
      </c>
      <c r="E10" s="75">
        <v>0.33600000000000002</v>
      </c>
      <c r="F10" s="38">
        <v>0.47299999999999998</v>
      </c>
      <c r="G10" s="38">
        <v>0.625</v>
      </c>
      <c r="H10" s="38">
        <v>0.91400000000000003</v>
      </c>
    </row>
    <row r="11" spans="1:1018" x14ac:dyDescent="0.2">
      <c r="B11" s="157"/>
      <c r="C11" s="159"/>
      <c r="D11" s="51" t="s">
        <v>70</v>
      </c>
      <c r="E11" s="75">
        <v>0.11</v>
      </c>
      <c r="F11" s="38">
        <v>0.18099999999999999</v>
      </c>
      <c r="G11" s="38">
        <v>0.34399999999999997</v>
      </c>
      <c r="H11" s="38">
        <v>0.63100000000000001</v>
      </c>
    </row>
    <row r="12" spans="1:1018" x14ac:dyDescent="0.2">
      <c r="B12" s="157"/>
      <c r="C12" s="159"/>
      <c r="D12" s="51" t="s">
        <v>71</v>
      </c>
      <c r="E12" s="75">
        <v>0.129</v>
      </c>
      <c r="F12" s="38">
        <v>0.19700000000000001</v>
      </c>
      <c r="G12" s="38">
        <v>0.36899999999999999</v>
      </c>
      <c r="H12" s="38">
        <v>0.77700000000000002</v>
      </c>
    </row>
    <row r="13" spans="1:1018" x14ac:dyDescent="0.2">
      <c r="B13" s="157"/>
      <c r="C13" s="159"/>
      <c r="D13" s="51" t="s">
        <v>72</v>
      </c>
      <c r="E13" s="75">
        <v>0.124</v>
      </c>
      <c r="F13" s="38">
        <v>0.23</v>
      </c>
      <c r="G13" s="38">
        <v>0.373</v>
      </c>
      <c r="H13" s="38">
        <v>0.63900000000000001</v>
      </c>
    </row>
    <row r="14" spans="1:1018" x14ac:dyDescent="0.2">
      <c r="B14" s="157"/>
      <c r="C14" s="159"/>
      <c r="D14" s="51" t="s">
        <v>73</v>
      </c>
      <c r="E14" s="75">
        <v>0.33100000000000002</v>
      </c>
      <c r="F14" s="38">
        <v>0.48299999999999998</v>
      </c>
      <c r="G14" s="38">
        <v>0.623</v>
      </c>
      <c r="H14" s="38">
        <v>0.91300000000000003</v>
      </c>
    </row>
    <row r="15" spans="1:1018" x14ac:dyDescent="0.2">
      <c r="B15" s="157"/>
      <c r="C15" s="159"/>
      <c r="D15" s="51" t="s">
        <v>74</v>
      </c>
      <c r="E15" s="75">
        <v>0.11899999999999999</v>
      </c>
      <c r="F15" s="38">
        <v>0.216</v>
      </c>
      <c r="G15" s="38">
        <v>0.374</v>
      </c>
      <c r="H15" s="38">
        <v>0.69</v>
      </c>
    </row>
    <row r="16" spans="1:1018" x14ac:dyDescent="0.2">
      <c r="B16" s="157"/>
      <c r="C16" s="160"/>
      <c r="D16" s="51" t="s">
        <v>75</v>
      </c>
      <c r="E16" s="75">
        <v>0.38600000000000001</v>
      </c>
      <c r="F16" s="38">
        <v>0.91900000000000004</v>
      </c>
      <c r="G16" s="38">
        <v>1.073</v>
      </c>
      <c r="H16" s="38">
        <v>1.4019999999999999</v>
      </c>
    </row>
    <row r="17" spans="2:8" x14ac:dyDescent="0.2">
      <c r="B17" s="157"/>
      <c r="C17" s="161" t="s">
        <v>85</v>
      </c>
      <c r="D17" s="51" t="s">
        <v>76</v>
      </c>
      <c r="E17" s="75">
        <v>2.4820000000000002</v>
      </c>
      <c r="F17" s="38">
        <v>7.1740000000000004</v>
      </c>
      <c r="G17" s="38">
        <v>8.8140000000000001</v>
      </c>
      <c r="H17" s="38">
        <v>12.706</v>
      </c>
    </row>
    <row r="18" spans="2:8" x14ac:dyDescent="0.2">
      <c r="B18" s="157"/>
      <c r="C18" s="162"/>
      <c r="D18" s="51" t="s">
        <v>77</v>
      </c>
      <c r="E18" s="75">
        <v>0.18</v>
      </c>
      <c r="F18" s="38">
        <v>0.185</v>
      </c>
      <c r="G18" s="38">
        <v>0.42399999999999999</v>
      </c>
      <c r="H18" s="38">
        <v>2.202</v>
      </c>
    </row>
    <row r="19" spans="2:8" x14ac:dyDescent="0.2">
      <c r="B19" s="157"/>
      <c r="C19" s="162"/>
      <c r="D19" s="51" t="s">
        <v>78</v>
      </c>
      <c r="E19" s="75">
        <v>0.121</v>
      </c>
      <c r="F19" s="38">
        <v>0.22</v>
      </c>
      <c r="G19" s="38">
        <v>0.35499999999999998</v>
      </c>
      <c r="H19" s="38">
        <v>0.56399999999999995</v>
      </c>
    </row>
    <row r="20" spans="2:8" x14ac:dyDescent="0.2">
      <c r="B20" s="157"/>
      <c r="C20" s="162"/>
      <c r="D20" s="51" t="s">
        <v>79</v>
      </c>
      <c r="E20" s="75">
        <v>0.35</v>
      </c>
      <c r="F20" s="38">
        <v>0.68799999999999994</v>
      </c>
      <c r="G20" s="38">
        <v>0.79600000000000004</v>
      </c>
      <c r="H20" s="38">
        <v>1.012</v>
      </c>
    </row>
    <row r="21" spans="2:8" x14ac:dyDescent="0.2">
      <c r="B21" s="157"/>
      <c r="C21" s="162"/>
      <c r="D21" s="51" t="s">
        <v>80</v>
      </c>
      <c r="E21" s="75">
        <v>7.0999999999999994E-2</v>
      </c>
      <c r="F21" s="38">
        <v>8.5000000000000006E-2</v>
      </c>
      <c r="G21" s="38">
        <v>9.5000000000000001E-2</v>
      </c>
      <c r="H21" s="38">
        <v>0.13500000000000001</v>
      </c>
    </row>
    <row r="22" spans="2:8" x14ac:dyDescent="0.2">
      <c r="B22" s="157"/>
      <c r="C22" s="163"/>
      <c r="D22" s="51" t="s">
        <v>81</v>
      </c>
      <c r="E22" s="75">
        <v>1.6459999999999999</v>
      </c>
      <c r="F22" s="38">
        <v>6.0279999999999996</v>
      </c>
      <c r="G22" s="38">
        <v>8.8279999999999994</v>
      </c>
      <c r="H22" s="38">
        <v>13.497999999999999</v>
      </c>
    </row>
    <row r="23" spans="2:8" x14ac:dyDescent="0.2">
      <c r="B23" s="157"/>
      <c r="C23" s="50" t="s">
        <v>86</v>
      </c>
      <c r="D23" s="51" t="s">
        <v>82</v>
      </c>
      <c r="E23" s="75">
        <v>0.32800000000000001</v>
      </c>
      <c r="F23" s="38">
        <v>0.55400000000000005</v>
      </c>
      <c r="G23" s="38">
        <v>0.7</v>
      </c>
      <c r="H23" s="38">
        <v>1.482</v>
      </c>
    </row>
    <row r="24" spans="2:8" x14ac:dyDescent="0.2">
      <c r="B24" s="157"/>
      <c r="C24" s="155" t="s">
        <v>87</v>
      </c>
      <c r="D24" s="51" t="s">
        <v>83</v>
      </c>
      <c r="E24" s="75">
        <v>0.13300000000000001</v>
      </c>
      <c r="F24" s="38">
        <v>0.20699999999999999</v>
      </c>
      <c r="G24" s="38">
        <v>0.36499999999999999</v>
      </c>
      <c r="H24" s="38">
        <v>0.84599999999999997</v>
      </c>
    </row>
    <row r="25" spans="2:8" x14ac:dyDescent="0.2">
      <c r="B25" s="157"/>
      <c r="C25" s="155"/>
      <c r="D25" s="65" t="s">
        <v>105</v>
      </c>
      <c r="E25" s="75">
        <v>0.34399999999999997</v>
      </c>
      <c r="F25" s="38">
        <v>0.72399999999999998</v>
      </c>
      <c r="G25" s="38">
        <v>0.872</v>
      </c>
      <c r="H25" s="38">
        <v>1.1850000000000001</v>
      </c>
    </row>
  </sheetData>
  <mergeCells count="9">
    <mergeCell ref="B2:D2"/>
    <mergeCell ref="B4:B5"/>
    <mergeCell ref="C4:C5"/>
    <mergeCell ref="D4:D5"/>
    <mergeCell ref="C24:C25"/>
    <mergeCell ref="B7:B25"/>
    <mergeCell ref="C7:C16"/>
    <mergeCell ref="C17:C22"/>
    <mergeCell ref="E4:H4"/>
  </mergeCells>
  <phoneticPr fontId="20" type="noConversion"/>
  <conditionalFormatting sqref="F7:F24">
    <cfRule type="cellIs" dxfId="1" priority="1" operator="greaterThan">
      <formula>3</formula>
    </cfRule>
  </conditionalFormatting>
  <hyperlinks>
    <hyperlink ref="G2" location="Index!A1" display="Index" xr:uid="{DA90566B-4DE0-4CBB-B2FA-83ED8189F40E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5CC9-2B22-49CF-87E5-EAB6DBD89BC9}">
  <dimension ref="B2:G22"/>
  <sheetViews>
    <sheetView showGridLines="0" workbookViewId="0">
      <selection activeCell="B29" sqref="B29"/>
    </sheetView>
  </sheetViews>
  <sheetFormatPr baseColWidth="10" defaultColWidth="8.83203125" defaultRowHeight="13" x14ac:dyDescent="0.15"/>
  <cols>
    <col min="2" max="2" width="41.6640625" bestFit="1" customWidth="1"/>
    <col min="4" max="4" width="14.5" customWidth="1"/>
    <col min="5" max="5" width="12.83203125" bestFit="1" customWidth="1"/>
    <col min="6" max="6" width="14.83203125" customWidth="1"/>
    <col min="7" max="7" width="12.83203125" bestFit="1" customWidth="1"/>
  </cols>
  <sheetData>
    <row r="2" spans="2:7" ht="12.5" customHeight="1" thickBot="1" x14ac:dyDescent="0.2"/>
    <row r="3" spans="2:7" ht="49" thickBot="1" x14ac:dyDescent="0.2">
      <c r="B3" s="25" t="s">
        <v>111</v>
      </c>
      <c r="C3" s="16" t="s">
        <v>35</v>
      </c>
      <c r="D3" s="27" t="s">
        <v>56</v>
      </c>
      <c r="E3" s="16" t="s">
        <v>36</v>
      </c>
      <c r="F3" s="16" t="s">
        <v>48</v>
      </c>
      <c r="G3" s="16" t="s">
        <v>49</v>
      </c>
    </row>
    <row r="4" spans="2:7" ht="14" x14ac:dyDescent="0.2">
      <c r="B4" s="24" t="str">
        <f>'Response Times'!D7</f>
        <v>SC01_Homepage_T01_GetUserDetails</v>
      </c>
      <c r="C4" s="23">
        <f>'Response Times'!E7</f>
        <v>0.223</v>
      </c>
      <c r="D4" s="23">
        <v>3</v>
      </c>
      <c r="E4" s="23">
        <f>'Response Times'!F7</f>
        <v>0.34200000000000003</v>
      </c>
      <c r="F4" s="23">
        <f>'Response Times'!G7</f>
        <v>0.48899999999999999</v>
      </c>
      <c r="G4" s="23">
        <f>'Response Times'!H7</f>
        <v>0.80700000000000005</v>
      </c>
    </row>
    <row r="5" spans="2:7" ht="14" x14ac:dyDescent="0.2">
      <c r="B5" s="24" t="str">
        <f>'Response Times'!D8</f>
        <v>SC01_Homepage_T02_GetAllMasterData_DelayReason</v>
      </c>
      <c r="C5" s="23">
        <f>'Response Times'!E8</f>
        <v>0.185</v>
      </c>
      <c r="D5" s="23">
        <v>3</v>
      </c>
      <c r="E5" s="23">
        <f>'Response Times'!F8</f>
        <v>0.29599999999999999</v>
      </c>
      <c r="F5" s="23">
        <f>'Response Times'!G8</f>
        <v>0.44</v>
      </c>
      <c r="G5" s="23">
        <f>'Response Times'!H8</f>
        <v>0.84</v>
      </c>
    </row>
    <row r="6" spans="2:7" ht="14" x14ac:dyDescent="0.2">
      <c r="B6" s="24" t="str">
        <f>'Response Times'!D9</f>
        <v>SC01_Homepage_T03_GetAllMasterData_DelayHead</v>
      </c>
      <c r="C6" s="23">
        <f>'Response Times'!E9</f>
        <v>0.125</v>
      </c>
      <c r="D6" s="23">
        <v>3</v>
      </c>
      <c r="E6" s="23">
        <f>'Response Times'!F9</f>
        <v>0.20699999999999999</v>
      </c>
      <c r="F6" s="23">
        <f>'Response Times'!G9</f>
        <v>0.36399999999999999</v>
      </c>
      <c r="G6" s="23">
        <f>'Response Times'!H9</f>
        <v>0.71099999999999997</v>
      </c>
    </row>
    <row r="7" spans="2:7" ht="14" x14ac:dyDescent="0.2">
      <c r="B7" s="24" t="str">
        <f>'Response Times'!D10</f>
        <v>SC01_Homepage_T04_GetAllMasterData_Training</v>
      </c>
      <c r="C7" s="23">
        <f>'Response Times'!E10</f>
        <v>0.33600000000000002</v>
      </c>
      <c r="D7" s="23">
        <v>3</v>
      </c>
      <c r="E7" s="23">
        <f>'Response Times'!F10</f>
        <v>0.47299999999999998</v>
      </c>
      <c r="F7" s="23">
        <f>'Response Times'!G10</f>
        <v>0.625</v>
      </c>
      <c r="G7" s="23">
        <f>'Response Times'!H10</f>
        <v>0.91400000000000003</v>
      </c>
    </row>
    <row r="8" spans="2:7" ht="14" x14ac:dyDescent="0.2">
      <c r="B8" s="24" t="str">
        <f>'Response Times'!D11</f>
        <v>SC01_Homepage_T05_GetAllMasterData_FlightType</v>
      </c>
      <c r="C8" s="23">
        <f>'Response Times'!E11</f>
        <v>0.11</v>
      </c>
      <c r="D8" s="23">
        <v>3</v>
      </c>
      <c r="E8" s="23">
        <f>'Response Times'!F11</f>
        <v>0.18099999999999999</v>
      </c>
      <c r="F8" s="23">
        <f>'Response Times'!G11</f>
        <v>0.34399999999999997</v>
      </c>
      <c r="G8" s="23">
        <f>'Response Times'!H11</f>
        <v>0.63100000000000001</v>
      </c>
    </row>
    <row r="9" spans="2:7" ht="14" x14ac:dyDescent="0.2">
      <c r="B9" s="24" t="str">
        <f>'Response Times'!D12</f>
        <v>SC01_Homepage_T06_GetAllMasterData_RemarkType</v>
      </c>
      <c r="C9" s="23">
        <f>'Response Times'!E12</f>
        <v>0.129</v>
      </c>
      <c r="D9" s="23">
        <v>3</v>
      </c>
      <c r="E9" s="23">
        <f>'Response Times'!F12</f>
        <v>0.19700000000000001</v>
      </c>
      <c r="F9" s="23">
        <f>'Response Times'!G12</f>
        <v>0.36899999999999999</v>
      </c>
      <c r="G9" s="23">
        <f>'Response Times'!H12</f>
        <v>0.77700000000000002</v>
      </c>
    </row>
    <row r="10" spans="2:7" ht="14" x14ac:dyDescent="0.2">
      <c r="B10" s="24" t="str">
        <f>'Response Times'!D13</f>
        <v>SC01_Homepage_T07_GetAllMasterData_Aircraft</v>
      </c>
      <c r="C10" s="23">
        <f>'Response Times'!E13</f>
        <v>0.124</v>
      </c>
      <c r="D10" s="23">
        <v>3</v>
      </c>
      <c r="E10" s="23">
        <f>'Response Times'!F13</f>
        <v>0.23</v>
      </c>
      <c r="F10" s="23">
        <f>'Response Times'!G13</f>
        <v>0.373</v>
      </c>
      <c r="G10" s="23">
        <f>'Response Times'!H13</f>
        <v>0.63900000000000001</v>
      </c>
    </row>
    <row r="11" spans="2:7" ht="14" x14ac:dyDescent="0.2">
      <c r="B11" s="24" t="str">
        <f>'Response Times'!D14</f>
        <v>SC01_Homepage_T08_GetAllMasterData_Airport</v>
      </c>
      <c r="C11" s="23">
        <f>'Response Times'!E14</f>
        <v>0.33100000000000002</v>
      </c>
      <c r="D11" s="23">
        <v>3</v>
      </c>
      <c r="E11" s="23">
        <f>'Response Times'!F14</f>
        <v>0.48299999999999998</v>
      </c>
      <c r="F11" s="23">
        <f>'Response Times'!G14</f>
        <v>0.623</v>
      </c>
      <c r="G11" s="23">
        <f>'Response Times'!H14</f>
        <v>0.91300000000000003</v>
      </c>
    </row>
    <row r="12" spans="2:7" ht="14" x14ac:dyDescent="0.2">
      <c r="B12" s="24" t="str">
        <f>'Response Times'!D15</f>
        <v>SC01_Homepage_T09_GetConfigProperties</v>
      </c>
      <c r="C12" s="23">
        <f>'Response Times'!E15</f>
        <v>0.11899999999999999</v>
      </c>
      <c r="D12" s="23">
        <v>3</v>
      </c>
      <c r="E12" s="23">
        <f>'Response Times'!F15</f>
        <v>0.216</v>
      </c>
      <c r="F12" s="23">
        <f>'Response Times'!G15</f>
        <v>0.374</v>
      </c>
      <c r="G12" s="23">
        <f>'Response Times'!H15</f>
        <v>0.69</v>
      </c>
    </row>
    <row r="13" spans="2:7" ht="14" x14ac:dyDescent="0.2">
      <c r="B13" s="24" t="str">
        <f>'Response Times'!D16</f>
        <v>SC01_Homepage_T10_GetFlights</v>
      </c>
      <c r="C13" s="23">
        <f>'Response Times'!E16</f>
        <v>0.38600000000000001</v>
      </c>
      <c r="D13" s="23">
        <v>3</v>
      </c>
      <c r="E13" s="23">
        <f>'Response Times'!F16</f>
        <v>0.91900000000000004</v>
      </c>
      <c r="F13" s="23">
        <f>'Response Times'!G16</f>
        <v>1.073</v>
      </c>
      <c r="G13" s="23">
        <f>'Response Times'!H16</f>
        <v>1.4019999999999999</v>
      </c>
    </row>
    <row r="14" spans="2:7" ht="14" x14ac:dyDescent="0.2">
      <c r="B14" s="24" t="str">
        <f>'Response Times'!D17</f>
        <v>SC02_VerifyScreen_T01_UploadAttachment</v>
      </c>
      <c r="C14" s="23">
        <f>'Response Times'!E17</f>
        <v>2.4820000000000002</v>
      </c>
      <c r="D14" s="23">
        <v>3</v>
      </c>
      <c r="E14" s="23">
        <f>'Response Times'!F17</f>
        <v>7.1740000000000004</v>
      </c>
      <c r="F14" s="23">
        <f>'Response Times'!G17</f>
        <v>8.8140000000000001</v>
      </c>
      <c r="G14" s="23">
        <f>'Response Times'!H17</f>
        <v>12.706</v>
      </c>
    </row>
    <row r="15" spans="2:7" ht="14" x14ac:dyDescent="0.2">
      <c r="B15" s="24" t="str">
        <f>'Response Times'!D18</f>
        <v>SC02_VerifyScreen_T02_GetAttachment</v>
      </c>
      <c r="C15" s="23">
        <f>'Response Times'!E18</f>
        <v>0.18</v>
      </c>
      <c r="D15" s="23">
        <v>3</v>
      </c>
      <c r="E15" s="23">
        <f>'Response Times'!F18</f>
        <v>0.185</v>
      </c>
      <c r="F15" s="23">
        <f>'Response Times'!G18</f>
        <v>0.42399999999999999</v>
      </c>
      <c r="G15" s="23">
        <f>'Response Times'!H18</f>
        <v>2.202</v>
      </c>
    </row>
    <row r="16" spans="2:7" ht="14" x14ac:dyDescent="0.2">
      <c r="B16" s="24" t="str">
        <f>'Response Times'!D19</f>
        <v>SC02_VerifyScreen_T03_GetAssignedCrews</v>
      </c>
      <c r="C16" s="23">
        <f>'Response Times'!E19</f>
        <v>0.121</v>
      </c>
      <c r="D16" s="23">
        <v>3</v>
      </c>
      <c r="E16" s="23">
        <f>'Response Times'!F19</f>
        <v>0.22</v>
      </c>
      <c r="F16" s="23">
        <f>'Response Times'!G19</f>
        <v>0.35499999999999998</v>
      </c>
      <c r="G16" s="23">
        <f>'Response Times'!H19</f>
        <v>0.56399999999999995</v>
      </c>
    </row>
    <row r="17" spans="2:7" ht="14" x14ac:dyDescent="0.2">
      <c r="B17" s="24" t="str">
        <f>'Response Times'!D20</f>
        <v>SC02_VerifyScreen_T04_GetAssignedCrewsByHashId</v>
      </c>
      <c r="C17" s="23">
        <f>'Response Times'!E20</f>
        <v>0.35</v>
      </c>
      <c r="D17" s="23">
        <v>3</v>
      </c>
      <c r="E17" s="23">
        <f>'Response Times'!F20</f>
        <v>0.68799999999999994</v>
      </c>
      <c r="F17" s="23">
        <f>'Response Times'!G20</f>
        <v>0.79600000000000004</v>
      </c>
      <c r="G17" s="23">
        <f>'Response Times'!H20</f>
        <v>1.012</v>
      </c>
    </row>
    <row r="18" spans="2:7" ht="14" x14ac:dyDescent="0.2">
      <c r="B18" s="24" t="str">
        <f>'Response Times'!D21</f>
        <v>SC02_VerifyScreen_T05_GenerateCrewShift</v>
      </c>
      <c r="C18" s="23">
        <f>'Response Times'!E21</f>
        <v>7.0999999999999994E-2</v>
      </c>
      <c r="D18" s="23">
        <v>3</v>
      </c>
      <c r="E18" s="23">
        <f>'Response Times'!F21</f>
        <v>8.5000000000000006E-2</v>
      </c>
      <c r="F18" s="23">
        <f>'Response Times'!G21</f>
        <v>9.5000000000000001E-2</v>
      </c>
      <c r="G18" s="23">
        <f>'Response Times'!H21</f>
        <v>0.13500000000000001</v>
      </c>
    </row>
    <row r="19" spans="2:7" ht="14" x14ac:dyDescent="0.2">
      <c r="B19" s="24" t="str">
        <f>'Response Times'!D22</f>
        <v>SC02_VerifyScreen_T06_DeleteAttachment</v>
      </c>
      <c r="C19" s="23">
        <f>'Response Times'!E22</f>
        <v>1.6459999999999999</v>
      </c>
      <c r="D19" s="23">
        <v>3</v>
      </c>
      <c r="E19" s="23">
        <f>'Response Times'!F22</f>
        <v>6.0279999999999996</v>
      </c>
      <c r="F19" s="23">
        <f>'Response Times'!G22</f>
        <v>8.8279999999999994</v>
      </c>
      <c r="G19" s="23">
        <f>'Response Times'!H22</f>
        <v>13.497999999999999</v>
      </c>
    </row>
    <row r="20" spans="2:7" ht="14" x14ac:dyDescent="0.2">
      <c r="B20" s="24" t="str">
        <f>'Response Times'!D23</f>
        <v>SC03_PreviewScreen_T01_SavePSR</v>
      </c>
      <c r="C20" s="23">
        <f>'Response Times'!E23</f>
        <v>0.32800000000000001</v>
      </c>
      <c r="D20" s="23">
        <v>3</v>
      </c>
      <c r="E20" s="23">
        <f>'Response Times'!F23</f>
        <v>0.55400000000000005</v>
      </c>
      <c r="F20" s="23">
        <f>'Response Times'!G23</f>
        <v>0.7</v>
      </c>
      <c r="G20" s="23">
        <f>'Response Times'!H23</f>
        <v>1.482</v>
      </c>
    </row>
    <row r="21" spans="2:7" ht="14" x14ac:dyDescent="0.2">
      <c r="B21" s="24" t="str">
        <f>'Response Times'!D24</f>
        <v>SC04_SubmitScreen_T01_GetPSR_Reports</v>
      </c>
      <c r="C21" s="23">
        <f>'Response Times'!E24</f>
        <v>0.13300000000000001</v>
      </c>
      <c r="D21" s="23">
        <v>3</v>
      </c>
      <c r="E21" s="23">
        <f>'Response Times'!F24</f>
        <v>0.20699999999999999</v>
      </c>
      <c r="F21" s="23">
        <f>'Response Times'!G24</f>
        <v>0.36499999999999999</v>
      </c>
      <c r="G21" s="23">
        <f>'Response Times'!H24</f>
        <v>0.84599999999999997</v>
      </c>
    </row>
    <row r="22" spans="2:7" ht="14" x14ac:dyDescent="0.2">
      <c r="B22" s="24" t="str">
        <f>'Response Times'!D25</f>
        <v>SC04_SubmitScreen_T02_GetPSR_ReportId</v>
      </c>
      <c r="C22" s="23">
        <f>'Response Times'!E25</f>
        <v>0.34399999999999997</v>
      </c>
      <c r="D22" s="23">
        <v>4</v>
      </c>
      <c r="E22" s="23">
        <f>'Response Times'!F25</f>
        <v>0.72399999999999998</v>
      </c>
      <c r="F22" s="23">
        <f>'Response Times'!G25</f>
        <v>0.872</v>
      </c>
      <c r="G22" s="23">
        <f>'Response Times'!H25</f>
        <v>1.1850000000000001</v>
      </c>
    </row>
  </sheetData>
  <conditionalFormatting sqref="E4:E22">
    <cfRule type="cellIs" dxfId="0" priority="1" operator="greaterThan">
      <formula>3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56"/>
  <sheetViews>
    <sheetView showGridLines="0" zoomScale="130" zoomScaleNormal="130" workbookViewId="0">
      <selection activeCell="D18" sqref="D18"/>
    </sheetView>
  </sheetViews>
  <sheetFormatPr baseColWidth="10" defaultColWidth="12" defaultRowHeight="15" x14ac:dyDescent="0.2"/>
  <cols>
    <col min="1" max="1" width="5.6640625" style="2" customWidth="1"/>
    <col min="2" max="2" width="58.1640625" style="2" bestFit="1" customWidth="1"/>
    <col min="3" max="3" width="16.33203125" style="2" customWidth="1"/>
    <col min="4" max="4" width="49.33203125" style="2" bestFit="1" customWidth="1"/>
    <col min="5" max="5" width="12" style="2"/>
    <col min="6" max="6" width="51.33203125" style="2" customWidth="1"/>
    <col min="7" max="16384" width="12" style="2"/>
  </cols>
  <sheetData>
    <row r="2" spans="2:11" x14ac:dyDescent="0.2">
      <c r="B2" s="17" t="s">
        <v>59</v>
      </c>
      <c r="C2"/>
      <c r="K2" s="9" t="s">
        <v>12</v>
      </c>
    </row>
    <row r="3" spans="2:11" ht="9" customHeight="1" x14ac:dyDescent="0.2">
      <c r="C3"/>
    </row>
    <row r="4" spans="2:11" x14ac:dyDescent="0.2">
      <c r="B4" s="19" t="s">
        <v>60</v>
      </c>
      <c r="C4"/>
      <c r="D4" s="39" t="s">
        <v>37</v>
      </c>
    </row>
    <row r="5" spans="2:11" x14ac:dyDescent="0.2">
      <c r="B5" s="20" t="s">
        <v>38</v>
      </c>
      <c r="C5"/>
      <c r="D5" s="40" t="s">
        <v>97</v>
      </c>
    </row>
    <row r="6" spans="2:11" x14ac:dyDescent="0.2">
      <c r="B6" s="51" t="s">
        <v>66</v>
      </c>
      <c r="C6"/>
      <c r="D6" s="40" t="s">
        <v>106</v>
      </c>
    </row>
    <row r="7" spans="2:11" x14ac:dyDescent="0.2">
      <c r="B7" s="51" t="s">
        <v>89</v>
      </c>
      <c r="C7"/>
      <c r="D7" s="41"/>
    </row>
    <row r="8" spans="2:11" x14ac:dyDescent="0.2">
      <c r="B8" s="51" t="s">
        <v>90</v>
      </c>
      <c r="C8"/>
      <c r="D8" s="41"/>
    </row>
    <row r="9" spans="2:11" x14ac:dyDescent="0.2">
      <c r="B9" s="51" t="s">
        <v>91</v>
      </c>
      <c r="C9"/>
      <c r="D9" s="41"/>
    </row>
    <row r="10" spans="2:11" x14ac:dyDescent="0.2">
      <c r="B10" s="51" t="s">
        <v>92</v>
      </c>
      <c r="C10"/>
    </row>
    <row r="11" spans="2:11" x14ac:dyDescent="0.2">
      <c r="B11" s="51" t="s">
        <v>93</v>
      </c>
      <c r="C11"/>
      <c r="D11" s="41"/>
    </row>
    <row r="12" spans="2:11" x14ac:dyDescent="0.2">
      <c r="B12" s="51" t="s">
        <v>94</v>
      </c>
      <c r="C12"/>
      <c r="D12" s="41"/>
    </row>
    <row r="13" spans="2:11" x14ac:dyDescent="0.2">
      <c r="B13" s="51" t="s">
        <v>95</v>
      </c>
      <c r="C13"/>
    </row>
    <row r="14" spans="2:11" x14ac:dyDescent="0.2">
      <c r="B14" s="51" t="s">
        <v>74</v>
      </c>
      <c r="C14"/>
    </row>
    <row r="15" spans="2:11" x14ac:dyDescent="0.2">
      <c r="B15" s="51" t="s">
        <v>75</v>
      </c>
      <c r="C15"/>
    </row>
    <row r="16" spans="2:11" x14ac:dyDescent="0.2">
      <c r="B16" s="51" t="s">
        <v>76</v>
      </c>
      <c r="C16"/>
    </row>
    <row r="17" spans="2:3" x14ac:dyDescent="0.2">
      <c r="B17" s="51" t="s">
        <v>77</v>
      </c>
      <c r="C17"/>
    </row>
    <row r="18" spans="2:3" x14ac:dyDescent="0.2">
      <c r="B18" s="51" t="s">
        <v>78</v>
      </c>
      <c r="C18"/>
    </row>
    <row r="19" spans="2:3" x14ac:dyDescent="0.2">
      <c r="B19" s="51" t="s">
        <v>79</v>
      </c>
      <c r="C19"/>
    </row>
    <row r="20" spans="2:3" x14ac:dyDescent="0.2">
      <c r="B20" s="51" t="s">
        <v>80</v>
      </c>
      <c r="C20"/>
    </row>
    <row r="21" spans="2:3" x14ac:dyDescent="0.2">
      <c r="B21" s="51" t="s">
        <v>81</v>
      </c>
      <c r="C21"/>
    </row>
    <row r="22" spans="2:3" x14ac:dyDescent="0.2">
      <c r="B22" s="51" t="s">
        <v>82</v>
      </c>
      <c r="C22" s="18"/>
    </row>
    <row r="23" spans="2:3" x14ac:dyDescent="0.2">
      <c r="B23" s="51" t="s">
        <v>83</v>
      </c>
      <c r="C23" s="18"/>
    </row>
    <row r="24" spans="2:3" x14ac:dyDescent="0.2">
      <c r="B24" s="51" t="s">
        <v>105</v>
      </c>
      <c r="C24" s="18"/>
    </row>
    <row r="25" spans="2:3" x14ac:dyDescent="0.2">
      <c r="C25" s="18"/>
    </row>
    <row r="26" spans="2:3" x14ac:dyDescent="0.2">
      <c r="C26" s="18"/>
    </row>
    <row r="27" spans="2:3" x14ac:dyDescent="0.2">
      <c r="C27" s="18"/>
    </row>
    <row r="28" spans="2:3" x14ac:dyDescent="0.2">
      <c r="C28" s="18"/>
    </row>
    <row r="29" spans="2:3" x14ac:dyDescent="0.2">
      <c r="C29" s="18"/>
    </row>
    <row r="30" spans="2:3" x14ac:dyDescent="0.2">
      <c r="C30" s="18"/>
    </row>
    <row r="31" spans="2:3" x14ac:dyDescent="0.2">
      <c r="C31" s="18"/>
    </row>
    <row r="32" spans="2:3" x14ac:dyDescent="0.2">
      <c r="C32" s="18"/>
    </row>
    <row r="33" spans="3:3" x14ac:dyDescent="0.2">
      <c r="C33" s="18"/>
    </row>
    <row r="34" spans="3:3" x14ac:dyDescent="0.2">
      <c r="C34" s="18"/>
    </row>
    <row r="35" spans="3:3" x14ac:dyDescent="0.2">
      <c r="C35" s="18"/>
    </row>
    <row r="36" spans="3:3" x14ac:dyDescent="0.2">
      <c r="C36" s="18"/>
    </row>
    <row r="37" spans="3:3" x14ac:dyDescent="0.2">
      <c r="C37" s="18"/>
    </row>
    <row r="38" spans="3:3" x14ac:dyDescent="0.2">
      <c r="C38" s="18"/>
    </row>
    <row r="39" spans="3:3" x14ac:dyDescent="0.2">
      <c r="C39" s="18"/>
    </row>
    <row r="40" spans="3:3" x14ac:dyDescent="0.2">
      <c r="C40" s="18"/>
    </row>
    <row r="41" spans="3:3" x14ac:dyDescent="0.2">
      <c r="C41" s="18"/>
    </row>
    <row r="42" spans="3:3" x14ac:dyDescent="0.2">
      <c r="C42" s="18"/>
    </row>
    <row r="43" spans="3:3" x14ac:dyDescent="0.2">
      <c r="C43" s="18"/>
    </row>
    <row r="44" spans="3:3" x14ac:dyDescent="0.2">
      <c r="C44" s="18"/>
    </row>
    <row r="45" spans="3:3" x14ac:dyDescent="0.2">
      <c r="C45" s="18"/>
    </row>
    <row r="46" spans="3:3" x14ac:dyDescent="0.2">
      <c r="C46" s="18"/>
    </row>
    <row r="47" spans="3:3" x14ac:dyDescent="0.2">
      <c r="C47" s="18"/>
    </row>
    <row r="48" spans="3:3" x14ac:dyDescent="0.2">
      <c r="C48" s="18"/>
    </row>
    <row r="49" spans="3:3" x14ac:dyDescent="0.2">
      <c r="C49" s="18"/>
    </row>
    <row r="50" spans="3:3" x14ac:dyDescent="0.2">
      <c r="C50" s="18"/>
    </row>
    <row r="51" spans="3:3" x14ac:dyDescent="0.2">
      <c r="C51" s="18"/>
    </row>
    <row r="52" spans="3:3" x14ac:dyDescent="0.2">
      <c r="C52" s="18"/>
    </row>
    <row r="53" spans="3:3" x14ac:dyDescent="0.2">
      <c r="C53" s="18"/>
    </row>
    <row r="54" spans="3:3" x14ac:dyDescent="0.2">
      <c r="C54" s="18"/>
    </row>
    <row r="55" spans="3:3" x14ac:dyDescent="0.2">
      <c r="C55" s="18"/>
    </row>
    <row r="56" spans="3:3" x14ac:dyDescent="0.2">
      <c r="C56" s="18"/>
    </row>
  </sheetData>
  <phoneticPr fontId="20" type="noConversion"/>
  <hyperlinks>
    <hyperlink ref="K2" location="Index!A1" display="Index" xr:uid="{0109C2E2-0EB2-4CBE-89A9-400A8A342FA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48B2-D6DB-49A8-954C-77CF39EC3DB1}">
  <dimension ref="B2:J30"/>
  <sheetViews>
    <sheetView showGridLines="0" zoomScale="120" zoomScaleNormal="120" workbookViewId="0">
      <selection activeCell="O19" sqref="O19"/>
    </sheetView>
  </sheetViews>
  <sheetFormatPr baseColWidth="10" defaultColWidth="12" defaultRowHeight="15" x14ac:dyDescent="0.2"/>
  <cols>
    <col min="1" max="1" width="5.6640625" style="2" customWidth="1"/>
    <col min="2" max="2" width="66.6640625" style="2" bestFit="1" customWidth="1"/>
    <col min="3" max="3" width="33.83203125" style="46" bestFit="1" customWidth="1"/>
    <col min="4" max="4" width="14.1640625" style="2" bestFit="1" customWidth="1"/>
    <col min="5" max="5" width="12" style="2"/>
    <col min="6" max="6" width="15.5" style="2" bestFit="1" customWidth="1"/>
    <col min="7" max="16384" width="12" style="2"/>
  </cols>
  <sheetData>
    <row r="2" spans="2:10" x14ac:dyDescent="0.2">
      <c r="B2" s="7"/>
      <c r="J2" s="9" t="s">
        <v>12</v>
      </c>
    </row>
    <row r="3" spans="2:10" ht="5" customHeight="1" x14ac:dyDescent="0.2"/>
    <row r="4" spans="2:10" x14ac:dyDescent="0.2">
      <c r="B4" s="172" t="s">
        <v>108</v>
      </c>
      <c r="C4" s="173"/>
    </row>
    <row r="5" spans="2:10" x14ac:dyDescent="0.2">
      <c r="B5" s="21"/>
    </row>
    <row r="6" spans="2:10" x14ac:dyDescent="0.2">
      <c r="B6" s="171" t="s">
        <v>62</v>
      </c>
      <c r="C6" s="171"/>
    </row>
    <row r="7" spans="2:10" x14ac:dyDescent="0.2">
      <c r="B7" s="171"/>
      <c r="C7" s="171"/>
    </row>
    <row r="8" spans="2:10" ht="20" x14ac:dyDescent="0.2">
      <c r="B8" s="45" t="s">
        <v>63</v>
      </c>
      <c r="C8" s="56" t="s">
        <v>98</v>
      </c>
    </row>
    <row r="9" spans="2:10" ht="20" x14ac:dyDescent="0.2">
      <c r="B9" s="43" t="s">
        <v>99</v>
      </c>
      <c r="C9" s="47">
        <v>0.27500000000000002</v>
      </c>
    </row>
    <row r="13" spans="2:10" ht="31" x14ac:dyDescent="0.2">
      <c r="C13" s="48"/>
    </row>
    <row r="14" spans="2:10" x14ac:dyDescent="0.2">
      <c r="C14" s="2"/>
    </row>
    <row r="15" spans="2:10" x14ac:dyDescent="0.2">
      <c r="C15" s="2"/>
    </row>
    <row r="16" spans="2:10" x14ac:dyDescent="0.2">
      <c r="C16" s="2"/>
    </row>
    <row r="17" spans="2:3" x14ac:dyDescent="0.2">
      <c r="C17" s="2"/>
    </row>
    <row r="18" spans="2:3" x14ac:dyDescent="0.2">
      <c r="C18" s="2"/>
    </row>
    <row r="19" spans="2:3" x14ac:dyDescent="0.2">
      <c r="C19" s="2"/>
    </row>
    <row r="20" spans="2:3" x14ac:dyDescent="0.2">
      <c r="C20" s="2"/>
    </row>
    <row r="21" spans="2:3" x14ac:dyDescent="0.2">
      <c r="C21" s="2"/>
    </row>
    <row r="22" spans="2:3" x14ac:dyDescent="0.2">
      <c r="C22" s="2"/>
    </row>
    <row r="23" spans="2:3" x14ac:dyDescent="0.2">
      <c r="C23" s="2"/>
    </row>
    <row r="24" spans="2:3" x14ac:dyDescent="0.2">
      <c r="C24" s="2"/>
    </row>
    <row r="25" spans="2:3" x14ac:dyDescent="0.2">
      <c r="C25" s="2"/>
    </row>
    <row r="26" spans="2:3" x14ac:dyDescent="0.2">
      <c r="C26" s="2"/>
    </row>
    <row r="27" spans="2:3" ht="31" x14ac:dyDescent="0.55000000000000004">
      <c r="B27" s="42"/>
      <c r="C27" s="42"/>
    </row>
    <row r="28" spans="2:3" x14ac:dyDescent="0.2">
      <c r="B28" s="170" t="s">
        <v>64</v>
      </c>
      <c r="C28" s="170"/>
    </row>
    <row r="29" spans="2:3" ht="20" x14ac:dyDescent="0.2">
      <c r="B29" s="45" t="s">
        <v>63</v>
      </c>
      <c r="C29" s="49" t="s">
        <v>100</v>
      </c>
    </row>
    <row r="30" spans="2:3" ht="20" x14ac:dyDescent="0.2">
      <c r="B30" s="44" t="s">
        <v>99</v>
      </c>
      <c r="C30" s="47">
        <v>1.34</v>
      </c>
    </row>
  </sheetData>
  <mergeCells count="3">
    <mergeCell ref="B28:C28"/>
    <mergeCell ref="B6:C7"/>
    <mergeCell ref="B4:C4"/>
  </mergeCells>
  <hyperlinks>
    <hyperlink ref="J2" location="Index!A1" display="Index" xr:uid="{77599A40-27DD-4775-AE69-63C827F47296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Metadata/LabelInfo.xml><?xml version="1.0" encoding="utf-8"?>
<clbl:labelList xmlns:clbl="http://schemas.microsoft.com/office/2020/mipLabelMetadata">
  <clbl:label id="{fc627367-8bb7-4ccb-accc-dcf8fe2e1aa0}" enabled="1" method="Privileged" siteId="{41591cc6-574f-45d5-819b-9a477333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Executive Summary</vt:lpstr>
      <vt:lpstr>Pass Fail</vt:lpstr>
      <vt:lpstr>TPH&amp;TPS_Comparision</vt:lpstr>
      <vt:lpstr>Response Times</vt:lpstr>
      <vt:lpstr>Response_Time_Graphs</vt:lpstr>
      <vt:lpstr>Error</vt:lpstr>
      <vt:lpstr>Hardware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Pathak</dc:creator>
  <cp:keywords/>
  <dc:description/>
  <cp:lastModifiedBy>Ritu Raj Pandey</cp:lastModifiedBy>
  <cp:revision>50</cp:revision>
  <dcterms:created xsi:type="dcterms:W3CDTF">2023-05-25T03:00:26Z</dcterms:created>
  <dcterms:modified xsi:type="dcterms:W3CDTF">2025-09-03T06:42:23Z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