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AKHIL\Desktop\"/>
    </mc:Choice>
  </mc:AlternateContent>
  <xr:revisionPtr revIDLastSave="0" documentId="8_{12575C88-CF43-4E5A-AD75-B9ED16301011}" xr6:coauthVersionLast="47" xr6:coauthVersionMax="47" xr10:uidLastSave="{00000000-0000-0000-0000-000000000000}"/>
  <bookViews>
    <workbookView xWindow="-108" yWindow="-108" windowWidth="23256" windowHeight="12456" xr2:uid="{7C565EAB-BC1F-4986-9518-AAD786EF21CA}"/>
  </bookViews>
  <sheets>
    <sheet name="Sheet1" sheetId="1" r:id="rId1"/>
  </sheets>
  <definedNames>
    <definedName name="_xlnm._FilterDatabase" localSheetId="0" hidden="1">Sheet1!$B$7:$B$16</definedName>
    <definedName name="_xlchart.v1.0" hidden="1">Sheet1!$A$45</definedName>
    <definedName name="_xlchart.v1.1" hidden="1">Sheet1!$A$46:$A$50</definedName>
    <definedName name="_xlchart.v1.2" hidden="1">Sheet1!$B$45</definedName>
    <definedName name="_xlchart.v1.3" hidden="1">Sheet1!$B$46:$B$50</definedName>
    <definedName name="_xlchart.v1.4" hidden="1">Sheet1!$A$45</definedName>
    <definedName name="_xlchart.v1.5" hidden="1">Sheet1!$A$46:$A$50</definedName>
    <definedName name="_xlchart.v1.6" hidden="1">Sheet1!$B$45</definedName>
    <definedName name="_xlchart.v1.7" hidden="1">Sheet1!$B$46:$B$50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63" i="1" l="1"/>
  <c r="D150" i="1"/>
  <c r="D136" i="1"/>
  <c r="D146" i="1"/>
  <c r="D171" i="1"/>
  <c r="D160" i="1"/>
  <c r="D161" i="1"/>
  <c r="D159" i="1"/>
  <c r="D158" i="1"/>
  <c r="D147" i="1"/>
  <c r="E44" i="1"/>
  <c r="E28" i="1"/>
  <c r="E11" i="1"/>
  <c r="E9" i="1"/>
  <c r="E27" i="1"/>
  <c r="E10" i="1"/>
  <c r="E20" i="1"/>
  <c r="E19" i="1"/>
  <c r="E26" i="1" l="1"/>
  <c r="E13" i="1"/>
  <c r="E23" i="1" s="1"/>
  <c r="E6" i="1"/>
  <c r="E5" i="1"/>
  <c r="E31" i="1" s="1" a="1"/>
  <c r="E31" i="1" s="1"/>
  <c r="E22"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<sst xmlns="http://schemas.openxmlformats.org/spreadsheetml/2006/main" count="91" uniqueCount="87">
  <si>
    <t>DATA</t>
  </si>
  <si>
    <t>Mean</t>
  </si>
  <si>
    <t>Median</t>
  </si>
  <si>
    <t>Mode</t>
  </si>
  <si>
    <t>MIN</t>
  </si>
  <si>
    <t>MAX</t>
  </si>
  <si>
    <t>IQR  (Q3-Q1)</t>
  </si>
  <si>
    <t>Lower Bount</t>
  </si>
  <si>
    <t>Upper Bount</t>
  </si>
  <si>
    <t>Outliers</t>
  </si>
  <si>
    <t>Range</t>
  </si>
  <si>
    <t>Variance</t>
  </si>
  <si>
    <t>Standard Deviation</t>
  </si>
  <si>
    <t>X</t>
  </si>
  <si>
    <t>y</t>
  </si>
  <si>
    <t>Q1(25th percentile)</t>
  </si>
  <si>
    <t>Q2(50th percentile</t>
  </si>
  <si>
    <t>Q3(75th percentile)</t>
  </si>
  <si>
    <t>No outliers</t>
  </si>
  <si>
    <t>15-</t>
  </si>
  <si>
    <t>14-</t>
  </si>
  <si>
    <t>10-</t>
  </si>
  <si>
    <t>18-</t>
  </si>
  <si>
    <t>20-</t>
  </si>
  <si>
    <t>22-</t>
  </si>
  <si>
    <t>24-</t>
  </si>
  <si>
    <t>17-</t>
  </si>
  <si>
    <t>19-</t>
  </si>
  <si>
    <t>Correlation</t>
  </si>
  <si>
    <t xml:space="preserve">Z score of each values </t>
  </si>
  <si>
    <t>Section 2</t>
  </si>
  <si>
    <t>Correlation measures the relationship between two variables.</t>
  </si>
  <si>
    <t xml:space="preserve">Causation </t>
  </si>
  <si>
    <t>Causation means that one event directly influences another, a change in one variable cause s a change in the other</t>
  </si>
  <si>
    <t xml:space="preserve">Correlation are of three types     </t>
  </si>
  <si>
    <r>
      <rPr>
        <b/>
        <sz val="11"/>
        <color theme="1"/>
        <rFont val="Calibri"/>
        <family val="2"/>
        <scheme val="minor"/>
      </rPr>
      <t>1.Positive Correlation (+1) :</t>
    </r>
    <r>
      <rPr>
        <sz val="11"/>
        <color theme="1"/>
        <rFont val="Calibri"/>
        <family val="2"/>
        <scheme val="minor"/>
      </rPr>
      <t xml:space="preserve"> Both variables increase together.                                                                    </t>
    </r>
    <r>
      <rPr>
        <b/>
        <sz val="11"/>
        <color theme="1"/>
        <rFont val="Calibri"/>
        <family val="2"/>
        <scheme val="minor"/>
      </rPr>
      <t>2.Negative (-1):</t>
    </r>
    <r>
      <rPr>
        <sz val="11"/>
        <color theme="1"/>
        <rFont val="Calibri"/>
        <family val="2"/>
        <scheme val="minor"/>
      </rPr>
      <t xml:space="preserve"> Correlation one variable increases while other decrease                                                                   </t>
    </r>
    <r>
      <rPr>
        <b/>
        <sz val="11"/>
        <color theme="1"/>
        <rFont val="Calibri"/>
        <family val="2"/>
        <scheme val="minor"/>
      </rPr>
      <t>3.No Correlation (0):</t>
    </r>
    <r>
      <rPr>
        <sz val="11"/>
        <color theme="1"/>
        <rFont val="Calibri"/>
        <family val="2"/>
        <scheme val="minor"/>
      </rPr>
      <t xml:space="preserve"> N relation between the variables.</t>
    </r>
  </si>
  <si>
    <r>
      <rPr>
        <b/>
        <sz val="11"/>
        <color theme="1"/>
        <rFont val="Calibri"/>
        <family val="2"/>
        <scheme val="minor"/>
      </rPr>
      <t>EG:</t>
    </r>
    <r>
      <rPr>
        <sz val="11"/>
        <color theme="1"/>
        <rFont val="Calibri"/>
        <family val="2"/>
        <scheme val="minor"/>
      </rPr>
      <t xml:space="preserve"> If A causes B, changing A will directly       change B.</t>
    </r>
  </si>
  <si>
    <t>Sampling</t>
  </si>
  <si>
    <t>Sampling is a necessary part of collecting data where only a small portion of a population is taken for the survey to represent the whole population.</t>
  </si>
  <si>
    <r>
      <rPr>
        <b/>
        <sz val="11"/>
        <color theme="1"/>
        <rFont val="Calibri"/>
        <family val="2"/>
        <scheme val="minor"/>
      </rPr>
      <t xml:space="preserve">EG: </t>
    </r>
    <r>
      <rPr>
        <sz val="11"/>
        <color theme="1"/>
        <rFont val="Calibri"/>
        <family val="2"/>
        <scheme val="minor"/>
      </rPr>
      <t>A company wants to get feedback of its new product instead of surveying the whole customer base they select random customers and analyse their feedback and use statistical methods to generalize the entire customer base.</t>
    </r>
  </si>
  <si>
    <t>Hypothesis Testing</t>
  </si>
  <si>
    <t>1.Null Hypothesis</t>
  </si>
  <si>
    <t>It s the assumption that there is no effect, no difference, or no relation between the variables.</t>
  </si>
  <si>
    <t>2.Alternate Hypothesis</t>
  </si>
  <si>
    <t>It is the opposite of null hypothesis it states that there is an effect,a difference or relationship.</t>
  </si>
  <si>
    <t>3.Significance Level</t>
  </si>
  <si>
    <t>The threshold probablity for rejecting the null hypothesis it is often set at 0.05 (5%)</t>
  </si>
  <si>
    <t>3.P -value</t>
  </si>
  <si>
    <t>It is the probablity of obtaining results as extreme as or more than the observed data, assuming the null hypothesis is true.</t>
  </si>
  <si>
    <t>Z -Test calculation</t>
  </si>
  <si>
    <t>Sample mean</t>
  </si>
  <si>
    <t>Population mean</t>
  </si>
  <si>
    <t xml:space="preserve">Standard deviation </t>
  </si>
  <si>
    <t>Z- test value</t>
  </si>
  <si>
    <t xml:space="preserve">Sample size </t>
  </si>
  <si>
    <t>P- value</t>
  </si>
  <si>
    <t>T-Test</t>
  </si>
  <si>
    <t xml:space="preserve">Data </t>
  </si>
  <si>
    <t xml:space="preserve">Sample Size </t>
  </si>
  <si>
    <t>Standard deviation</t>
  </si>
  <si>
    <t>T test</t>
  </si>
  <si>
    <t>Independent Sample T-test</t>
  </si>
  <si>
    <t>Group 1</t>
  </si>
  <si>
    <t>Group 2</t>
  </si>
  <si>
    <t>Group 2 mean</t>
  </si>
  <si>
    <t>SD G2</t>
  </si>
  <si>
    <t>SD G1</t>
  </si>
  <si>
    <t>Sample size  G1, G2</t>
  </si>
  <si>
    <t>T-test</t>
  </si>
  <si>
    <t>T- Value Look Up</t>
  </si>
  <si>
    <t>Critical T-value</t>
  </si>
  <si>
    <t>DF</t>
  </si>
  <si>
    <t>T -Value</t>
  </si>
  <si>
    <t>1.  Group 1 mean</t>
  </si>
  <si>
    <r>
      <t xml:space="preserve">2.  </t>
    </r>
    <r>
      <rPr>
        <sz val="11"/>
        <color theme="1"/>
        <rFont val="Calibri"/>
        <family val="2"/>
        <scheme val="minor"/>
      </rPr>
      <t>As the result of the T test is 5.03 it is (&gt; 0.05) we can conclude that  there is a significant difference in the means of the group.</t>
    </r>
  </si>
  <si>
    <t>Summary</t>
  </si>
  <si>
    <t xml:space="preserve">This analysis covered descriptive and inferential statistics, essential for understsnding and interpreting data.Descriptive statistics summarize data using measures like mean,median,standard deviation and correlation while inferential statistics help make predictions and test hypothesis using methods like Z-tests ,T-tests and P-values.Descriptive statistics help businesses analyse trends ehile inferential statistics allow predictions about larger populations from samples.Real world applications include customer anslysis, medical trials and market research.Both statistical methods are crucial for data driven decision making in various industries. </t>
  </si>
  <si>
    <t>Session -1</t>
  </si>
  <si>
    <r>
      <rPr>
        <b/>
        <sz val="11"/>
        <color theme="1"/>
        <rFont val="Calibri"/>
        <family val="2"/>
        <scheme val="minor"/>
      </rPr>
      <t>Significance:-</t>
    </r>
    <r>
      <rPr>
        <sz val="11"/>
        <color theme="1"/>
        <rFont val="Calibri"/>
        <family val="2"/>
        <scheme val="minor"/>
      </rPr>
      <t xml:space="preserve"> It is used to tell how far a data point is from the mean in terms of standard deviation.   </t>
    </r>
  </si>
  <si>
    <t>8          Pearson's</t>
  </si>
  <si>
    <t>No mode</t>
  </si>
  <si>
    <t xml:space="preserve"> </t>
  </si>
  <si>
    <r>
      <t>Significance:</t>
    </r>
    <r>
      <rPr>
        <sz val="11"/>
        <color theme="1"/>
        <rFont val="Calibri"/>
        <family val="2"/>
        <scheme val="minor"/>
      </rPr>
      <t>IQR is important because it helps detect outliers, is resiliant to extreme values and is used in box plots to visualize data distribution.Unlike range IQR provides a more reliable measures of dispeersion,especially for skewed data.</t>
    </r>
  </si>
  <si>
    <t xml:space="preserve">The P-value of the table  is less than the significant value so we reject the null hypothesis. </t>
  </si>
  <si>
    <t xml:space="preserve">Z-score </t>
  </si>
  <si>
    <t>P-value</t>
  </si>
  <si>
    <t>Significant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</si>
</sst>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sz val="8"/>
      <name val="Calibri"/>
      <family val="2"/>
      <scheme val="minor"/>
    </font>
    <font>
      <b/>
      <sz val="12"/>
      <color theme="1"/>
      <name val="Calibri"/>
      <family val="2"/>
      <scheme val="minor"/>
    </font>
    <font>
      <b/>
      <sz val="14"/>
      <color theme="1"/>
      <name val="Calibri"/>
      <family val="2"/>
      <scheme val="minor"/>
    </font>
    <font>
      <b/>
      <u/>
      <sz val="22"/>
      <color theme="1"/>
      <name val="Calibri"/>
      <family val="2"/>
      <scheme val="minor"/>
    </font>
  </fonts>
  <fills count="3">
    <fill>
      <patternFill patternType="none"/>
    </fill>
    <fill>
      <patternFill patternType="gray125"/>
    </fill>
    <fill>
      <patternFill patternType="solid">
        <fgColor theme="0"/>
        <bgColor indexed="64"/>
      </patternFill>
    </fill>
  </fills>
  <borders count="16">
    <border>
      <left/>
      <right/>
      <top/>
      <bottom/>
      <diagonal/>
    </border>
    <border>
      <left style="medium">
        <color indexed="64"/>
      </left>
      <right style="medium">
        <color indexed="64"/>
      </right>
      <top style="medium">
        <color indexed="64"/>
      </top>
      <bottom style="dashDotDot">
        <color indexed="64"/>
      </bottom>
      <diagonal/>
    </border>
    <border>
      <left style="medium">
        <color indexed="64"/>
      </left>
      <right style="medium">
        <color indexed="64"/>
      </right>
      <top style="dashDotDot">
        <color indexed="64"/>
      </top>
      <bottom style="dashDotDot">
        <color indexed="64"/>
      </bottom>
      <diagonal/>
    </border>
    <border>
      <left style="medium">
        <color indexed="64"/>
      </left>
      <right style="medium">
        <color indexed="64"/>
      </right>
      <top style="dashDotDot">
        <color indexed="64"/>
      </top>
      <bottom style="medium">
        <color indexed="64"/>
      </bottom>
      <diagonal/>
    </border>
    <border>
      <left style="medium">
        <color auto="1"/>
      </left>
      <right style="medium">
        <color auto="1"/>
      </right>
      <top style="medium">
        <color auto="1"/>
      </top>
      <bottom style="medium">
        <color auto="1"/>
      </bottom>
      <diagonal/>
    </border>
    <border>
      <left style="medium">
        <color auto="1"/>
      </left>
      <right style="medium">
        <color auto="1"/>
      </right>
      <top style="hair">
        <color auto="1"/>
      </top>
      <bottom style="hair">
        <color auto="1"/>
      </bottom>
      <diagonal/>
    </border>
    <border>
      <left style="medium">
        <color auto="1"/>
      </left>
      <right style="medium">
        <color auto="1"/>
      </right>
      <top style="hair">
        <color auto="1"/>
      </top>
      <bottom style="medium">
        <color auto="1"/>
      </bottom>
      <diagonal/>
    </border>
    <border>
      <left style="medium">
        <color auto="1"/>
      </left>
      <right style="medium">
        <color auto="1"/>
      </right>
      <top/>
      <bottom style="hair">
        <color auto="1"/>
      </bottom>
      <diagonal/>
    </border>
    <border>
      <left style="medium">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style="hair">
        <color auto="1"/>
      </top>
      <bottom style="medium">
        <color auto="1"/>
      </bottom>
      <diagonal/>
    </border>
    <border>
      <left style="hair">
        <color auto="1"/>
      </left>
      <right style="medium">
        <color auto="1"/>
      </right>
      <top style="hair">
        <color auto="1"/>
      </top>
      <bottom style="medium">
        <color auto="1"/>
      </bottom>
      <diagonal/>
    </border>
    <border>
      <left style="medium">
        <color auto="1"/>
      </left>
      <right style="hair">
        <color auto="1"/>
      </right>
      <top/>
      <bottom style="hair">
        <color auto="1"/>
      </bottom>
      <diagonal/>
    </border>
    <border>
      <left style="hair">
        <color auto="1"/>
      </left>
      <right style="medium">
        <color auto="1"/>
      </right>
      <top/>
      <bottom style="hair">
        <color auto="1"/>
      </bottom>
      <diagonal/>
    </border>
    <border>
      <left style="medium">
        <color auto="1"/>
      </left>
      <right style="hair">
        <color auto="1"/>
      </right>
      <top style="medium">
        <color auto="1"/>
      </top>
      <bottom style="medium">
        <color auto="1"/>
      </bottom>
      <diagonal/>
    </border>
    <border>
      <left style="hair">
        <color auto="1"/>
      </left>
      <right style="medium">
        <color auto="1"/>
      </right>
      <top style="medium">
        <color auto="1"/>
      </top>
      <bottom style="medium">
        <color auto="1"/>
      </bottom>
      <diagonal/>
    </border>
  </borders>
  <cellStyleXfs count="1">
    <xf numFmtId="0" fontId="0" fillId="0" borderId="0"/>
  </cellStyleXfs>
  <cellXfs count="51">
    <xf numFmtId="0" fontId="0" fillId="0" borderId="0" xfId="0"/>
    <xf numFmtId="0" fontId="0" fillId="2" borderId="0" xfId="0" applyFill="1"/>
    <xf numFmtId="2" fontId="0" fillId="2" borderId="0" xfId="0" applyNumberFormat="1" applyFill="1"/>
    <xf numFmtId="0" fontId="1" fillId="2" borderId="0" xfId="0" applyFont="1" applyFill="1"/>
    <xf numFmtId="0" fontId="4" fillId="2" borderId="0" xfId="0" applyFont="1" applyFill="1" applyAlignment="1">
      <alignment horizontal="center"/>
    </xf>
    <xf numFmtId="0" fontId="0" fillId="2" borderId="1" xfId="0" applyFill="1"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3" fillId="2" borderId="0" xfId="0" applyFont="1" applyFill="1"/>
    <xf numFmtId="164" fontId="0" fillId="2" borderId="0" xfId="0" applyNumberFormat="1" applyFill="1"/>
    <xf numFmtId="0" fontId="0" fillId="2" borderId="0" xfId="0" applyFill="1" applyAlignment="1">
      <alignment horizontal="center"/>
    </xf>
    <xf numFmtId="2" fontId="0" fillId="2" borderId="0" xfId="0" applyNumberFormat="1" applyFill="1" applyAlignment="1">
      <alignment horizontal="left"/>
    </xf>
    <xf numFmtId="0" fontId="1" fillId="2" borderId="0" xfId="0" applyFont="1" applyFill="1" applyAlignment="1">
      <alignment horizontal="right"/>
    </xf>
    <xf numFmtId="0" fontId="1" fillId="2" borderId="0" xfId="0" applyFont="1" applyFill="1" applyAlignment="1">
      <alignment wrapText="1"/>
    </xf>
    <xf numFmtId="0" fontId="3" fillId="2" borderId="0" xfId="0" applyFont="1" applyFill="1" applyAlignment="1">
      <alignment vertical="top"/>
    </xf>
    <xf numFmtId="0" fontId="4" fillId="2" borderId="0" xfId="0" applyFont="1" applyFill="1" applyAlignment="1">
      <alignment horizontal="right"/>
    </xf>
    <xf numFmtId="0" fontId="0" fillId="2" borderId="0" xfId="0" applyFill="1" applyAlignment="1">
      <alignment vertical="top"/>
    </xf>
    <xf numFmtId="0" fontId="0" fillId="2" borderId="0" xfId="0" applyFill="1" applyAlignment="1">
      <alignment horizontal="left" indent="2"/>
    </xf>
    <xf numFmtId="0" fontId="5" fillId="2" borderId="0" xfId="0" applyFont="1" applyFill="1"/>
    <xf numFmtId="0" fontId="0" fillId="2" borderId="0" xfId="0" applyFill="1" applyAlignment="1">
      <alignment horizontal="left" wrapText="1" indent="3"/>
    </xf>
    <xf numFmtId="0" fontId="1" fillId="2" borderId="0" xfId="0" applyFont="1" applyFill="1" applyAlignment="1">
      <alignment horizontal="left" vertical="top" wrapText="1"/>
    </xf>
    <xf numFmtId="0" fontId="4" fillId="2" borderId="0" xfId="0" applyFont="1" applyFill="1"/>
    <xf numFmtId="0" fontId="1" fillId="2" borderId="0" xfId="0" applyFont="1" applyFill="1" applyAlignment="1">
      <alignment horizontal="left" indent="2"/>
    </xf>
    <xf numFmtId="2" fontId="0" fillId="2" borderId="0" xfId="0" applyNumberFormat="1" applyFill="1" applyAlignment="1">
      <alignment horizontal="left" indent="2"/>
    </xf>
    <xf numFmtId="0" fontId="3" fillId="2" borderId="0" xfId="0" applyFont="1" applyFill="1" applyAlignment="1">
      <alignment horizontal="center"/>
    </xf>
    <xf numFmtId="0" fontId="1" fillId="2" borderId="0" xfId="0" applyFont="1" applyFill="1" applyAlignment="1">
      <alignment horizontal="center"/>
    </xf>
    <xf numFmtId="0" fontId="0" fillId="2" borderId="0" xfId="0" applyFill="1" applyAlignment="1">
      <alignment horizontal="left" vertical="top" wrapText="1"/>
    </xf>
    <xf numFmtId="0" fontId="0" fillId="2" borderId="0" xfId="0" applyFill="1" applyAlignment="1">
      <alignment horizontal="left" wrapText="1" indent="3"/>
    </xf>
    <xf numFmtId="0" fontId="0" fillId="2" borderId="0" xfId="0" applyFill="1" applyAlignment="1">
      <alignment vertical="top" wrapText="1"/>
    </xf>
    <xf numFmtId="0" fontId="0" fillId="2" borderId="0" xfId="0" applyFill="1" applyAlignment="1">
      <alignment horizontal="left" vertical="top" wrapText="1" indent="5"/>
    </xf>
    <xf numFmtId="0" fontId="0" fillId="2" borderId="0" xfId="0" applyFill="1" applyAlignment="1">
      <alignment horizontal="left" indent="1"/>
    </xf>
    <xf numFmtId="0" fontId="0" fillId="2" borderId="0" xfId="0" applyFill="1" applyAlignment="1">
      <alignment horizontal="left"/>
    </xf>
    <xf numFmtId="0" fontId="1" fillId="2" borderId="0" xfId="0" applyFont="1" applyFill="1" applyAlignment="1">
      <alignment horizontal="left" indent="1"/>
    </xf>
    <xf numFmtId="0" fontId="1" fillId="2" borderId="0" xfId="0" applyFont="1" applyFill="1" applyAlignment="1">
      <alignment horizontal="left" vertical="top" wrapText="1"/>
    </xf>
    <xf numFmtId="0" fontId="0" fillId="2" borderId="0" xfId="0" applyFill="1" applyAlignment="1">
      <alignment horizontal="left" vertical="top" wrapText="1" indent="2"/>
    </xf>
    <xf numFmtId="0" fontId="0" fillId="2" borderId="5" xfId="0" applyFill="1" applyBorder="1" applyAlignment="1">
      <alignment horizontal="center"/>
    </xf>
    <xf numFmtId="0" fontId="0" fillId="2" borderId="6" xfId="0" applyFill="1" applyBorder="1" applyAlignment="1">
      <alignment horizontal="center"/>
    </xf>
    <xf numFmtId="0" fontId="0" fillId="2" borderId="7" xfId="0" applyFill="1" applyBorder="1" applyAlignment="1">
      <alignment horizontal="center"/>
    </xf>
    <xf numFmtId="0" fontId="1" fillId="2" borderId="4" xfId="0" applyFont="1" applyFill="1" applyBorder="1" applyAlignment="1">
      <alignment horizontal="center"/>
    </xf>
    <xf numFmtId="0" fontId="0" fillId="2" borderId="8" xfId="0" applyFill="1" applyBorder="1" applyAlignment="1">
      <alignment horizontal="center"/>
    </xf>
    <xf numFmtId="0" fontId="0" fillId="2" borderId="9" xfId="0" applyFill="1" applyBorder="1" applyAlignment="1">
      <alignment horizontal="center"/>
    </xf>
    <xf numFmtId="0" fontId="0" fillId="2" borderId="10" xfId="0" applyFill="1" applyBorder="1" applyAlignment="1">
      <alignment horizontal="center"/>
    </xf>
    <xf numFmtId="0" fontId="0" fillId="2" borderId="11" xfId="0" applyFill="1" applyBorder="1" applyAlignment="1">
      <alignment horizontal="center"/>
    </xf>
    <xf numFmtId="0" fontId="0" fillId="2" borderId="12" xfId="0" applyFill="1" applyBorder="1" applyAlignment="1">
      <alignment horizontal="center"/>
    </xf>
    <xf numFmtId="0" fontId="0" fillId="2" borderId="13" xfId="0" applyFill="1" applyBorder="1" applyAlignment="1">
      <alignment horizontal="center"/>
    </xf>
    <xf numFmtId="0" fontId="0" fillId="2" borderId="14" xfId="0" applyFill="1" applyBorder="1" applyAlignment="1">
      <alignment horizontal="center"/>
    </xf>
    <xf numFmtId="0" fontId="0" fillId="2" borderId="15" xfId="0" applyFill="1" applyBorder="1" applyAlignment="1">
      <alignment horizontal="center"/>
    </xf>
    <xf numFmtId="0" fontId="3" fillId="2" borderId="0" xfId="0" applyFont="1" applyFill="1" applyAlignment="1">
      <alignment horizontal="left" indent="2"/>
    </xf>
    <xf numFmtId="164" fontId="0" fillId="2" borderId="0" xfId="0" applyNumberFormat="1" applyFill="1" applyAlignment="1">
      <alignment horizontal="left"/>
    </xf>
    <xf numFmtId="0" fontId="0" fillId="2" borderId="0" xfId="0" applyFill="1" applyBorder="1" applyAlignment="1">
      <alignment horizontal="center"/>
    </xf>
    <xf numFmtId="0" fontId="0" fillId="2" borderId="0" xfId="0" applyFill="1" applyAlignment="1">
      <alignment horizontal="left" vertical="top"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Relation</a:t>
            </a:r>
            <a:r>
              <a:rPr lang="en-IN" baseline="0"/>
              <a:t> of X and 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Sheet1!$A$46:$A$50</c:f>
              <c:numCache>
                <c:formatCode>General</c:formatCode>
                <c:ptCount val="5"/>
                <c:pt idx="0">
                  <c:v>10</c:v>
                </c:pt>
                <c:pt idx="1">
                  <c:v>20</c:v>
                </c:pt>
                <c:pt idx="2">
                  <c:v>30</c:v>
                </c:pt>
                <c:pt idx="3">
                  <c:v>40</c:v>
                </c:pt>
                <c:pt idx="4">
                  <c:v>50</c:v>
                </c:pt>
              </c:numCache>
            </c:numRef>
          </c:xVal>
          <c:yVal>
            <c:numRef>
              <c:f>Sheet1!$B$46:$B$50</c:f>
              <c:numCache>
                <c:formatCode>General</c:formatCode>
                <c:ptCount val="5"/>
                <c:pt idx="0">
                  <c:v>5</c:v>
                </c:pt>
                <c:pt idx="1">
                  <c:v>10</c:v>
                </c:pt>
                <c:pt idx="2">
                  <c:v>15</c:v>
                </c:pt>
                <c:pt idx="3">
                  <c:v>20</c:v>
                </c:pt>
                <c:pt idx="4">
                  <c:v>25</c:v>
                </c:pt>
              </c:numCache>
            </c:numRef>
          </c:yVal>
          <c:smooth val="0"/>
          <c:extLst>
            <c:ext xmlns:c16="http://schemas.microsoft.com/office/drawing/2014/chart" uri="{C3380CC4-5D6E-409C-BE32-E72D297353CC}">
              <c16:uniqueId val="{00000000-405A-4A28-BF8C-EFD375ADF20A}"/>
            </c:ext>
          </c:extLst>
        </c:ser>
        <c:dLbls>
          <c:showLegendKey val="0"/>
          <c:showVal val="0"/>
          <c:showCatName val="0"/>
          <c:showSerName val="0"/>
          <c:showPercent val="0"/>
          <c:showBubbleSize val="0"/>
        </c:dLbls>
        <c:axId val="439293952"/>
        <c:axId val="439294912"/>
      </c:scatterChart>
      <c:valAx>
        <c:axId val="439293952"/>
        <c:scaling>
          <c:orientation val="minMax"/>
        </c:scaling>
        <c:delete val="0"/>
        <c:axPos val="b"/>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9294912"/>
        <c:crosses val="autoZero"/>
        <c:crossBetween val="midCat"/>
      </c:valAx>
      <c:valAx>
        <c:axId val="439294912"/>
        <c:scaling>
          <c:orientation val="minMax"/>
        </c:scaling>
        <c:delete val="0"/>
        <c:axPos val="l"/>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929395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data id="1">
      <cx:numDim type="val">
        <cx:f>_xlchart.v1.7</cx:f>
      </cx:numDim>
    </cx:data>
  </cx:chartData>
  <cx:chart>
    <cx:plotArea>
      <cx:plotAreaRegion>
        <cx:series layoutId="boxWhisker" uniqueId="{5FFFA6F0-CD81-4441-86F8-06A626B1979F}">
          <cx:tx>
            <cx:txData>
              <cx:f>_xlchart.v1.4</cx:f>
              <cx:v>X</cx:v>
            </cx:txData>
          </cx:tx>
          <cx:dataLabels>
            <cx:visibility seriesName="0" categoryName="0" value="1"/>
          </cx:dataLabels>
          <cx:dataId val="0"/>
          <cx:layoutPr>
            <cx:visibility meanLine="0" meanMarker="1" nonoutliers="0" outliers="1"/>
            <cx:statistics quartileMethod="exclusive"/>
          </cx:layoutPr>
        </cx:series>
        <cx:series layoutId="boxWhisker" uniqueId="{70BA8311-5230-4EE6-AA5D-D34E1A1BF27C}">
          <cx:tx>
            <cx:txData>
              <cx:f>_xlchart.v1.6</cx:f>
              <cx:v>y</cx:v>
            </cx:txData>
          </cx:tx>
          <cx:dataLabels>
            <cx:visibility seriesName="0" categoryName="0" value="1"/>
          </cx:dataLabels>
          <cx:dataId val="1"/>
          <cx:layoutPr>
            <cx:visibility meanLine="0" meanMarker="1" nonoutliers="0" outliers="1"/>
            <cx:statistics quartileMethod="exclusive"/>
          </cx:layoutPr>
        </cx:series>
      </cx:plotAreaRegion>
      <cx:axis id="0">
        <cx:catScaling gapWidth="1"/>
        <cx:tickLabels/>
      </cx:axis>
      <cx:axis id="1">
        <cx:valScaling/>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data id="1">
      <cx:numDim type="val">
        <cx:f>_xlchart.v1.3</cx:f>
      </cx:numDim>
    </cx:data>
  </cx:chartData>
  <cx:chart>
    <cx:title pos="t" align="ctr" overlay="0">
      <cx:tx>
        <cx:txData>
          <cx:v>Frequency Distribution</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Frequency Distribution</a:t>
          </a:r>
        </a:p>
      </cx:txPr>
    </cx:title>
    <cx:plotArea>
      <cx:plotAreaRegion>
        <cx:series layoutId="clusteredColumn" uniqueId="{ED9300B6-EECD-4A9F-B975-41D625EFE145}" formatIdx="0">
          <cx:tx>
            <cx:txData>
              <cx:f>_xlchart.v1.0</cx:f>
              <cx:v>X</cx:v>
            </cx:txData>
          </cx:tx>
          <cx:spPr>
            <a:solidFill>
              <a:schemeClr val="accent2">
                <a:lumMod val="60000"/>
                <a:lumOff val="40000"/>
              </a:schemeClr>
            </a:solidFill>
          </cx:spPr>
          <cx:dataId val="0"/>
          <cx:layoutPr>
            <cx:binning intervalClosed="r"/>
          </cx:layoutPr>
        </cx:series>
        <cx:series layoutId="clusteredColumn" hidden="1" uniqueId="{8ED34FC8-3949-421B-A88F-12AFA0F32505}" formatIdx="1">
          <cx:tx>
            <cx:txData>
              <cx:f>_xlchart.v1.2</cx:f>
              <cx:v>y</cx:v>
            </cx:txData>
          </cx:tx>
          <cx:dataId val="1"/>
          <cx:layoutPr>
            <cx:binning intervalClosed="r"/>
          </cx:layoutPr>
        </cx:series>
      </cx:plotAreaRegion>
      <cx:axis id="0">
        <cx:catScaling gapWidth="0.100000001"/>
        <cx:tickLabels/>
      </cx:axis>
      <cx:axis id="1">
        <cx:valScaling/>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microsoft.com/office/2014/relationships/chartEx" Target="../charts/chartEx2.xml"/><Relationship Id="rId2" Type="http://schemas.microsoft.com/office/2014/relationships/chartEx" Target="../charts/chartEx1.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705966</xdr:colOff>
      <xdr:row>44</xdr:row>
      <xdr:rowOff>175645</xdr:rowOff>
    </xdr:from>
    <xdr:to>
      <xdr:col>6</xdr:col>
      <xdr:colOff>280785</xdr:colOff>
      <xdr:row>58</xdr:row>
      <xdr:rowOff>168025</xdr:rowOff>
    </xdr:to>
    <xdr:graphicFrame macro="">
      <xdr:nvGraphicFramePr>
        <xdr:cNvPr id="8" name="Chart 7">
          <a:extLst>
            <a:ext uri="{FF2B5EF4-FFF2-40B4-BE49-F238E27FC236}">
              <a16:creationId xmlns:a16="http://schemas.microsoft.com/office/drawing/2014/main" id="{2B356441-A3B6-D7C7-F7FD-91CF984163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706274</xdr:colOff>
      <xdr:row>59</xdr:row>
      <xdr:rowOff>30633</xdr:rowOff>
    </xdr:from>
    <xdr:to>
      <xdr:col>6</xdr:col>
      <xdr:colOff>296333</xdr:colOff>
      <xdr:row>73</xdr:row>
      <xdr:rowOff>19203</xdr:rowOff>
    </xdr:to>
    <mc:AlternateContent xmlns:mc="http://schemas.openxmlformats.org/markup-compatibility/2006">
      <mc:Choice xmlns:cx1="http://schemas.microsoft.com/office/drawing/2015/9/8/chartex" Requires="cx1">
        <xdr:graphicFrame macro="">
          <xdr:nvGraphicFramePr>
            <xdr:cNvPr id="9" name="Chart 8">
              <a:extLst>
                <a:ext uri="{FF2B5EF4-FFF2-40B4-BE49-F238E27FC236}">
                  <a16:creationId xmlns:a16="http://schemas.microsoft.com/office/drawing/2014/main" id="{B125A417-059B-9075-26DD-3FEF130A318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2115974" y="11704473"/>
              <a:ext cx="3331479" cy="257937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700424</xdr:colOff>
      <xdr:row>73</xdr:row>
      <xdr:rowOff>138544</xdr:rowOff>
    </xdr:from>
    <xdr:to>
      <xdr:col>6</xdr:col>
      <xdr:colOff>307878</xdr:colOff>
      <xdr:row>87</xdr:row>
      <xdr:rowOff>138543</xdr:rowOff>
    </xdr:to>
    <mc:AlternateContent xmlns:mc="http://schemas.openxmlformats.org/markup-compatibility/2006">
      <mc:Choice xmlns:cx1="http://schemas.microsoft.com/office/drawing/2015/9/8/chartex" Requires="cx1">
        <xdr:graphicFrame macro="">
          <xdr:nvGraphicFramePr>
            <xdr:cNvPr id="10" name="Chart 9">
              <a:extLst>
                <a:ext uri="{FF2B5EF4-FFF2-40B4-BE49-F238E27FC236}">
                  <a16:creationId xmlns:a16="http://schemas.microsoft.com/office/drawing/2014/main" id="{CC138101-FD8F-D120-9900-1C23E1E56E7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2110124" y="14403184"/>
              <a:ext cx="3348874" cy="256031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A70BA-597F-44BF-B586-EA5ECA82611E}">
  <sheetPr>
    <pageSetUpPr autoPageBreaks="0"/>
  </sheetPr>
  <dimension ref="A2:I188"/>
  <sheetViews>
    <sheetView tabSelected="1" topLeftCell="A162" zoomScale="144" zoomScaleNormal="100" workbookViewId="0">
      <selection activeCell="A167" sqref="A167"/>
    </sheetView>
  </sheetViews>
  <sheetFormatPr defaultRowHeight="14.4" x14ac:dyDescent="0.3"/>
  <cols>
    <col min="1" max="1" width="8.88671875" style="1"/>
    <col min="2" max="2" width="12.77734375" style="1" customWidth="1"/>
    <col min="3" max="3" width="19.77734375" style="1" customWidth="1"/>
    <col min="4" max="4" width="17.88671875" style="1" bestFit="1" customWidth="1"/>
    <col min="5" max="5" width="10.44140625" style="1" bestFit="1" customWidth="1"/>
    <col min="6" max="7" width="8.88671875" style="1"/>
    <col min="8" max="8" width="16.6640625" style="1" bestFit="1" customWidth="1"/>
    <col min="9" max="16384" width="8.88671875" style="1"/>
  </cols>
  <sheetData>
    <row r="2" spans="2:9" ht="28.8" x14ac:dyDescent="0.55000000000000004">
      <c r="B2" s="18" t="s">
        <v>77</v>
      </c>
    </row>
    <row r="3" spans="2:9" ht="18" x14ac:dyDescent="0.35">
      <c r="B3" s="10"/>
      <c r="C3" s="15"/>
    </row>
    <row r="4" spans="2:9" ht="18" x14ac:dyDescent="0.35">
      <c r="B4" s="10"/>
      <c r="C4" s="15"/>
    </row>
    <row r="5" spans="2:9" ht="15.6" x14ac:dyDescent="0.3">
      <c r="C5" s="8">
        <v>1</v>
      </c>
      <c r="D5" s="3" t="s">
        <v>1</v>
      </c>
      <c r="E5" s="31">
        <f>AVERAGE(B7:B16)</f>
        <v>17.100000000000001</v>
      </c>
      <c r="H5" s="1" t="s">
        <v>81</v>
      </c>
    </row>
    <row r="6" spans="2:9" ht="18.600000000000001" thickBot="1" x14ac:dyDescent="0.4">
      <c r="B6" s="4" t="s">
        <v>0</v>
      </c>
      <c r="C6" s="8"/>
      <c r="D6" s="3" t="s">
        <v>2</v>
      </c>
      <c r="E6" s="31">
        <f>MEDIAN(B7:B16)</f>
        <v>17.5</v>
      </c>
    </row>
    <row r="7" spans="2:9" ht="15.6" x14ac:dyDescent="0.3">
      <c r="B7" s="5">
        <v>12</v>
      </c>
      <c r="C7" s="8"/>
      <c r="D7" s="3" t="s">
        <v>3</v>
      </c>
      <c r="E7" s="31" t="s">
        <v>80</v>
      </c>
    </row>
    <row r="8" spans="2:9" ht="15.6" x14ac:dyDescent="0.3">
      <c r="B8" s="6">
        <v>15</v>
      </c>
      <c r="C8" s="8"/>
      <c r="D8" s="3"/>
      <c r="E8" s="31"/>
    </row>
    <row r="9" spans="2:9" ht="15.6" x14ac:dyDescent="0.3">
      <c r="B9" s="6">
        <v>14</v>
      </c>
      <c r="C9" s="8">
        <v>2</v>
      </c>
      <c r="D9" s="3" t="s">
        <v>15</v>
      </c>
      <c r="E9" s="11">
        <f>PERCENTILE(B7:B16,0.25)</f>
        <v>14.25</v>
      </c>
    </row>
    <row r="10" spans="2:9" ht="15.6" x14ac:dyDescent="0.3">
      <c r="B10" s="6">
        <v>10</v>
      </c>
      <c r="C10" s="8"/>
      <c r="D10" s="3" t="s">
        <v>16</v>
      </c>
      <c r="E10" s="48">
        <f>PERCENTILE(B7:B16,0.5)</f>
        <v>17.5</v>
      </c>
    </row>
    <row r="11" spans="2:9" ht="15.6" x14ac:dyDescent="0.3">
      <c r="B11" s="6">
        <v>18</v>
      </c>
      <c r="C11" s="8"/>
      <c r="D11" s="3" t="s">
        <v>17</v>
      </c>
      <c r="E11" s="11">
        <f>PERCENTILE(B6:B16,0.75)</f>
        <v>19.75</v>
      </c>
    </row>
    <row r="12" spans="2:9" ht="15.6" x14ac:dyDescent="0.3">
      <c r="B12" s="6">
        <v>20</v>
      </c>
      <c r="C12" s="8"/>
      <c r="D12" s="3"/>
      <c r="E12" s="11"/>
    </row>
    <row r="13" spans="2:9" ht="15.6" x14ac:dyDescent="0.3">
      <c r="B13" s="6">
        <v>22</v>
      </c>
      <c r="C13" s="8">
        <v>3</v>
      </c>
      <c r="D13" s="3" t="s">
        <v>6</v>
      </c>
      <c r="E13" s="48">
        <f>E11-E9</f>
        <v>5.5</v>
      </c>
    </row>
    <row r="14" spans="2:9" ht="15.6" x14ac:dyDescent="0.3">
      <c r="B14" s="6">
        <v>24</v>
      </c>
      <c r="C14" s="8"/>
      <c r="D14" s="33" t="s">
        <v>82</v>
      </c>
      <c r="E14" s="33"/>
      <c r="F14" s="33"/>
      <c r="G14" s="33"/>
      <c r="H14" s="33"/>
      <c r="I14" s="33"/>
    </row>
    <row r="15" spans="2:9" x14ac:dyDescent="0.3">
      <c r="B15" s="6">
        <v>17</v>
      </c>
      <c r="D15" s="33"/>
      <c r="E15" s="33"/>
      <c r="F15" s="33"/>
      <c r="G15" s="33"/>
      <c r="H15" s="33"/>
      <c r="I15" s="33"/>
    </row>
    <row r="16" spans="2:9" ht="15" thickBot="1" x14ac:dyDescent="0.35">
      <c r="B16" s="7">
        <v>19</v>
      </c>
      <c r="D16" s="33"/>
      <c r="E16" s="33"/>
      <c r="F16" s="33"/>
      <c r="G16" s="33"/>
      <c r="H16" s="33"/>
      <c r="I16" s="33"/>
    </row>
    <row r="17" spans="2:9" x14ac:dyDescent="0.3">
      <c r="B17" s="49"/>
      <c r="D17" s="33"/>
      <c r="E17" s="33"/>
      <c r="F17" s="33"/>
      <c r="G17" s="33"/>
      <c r="H17" s="33"/>
      <c r="I17" s="33"/>
    </row>
    <row r="18" spans="2:9" x14ac:dyDescent="0.3">
      <c r="B18" s="49"/>
    </row>
    <row r="19" spans="2:9" ht="15.6" x14ac:dyDescent="0.3">
      <c r="B19" s="49"/>
      <c r="C19" s="8">
        <v>4</v>
      </c>
      <c r="D19" s="3" t="s">
        <v>4</v>
      </c>
      <c r="E19" s="31">
        <f>MIN(B7:B16)</f>
        <v>10</v>
      </c>
    </row>
    <row r="20" spans="2:9" ht="15.6" x14ac:dyDescent="0.3">
      <c r="B20" s="49"/>
      <c r="C20" s="8"/>
      <c r="D20" s="3" t="s">
        <v>5</v>
      </c>
      <c r="E20" s="31">
        <f>MAX(B7:B16)</f>
        <v>24</v>
      </c>
    </row>
    <row r="21" spans="2:9" ht="15.6" x14ac:dyDescent="0.3">
      <c r="C21" s="8"/>
      <c r="D21" s="3"/>
      <c r="E21" s="31"/>
    </row>
    <row r="22" spans="2:9" ht="15.6" x14ac:dyDescent="0.3">
      <c r="C22" s="8">
        <v>5</v>
      </c>
      <c r="D22" s="3" t="s">
        <v>7</v>
      </c>
      <c r="E22" s="31">
        <f>E9-1.5*E13</f>
        <v>6</v>
      </c>
    </row>
    <row r="23" spans="2:9" ht="15.6" x14ac:dyDescent="0.3">
      <c r="C23" s="8"/>
      <c r="D23" s="3" t="s">
        <v>8</v>
      </c>
      <c r="E23" s="31">
        <f>E11+1.5*E13</f>
        <v>28</v>
      </c>
    </row>
    <row r="24" spans="2:9" ht="15.6" x14ac:dyDescent="0.3">
      <c r="C24" s="8"/>
      <c r="D24" s="3" t="s">
        <v>9</v>
      </c>
      <c r="E24" s="31" t="s">
        <v>18</v>
      </c>
    </row>
    <row r="25" spans="2:9" ht="15.6" x14ac:dyDescent="0.3">
      <c r="C25" s="8"/>
      <c r="D25" s="3"/>
      <c r="E25" s="31"/>
    </row>
    <row r="26" spans="2:9" ht="15.6" x14ac:dyDescent="0.3">
      <c r="C26" s="8">
        <v>6</v>
      </c>
      <c r="D26" s="3" t="s">
        <v>10</v>
      </c>
      <c r="E26" s="31">
        <f>E20-E19</f>
        <v>14</v>
      </c>
    </row>
    <row r="27" spans="2:9" ht="15.6" x14ac:dyDescent="0.3">
      <c r="C27" s="8"/>
      <c r="D27" s="3" t="s">
        <v>11</v>
      </c>
      <c r="E27" s="11">
        <f>VAR(B7:B16)</f>
        <v>19.433333333333344</v>
      </c>
    </row>
    <row r="28" spans="2:9" ht="15.6" x14ac:dyDescent="0.3">
      <c r="C28" s="8"/>
      <c r="D28" s="3" t="s">
        <v>12</v>
      </c>
      <c r="E28" s="11">
        <f>STDEV(B7:B16)</f>
        <v>4.4083254568297638</v>
      </c>
    </row>
    <row r="29" spans="2:9" ht="15.6" x14ac:dyDescent="0.3">
      <c r="C29" s="8"/>
      <c r="D29" s="3"/>
      <c r="E29" s="2"/>
    </row>
    <row r="30" spans="2:9" ht="15.6" x14ac:dyDescent="0.3">
      <c r="C30" s="8">
        <v>7</v>
      </c>
      <c r="D30" s="24" t="s">
        <v>29</v>
      </c>
      <c r="E30" s="25"/>
      <c r="F30" s="25"/>
    </row>
    <row r="31" spans="2:9" ht="15.6" x14ac:dyDescent="0.3">
      <c r="C31" s="8"/>
      <c r="D31" s="12" t="s">
        <v>21</v>
      </c>
      <c r="E31" s="11" cm="1">
        <f t="array" ref="E31:E40">(B7:B16-E5)/E28</f>
        <v>-1.156901878035941</v>
      </c>
    </row>
    <row r="32" spans="2:9" ht="15.6" x14ac:dyDescent="0.3">
      <c r="C32" s="8"/>
      <c r="D32" s="12" t="s">
        <v>19</v>
      </c>
      <c r="E32" s="11">
        <v>-0.47637136154421117</v>
      </c>
    </row>
    <row r="33" spans="1:8" ht="15.6" x14ac:dyDescent="0.3">
      <c r="C33" s="8"/>
      <c r="D33" s="12" t="s">
        <v>20</v>
      </c>
      <c r="E33" s="11">
        <v>-0.70321486704145442</v>
      </c>
    </row>
    <row r="34" spans="1:8" ht="15.6" x14ac:dyDescent="0.3">
      <c r="C34" s="8"/>
      <c r="D34" s="12" t="s">
        <v>21</v>
      </c>
      <c r="E34" s="11">
        <v>-1.6105888890304276</v>
      </c>
    </row>
    <row r="35" spans="1:8" ht="15.6" x14ac:dyDescent="0.3">
      <c r="C35" s="8"/>
      <c r="D35" s="12" t="s">
        <v>22</v>
      </c>
      <c r="E35" s="11">
        <v>0.20415915494751863</v>
      </c>
    </row>
    <row r="36" spans="1:8" ht="15.6" x14ac:dyDescent="0.3">
      <c r="C36" s="8"/>
      <c r="D36" s="12" t="s">
        <v>23</v>
      </c>
      <c r="E36" s="11">
        <v>0.65784616594200518</v>
      </c>
    </row>
    <row r="37" spans="1:8" ht="15.6" x14ac:dyDescent="0.3">
      <c r="C37" s="8"/>
      <c r="D37" s="12" t="s">
        <v>24</v>
      </c>
      <c r="E37" s="11">
        <v>1.1115331769364918</v>
      </c>
    </row>
    <row r="38" spans="1:8" ht="15.6" x14ac:dyDescent="0.3">
      <c r="C38" s="8"/>
      <c r="D38" s="12" t="s">
        <v>25</v>
      </c>
      <c r="E38" s="11">
        <v>1.5652201879309782</v>
      </c>
    </row>
    <row r="39" spans="1:8" ht="15.6" x14ac:dyDescent="0.3">
      <c r="C39" s="8"/>
      <c r="D39" s="12" t="s">
        <v>26</v>
      </c>
      <c r="E39" s="11">
        <v>-2.268435054972465E-2</v>
      </c>
    </row>
    <row r="40" spans="1:8" ht="15.6" x14ac:dyDescent="0.3">
      <c r="C40" s="8"/>
      <c r="D40" s="12" t="s">
        <v>27</v>
      </c>
      <c r="E40" s="11">
        <v>0.43100266044476188</v>
      </c>
    </row>
    <row r="41" spans="1:8" x14ac:dyDescent="0.3">
      <c r="D41" s="26" t="s">
        <v>78</v>
      </c>
      <c r="E41" s="26"/>
      <c r="F41" s="26"/>
      <c r="G41" s="26"/>
      <c r="H41" s="26"/>
    </row>
    <row r="42" spans="1:8" x14ac:dyDescent="0.3">
      <c r="D42" s="26"/>
      <c r="E42" s="26"/>
      <c r="F42" s="26"/>
      <c r="G42" s="26"/>
      <c r="H42" s="26"/>
    </row>
    <row r="44" spans="1:8" ht="15.6" x14ac:dyDescent="0.3">
      <c r="C44" s="47" t="s">
        <v>79</v>
      </c>
      <c r="D44" s="8" t="s">
        <v>28</v>
      </c>
      <c r="E44" s="3">
        <f>CORREL(A46:A50,B46:B50)</f>
        <v>0.99999999999999989</v>
      </c>
    </row>
    <row r="45" spans="1:8" ht="18.600000000000001" thickBot="1" x14ac:dyDescent="0.4">
      <c r="A45" s="4" t="s">
        <v>13</v>
      </c>
      <c r="B45" s="4" t="s">
        <v>14</v>
      </c>
    </row>
    <row r="46" spans="1:8" ht="15.6" x14ac:dyDescent="0.3">
      <c r="A46" s="5">
        <v>10</v>
      </c>
      <c r="B46" s="5">
        <v>5</v>
      </c>
      <c r="C46" s="47">
        <v>9</v>
      </c>
    </row>
    <row r="47" spans="1:8" x14ac:dyDescent="0.3">
      <c r="A47" s="6">
        <v>20</v>
      </c>
      <c r="B47" s="6">
        <v>10</v>
      </c>
    </row>
    <row r="48" spans="1:8" x14ac:dyDescent="0.3">
      <c r="A48" s="6">
        <v>30</v>
      </c>
      <c r="B48" s="6">
        <v>15</v>
      </c>
    </row>
    <row r="49" spans="1:6" x14ac:dyDescent="0.3">
      <c r="A49" s="6">
        <v>40</v>
      </c>
      <c r="B49" s="6">
        <v>20</v>
      </c>
    </row>
    <row r="50" spans="1:6" ht="15" thickBot="1" x14ac:dyDescent="0.35">
      <c r="A50" s="7">
        <v>50</v>
      </c>
      <c r="B50" s="7">
        <v>25</v>
      </c>
    </row>
    <row r="59" spans="1:6" ht="15.6" x14ac:dyDescent="0.3">
      <c r="D59" s="8"/>
      <c r="E59" s="12"/>
      <c r="F59" s="11"/>
    </row>
    <row r="60" spans="1:6" ht="15.6" x14ac:dyDescent="0.3">
      <c r="D60" s="14"/>
      <c r="E60" s="13"/>
      <c r="F60" s="16"/>
    </row>
    <row r="61" spans="1:6" ht="15.6" x14ac:dyDescent="0.3">
      <c r="C61" s="47">
        <v>10</v>
      </c>
      <c r="D61" s="8"/>
      <c r="F61" s="11"/>
    </row>
    <row r="62" spans="1:6" x14ac:dyDescent="0.3">
      <c r="E62" s="3"/>
    </row>
    <row r="76" spans="3:3" ht="15.6" x14ac:dyDescent="0.3">
      <c r="C76" s="47">
        <v>11</v>
      </c>
    </row>
    <row r="91" spans="2:5" ht="28.8" x14ac:dyDescent="0.55000000000000004">
      <c r="B91" s="18" t="s">
        <v>30</v>
      </c>
    </row>
    <row r="93" spans="2:5" ht="18" x14ac:dyDescent="0.35">
      <c r="B93" s="8">
        <v>12</v>
      </c>
      <c r="C93" s="21" t="s">
        <v>28</v>
      </c>
    </row>
    <row r="94" spans="2:5" x14ac:dyDescent="0.3">
      <c r="C94" s="27" t="s">
        <v>31</v>
      </c>
      <c r="D94" s="27"/>
      <c r="E94" s="27"/>
    </row>
    <row r="95" spans="2:5" x14ac:dyDescent="0.3">
      <c r="C95" s="27"/>
      <c r="D95" s="27"/>
      <c r="E95" s="27"/>
    </row>
    <row r="96" spans="2:5" x14ac:dyDescent="0.3">
      <c r="C96" s="19"/>
      <c r="D96" s="19"/>
      <c r="E96" s="19"/>
    </row>
    <row r="97" spans="2:7" ht="28.8" customHeight="1" x14ac:dyDescent="0.3">
      <c r="C97" s="20" t="s">
        <v>34</v>
      </c>
      <c r="D97" s="28" t="s">
        <v>35</v>
      </c>
      <c r="E97" s="28"/>
      <c r="F97" s="28"/>
      <c r="G97" s="28"/>
    </row>
    <row r="98" spans="2:7" x14ac:dyDescent="0.3">
      <c r="C98" s="20"/>
      <c r="D98" s="28"/>
      <c r="E98" s="28"/>
      <c r="F98" s="28"/>
      <c r="G98" s="28"/>
    </row>
    <row r="99" spans="2:7" x14ac:dyDescent="0.3">
      <c r="C99" s="20"/>
      <c r="D99" s="28"/>
      <c r="E99" s="28"/>
      <c r="F99" s="28"/>
      <c r="G99" s="28"/>
    </row>
    <row r="100" spans="2:7" x14ac:dyDescent="0.3">
      <c r="C100" s="20"/>
      <c r="D100" s="28"/>
      <c r="E100" s="28"/>
      <c r="F100" s="28"/>
      <c r="G100" s="28"/>
    </row>
    <row r="101" spans="2:7" x14ac:dyDescent="0.3">
      <c r="C101" s="20"/>
      <c r="D101" s="28"/>
      <c r="E101" s="28"/>
      <c r="F101" s="28"/>
      <c r="G101" s="28"/>
    </row>
    <row r="102" spans="2:7" ht="14.4" customHeight="1" x14ac:dyDescent="0.3">
      <c r="C102" s="19"/>
      <c r="D102" s="28"/>
      <c r="E102" s="28"/>
      <c r="F102" s="28"/>
      <c r="G102" s="28"/>
    </row>
    <row r="103" spans="2:7" ht="18" x14ac:dyDescent="0.35">
      <c r="C103" s="21" t="s">
        <v>32</v>
      </c>
      <c r="D103" s="28"/>
      <c r="E103" s="28"/>
      <c r="F103" s="28"/>
      <c r="G103" s="28"/>
    </row>
    <row r="104" spans="2:7" ht="33" customHeight="1" x14ac:dyDescent="0.3">
      <c r="C104" s="34" t="s">
        <v>33</v>
      </c>
      <c r="D104" s="34"/>
      <c r="E104" s="34"/>
      <c r="F104" s="34"/>
      <c r="G104" s="34"/>
    </row>
    <row r="105" spans="2:7" ht="43.2" customHeight="1" x14ac:dyDescent="0.3">
      <c r="C105" s="34" t="s">
        <v>36</v>
      </c>
      <c r="D105" s="34"/>
      <c r="E105" s="30"/>
      <c r="F105" s="30"/>
      <c r="G105" s="30"/>
    </row>
    <row r="106" spans="2:7" ht="18" x14ac:dyDescent="0.35">
      <c r="B106" s="8">
        <v>13</v>
      </c>
      <c r="C106" s="21" t="s">
        <v>37</v>
      </c>
    </row>
    <row r="107" spans="2:7" x14ac:dyDescent="0.3">
      <c r="C107" s="34" t="s">
        <v>38</v>
      </c>
      <c r="D107" s="34"/>
      <c r="E107" s="34"/>
      <c r="F107" s="34"/>
      <c r="G107" s="34"/>
    </row>
    <row r="108" spans="2:7" x14ac:dyDescent="0.3">
      <c r="C108" s="34"/>
      <c r="D108" s="34"/>
      <c r="E108" s="34"/>
      <c r="F108" s="34"/>
      <c r="G108" s="34"/>
    </row>
    <row r="109" spans="2:7" x14ac:dyDescent="0.3">
      <c r="C109" s="17"/>
      <c r="D109" s="17"/>
      <c r="E109" s="17"/>
      <c r="F109" s="17"/>
      <c r="G109" s="17"/>
    </row>
    <row r="110" spans="2:7" x14ac:dyDescent="0.3">
      <c r="C110" s="34" t="s">
        <v>39</v>
      </c>
      <c r="D110" s="34"/>
      <c r="E110" s="34"/>
      <c r="F110" s="34"/>
      <c r="G110" s="34"/>
    </row>
    <row r="111" spans="2:7" x14ac:dyDescent="0.3">
      <c r="C111" s="34"/>
      <c r="D111" s="34"/>
      <c r="E111" s="34"/>
      <c r="F111" s="34"/>
      <c r="G111" s="34"/>
    </row>
    <row r="112" spans="2:7" x14ac:dyDescent="0.3">
      <c r="C112" s="34"/>
      <c r="D112" s="34"/>
      <c r="E112" s="34"/>
      <c r="F112" s="34"/>
      <c r="G112" s="34"/>
    </row>
    <row r="113" spans="2:7" x14ac:dyDescent="0.3">
      <c r="C113" s="34"/>
      <c r="D113" s="34"/>
      <c r="E113" s="34"/>
      <c r="F113" s="34"/>
      <c r="G113" s="34"/>
    </row>
    <row r="114" spans="2:7" ht="18" x14ac:dyDescent="0.35">
      <c r="B114" s="8">
        <v>14</v>
      </c>
      <c r="C114" s="21" t="s">
        <v>40</v>
      </c>
    </row>
    <row r="116" spans="2:7" x14ac:dyDescent="0.3">
      <c r="C116" s="22" t="s">
        <v>41</v>
      </c>
    </row>
    <row r="117" spans="2:7" ht="28.2" customHeight="1" x14ac:dyDescent="0.3">
      <c r="C117" s="29" t="s">
        <v>42</v>
      </c>
      <c r="D117" s="29"/>
      <c r="E117" s="29"/>
      <c r="F117" s="29"/>
      <c r="G117" s="29"/>
    </row>
    <row r="119" spans="2:7" x14ac:dyDescent="0.3">
      <c r="C119" s="22" t="s">
        <v>43</v>
      </c>
    </row>
    <row r="120" spans="2:7" x14ac:dyDescent="0.3">
      <c r="C120" s="29" t="s">
        <v>44</v>
      </c>
      <c r="D120" s="29"/>
      <c r="E120" s="29"/>
      <c r="F120" s="29"/>
      <c r="G120" s="29"/>
    </row>
    <row r="121" spans="2:7" x14ac:dyDescent="0.3">
      <c r="C121" s="29"/>
      <c r="D121" s="29"/>
      <c r="E121" s="29"/>
      <c r="F121" s="29"/>
      <c r="G121" s="29"/>
    </row>
    <row r="123" spans="2:7" x14ac:dyDescent="0.3">
      <c r="C123" s="22" t="s">
        <v>45</v>
      </c>
    </row>
    <row r="124" spans="2:7" x14ac:dyDescent="0.3">
      <c r="C124" s="29" t="s">
        <v>46</v>
      </c>
      <c r="D124" s="29"/>
      <c r="E124" s="29"/>
      <c r="F124" s="29"/>
      <c r="G124" s="29"/>
    </row>
    <row r="125" spans="2:7" x14ac:dyDescent="0.3">
      <c r="C125" s="29"/>
      <c r="D125" s="29"/>
      <c r="E125" s="29"/>
      <c r="F125" s="29"/>
      <c r="G125" s="29"/>
    </row>
    <row r="127" spans="2:7" x14ac:dyDescent="0.3">
      <c r="C127" s="22" t="s">
        <v>47</v>
      </c>
    </row>
    <row r="128" spans="2:7" x14ac:dyDescent="0.3">
      <c r="C128" s="29" t="s">
        <v>48</v>
      </c>
      <c r="D128" s="29"/>
      <c r="E128" s="29"/>
      <c r="F128" s="29"/>
      <c r="G128" s="29"/>
    </row>
    <row r="129" spans="2:7" x14ac:dyDescent="0.3">
      <c r="C129" s="29"/>
      <c r="D129" s="29"/>
      <c r="E129" s="29"/>
      <c r="F129" s="29"/>
      <c r="G129" s="29"/>
    </row>
    <row r="131" spans="2:7" ht="18" x14ac:dyDescent="0.35">
      <c r="B131" s="8">
        <v>15</v>
      </c>
      <c r="C131" s="21" t="s">
        <v>49</v>
      </c>
    </row>
    <row r="132" spans="2:7" ht="15.6" x14ac:dyDescent="0.3">
      <c r="B132" s="8"/>
      <c r="C132" s="22" t="s">
        <v>50</v>
      </c>
      <c r="D132" s="17">
        <v>25</v>
      </c>
      <c r="E132" s="17"/>
    </row>
    <row r="133" spans="2:7" x14ac:dyDescent="0.3">
      <c r="C133" s="22" t="s">
        <v>51</v>
      </c>
      <c r="D133" s="17">
        <v>22</v>
      </c>
      <c r="E133" s="17"/>
    </row>
    <row r="134" spans="2:7" x14ac:dyDescent="0.3">
      <c r="C134" s="22" t="s">
        <v>52</v>
      </c>
      <c r="D134" s="17">
        <v>3</v>
      </c>
      <c r="E134" s="17"/>
    </row>
    <row r="135" spans="2:7" x14ac:dyDescent="0.3">
      <c r="C135" s="22" t="s">
        <v>54</v>
      </c>
      <c r="D135" s="17">
        <v>40</v>
      </c>
      <c r="E135" s="17"/>
    </row>
    <row r="136" spans="2:7" x14ac:dyDescent="0.3">
      <c r="C136" s="22" t="s">
        <v>53</v>
      </c>
      <c r="D136" s="23">
        <f>(D132-D133)/(D134/SQRT(D135))</f>
        <v>6.324555320336759</v>
      </c>
      <c r="E136" s="17"/>
    </row>
    <row r="137" spans="2:7" x14ac:dyDescent="0.3">
      <c r="C137" s="17"/>
      <c r="D137" s="17"/>
      <c r="E137" s="17"/>
    </row>
    <row r="138" spans="2:7" ht="18" x14ac:dyDescent="0.35">
      <c r="B138" s="8">
        <v>16</v>
      </c>
      <c r="C138" s="21" t="s">
        <v>55</v>
      </c>
    </row>
    <row r="139" spans="2:7" ht="18" x14ac:dyDescent="0.35">
      <c r="B139" s="8"/>
      <c r="C139" s="21"/>
    </row>
    <row r="140" spans="2:7" x14ac:dyDescent="0.3">
      <c r="C140" s="22" t="s">
        <v>84</v>
      </c>
      <c r="D140" s="17">
        <v>6.32</v>
      </c>
    </row>
    <row r="141" spans="2:7" x14ac:dyDescent="0.3">
      <c r="C141" s="22" t="s">
        <v>85</v>
      </c>
      <c r="D141" s="50">
        <v>1E-4</v>
      </c>
    </row>
    <row r="142" spans="2:7" x14ac:dyDescent="0.3">
      <c r="C142" s="22" t="s">
        <v>86</v>
      </c>
      <c r="D142" s="17">
        <v>0.05</v>
      </c>
    </row>
    <row r="143" spans="2:7" x14ac:dyDescent="0.3">
      <c r="C143" s="17" t="s">
        <v>83</v>
      </c>
    </row>
    <row r="144" spans="2:7" ht="18" x14ac:dyDescent="0.35">
      <c r="B144" s="8">
        <v>17</v>
      </c>
      <c r="C144" s="21" t="s">
        <v>56</v>
      </c>
    </row>
    <row r="145" spans="1:9" ht="15" thickBot="1" x14ac:dyDescent="0.35">
      <c r="D145" s="31"/>
    </row>
    <row r="146" spans="1:9" ht="15" thickBot="1" x14ac:dyDescent="0.35">
      <c r="B146" s="38" t="s">
        <v>57</v>
      </c>
      <c r="C146" s="22" t="s">
        <v>59</v>
      </c>
      <c r="D146" s="23">
        <f>STDEV(B147:B153)</f>
        <v>6.2297290317897094</v>
      </c>
    </row>
    <row r="147" spans="1:9" x14ac:dyDescent="0.3">
      <c r="B147" s="37">
        <v>45</v>
      </c>
      <c r="C147" s="22" t="s">
        <v>50</v>
      </c>
      <c r="D147" s="23">
        <f>AVERAGE(B147:B153)</f>
        <v>53.142857142857146</v>
      </c>
    </row>
    <row r="148" spans="1:9" x14ac:dyDescent="0.3">
      <c r="B148" s="35">
        <v>50</v>
      </c>
      <c r="C148" s="22" t="s">
        <v>51</v>
      </c>
      <c r="D148" s="17">
        <v>50</v>
      </c>
      <c r="I148" s="2"/>
    </row>
    <row r="149" spans="1:9" x14ac:dyDescent="0.3">
      <c r="B149" s="35">
        <v>55</v>
      </c>
      <c r="C149" s="22" t="s">
        <v>58</v>
      </c>
      <c r="D149" s="17">
        <v>7</v>
      </c>
      <c r="I149" s="2"/>
    </row>
    <row r="150" spans="1:9" x14ac:dyDescent="0.3">
      <c r="B150" s="35">
        <v>60</v>
      </c>
      <c r="C150" s="22" t="s">
        <v>60</v>
      </c>
      <c r="D150" s="23">
        <f>(D147-D148)/D146*(SQRT(7))</f>
        <v>1.3347640585603715</v>
      </c>
      <c r="I150" s="2"/>
    </row>
    <row r="151" spans="1:9" x14ac:dyDescent="0.3">
      <c r="B151" s="35">
        <v>62</v>
      </c>
      <c r="D151" s="31"/>
      <c r="I151" s="2"/>
    </row>
    <row r="152" spans="1:9" x14ac:dyDescent="0.3">
      <c r="B152" s="35">
        <v>48</v>
      </c>
      <c r="I152" s="2"/>
    </row>
    <row r="153" spans="1:9" ht="15" thickBot="1" x14ac:dyDescent="0.35">
      <c r="B153" s="36">
        <v>52</v>
      </c>
      <c r="I153" s="2"/>
    </row>
    <row r="154" spans="1:9" x14ac:dyDescent="0.3">
      <c r="I154" s="2"/>
    </row>
    <row r="155" spans="1:9" ht="18" x14ac:dyDescent="0.35">
      <c r="B155" s="8">
        <v>18</v>
      </c>
      <c r="C155" s="21" t="s">
        <v>61</v>
      </c>
      <c r="D155" s="8"/>
    </row>
    <row r="156" spans="1:9" ht="15" thickBot="1" x14ac:dyDescent="0.35">
      <c r="I156" s="2"/>
    </row>
    <row r="157" spans="1:9" ht="15" thickBot="1" x14ac:dyDescent="0.35">
      <c r="A157" s="45" t="s">
        <v>62</v>
      </c>
      <c r="B157" s="46" t="s">
        <v>63</v>
      </c>
      <c r="D157" s="31"/>
      <c r="I157" s="2"/>
    </row>
    <row r="158" spans="1:9" x14ac:dyDescent="0.3">
      <c r="A158" s="43">
        <v>85</v>
      </c>
      <c r="B158" s="44">
        <v>78</v>
      </c>
      <c r="C158" s="3" t="s">
        <v>73</v>
      </c>
      <c r="D158" s="31">
        <f>AVERAGE(A158:A162)</f>
        <v>88.2</v>
      </c>
      <c r="I158" s="2"/>
    </row>
    <row r="159" spans="1:9" x14ac:dyDescent="0.3">
      <c r="A159" s="39">
        <v>90</v>
      </c>
      <c r="B159" s="40">
        <v>75</v>
      </c>
      <c r="C159" s="22" t="s">
        <v>64</v>
      </c>
      <c r="D159" s="31">
        <f>AVERAGE(B158:B162)</f>
        <v>79</v>
      </c>
      <c r="I159" s="2"/>
    </row>
    <row r="160" spans="1:9" x14ac:dyDescent="0.3">
      <c r="A160" s="39">
        <v>88</v>
      </c>
      <c r="B160" s="40">
        <v>80</v>
      </c>
      <c r="C160" s="22" t="s">
        <v>66</v>
      </c>
      <c r="D160" s="11">
        <f>STDEV(A158:A162)</f>
        <v>2.8635642126552705</v>
      </c>
      <c r="I160" s="2"/>
    </row>
    <row r="161" spans="1:9" x14ac:dyDescent="0.3">
      <c r="A161" s="39">
        <v>92</v>
      </c>
      <c r="B161" s="40">
        <v>83</v>
      </c>
      <c r="C161" s="22" t="s">
        <v>65</v>
      </c>
      <c r="D161" s="11">
        <f>STDEV(B158:B162)</f>
        <v>2.9154759474226504</v>
      </c>
      <c r="H161" s="9"/>
      <c r="I161" s="2"/>
    </row>
    <row r="162" spans="1:9" ht="15" thickBot="1" x14ac:dyDescent="0.35">
      <c r="A162" s="41">
        <v>86</v>
      </c>
      <c r="B162" s="42">
        <v>79</v>
      </c>
      <c r="C162" s="22" t="s">
        <v>67</v>
      </c>
      <c r="D162" s="31">
        <v>5</v>
      </c>
      <c r="I162" s="2"/>
    </row>
    <row r="163" spans="1:9" x14ac:dyDescent="0.3">
      <c r="C163" s="22" t="s">
        <v>68</v>
      </c>
      <c r="D163" s="11">
        <f>(D158-D159)/(SQRT((D161)^2/5+(D160)^2/5))</f>
        <v>5.0340160275141628</v>
      </c>
    </row>
    <row r="164" spans="1:9" x14ac:dyDescent="0.3">
      <c r="C164" s="22"/>
      <c r="D164" s="11"/>
    </row>
    <row r="165" spans="1:9" x14ac:dyDescent="0.3">
      <c r="C165" s="33" t="s">
        <v>74</v>
      </c>
      <c r="D165" s="33"/>
      <c r="E165" s="33"/>
      <c r="F165" s="33"/>
      <c r="G165" s="33"/>
    </row>
    <row r="166" spans="1:9" x14ac:dyDescent="0.3">
      <c r="C166" s="33"/>
      <c r="D166" s="33"/>
      <c r="E166" s="33"/>
      <c r="F166" s="33"/>
      <c r="G166" s="33"/>
    </row>
    <row r="167" spans="1:9" x14ac:dyDescent="0.3">
      <c r="I167" s="2"/>
    </row>
    <row r="168" spans="1:9" ht="18" x14ac:dyDescent="0.35">
      <c r="B168" s="8">
        <v>19</v>
      </c>
      <c r="C168" s="21" t="s">
        <v>69</v>
      </c>
    </row>
    <row r="170" spans="1:9" x14ac:dyDescent="0.3">
      <c r="C170" s="32" t="s">
        <v>70</v>
      </c>
      <c r="D170" s="30">
        <v>5.0000000000000001E-3</v>
      </c>
    </row>
    <row r="171" spans="1:9" x14ac:dyDescent="0.3">
      <c r="C171" s="32" t="s">
        <v>71</v>
      </c>
      <c r="D171" s="30">
        <f>D162-1+D162-1</f>
        <v>8</v>
      </c>
    </row>
    <row r="172" spans="1:9" x14ac:dyDescent="0.3">
      <c r="C172" s="32" t="s">
        <v>72</v>
      </c>
      <c r="D172" s="30">
        <v>3.355</v>
      </c>
    </row>
    <row r="174" spans="1:9" ht="18" x14ac:dyDescent="0.35">
      <c r="B174" s="8">
        <v>20</v>
      </c>
      <c r="C174" s="21" t="s">
        <v>75</v>
      </c>
    </row>
    <row r="175" spans="1:9" x14ac:dyDescent="0.3">
      <c r="C175" s="34" t="s">
        <v>76</v>
      </c>
      <c r="D175" s="34"/>
      <c r="E175" s="34"/>
      <c r="F175" s="34"/>
      <c r="G175" s="34"/>
    </row>
    <row r="176" spans="1:9" x14ac:dyDescent="0.3">
      <c r="C176" s="34"/>
      <c r="D176" s="34"/>
      <c r="E176" s="34"/>
      <c r="F176" s="34"/>
      <c r="G176" s="34"/>
    </row>
    <row r="177" spans="3:7" x14ac:dyDescent="0.3">
      <c r="C177" s="34"/>
      <c r="D177" s="34"/>
      <c r="E177" s="34"/>
      <c r="F177" s="34"/>
      <c r="G177" s="34"/>
    </row>
    <row r="178" spans="3:7" x14ac:dyDescent="0.3">
      <c r="C178" s="34"/>
      <c r="D178" s="34"/>
      <c r="E178" s="34"/>
      <c r="F178" s="34"/>
      <c r="G178" s="34"/>
    </row>
    <row r="179" spans="3:7" x14ac:dyDescent="0.3">
      <c r="C179" s="34"/>
      <c r="D179" s="34"/>
      <c r="E179" s="34"/>
      <c r="F179" s="34"/>
      <c r="G179" s="34"/>
    </row>
    <row r="180" spans="3:7" x14ac:dyDescent="0.3">
      <c r="C180" s="34"/>
      <c r="D180" s="34"/>
      <c r="E180" s="34"/>
      <c r="F180" s="34"/>
      <c r="G180" s="34"/>
    </row>
    <row r="181" spans="3:7" x14ac:dyDescent="0.3">
      <c r="C181" s="34"/>
      <c r="D181" s="34"/>
      <c r="E181" s="34"/>
      <c r="F181" s="34"/>
      <c r="G181" s="34"/>
    </row>
    <row r="182" spans="3:7" x14ac:dyDescent="0.3">
      <c r="C182" s="34"/>
      <c r="D182" s="34"/>
      <c r="E182" s="34"/>
      <c r="F182" s="34"/>
      <c r="G182" s="34"/>
    </row>
    <row r="183" spans="3:7" x14ac:dyDescent="0.3">
      <c r="C183" s="34"/>
      <c r="D183" s="34"/>
      <c r="E183" s="34"/>
      <c r="F183" s="34"/>
      <c r="G183" s="34"/>
    </row>
    <row r="184" spans="3:7" x14ac:dyDescent="0.3">
      <c r="C184" s="34"/>
      <c r="D184" s="34"/>
      <c r="E184" s="34"/>
      <c r="F184" s="34"/>
      <c r="G184" s="34"/>
    </row>
    <row r="185" spans="3:7" x14ac:dyDescent="0.3">
      <c r="C185" s="34"/>
      <c r="D185" s="34"/>
      <c r="E185" s="34"/>
      <c r="F185" s="34"/>
      <c r="G185" s="34"/>
    </row>
    <row r="186" spans="3:7" x14ac:dyDescent="0.3">
      <c r="C186" s="34"/>
      <c r="D186" s="34"/>
      <c r="E186" s="34"/>
      <c r="F186" s="34"/>
      <c r="G186" s="34"/>
    </row>
    <row r="187" spans="3:7" x14ac:dyDescent="0.3">
      <c r="C187" s="34"/>
      <c r="D187" s="34"/>
      <c r="E187" s="34"/>
      <c r="F187" s="34"/>
      <c r="G187" s="34"/>
    </row>
    <row r="188" spans="3:7" x14ac:dyDescent="0.3">
      <c r="C188" s="34"/>
      <c r="D188" s="34"/>
      <c r="E188" s="34"/>
      <c r="F188" s="34"/>
      <c r="G188" s="34"/>
    </row>
  </sheetData>
  <sortState xmlns:xlrd2="http://schemas.microsoft.com/office/spreadsheetml/2017/richdata2" ref="B2:B3">
    <sortCondition ref="B2:B3"/>
  </sortState>
  <mergeCells count="15">
    <mergeCell ref="D14:I17"/>
    <mergeCell ref="C165:G166"/>
    <mergeCell ref="C175:G188"/>
    <mergeCell ref="D41:H42"/>
    <mergeCell ref="C128:G129"/>
    <mergeCell ref="C104:G104"/>
    <mergeCell ref="C105:D105"/>
    <mergeCell ref="C107:G108"/>
    <mergeCell ref="C110:G113"/>
    <mergeCell ref="C117:G117"/>
    <mergeCell ref="C120:G121"/>
    <mergeCell ref="D30:F30"/>
    <mergeCell ref="C94:E95"/>
    <mergeCell ref="D97:G103"/>
    <mergeCell ref="C124:G125"/>
  </mergeCells>
  <phoneticPr fontId="2"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ATHIRA A S</dc:creator>
  <cp:lastModifiedBy>ATHIRA A S</cp:lastModifiedBy>
  <dcterms:created xsi:type="dcterms:W3CDTF">2025-03-05T04:43:05Z</dcterms:created>
  <dcterms:modified xsi:type="dcterms:W3CDTF">2025-03-06T14:06:26Z</dcterms:modified>
</cp:coreProperties>
</file>