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EV Laptop\afaq.shakoor@evantagesoft.com\WebDNA\WPL Transaction Logs\"/>
    </mc:Choice>
  </mc:AlternateContent>
  <xr:revisionPtr revIDLastSave="0" documentId="8_{F9211E32-C7A2-4929-8CE9-60F585C6CE05}" xr6:coauthVersionLast="36" xr6:coauthVersionMax="36" xr10:uidLastSave="{00000000-0000-0000-0000-000000000000}"/>
  <bookViews>
    <workbookView xWindow="-110" yWindow="-110" windowWidth="23260" windowHeight="12580" xr2:uid="{DEB9EA35-032C-4653-8D17-3C92B0E1EA6B}"/>
  </bookViews>
  <sheets>
    <sheet name="Sheet1" sheetId="1" r:id="rId1"/>
    <sheet name="Sheet4" sheetId="4" state="hidden" r:id="rId2"/>
  </sheets>
  <definedNames>
    <definedName name="_xlnm._FilterDatabase" localSheetId="0" hidden="1">Sheet1!$A$1:$Y$110</definedName>
  </definedNames>
  <calcPr calcId="191029"/>
  <pivotCaches>
    <pivotCache cacheId="1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D116" i="1"/>
  <c r="E116" i="1"/>
  <c r="F116" i="1"/>
  <c r="G116" i="1"/>
  <c r="H116" i="1"/>
  <c r="I116" i="1"/>
  <c r="I117" i="1" s="1"/>
  <c r="J116" i="1"/>
  <c r="C117" i="1"/>
  <c r="D117" i="1"/>
  <c r="E117" i="1"/>
  <c r="F117" i="1"/>
  <c r="G117" i="1"/>
  <c r="H117" i="1"/>
  <c r="J117" i="1"/>
  <c r="D9" i="4" l="1"/>
  <c r="D8" i="4"/>
  <c r="D22" i="4" l="1"/>
  <c r="D21" i="4"/>
  <c r="D20" i="4"/>
  <c r="D10" i="4" l="1"/>
  <c r="D11" i="4" l="1"/>
  <c r="D19" i="4" l="1"/>
  <c r="D18" i="4" l="1"/>
  <c r="D12" i="4" l="1"/>
  <c r="D17" i="4"/>
  <c r="D16" i="4"/>
  <c r="D15" i="4"/>
  <c r="D14" i="4"/>
  <c r="D13" i="4"/>
</calcChain>
</file>

<file path=xl/sharedStrings.xml><?xml version="1.0" encoding="utf-8"?>
<sst xmlns="http://schemas.openxmlformats.org/spreadsheetml/2006/main" count="1145" uniqueCount="302">
  <si>
    <t>Roundup Transaction</t>
  </si>
  <si>
    <t>1Link Fee</t>
  </si>
  <si>
    <t>Gross Revenue to WPL</t>
  </si>
  <si>
    <t>FED Region ID</t>
  </si>
  <si>
    <t>PAN</t>
  </si>
  <si>
    <t>STAN</t>
  </si>
  <si>
    <t>Response Code</t>
  </si>
  <si>
    <t>S. NO</t>
  </si>
  <si>
    <t>Transaction Date Time</t>
  </si>
  <si>
    <t>Terminal ID</t>
  </si>
  <si>
    <t>Message Type</t>
  </si>
  <si>
    <t>Transaction Name</t>
  </si>
  <si>
    <t>Channel Name</t>
  </si>
  <si>
    <t>Acq. Institution</t>
  </si>
  <si>
    <t>Card Account</t>
  </si>
  <si>
    <t>Transaction Amount</t>
  </si>
  <si>
    <t>Fee From 1Link</t>
  </si>
  <si>
    <t>Applicable Tax Rate</t>
  </si>
  <si>
    <t>FED (As Per Regional Tarriff)</t>
  </si>
  <si>
    <t>WPL</t>
  </si>
  <si>
    <t>1R</t>
  </si>
  <si>
    <t>Balance Inquiry</t>
  </si>
  <si>
    <t>CTM Withdrawal</t>
  </si>
  <si>
    <t>0200</t>
  </si>
  <si>
    <t>Cash Withdrawal</t>
  </si>
  <si>
    <t>Total</t>
  </si>
  <si>
    <t>Count Success</t>
  </si>
  <si>
    <t>Amount Success</t>
  </si>
  <si>
    <t xml:space="preserve">Count Failure </t>
  </si>
  <si>
    <t>Amount Failure</t>
  </si>
  <si>
    <t>Counter Reversal</t>
  </si>
  <si>
    <t>Amount Reversal</t>
  </si>
  <si>
    <t>PROCESSED_OK</t>
  </si>
  <si>
    <t>Count Success (After Reversal)</t>
  </si>
  <si>
    <t>Amount Success (After Reversal)</t>
  </si>
  <si>
    <t>BAD_PIN</t>
  </si>
  <si>
    <t>CTM</t>
  </si>
  <si>
    <t>Refunded to Customer</t>
  </si>
  <si>
    <t>Net Revenue</t>
  </si>
  <si>
    <t>Net Settlement to Alliance</t>
  </si>
  <si>
    <t>Row Labels</t>
  </si>
  <si>
    <t>Grand Total</t>
  </si>
  <si>
    <t>Count of S. NO</t>
  </si>
  <si>
    <t>Sum of Roundup Transaction</t>
  </si>
  <si>
    <t>Alliance Location</t>
  </si>
  <si>
    <t>Alliance ID</t>
  </si>
  <si>
    <t>3R</t>
  </si>
  <si>
    <t>WPL Gross Tariff</t>
  </si>
  <si>
    <t>WRAP LAB 1               </t>
  </si>
  <si>
    <t>2R</t>
  </si>
  <si>
    <t>U MART                   </t>
  </si>
  <si>
    <t>LOW_BALANCE</t>
  </si>
  <si>
    <t>REVERSALS</t>
  </si>
  <si>
    <t>0420</t>
  </si>
  <si>
    <t>Bad Pin</t>
  </si>
  <si>
    <t>Low Balance</t>
  </si>
  <si>
    <t>ORIGINAL_TRANSACTION_NOT_FOUND</t>
  </si>
  <si>
    <t>10030172</t>
  </si>
  <si>
    <t>HAMZA MART               </t>
  </si>
  <si>
    <t>1201051000070PK</t>
  </si>
  <si>
    <t>10030171</t>
  </si>
  <si>
    <t>1201051000069PK</t>
  </si>
  <si>
    <t>10029170</t>
  </si>
  <si>
    <t>DARBAR FILLING STATION   </t>
  </si>
  <si>
    <t>1202141000068PK</t>
  </si>
  <si>
    <t>22507120</t>
  </si>
  <si>
    <t>1214041000018PK</t>
  </si>
  <si>
    <t>E KHYBER SHINWARI        </t>
  </si>
  <si>
    <t>10010140</t>
  </si>
  <si>
    <t>ZAINAB FAMILY MART       </t>
  </si>
  <si>
    <t>1301051000038PK</t>
  </si>
  <si>
    <t>10020153</t>
  </si>
  <si>
    <t>1101191000051PK</t>
  </si>
  <si>
    <t>10020154</t>
  </si>
  <si>
    <t>1101191000052PK</t>
  </si>
  <si>
    <t>22494103</t>
  </si>
  <si>
    <t>PZ PHARMACY &amp; SUPER STORE</t>
  </si>
  <si>
    <t>1301111000001PK</t>
  </si>
  <si>
    <t>10024162</t>
  </si>
  <si>
    <t>AHMAD ELECTRIC  STORE    </t>
  </si>
  <si>
    <t>1513251000060PK</t>
  </si>
  <si>
    <t>5R</t>
  </si>
  <si>
    <t>000260</t>
  </si>
  <si>
    <t>000269</t>
  </si>
  <si>
    <t>10035178</t>
  </si>
  <si>
    <t>DIGI KHATA SMC PVT LTD   </t>
  </si>
  <si>
    <t>1207031000076PK</t>
  </si>
  <si>
    <t>000270</t>
  </si>
  <si>
    <t>000271</t>
  </si>
  <si>
    <t>22511126</t>
  </si>
  <si>
    <t>AL KAHIR CHAMIST         </t>
  </si>
  <si>
    <t>1301111000024PK</t>
  </si>
  <si>
    <t>5403758003652653</t>
  </si>
  <si>
    <t xml:space="preserve"> </t>
  </si>
  <si>
    <t>5403758084015911</t>
  </si>
  <si>
    <t>000112</t>
  </si>
  <si>
    <t>4375840257001089</t>
  </si>
  <si>
    <t>4649510218082854</t>
  </si>
  <si>
    <t>6292400018435236</t>
  </si>
  <si>
    <t>000007</t>
  </si>
  <si>
    <t>2205841000539961</t>
  </si>
  <si>
    <t>2205590003694105</t>
  </si>
  <si>
    <t>000143</t>
  </si>
  <si>
    <t>4523372202607589</t>
  </si>
  <si>
    <t>000272</t>
  </si>
  <si>
    <t>6291110101374140</t>
  </si>
  <si>
    <t>002665</t>
  </si>
  <si>
    <t>4214618100504250</t>
  </si>
  <si>
    <t>002666</t>
  </si>
  <si>
    <t>HOST_LINK_DOWN</t>
  </si>
  <si>
    <t>002667</t>
  </si>
  <si>
    <t>4214618101752452</t>
  </si>
  <si>
    <t>000197</t>
  </si>
  <si>
    <t>4649516701028155</t>
  </si>
  <si>
    <t>002668</t>
  </si>
  <si>
    <t>002669</t>
  </si>
  <si>
    <t>4213397003689002</t>
  </si>
  <si>
    <t>000113</t>
  </si>
  <si>
    <t>5403755010724244</t>
  </si>
  <si>
    <t>000256</t>
  </si>
  <si>
    <t>000146</t>
  </si>
  <si>
    <t>000147</t>
  </si>
  <si>
    <t>5431260000574820</t>
  </si>
  <si>
    <t>002670</t>
  </si>
  <si>
    <t>6234061004053028</t>
  </si>
  <si>
    <t>002671</t>
  </si>
  <si>
    <t>002672</t>
  </si>
  <si>
    <t>4649520112014424</t>
  </si>
  <si>
    <t>10017149</t>
  </si>
  <si>
    <t>000134</t>
  </si>
  <si>
    <t>GARDEN SUPER MART        </t>
  </si>
  <si>
    <t>1301051000047PK</t>
  </si>
  <si>
    <t>4214618102877357</t>
  </si>
  <si>
    <t>000273</t>
  </si>
  <si>
    <t>5174200000285200</t>
  </si>
  <si>
    <t>000257</t>
  </si>
  <si>
    <t>4523372700039285</t>
  </si>
  <si>
    <t>000162</t>
  </si>
  <si>
    <t>4862477001069433</t>
  </si>
  <si>
    <t>000274</t>
  </si>
  <si>
    <t>6216570034107770</t>
  </si>
  <si>
    <t>000198</t>
  </si>
  <si>
    <t>5160620810010041</t>
  </si>
  <si>
    <t>000200</t>
  </si>
  <si>
    <t>4215000003588137</t>
  </si>
  <si>
    <t>000201</t>
  </si>
  <si>
    <t>4649510809043505</t>
  </si>
  <si>
    <t>000114</t>
  </si>
  <si>
    <t>2206000002437471</t>
  </si>
  <si>
    <t>002673</t>
  </si>
  <si>
    <t>4649520306018504</t>
  </si>
  <si>
    <t>10034177</t>
  </si>
  <si>
    <t>000084</t>
  </si>
  <si>
    <t>1101191000075PK</t>
  </si>
  <si>
    <t>2205530424000854</t>
  </si>
  <si>
    <t>000163</t>
  </si>
  <si>
    <t>4375840004017727</t>
  </si>
  <si>
    <t>000085</t>
  </si>
  <si>
    <t>6233591084115322</t>
  </si>
  <si>
    <t>002028</t>
  </si>
  <si>
    <t>6233595010047939</t>
  </si>
  <si>
    <t>002029</t>
  </si>
  <si>
    <t>2205580013773288</t>
  </si>
  <si>
    <t>000149</t>
  </si>
  <si>
    <t>000150</t>
  </si>
  <si>
    <t>2206000002470563</t>
  </si>
  <si>
    <t>000151</t>
  </si>
  <si>
    <t>4214618102628321</t>
  </si>
  <si>
    <t>002674</t>
  </si>
  <si>
    <t>4025837006027997</t>
  </si>
  <si>
    <t>002030</t>
  </si>
  <si>
    <t>5391600009936074</t>
  </si>
  <si>
    <t>000202</t>
  </si>
  <si>
    <t>4649529932008722</t>
  </si>
  <si>
    <t>002031</t>
  </si>
  <si>
    <t>4523372600371986</t>
  </si>
  <si>
    <t>002032</t>
  </si>
  <si>
    <t>6243860012583671</t>
  </si>
  <si>
    <t>000152</t>
  </si>
  <si>
    <t>2205930400793094</t>
  </si>
  <si>
    <t>000153</t>
  </si>
  <si>
    <t>ACCOUNT_INACTIVE</t>
  </si>
  <si>
    <t>000154</t>
  </si>
  <si>
    <t>4374520015585117</t>
  </si>
  <si>
    <t>002033</t>
  </si>
  <si>
    <t>000155</t>
  </si>
  <si>
    <t>5245214401004537</t>
  </si>
  <si>
    <t>002675</t>
  </si>
  <si>
    <t>4523372103315431</t>
  </si>
  <si>
    <t>002034</t>
  </si>
  <si>
    <t>5380869967002152</t>
  </si>
  <si>
    <t>002035</t>
  </si>
  <si>
    <t>6234070001775749</t>
  </si>
  <si>
    <t>000165</t>
  </si>
  <si>
    <t>000166</t>
  </si>
  <si>
    <t>5403758086459273</t>
  </si>
  <si>
    <t>002676</t>
  </si>
  <si>
    <t>5366190046359572</t>
  </si>
  <si>
    <t>002677</t>
  </si>
  <si>
    <t>2205531050017279</t>
  </si>
  <si>
    <t>002036</t>
  </si>
  <si>
    <t>002037</t>
  </si>
  <si>
    <t>002038</t>
  </si>
  <si>
    <t>5391600010102070</t>
  </si>
  <si>
    <t>000203</t>
  </si>
  <si>
    <t>4375841130027002</t>
  </si>
  <si>
    <t>002039</t>
  </si>
  <si>
    <t>002040</t>
  </si>
  <si>
    <t>4649519907028854</t>
  </si>
  <si>
    <t>002041</t>
  </si>
  <si>
    <t>4283440900435338</t>
  </si>
  <si>
    <t>002042</t>
  </si>
  <si>
    <t>4374530020125247</t>
  </si>
  <si>
    <t>002043</t>
  </si>
  <si>
    <t>6234062000507231</t>
  </si>
  <si>
    <t>002678</t>
  </si>
  <si>
    <t>6291010300536236</t>
  </si>
  <si>
    <t>002044</t>
  </si>
  <si>
    <t>4214618120644821</t>
  </si>
  <si>
    <t>002045</t>
  </si>
  <si>
    <t>4617587000461387</t>
  </si>
  <si>
    <t>002679</t>
  </si>
  <si>
    <t>6233591007050234</t>
  </si>
  <si>
    <t>002046</t>
  </si>
  <si>
    <t>5245210101011764</t>
  </si>
  <si>
    <t>002047</t>
  </si>
  <si>
    <t>5391600006115870</t>
  </si>
  <si>
    <t>000258</t>
  </si>
  <si>
    <t>6234061001906459</t>
  </si>
  <si>
    <t>000086</t>
  </si>
  <si>
    <t>4649524401014814</t>
  </si>
  <si>
    <t>002680</t>
  </si>
  <si>
    <t>5590490019802683</t>
  </si>
  <si>
    <t>002048</t>
  </si>
  <si>
    <t>4523372301759422</t>
  </si>
  <si>
    <t>002681</t>
  </si>
  <si>
    <t>4762150048006111</t>
  </si>
  <si>
    <t>002049</t>
  </si>
  <si>
    <t>2205590006847924</t>
  </si>
  <si>
    <t>000115</t>
  </si>
  <si>
    <t>4025837001907110</t>
  </si>
  <si>
    <t>002050</t>
  </si>
  <si>
    <t>4523372303618030</t>
  </si>
  <si>
    <t>002682</t>
  </si>
  <si>
    <t>002683</t>
  </si>
  <si>
    <t>5391600010662446</t>
  </si>
  <si>
    <t>002684</t>
  </si>
  <si>
    <t>5403758084906523</t>
  </si>
  <si>
    <t>002685</t>
  </si>
  <si>
    <t>5366190056864263</t>
  </si>
  <si>
    <t>002686</t>
  </si>
  <si>
    <t>4374530017507027</t>
  </si>
  <si>
    <t>002051</t>
  </si>
  <si>
    <t>4649511028006919</t>
  </si>
  <si>
    <t>001802</t>
  </si>
  <si>
    <t>4762150052948869</t>
  </si>
  <si>
    <t>002687</t>
  </si>
  <si>
    <t>6292400026356176</t>
  </si>
  <si>
    <t>002688</t>
  </si>
  <si>
    <t>4214618100570269</t>
  </si>
  <si>
    <t>002052</t>
  </si>
  <si>
    <t>5157240230000251</t>
  </si>
  <si>
    <t>002689</t>
  </si>
  <si>
    <t>2205463005394993</t>
  </si>
  <si>
    <t>002690</t>
  </si>
  <si>
    <t>5172960000155545</t>
  </si>
  <si>
    <t>002691</t>
  </si>
  <si>
    <t>4025837005396625</t>
  </si>
  <si>
    <t>000116</t>
  </si>
  <si>
    <t>4328681255000071</t>
  </si>
  <si>
    <t>000593</t>
  </si>
  <si>
    <t>2205453001467901</t>
  </si>
  <si>
    <t>002692</t>
  </si>
  <si>
    <t>002693</t>
  </si>
  <si>
    <t>4025837002578076</t>
  </si>
  <si>
    <t>002694</t>
  </si>
  <si>
    <t>4375850197003749</t>
  </si>
  <si>
    <t>002695</t>
  </si>
  <si>
    <t>5403758086385205</t>
  </si>
  <si>
    <t>002696</t>
  </si>
  <si>
    <t>002697</t>
  </si>
  <si>
    <t>4649520178004293</t>
  </si>
  <si>
    <t>002053</t>
  </si>
  <si>
    <t>4025837002960753</t>
  </si>
  <si>
    <t>000167</t>
  </si>
  <si>
    <t>4374530018078671</t>
  </si>
  <si>
    <t>001803</t>
  </si>
  <si>
    <t>4214618102704031</t>
  </si>
  <si>
    <t>000259</t>
  </si>
  <si>
    <t>4649520135015408</t>
  </si>
  <si>
    <t>002054</t>
  </si>
  <si>
    <t>5403758001559496</t>
  </si>
  <si>
    <t>002055</t>
  </si>
  <si>
    <t>5366190046584138</t>
  </si>
  <si>
    <t>4017699825000070</t>
  </si>
  <si>
    <t>002698</t>
  </si>
  <si>
    <t>6234062000177738</t>
  </si>
  <si>
    <t>002699</t>
  </si>
  <si>
    <t>5160620255005944</t>
  </si>
  <si>
    <t>000168</t>
  </si>
  <si>
    <t>Host Link Down</t>
  </si>
  <si>
    <t>Account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</si>
</sst>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\ 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>
      <alignment vertical="top"/>
    </xf>
  </cellStyleXfs>
  <cellXfs count="46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49" fontId="0" fillId="0" borderId="0" xfId="0" applyNumberFormat="1"/>
    <xf numFmtId="164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2" borderId="0" xfId="2" applyFont="1" applyAlignment="1">
      <alignment wrapText="1"/>
    </xf>
    <xf numFmtId="49" fontId="2" fillId="0" borderId="0" xfId="0" applyNumberFormat="1" applyFont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43" fontId="0" fillId="0" borderId="0" xfId="1" applyFont="1" applyAlignment="1">
      <alignment horizontal="right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/>
    <xf numFmtId="43" fontId="5" fillId="0" borderId="0" xfId="1" applyFont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1" fontId="0" fillId="0" borderId="1" xfId="0" applyNumberFormat="1" applyBorder="1" applyAlignment="1">
      <alignment horizontal="right"/>
    </xf>
    <xf numFmtId="43" fontId="0" fillId="0" borderId="1" xfId="1" applyFont="1" applyBorder="1" applyAlignment="1">
      <alignment horizontal="right"/>
    </xf>
    <xf numFmtId="49" fontId="0" fillId="0" borderId="2" xfId="0" applyNumberFormat="1" applyBorder="1"/>
    <xf numFmtId="49" fontId="2" fillId="2" borderId="3" xfId="2" applyNumberFormat="1" applyFont="1" applyBorder="1" applyAlignment="1">
      <alignment wrapText="1"/>
    </xf>
    <xf numFmtId="49" fontId="2" fillId="2" borderId="4" xfId="2" applyNumberFormat="1" applyFont="1" applyBorder="1" applyAlignment="1">
      <alignment wrapText="1"/>
    </xf>
    <xf numFmtId="49" fontId="2" fillId="0" borderId="5" xfId="0" applyNumberFormat="1" applyFont="1" applyBorder="1"/>
    <xf numFmtId="43" fontId="0" fillId="0" borderId="6" xfId="1" applyFont="1" applyBorder="1" applyAlignment="1">
      <alignment horizontal="right"/>
    </xf>
    <xf numFmtId="0" fontId="2" fillId="0" borderId="5" xfId="0" applyFont="1" applyBorder="1"/>
    <xf numFmtId="49" fontId="2" fillId="0" borderId="7" xfId="0" applyNumberFormat="1" applyFont="1" applyBorder="1"/>
    <xf numFmtId="1" fontId="2" fillId="0" borderId="8" xfId="0" applyNumberFormat="1" applyFont="1" applyBorder="1" applyAlignment="1">
      <alignment horizontal="right"/>
    </xf>
    <xf numFmtId="43" fontId="2" fillId="0" borderId="8" xfId="1" applyFont="1" applyBorder="1" applyAlignment="1">
      <alignment horizontal="right"/>
    </xf>
    <xf numFmtId="43" fontId="2" fillId="0" borderId="9" xfId="1" applyFont="1" applyBorder="1" applyAlignment="1">
      <alignment horizontal="right"/>
    </xf>
    <xf numFmtId="43" fontId="2" fillId="0" borderId="0" xfId="1" applyFont="1" applyBorder="1" applyAlignment="1">
      <alignment horizontal="right"/>
    </xf>
    <xf numFmtId="43" fontId="5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0" xfId="0" applyFont="1" applyBorder="1" applyAlignment="1">
      <alignment horizontal="left"/>
    </xf>
    <xf numFmtId="0" fontId="2" fillId="0" borderId="10" xfId="0" applyNumberFormat="1" applyFont="1" applyBorder="1"/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43" fontId="1" fillId="0" borderId="8" xfId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43" fontId="5" fillId="0" borderId="0" xfId="0" applyNumberFormat="1" applyFont="1"/>
  </cellXfs>
  <cellStyles count="4">
    <cellStyle name="60% - Accent3" xfId="2" builtinId="40"/>
    <cellStyle name="Comma" xfId="1" builtinId="3"/>
    <cellStyle name="Normal" xfId="0" builtinId="0"/>
    <cellStyle name="Normal 2 2" xfId="3" xr:uid="{33687321-8AD2-4D3D-8342-AA33F38C4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aq Shakoor" refreshedDate="45268.822283217596" createdVersion="6" refreshedVersion="6" minRefreshableVersion="3" recordCount="109" xr:uid="{F1115869-A3FF-4D19-9A8C-80873D903CDE}">
  <cacheSource type="worksheet">
    <worksheetSource ref="A1:Y110" sheet="Sheet1"/>
  </cacheSource>
  <cacheFields count="25">
    <cacheField name="S. NO" numFmtId="0">
      <sharedItems containsSemiMixedTypes="0" containsString="0" containsNumber="1" containsInteger="1" minValue="1" maxValue="109"/>
    </cacheField>
    <cacheField name="Transaction Date Time" numFmtId="164">
      <sharedItems containsSemiMixedTypes="0" containsNonDate="0" containsDate="1" containsString="0" minDate="2023-12-08T00:08:08" maxDate="2023-12-08T19:21:11"/>
    </cacheField>
    <cacheField name="PAN" numFmtId="49">
      <sharedItems/>
    </cacheField>
    <cacheField name="Terminal ID" numFmtId="49">
      <sharedItems/>
    </cacheField>
    <cacheField name="Message Type" numFmtId="49">
      <sharedItems count="2">
        <s v="0200"/>
        <s v="0420"/>
      </sharedItems>
    </cacheField>
    <cacheField name="Transaction Name" numFmtId="0">
      <sharedItems count="2">
        <s v="CTM Withdrawal"/>
        <s v="Balance Inquiry" u="1"/>
      </sharedItems>
    </cacheField>
    <cacheField name="STAN" numFmtId="49">
      <sharedItems/>
    </cacheField>
    <cacheField name="Channel Name" numFmtId="0">
      <sharedItems/>
    </cacheField>
    <cacheField name="Acq. Institution" numFmtId="0">
      <sharedItems containsSemiMixedTypes="0" containsString="0" containsNumber="1" containsInteger="1" minValue="99991400000" maxValue="99991400000"/>
    </cacheField>
    <cacheField name="Card Account" numFmtId="0">
      <sharedItems containsNonDate="0" containsString="0" containsBlank="1"/>
    </cacheField>
    <cacheField name="Transaction Amount" numFmtId="43">
      <sharedItems containsSemiMixedTypes="0" containsString="0" containsNumber="1" containsInteger="1" minValue="0" maxValue="62089"/>
    </cacheField>
    <cacheField name="Roundup Transaction" numFmtId="43">
      <sharedItems containsSemiMixedTypes="0" containsString="0" containsNumber="1" containsInteger="1" minValue="500" maxValue="62089"/>
    </cacheField>
    <cacheField name="WPL Gross Tariff" numFmtId="43">
      <sharedItems containsSemiMixedTypes="0" containsString="0" containsNumber="1" containsInteger="1" minValue="0" maxValue="540"/>
    </cacheField>
    <cacheField name="Fee From 1Link" numFmtId="43">
      <sharedItems containsSemiMixedTypes="0" containsString="0" containsNumber="1" minValue="0" maxValue="18.75"/>
    </cacheField>
    <cacheField name="1Link Fee" numFmtId="43">
      <sharedItems containsSemiMixedTypes="0" containsString="0" containsNumber="1" minValue="0" maxValue="4.6900000000000004"/>
    </cacheField>
    <cacheField name="Alliance Location" numFmtId="0">
      <sharedItems containsBlank="1"/>
    </cacheField>
    <cacheField name="Alliance ID" numFmtId="0">
      <sharedItems containsBlank="1"/>
    </cacheField>
    <cacheField name="Response Code" numFmtId="0">
      <sharedItems count="18">
        <s v="PROCESSED_OK"/>
        <s v="HOST_LINK_DOWN"/>
        <s v="BAD_PIN"/>
        <s v="ORIGINAL_TRANSACTION_NOT_FOUND"/>
        <s v="ACCOUNT_INACTIVE"/>
        <s v="LOW_BALANCE"/>
        <s v="WARM_CARD" u="1"/>
        <s v="TRANSACTION_TIMEDOUT" u="1"/>
        <s v="REFUSED_IMD" u="1"/>
        <s v="ORIGINAL_DATA_ELEMENT_MISMATCH" u="1"/>
        <s v="TRANSACTION_REJECTED" u="1"/>
        <s v="REFER_TO_ISSUER" u="1"/>
        <s v="HOT_CARD" u="1"/>
        <s v="BAD_CARD_STATUS" u="1"/>
        <s v="LIMIT_EXCEEDED" u="1"/>
        <s v="INVALID_ACCOUNT_STATUS" u="1"/>
        <s v="UNABLE_TO_PROCESS" u="1"/>
        <s v="CASH_TRANSACTION_NOT_ALLOWED" u="1"/>
      </sharedItems>
    </cacheField>
    <cacheField name="Net Settlement to Alliance" numFmtId="43">
      <sharedItems containsSemiMixedTypes="0" containsString="0" containsNumber="1" containsInteger="1" minValue="0" maxValue="61549"/>
    </cacheField>
    <cacheField name="Gross Revenue to WPL" numFmtId="43">
      <sharedItems containsSemiMixedTypes="0" containsString="0" containsNumber="1" minValue="0" maxValue="558.75"/>
    </cacheField>
    <cacheField name="FED Region ID" numFmtId="0">
      <sharedItems containsBlank="1"/>
    </cacheField>
    <cacheField name="Applicable Tax Rate" numFmtId="9">
      <sharedItems containsString="0" containsBlank="1" containsNumber="1" minValue="0.13" maxValue="0.16"/>
    </cacheField>
    <cacheField name="FED (As Per Regional Tarriff)" numFmtId="43">
      <sharedItems containsSemiMixedTypes="0" containsString="0" containsNumber="1" minValue="0" maxValue="89.4"/>
    </cacheField>
    <cacheField name="Refunded to Customer" numFmtId="43">
      <sharedItems containsSemiMixedTypes="0" containsString="0" containsNumber="1" containsInteger="1" minValue="0" maxValue="0"/>
    </cacheField>
    <cacheField name="Net Revenue" numFmtId="43">
      <sharedItems containsSemiMixedTypes="0" containsString="0" containsNumber="1" minValue="0" maxValue="469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"/>
    <d v="2023-12-08T00:08:08"/>
    <s v="5403758084015911"/>
    <s v="10029170"/>
    <x v="0"/>
    <x v="0"/>
    <s v="000112"/>
    <s v="WPL"/>
    <n v="99991400000"/>
    <m/>
    <n v="1500"/>
    <n v="1500"/>
    <n v="9"/>
    <n v="18.75"/>
    <n v="4.6900000000000004"/>
    <s v="DARBAR FILLING STATION   "/>
    <s v="1202141000068PK"/>
    <x v="0"/>
    <n v="1491"/>
    <n v="27.75"/>
    <s v="2R"/>
    <n v="0.16"/>
    <n v="4.4400000000000004"/>
    <n v="0"/>
    <n v="23.31"/>
  </r>
  <r>
    <n v="2"/>
    <d v="2023-12-08T09:28:09"/>
    <s v="4375840257001089"/>
    <s v="10030171"/>
    <x v="0"/>
    <x v="0"/>
    <s v="000269"/>
    <s v="WPL"/>
    <n v="99991400000"/>
    <m/>
    <n v="2341"/>
    <n v="2341"/>
    <n v="30"/>
    <n v="18.75"/>
    <n v="4.6900000000000004"/>
    <s v="HAMZA MART               "/>
    <s v="1201051000069PK"/>
    <x v="0"/>
    <n v="2311"/>
    <n v="48.75"/>
    <s v="2R"/>
    <n v="0.16"/>
    <n v="7.8"/>
    <n v="0"/>
    <n v="40.950000000000003"/>
  </r>
  <r>
    <n v="3"/>
    <d v="2023-12-08T09:46:07"/>
    <s v="4649510218082854"/>
    <s v="10030171"/>
    <x v="0"/>
    <x v="0"/>
    <s v="000270"/>
    <s v="WPL"/>
    <n v="99991400000"/>
    <m/>
    <n v="6809"/>
    <n v="6809"/>
    <n v="60"/>
    <n v="18.75"/>
    <n v="4.6900000000000004"/>
    <s v="HAMZA MART               "/>
    <s v="1201051000069PK"/>
    <x v="0"/>
    <n v="6749"/>
    <n v="78.75"/>
    <s v="2R"/>
    <n v="0.16"/>
    <n v="12.6"/>
    <n v="0"/>
    <n v="66.150000000000006"/>
  </r>
  <r>
    <n v="4"/>
    <d v="2023-12-08T10:56:29"/>
    <s v="6292400018435236"/>
    <s v="10035178"/>
    <x v="0"/>
    <x v="0"/>
    <s v="000007"/>
    <s v="WPL"/>
    <n v="99991400000"/>
    <m/>
    <n v="500"/>
    <n v="500"/>
    <n v="8"/>
    <n v="18.75"/>
    <n v="4.6900000000000004"/>
    <s v="DIGI KHATA SMC PVT LTD   "/>
    <s v="1207031000076PK"/>
    <x v="0"/>
    <n v="492"/>
    <n v="26.75"/>
    <s v="2R"/>
    <n v="0.16"/>
    <n v="4.28"/>
    <n v="0"/>
    <n v="22.47"/>
  </r>
  <r>
    <n v="5"/>
    <d v="2023-12-08T11:21:44"/>
    <s v="2205841000539961"/>
    <s v="10030171"/>
    <x v="0"/>
    <x v="0"/>
    <s v="000271"/>
    <s v="WPL"/>
    <n v="99991400000"/>
    <m/>
    <n v="3725"/>
    <n v="3725"/>
    <n v="40"/>
    <n v="18.75"/>
    <n v="4.6900000000000004"/>
    <s v="HAMZA MART               "/>
    <s v="1201051000069PK"/>
    <x v="0"/>
    <n v="3685"/>
    <n v="58.75"/>
    <s v="2R"/>
    <n v="0.16"/>
    <n v="9.4"/>
    <n v="0"/>
    <n v="49.35"/>
  </r>
  <r>
    <n v="6"/>
    <d v="2023-12-08T11:27:42"/>
    <s v="2205590003694105"/>
    <s v="10024162"/>
    <x v="0"/>
    <x v="0"/>
    <s v="000143"/>
    <s v="WPL"/>
    <n v="99991400000"/>
    <m/>
    <n v="20000"/>
    <n v="20000"/>
    <n v="155"/>
    <n v="18.75"/>
    <n v="4.6900000000000004"/>
    <s v="AHMAD ELECTRIC  STORE    "/>
    <s v="1513251000060PK"/>
    <x v="0"/>
    <n v="19845"/>
    <n v="173.75"/>
    <s v="5R"/>
    <n v="0.15"/>
    <n v="26.06"/>
    <n v="0"/>
    <n v="147.69"/>
  </r>
  <r>
    <n v="7"/>
    <d v="2023-12-08T11:54:30"/>
    <s v="4523372202607589"/>
    <s v="10030171"/>
    <x v="0"/>
    <x v="0"/>
    <s v="000272"/>
    <s v="WPL"/>
    <n v="99991400000"/>
    <m/>
    <n v="1560"/>
    <n v="1560"/>
    <n v="15"/>
    <n v="18.75"/>
    <n v="4.6900000000000004"/>
    <s v="HAMZA MART               "/>
    <s v="1201051000069PK"/>
    <x v="0"/>
    <n v="1545"/>
    <n v="33.75"/>
    <s v="2R"/>
    <n v="0.16"/>
    <n v="5.4"/>
    <n v="0"/>
    <n v="28.35"/>
  </r>
  <r>
    <n v="8"/>
    <d v="2023-12-08T12:29:08"/>
    <s v="6291110101374140"/>
    <s v="22507120"/>
    <x v="0"/>
    <x v="0"/>
    <s v="002665"/>
    <s v="WPL"/>
    <n v="99991400000"/>
    <m/>
    <n v="62089"/>
    <n v="62089"/>
    <n v="540"/>
    <n v="18.75"/>
    <n v="4.6900000000000004"/>
    <s v="U MART                   "/>
    <s v="1214041000018PK"/>
    <x v="0"/>
    <n v="61549"/>
    <n v="558.75"/>
    <s v="2R"/>
    <n v="0.16"/>
    <n v="89.4"/>
    <n v="0"/>
    <n v="469.35"/>
  </r>
  <r>
    <n v="9"/>
    <d v="2023-12-08T12:33:15"/>
    <s v="4214618100504250"/>
    <s v="22507120"/>
    <x v="0"/>
    <x v="0"/>
    <s v="002666"/>
    <s v="WPL"/>
    <n v="99991400000"/>
    <m/>
    <n v="25405"/>
    <n v="25405"/>
    <n v="225"/>
    <n v="0"/>
    <n v="0"/>
    <s v="U MART                   "/>
    <s v="1214041000018PK"/>
    <x v="1"/>
    <n v="0"/>
    <n v="0"/>
    <m/>
    <m/>
    <n v="0"/>
    <n v="0"/>
    <n v="0"/>
  </r>
  <r>
    <n v="10"/>
    <d v="2023-12-08T12:33:32"/>
    <s v="4214618100504250"/>
    <s v="22507120"/>
    <x v="0"/>
    <x v="0"/>
    <s v="002667"/>
    <s v="WPL"/>
    <n v="99991400000"/>
    <m/>
    <n v="25405"/>
    <n v="25405"/>
    <n v="225"/>
    <n v="0"/>
    <n v="0"/>
    <s v="U MART                   "/>
    <s v="1214041000018PK"/>
    <x v="1"/>
    <n v="0"/>
    <n v="0"/>
    <m/>
    <m/>
    <n v="0"/>
    <n v="0"/>
    <n v="0"/>
  </r>
  <r>
    <n v="11"/>
    <d v="2023-12-08T12:34:38"/>
    <s v="4214618101752452"/>
    <s v="10020153"/>
    <x v="0"/>
    <x v="0"/>
    <s v="000197"/>
    <s v="WPL"/>
    <n v="99991400000"/>
    <m/>
    <n v="1198"/>
    <n v="1198"/>
    <n v="15"/>
    <n v="18.75"/>
    <n v="4.6900000000000004"/>
    <s v="WRAP LAB 1               "/>
    <s v="1101191000051PK"/>
    <x v="0"/>
    <n v="1183"/>
    <n v="33.75"/>
    <s v="1R"/>
    <n v="0.16"/>
    <n v="5.4"/>
    <n v="0"/>
    <n v="28.35"/>
  </r>
  <r>
    <n v="12"/>
    <d v="2023-12-08T12:45:11"/>
    <s v="4649516701028155"/>
    <s v="22507120"/>
    <x v="0"/>
    <x v="0"/>
    <s v="002668"/>
    <s v="WPL"/>
    <n v="99991400000"/>
    <m/>
    <n v="841"/>
    <n v="841"/>
    <n v="8"/>
    <n v="0"/>
    <n v="0"/>
    <s v="U MART                   "/>
    <s v="1214041000018PK"/>
    <x v="2"/>
    <n v="0"/>
    <n v="0"/>
    <m/>
    <m/>
    <n v="0"/>
    <n v="0"/>
    <n v="0"/>
  </r>
  <r>
    <n v="13"/>
    <d v="2023-12-08T12:45:30"/>
    <s v="4649516701028155"/>
    <s v="22507120"/>
    <x v="0"/>
    <x v="0"/>
    <s v="002669"/>
    <s v="WPL"/>
    <n v="99991400000"/>
    <m/>
    <n v="841"/>
    <n v="841"/>
    <n v="8"/>
    <n v="18.75"/>
    <n v="4.6900000000000004"/>
    <s v="U MART                   "/>
    <s v="1214041000018PK"/>
    <x v="0"/>
    <n v="833"/>
    <n v="26.75"/>
    <s v="2R"/>
    <n v="0.16"/>
    <n v="4.28"/>
    <n v="0"/>
    <n v="22.47"/>
  </r>
  <r>
    <n v="14"/>
    <d v="2023-12-08T13:16:29"/>
    <s v="4213397003689002"/>
    <s v="10029170"/>
    <x v="0"/>
    <x v="0"/>
    <s v="000113"/>
    <s v="WPL"/>
    <n v="99991400000"/>
    <m/>
    <n v="1000"/>
    <n v="1000"/>
    <n v="9"/>
    <n v="18.75"/>
    <n v="4.6900000000000004"/>
    <s v="DARBAR FILLING STATION   "/>
    <s v="1202141000068PK"/>
    <x v="0"/>
    <n v="991"/>
    <n v="27.75"/>
    <s v="2R"/>
    <n v="0.16"/>
    <n v="4.4400000000000004"/>
    <n v="0"/>
    <n v="23.31"/>
  </r>
  <r>
    <n v="15"/>
    <d v="2023-12-08T13:19:28"/>
    <s v="5403755010724244"/>
    <s v="10020154"/>
    <x v="0"/>
    <x v="0"/>
    <s v="000256"/>
    <s v="WPL"/>
    <n v="99991400000"/>
    <m/>
    <n v="1948"/>
    <n v="1948"/>
    <n v="15"/>
    <n v="18.75"/>
    <n v="4.6900000000000004"/>
    <s v="WRAP LAB 1               "/>
    <s v="1101191000052PK"/>
    <x v="0"/>
    <n v="1933"/>
    <n v="33.75"/>
    <s v="1R"/>
    <n v="0.16"/>
    <n v="5.4"/>
    <n v="0"/>
    <n v="28.35"/>
  </r>
  <r>
    <n v="16"/>
    <d v="2023-12-08T13:31:06"/>
    <s v="2205590003694105"/>
    <s v="10024162"/>
    <x v="1"/>
    <x v="0"/>
    <s v="000146"/>
    <s v="WPL"/>
    <n v="99991400000"/>
    <m/>
    <n v="0"/>
    <n v="15000"/>
    <n v="0"/>
    <n v="0"/>
    <n v="0"/>
    <m/>
    <m/>
    <x v="3"/>
    <n v="0"/>
    <n v="0"/>
    <m/>
    <m/>
    <n v="0"/>
    <n v="0"/>
    <n v="0"/>
  </r>
  <r>
    <n v="17"/>
    <d v="2023-12-08T13:31:07"/>
    <s v="2205590003694105"/>
    <s v="10024162"/>
    <x v="0"/>
    <x v="0"/>
    <s v="000147"/>
    <s v="WPL"/>
    <n v="99991400000"/>
    <m/>
    <n v="15000"/>
    <n v="15000"/>
    <n v="120"/>
    <n v="18.75"/>
    <n v="4.6900000000000004"/>
    <s v="AHMAD ELECTRIC  STORE    "/>
    <s v="1513251000060PK"/>
    <x v="0"/>
    <n v="14880"/>
    <n v="138.75"/>
    <s v="5R"/>
    <n v="0.15"/>
    <n v="20.81"/>
    <n v="0"/>
    <n v="117.94"/>
  </r>
  <r>
    <n v="18"/>
    <d v="2023-12-08T14:26:25"/>
    <s v="5431260000574820"/>
    <s v="22507120"/>
    <x v="0"/>
    <x v="0"/>
    <s v="002670"/>
    <s v="WPL"/>
    <n v="99991400000"/>
    <m/>
    <n v="12530"/>
    <n v="12530"/>
    <n v="110"/>
    <n v="18.75"/>
    <n v="4.6900000000000004"/>
    <s v="U MART                   "/>
    <s v="1214041000018PK"/>
    <x v="0"/>
    <n v="12420"/>
    <n v="128.75"/>
    <s v="2R"/>
    <n v="0.16"/>
    <n v="20.6"/>
    <n v="0"/>
    <n v="108.15"/>
  </r>
  <r>
    <n v="19"/>
    <d v="2023-12-08T14:28:49"/>
    <s v="6234061004053028"/>
    <s v="22507120"/>
    <x v="0"/>
    <x v="0"/>
    <s v="002671"/>
    <s v="WPL"/>
    <n v="99991400000"/>
    <m/>
    <n v="23445"/>
    <n v="23445"/>
    <n v="180"/>
    <n v="0"/>
    <n v="0"/>
    <s v="U MART                   "/>
    <s v="1214041000018PK"/>
    <x v="2"/>
    <n v="0"/>
    <n v="0"/>
    <m/>
    <m/>
    <n v="0"/>
    <n v="0"/>
    <n v="0"/>
  </r>
  <r>
    <n v="20"/>
    <d v="2023-12-08T14:29:09"/>
    <s v="6234061004053028"/>
    <s v="22507120"/>
    <x v="0"/>
    <x v="0"/>
    <s v="002672"/>
    <s v="WPL"/>
    <n v="99991400000"/>
    <m/>
    <n v="23445"/>
    <n v="23445"/>
    <n v="180"/>
    <n v="18.75"/>
    <n v="4.6900000000000004"/>
    <s v="U MART                   "/>
    <s v="1214041000018PK"/>
    <x v="0"/>
    <n v="23265"/>
    <n v="198.75"/>
    <s v="2R"/>
    <n v="0.16"/>
    <n v="31.8"/>
    <n v="0"/>
    <n v="166.95"/>
  </r>
  <r>
    <n v="21"/>
    <d v="2023-12-08T14:32:00"/>
    <s v="4649520112014424"/>
    <s v="10017149"/>
    <x v="0"/>
    <x v="0"/>
    <s v="000134"/>
    <s v="WPL"/>
    <n v="99991400000"/>
    <m/>
    <n v="500"/>
    <n v="500"/>
    <n v="8"/>
    <n v="18.75"/>
    <n v="4.6900000000000004"/>
    <s v="GARDEN SUPER MART        "/>
    <s v="1301051000047PK"/>
    <x v="0"/>
    <n v="492"/>
    <n v="26.75"/>
    <s v="3R"/>
    <n v="0.13"/>
    <n v="3.48"/>
    <n v="0"/>
    <n v="23.27"/>
  </r>
  <r>
    <n v="22"/>
    <d v="2023-12-08T14:35:36"/>
    <s v="4214618102877357"/>
    <s v="10030171"/>
    <x v="0"/>
    <x v="0"/>
    <s v="000273"/>
    <s v="WPL"/>
    <n v="99991400000"/>
    <m/>
    <n v="5736"/>
    <n v="5736"/>
    <n v="60"/>
    <n v="18.75"/>
    <n v="4.6900000000000004"/>
    <s v="HAMZA MART               "/>
    <s v="1201051000069PK"/>
    <x v="0"/>
    <n v="5676"/>
    <n v="78.75"/>
    <s v="2R"/>
    <n v="0.16"/>
    <n v="12.6"/>
    <n v="0"/>
    <n v="66.150000000000006"/>
  </r>
  <r>
    <n v="23"/>
    <d v="2023-12-08T14:42:12"/>
    <s v="5174200000285200"/>
    <s v="10020154"/>
    <x v="0"/>
    <x v="0"/>
    <s v="000257"/>
    <s v="WPL"/>
    <n v="99991400000"/>
    <m/>
    <n v="900"/>
    <n v="900"/>
    <n v="8"/>
    <n v="18.75"/>
    <n v="4.6900000000000004"/>
    <s v="WRAP LAB 1               "/>
    <s v="1101191000052PK"/>
    <x v="0"/>
    <n v="892"/>
    <n v="26.75"/>
    <s v="1R"/>
    <n v="0.16"/>
    <n v="4.28"/>
    <n v="0"/>
    <n v="22.47"/>
  </r>
  <r>
    <n v="24"/>
    <d v="2023-12-08T14:42:52"/>
    <s v="4523372700039285"/>
    <s v="10030172"/>
    <x v="0"/>
    <x v="0"/>
    <s v="000162"/>
    <s v="WPL"/>
    <n v="99991400000"/>
    <m/>
    <n v="1561"/>
    <n v="1561"/>
    <n v="15"/>
    <n v="18.75"/>
    <n v="4.6900000000000004"/>
    <s v="HAMZA MART               "/>
    <s v="1201051000070PK"/>
    <x v="0"/>
    <n v="1546"/>
    <n v="33.75"/>
    <s v="2R"/>
    <n v="0.16"/>
    <n v="5.4"/>
    <n v="0"/>
    <n v="28.35"/>
  </r>
  <r>
    <n v="25"/>
    <d v="2023-12-08T14:44:45"/>
    <s v="4862477001069433"/>
    <s v="10030171"/>
    <x v="0"/>
    <x v="0"/>
    <s v="000274"/>
    <s v="WPL"/>
    <n v="99991400000"/>
    <m/>
    <n v="3316"/>
    <n v="3316"/>
    <n v="40"/>
    <n v="18.75"/>
    <n v="4.6900000000000004"/>
    <s v="HAMZA MART               "/>
    <s v="1201051000069PK"/>
    <x v="0"/>
    <n v="3276"/>
    <n v="58.75"/>
    <s v="2R"/>
    <n v="0.16"/>
    <n v="9.4"/>
    <n v="0"/>
    <n v="49.35"/>
  </r>
  <r>
    <n v="26"/>
    <d v="2023-12-08T14:51:04"/>
    <s v="6216570034107770"/>
    <s v="10020153"/>
    <x v="0"/>
    <x v="0"/>
    <s v="000198"/>
    <s v="WPL"/>
    <n v="99991400000"/>
    <m/>
    <n v="1500"/>
    <n v="1500"/>
    <n v="15"/>
    <n v="18.75"/>
    <n v="4.6900000000000004"/>
    <s v="WRAP LAB 1               "/>
    <s v="1101191000051PK"/>
    <x v="0"/>
    <n v="1485"/>
    <n v="33.75"/>
    <s v="1R"/>
    <n v="0.16"/>
    <n v="5.4"/>
    <n v="0"/>
    <n v="28.35"/>
  </r>
  <r>
    <n v="27"/>
    <d v="2023-12-08T15:01:26"/>
    <s v="5160620810010041"/>
    <s v="10020153"/>
    <x v="1"/>
    <x v="0"/>
    <s v="000200"/>
    <s v="WPL"/>
    <n v="99991400000"/>
    <m/>
    <n v="0"/>
    <n v="1598"/>
    <n v="0"/>
    <n v="0"/>
    <n v="0"/>
    <m/>
    <m/>
    <x v="3"/>
    <n v="0"/>
    <n v="0"/>
    <m/>
    <m/>
    <n v="0"/>
    <n v="0"/>
    <n v="0"/>
  </r>
  <r>
    <n v="28"/>
    <d v="2023-12-08T15:01:27"/>
    <s v="4215000003588137"/>
    <s v="10020153"/>
    <x v="0"/>
    <x v="0"/>
    <s v="000201"/>
    <s v="WPL"/>
    <n v="99991400000"/>
    <m/>
    <n v="1598"/>
    <n v="1598"/>
    <n v="15"/>
    <n v="18.75"/>
    <n v="4.6900000000000004"/>
    <s v="WRAP LAB 1               "/>
    <s v="1101191000051PK"/>
    <x v="0"/>
    <n v="1583"/>
    <n v="33.75"/>
    <s v="1R"/>
    <n v="0.16"/>
    <n v="5.4"/>
    <n v="0"/>
    <n v="28.35"/>
  </r>
  <r>
    <n v="29"/>
    <d v="2023-12-08T15:03:53"/>
    <s v="4649510809043505"/>
    <s v="10029170"/>
    <x v="0"/>
    <x v="0"/>
    <s v="000114"/>
    <s v="WPL"/>
    <n v="99991400000"/>
    <m/>
    <n v="1000"/>
    <n v="1000"/>
    <n v="9"/>
    <n v="18.75"/>
    <n v="4.6900000000000004"/>
    <s v="DARBAR FILLING STATION   "/>
    <s v="1202141000068PK"/>
    <x v="0"/>
    <n v="991"/>
    <n v="27.75"/>
    <s v="2R"/>
    <n v="0.16"/>
    <n v="4.4400000000000004"/>
    <n v="0"/>
    <n v="23.31"/>
  </r>
  <r>
    <n v="30"/>
    <d v="2023-12-08T15:10:05"/>
    <s v="2206000002437471"/>
    <s v="22507120"/>
    <x v="0"/>
    <x v="0"/>
    <s v="002673"/>
    <s v="WPL"/>
    <n v="99991400000"/>
    <m/>
    <n v="28124"/>
    <n v="28124"/>
    <n v="225"/>
    <n v="18.75"/>
    <n v="4.6900000000000004"/>
    <s v="U MART                   "/>
    <s v="1214041000018PK"/>
    <x v="0"/>
    <n v="27899"/>
    <n v="243.75"/>
    <s v="2R"/>
    <n v="0.16"/>
    <n v="39"/>
    <n v="0"/>
    <n v="204.75"/>
  </r>
  <r>
    <n v="31"/>
    <d v="2023-12-08T15:19:19"/>
    <s v="4649520306018504"/>
    <s v="10034177"/>
    <x v="0"/>
    <x v="0"/>
    <s v="000084"/>
    <s v="WPL"/>
    <n v="99991400000"/>
    <m/>
    <n v="6000"/>
    <n v="6000"/>
    <n v="60"/>
    <n v="18.75"/>
    <n v="4.6900000000000004"/>
    <s v="E KHYBER SHINWARI        "/>
    <s v="1101191000075PK"/>
    <x v="0"/>
    <n v="5940"/>
    <n v="78.75"/>
    <s v="1R"/>
    <n v="0.16"/>
    <n v="12.6"/>
    <n v="0"/>
    <n v="66.150000000000006"/>
  </r>
  <r>
    <n v="32"/>
    <d v="2023-12-08T15:30:57"/>
    <s v="2205530424000854"/>
    <s v="10030172"/>
    <x v="0"/>
    <x v="0"/>
    <s v="000163"/>
    <s v="WPL"/>
    <n v="99991400000"/>
    <m/>
    <n v="741"/>
    <n v="741"/>
    <n v="8"/>
    <n v="18.75"/>
    <n v="4.6900000000000004"/>
    <s v="HAMZA MART               "/>
    <s v="1201051000070PK"/>
    <x v="0"/>
    <n v="733"/>
    <n v="26.75"/>
    <s v="2R"/>
    <n v="0.16"/>
    <n v="4.28"/>
    <n v="0"/>
    <n v="22.47"/>
  </r>
  <r>
    <n v="33"/>
    <d v="2023-12-08T15:32:13"/>
    <s v="4375840004017727"/>
    <s v="10034177"/>
    <x v="0"/>
    <x v="0"/>
    <s v="000085"/>
    <s v="WPL"/>
    <n v="99991400000"/>
    <m/>
    <n v="7840"/>
    <n v="7840"/>
    <n v="85"/>
    <n v="18.75"/>
    <n v="4.6900000000000004"/>
    <s v="E KHYBER SHINWARI        "/>
    <s v="1101191000075PK"/>
    <x v="0"/>
    <n v="7755"/>
    <n v="103.75"/>
    <s v="1R"/>
    <n v="0.16"/>
    <n v="16.600000000000001"/>
    <n v="0"/>
    <n v="87.15"/>
  </r>
  <r>
    <n v="34"/>
    <d v="2023-12-08T15:45:50"/>
    <s v="6233591084115322"/>
    <s v="10010140"/>
    <x v="0"/>
    <x v="0"/>
    <s v="002028"/>
    <s v="WPL"/>
    <n v="99991400000"/>
    <m/>
    <n v="20781"/>
    <n v="20781"/>
    <n v="180"/>
    <n v="18.75"/>
    <n v="4.6900000000000004"/>
    <s v="ZAINAB FAMILY MART       "/>
    <s v="1301051000038PK"/>
    <x v="0"/>
    <n v="20601"/>
    <n v="198.75"/>
    <s v="3R"/>
    <n v="0.13"/>
    <n v="25.84"/>
    <n v="0"/>
    <n v="172.91"/>
  </r>
  <r>
    <n v="35"/>
    <d v="2023-12-08T15:57:43"/>
    <s v="6233595010047939"/>
    <s v="10010140"/>
    <x v="0"/>
    <x v="0"/>
    <s v="002029"/>
    <s v="WPL"/>
    <n v="99991400000"/>
    <m/>
    <n v="6450"/>
    <n v="6450"/>
    <n v="60"/>
    <n v="18.75"/>
    <n v="4.6900000000000004"/>
    <s v="ZAINAB FAMILY MART       "/>
    <s v="1301051000038PK"/>
    <x v="0"/>
    <n v="6390"/>
    <n v="78.75"/>
    <s v="3R"/>
    <n v="0.13"/>
    <n v="10.24"/>
    <n v="0"/>
    <n v="68.510000000000005"/>
  </r>
  <r>
    <n v="36"/>
    <d v="2023-12-08T15:57:58"/>
    <s v="2205580013773288"/>
    <s v="10024162"/>
    <x v="1"/>
    <x v="0"/>
    <s v="000149"/>
    <s v="WPL"/>
    <n v="99991400000"/>
    <m/>
    <n v="0"/>
    <n v="7000"/>
    <n v="0"/>
    <n v="0"/>
    <n v="0"/>
    <m/>
    <m/>
    <x v="3"/>
    <n v="0"/>
    <n v="0"/>
    <m/>
    <m/>
    <n v="0"/>
    <n v="0"/>
    <n v="0"/>
  </r>
  <r>
    <n v="37"/>
    <d v="2023-12-08T15:58:01"/>
    <s v="2205580013773288"/>
    <s v="10024162"/>
    <x v="0"/>
    <x v="0"/>
    <s v="000150"/>
    <s v="WPL"/>
    <n v="99991400000"/>
    <m/>
    <n v="7000"/>
    <n v="7000"/>
    <n v="45"/>
    <n v="18.75"/>
    <n v="4.6900000000000004"/>
    <s v="AHMAD ELECTRIC  STORE    "/>
    <s v="1513251000060PK"/>
    <x v="0"/>
    <n v="6955"/>
    <n v="63.75"/>
    <s v="5R"/>
    <n v="0.15"/>
    <n v="9.56"/>
    <n v="0"/>
    <n v="54.19"/>
  </r>
  <r>
    <n v="38"/>
    <d v="2023-12-08T16:08:10"/>
    <s v="2206000002470563"/>
    <s v="10024162"/>
    <x v="0"/>
    <x v="0"/>
    <s v="000151"/>
    <s v="WPL"/>
    <n v="99991400000"/>
    <m/>
    <n v="500"/>
    <n v="500"/>
    <n v="17"/>
    <n v="18.75"/>
    <n v="4.6900000000000004"/>
    <s v="AHMAD ELECTRIC  STORE    "/>
    <s v="1513251000060PK"/>
    <x v="0"/>
    <n v="483"/>
    <n v="35.75"/>
    <s v="5R"/>
    <n v="0.15"/>
    <n v="5.36"/>
    <n v="0"/>
    <n v="30.39"/>
  </r>
  <r>
    <n v="39"/>
    <d v="2023-12-08T16:11:46"/>
    <s v="4214618102628321"/>
    <s v="22507120"/>
    <x v="0"/>
    <x v="0"/>
    <s v="002674"/>
    <s v="WPL"/>
    <n v="99991400000"/>
    <m/>
    <n v="5430"/>
    <n v="5430"/>
    <n v="60"/>
    <n v="18.75"/>
    <n v="4.6900000000000004"/>
    <s v="U MART                   "/>
    <s v="1214041000018PK"/>
    <x v="0"/>
    <n v="5370"/>
    <n v="78.75"/>
    <s v="2R"/>
    <n v="0.16"/>
    <n v="12.6"/>
    <n v="0"/>
    <n v="66.150000000000006"/>
  </r>
  <r>
    <n v="40"/>
    <d v="2023-12-08T16:11:54"/>
    <s v="4025837006027997"/>
    <s v="10010140"/>
    <x v="0"/>
    <x v="0"/>
    <s v="002030"/>
    <s v="WPL"/>
    <n v="99991400000"/>
    <m/>
    <n v="861"/>
    <n v="861"/>
    <n v="8"/>
    <n v="18.75"/>
    <n v="4.6900000000000004"/>
    <s v="ZAINAB FAMILY MART       "/>
    <s v="1301051000038PK"/>
    <x v="0"/>
    <n v="853"/>
    <n v="26.75"/>
    <s v="3R"/>
    <n v="0.13"/>
    <n v="3.48"/>
    <n v="0"/>
    <n v="23.27"/>
  </r>
  <r>
    <n v="41"/>
    <d v="2023-12-08T16:13:13"/>
    <s v="5391600009936074"/>
    <s v="10020153"/>
    <x v="0"/>
    <x v="0"/>
    <s v="000202"/>
    <s v="WPL"/>
    <n v="99991400000"/>
    <m/>
    <n v="5297"/>
    <n v="5297"/>
    <n v="60"/>
    <n v="18.75"/>
    <n v="4.6900000000000004"/>
    <s v="WRAP LAB 1               "/>
    <s v="1101191000051PK"/>
    <x v="0"/>
    <n v="5237"/>
    <n v="78.75"/>
    <s v="1R"/>
    <n v="0.16"/>
    <n v="12.6"/>
    <n v="0"/>
    <n v="66.150000000000006"/>
  </r>
  <r>
    <n v="42"/>
    <d v="2023-12-08T16:16:41"/>
    <s v="4649529932008722"/>
    <s v="10010140"/>
    <x v="0"/>
    <x v="0"/>
    <s v="002031"/>
    <s v="WPL"/>
    <n v="99991400000"/>
    <m/>
    <n v="12040"/>
    <n v="12040"/>
    <n v="110"/>
    <n v="18.75"/>
    <n v="4.6900000000000004"/>
    <s v="ZAINAB FAMILY MART       "/>
    <s v="1301051000038PK"/>
    <x v="0"/>
    <n v="11930"/>
    <n v="128.75"/>
    <s v="3R"/>
    <n v="0.13"/>
    <n v="16.739999999999998"/>
    <n v="0"/>
    <n v="112.01"/>
  </r>
  <r>
    <n v="43"/>
    <d v="2023-12-08T16:20:59"/>
    <s v="4523372600371986"/>
    <s v="10010140"/>
    <x v="0"/>
    <x v="0"/>
    <s v="002032"/>
    <s v="WPL"/>
    <n v="99991400000"/>
    <m/>
    <n v="658"/>
    <n v="658"/>
    <n v="8"/>
    <n v="18.75"/>
    <n v="4.6900000000000004"/>
    <s v="ZAINAB FAMILY MART       "/>
    <s v="1301051000038PK"/>
    <x v="0"/>
    <n v="650"/>
    <n v="26.75"/>
    <s v="3R"/>
    <n v="0.13"/>
    <n v="3.48"/>
    <n v="0"/>
    <n v="23.27"/>
  </r>
  <r>
    <n v="44"/>
    <d v="2023-12-08T16:36:18"/>
    <s v="6243860012583671"/>
    <s v="10024162"/>
    <x v="0"/>
    <x v="0"/>
    <s v="000152"/>
    <s v="WPL"/>
    <n v="99991400000"/>
    <m/>
    <n v="13000"/>
    <n v="13000"/>
    <n v="85"/>
    <n v="18.75"/>
    <n v="4.6900000000000004"/>
    <s v="AHMAD ELECTRIC  STORE    "/>
    <s v="1513251000060PK"/>
    <x v="0"/>
    <n v="12915"/>
    <n v="103.75"/>
    <s v="5R"/>
    <n v="0.15"/>
    <n v="15.56"/>
    <n v="0"/>
    <n v="88.19"/>
  </r>
  <r>
    <n v="45"/>
    <d v="2023-12-08T16:38:08"/>
    <s v="2205930400793094"/>
    <s v="10024162"/>
    <x v="0"/>
    <x v="0"/>
    <s v="000153"/>
    <s v="WPL"/>
    <n v="99991400000"/>
    <m/>
    <n v="10000"/>
    <n v="10000"/>
    <n v="85"/>
    <n v="0"/>
    <n v="0"/>
    <s v="AHMAD ELECTRIC  STORE    "/>
    <s v="1513251000060PK"/>
    <x v="4"/>
    <n v="0"/>
    <n v="0"/>
    <m/>
    <m/>
    <n v="0"/>
    <n v="0"/>
    <n v="0"/>
  </r>
  <r>
    <n v="46"/>
    <d v="2023-12-08T16:38:38"/>
    <s v="2205930400793094"/>
    <s v="10024162"/>
    <x v="0"/>
    <x v="0"/>
    <s v="000154"/>
    <s v="WPL"/>
    <n v="99991400000"/>
    <m/>
    <n v="10000"/>
    <n v="10000"/>
    <n v="85"/>
    <n v="0"/>
    <n v="0"/>
    <s v="AHMAD ELECTRIC  STORE    "/>
    <s v="1513251000060PK"/>
    <x v="4"/>
    <n v="0"/>
    <n v="0"/>
    <m/>
    <m/>
    <n v="0"/>
    <n v="0"/>
    <n v="0"/>
  </r>
  <r>
    <n v="47"/>
    <d v="2023-12-08T16:47:09"/>
    <s v="4374520015585117"/>
    <s v="10010140"/>
    <x v="0"/>
    <x v="0"/>
    <s v="002033"/>
    <s v="WPL"/>
    <n v="99991400000"/>
    <m/>
    <n v="20243"/>
    <n v="20243"/>
    <n v="180"/>
    <n v="18.75"/>
    <n v="4.6900000000000004"/>
    <s v="ZAINAB FAMILY MART       "/>
    <s v="1301051000038PK"/>
    <x v="0"/>
    <n v="20063"/>
    <n v="198.75"/>
    <s v="3R"/>
    <n v="0.13"/>
    <n v="25.84"/>
    <n v="0"/>
    <n v="172.91"/>
  </r>
  <r>
    <n v="48"/>
    <d v="2023-12-08T16:47:44"/>
    <s v="2205930400793094"/>
    <s v="10024162"/>
    <x v="0"/>
    <x v="0"/>
    <s v="000155"/>
    <s v="WPL"/>
    <n v="99991400000"/>
    <m/>
    <n v="9000"/>
    <n v="9000"/>
    <n v="60"/>
    <n v="18.75"/>
    <n v="4.6900000000000004"/>
    <s v="AHMAD ELECTRIC  STORE    "/>
    <s v="1513251000060PK"/>
    <x v="0"/>
    <n v="8940"/>
    <n v="78.75"/>
    <s v="5R"/>
    <n v="0.15"/>
    <n v="11.81"/>
    <n v="0"/>
    <n v="66.94"/>
  </r>
  <r>
    <n v="49"/>
    <d v="2023-12-08T16:48:31"/>
    <s v="5245214401004537"/>
    <s v="22507120"/>
    <x v="0"/>
    <x v="0"/>
    <s v="002675"/>
    <s v="WPL"/>
    <n v="99991400000"/>
    <m/>
    <n v="10230"/>
    <n v="10230"/>
    <n v="110"/>
    <n v="18.75"/>
    <n v="4.6900000000000004"/>
    <s v="U MART                   "/>
    <s v="1214041000018PK"/>
    <x v="0"/>
    <n v="10120"/>
    <n v="128.75"/>
    <s v="2R"/>
    <n v="0.16"/>
    <n v="20.6"/>
    <n v="0"/>
    <n v="108.15"/>
  </r>
  <r>
    <n v="50"/>
    <d v="2023-12-08T16:49:49"/>
    <s v="4523372103315431"/>
    <s v="10010140"/>
    <x v="0"/>
    <x v="0"/>
    <s v="002034"/>
    <s v="WPL"/>
    <n v="99991400000"/>
    <m/>
    <n v="580"/>
    <n v="580"/>
    <n v="8"/>
    <n v="18.75"/>
    <n v="4.6900000000000004"/>
    <s v="ZAINAB FAMILY MART       "/>
    <s v="1301051000038PK"/>
    <x v="0"/>
    <n v="572"/>
    <n v="26.75"/>
    <s v="3R"/>
    <n v="0.13"/>
    <n v="3.48"/>
    <n v="0"/>
    <n v="23.27"/>
  </r>
  <r>
    <n v="51"/>
    <d v="2023-12-08T16:51:59"/>
    <s v="5380869967002152"/>
    <s v="10010140"/>
    <x v="0"/>
    <x v="0"/>
    <s v="002035"/>
    <s v="WPL"/>
    <n v="99991400000"/>
    <m/>
    <n v="3101"/>
    <n v="3101"/>
    <n v="40"/>
    <n v="18.75"/>
    <n v="4.6900000000000004"/>
    <s v="ZAINAB FAMILY MART       "/>
    <s v="1301051000038PK"/>
    <x v="0"/>
    <n v="3061"/>
    <n v="58.75"/>
    <s v="3R"/>
    <n v="0.13"/>
    <n v="7.64"/>
    <n v="0"/>
    <n v="51.11"/>
  </r>
  <r>
    <n v="52"/>
    <d v="2023-12-08T16:53:00"/>
    <s v="6234070001775749"/>
    <s v="10030172"/>
    <x v="1"/>
    <x v="0"/>
    <s v="000165"/>
    <s v="WPL"/>
    <n v="99991400000"/>
    <m/>
    <n v="0"/>
    <n v="1421"/>
    <n v="0"/>
    <n v="0"/>
    <n v="0"/>
    <m/>
    <m/>
    <x v="3"/>
    <n v="0"/>
    <n v="0"/>
    <m/>
    <m/>
    <n v="0"/>
    <n v="0"/>
    <n v="0"/>
  </r>
  <r>
    <n v="53"/>
    <d v="2023-12-08T16:53:01"/>
    <s v="5403758003652653"/>
    <s v="10030172"/>
    <x v="0"/>
    <x v="0"/>
    <s v="000166"/>
    <s v="WPL"/>
    <n v="99991400000"/>
    <m/>
    <n v="24232"/>
    <n v="24232"/>
    <n v="180"/>
    <n v="18.75"/>
    <n v="4.6900000000000004"/>
    <s v="HAMZA MART               "/>
    <s v="1201051000070PK"/>
    <x v="0"/>
    <n v="24052"/>
    <n v="198.75"/>
    <s v="2R"/>
    <n v="0.16"/>
    <n v="31.8"/>
    <n v="0"/>
    <n v="166.95"/>
  </r>
  <r>
    <n v="54"/>
    <d v="2023-12-08T16:53:45"/>
    <s v="5403758086459273"/>
    <s v="22507120"/>
    <x v="0"/>
    <x v="0"/>
    <s v="002676"/>
    <s v="WPL"/>
    <n v="99991400000"/>
    <m/>
    <n v="40000"/>
    <n v="40000"/>
    <n v="360"/>
    <n v="18.75"/>
    <n v="4.6900000000000004"/>
    <s v="U MART                   "/>
    <s v="1214041000018PK"/>
    <x v="0"/>
    <n v="39640"/>
    <n v="378.75"/>
    <s v="2R"/>
    <n v="0.16"/>
    <n v="60.6"/>
    <n v="0"/>
    <n v="318.14999999999998"/>
  </r>
  <r>
    <n v="55"/>
    <d v="2023-12-08T16:56:47"/>
    <s v="5366190046359572"/>
    <s v="22507120"/>
    <x v="0"/>
    <x v="0"/>
    <s v="002677"/>
    <s v="WPL"/>
    <n v="99991400000"/>
    <m/>
    <n v="3849"/>
    <n v="3849"/>
    <n v="40"/>
    <n v="18.75"/>
    <n v="4.6900000000000004"/>
    <s v="U MART                   "/>
    <s v="1214041000018PK"/>
    <x v="0"/>
    <n v="3809"/>
    <n v="58.75"/>
    <s v="2R"/>
    <n v="0.16"/>
    <n v="9.4"/>
    <n v="0"/>
    <n v="49.35"/>
  </r>
  <r>
    <n v="56"/>
    <d v="2023-12-08T17:04:56"/>
    <s v="2205531050017279"/>
    <s v="10010140"/>
    <x v="0"/>
    <x v="0"/>
    <s v="002036"/>
    <s v="WPL"/>
    <n v="99991400000"/>
    <m/>
    <n v="14629"/>
    <n v="14629"/>
    <n v="110"/>
    <n v="0"/>
    <n v="0"/>
    <s v="ZAINAB FAMILY MART       "/>
    <s v="1301051000038PK"/>
    <x v="5"/>
    <n v="0"/>
    <n v="0"/>
    <m/>
    <m/>
    <n v="0"/>
    <n v="0"/>
    <n v="0"/>
  </r>
  <r>
    <n v="57"/>
    <d v="2023-12-08T17:05:34"/>
    <s v="2205531050017279"/>
    <s v="10010140"/>
    <x v="0"/>
    <x v="0"/>
    <s v="002037"/>
    <s v="WPL"/>
    <n v="99991400000"/>
    <m/>
    <n v="12430"/>
    <n v="12430"/>
    <n v="110"/>
    <n v="0"/>
    <n v="0"/>
    <s v="ZAINAB FAMILY MART       "/>
    <s v="1301051000038PK"/>
    <x v="5"/>
    <n v="0"/>
    <n v="0"/>
    <m/>
    <m/>
    <n v="0"/>
    <n v="0"/>
    <n v="0"/>
  </r>
  <r>
    <n v="58"/>
    <d v="2023-12-08T17:06:16"/>
    <s v="2205531050017279"/>
    <s v="10010140"/>
    <x v="0"/>
    <x v="0"/>
    <s v="002038"/>
    <s v="WPL"/>
    <n v="99991400000"/>
    <m/>
    <n v="10231"/>
    <n v="10231"/>
    <n v="110"/>
    <n v="0"/>
    <n v="0"/>
    <s v="ZAINAB FAMILY MART       "/>
    <s v="1301051000038PK"/>
    <x v="5"/>
    <n v="0"/>
    <n v="0"/>
    <m/>
    <m/>
    <n v="0"/>
    <n v="0"/>
    <n v="0"/>
  </r>
  <r>
    <n v="59"/>
    <d v="2023-12-08T17:07:48"/>
    <s v="5391600010102070"/>
    <s v="10020153"/>
    <x v="0"/>
    <x v="0"/>
    <s v="000203"/>
    <s v="WPL"/>
    <n v="99991400000"/>
    <m/>
    <n v="1797"/>
    <n v="1797"/>
    <n v="15"/>
    <n v="18.75"/>
    <n v="4.6900000000000004"/>
    <s v="WRAP LAB 1               "/>
    <s v="1101191000051PK"/>
    <x v="0"/>
    <n v="1782"/>
    <n v="33.75"/>
    <s v="1R"/>
    <n v="0.16"/>
    <n v="5.4"/>
    <n v="0"/>
    <n v="28.35"/>
  </r>
  <r>
    <n v="60"/>
    <d v="2023-12-08T17:10:46"/>
    <s v="4375841130027002"/>
    <s v="10010140"/>
    <x v="0"/>
    <x v="0"/>
    <s v="002039"/>
    <s v="WPL"/>
    <n v="99991400000"/>
    <m/>
    <n v="6913"/>
    <n v="6913"/>
    <n v="60"/>
    <n v="18.75"/>
    <n v="4.6900000000000004"/>
    <s v="ZAINAB FAMILY MART       "/>
    <s v="1301051000038PK"/>
    <x v="0"/>
    <n v="6853"/>
    <n v="78.75"/>
    <s v="3R"/>
    <n v="0.13"/>
    <n v="10.24"/>
    <n v="0"/>
    <n v="68.510000000000005"/>
  </r>
  <r>
    <n v="61"/>
    <d v="2023-12-08T17:12:43"/>
    <s v="4375841130027002"/>
    <s v="10010140"/>
    <x v="0"/>
    <x v="0"/>
    <s v="002040"/>
    <s v="WPL"/>
    <n v="99991400000"/>
    <m/>
    <n v="3786"/>
    <n v="3786"/>
    <n v="40"/>
    <n v="18.75"/>
    <n v="4.6900000000000004"/>
    <s v="ZAINAB FAMILY MART       "/>
    <s v="1301051000038PK"/>
    <x v="0"/>
    <n v="3746"/>
    <n v="58.75"/>
    <s v="3R"/>
    <n v="0.13"/>
    <n v="7.64"/>
    <n v="0"/>
    <n v="51.11"/>
  </r>
  <r>
    <n v="62"/>
    <d v="2023-12-08T17:15:23"/>
    <s v="4649519907028854"/>
    <s v="10010140"/>
    <x v="0"/>
    <x v="0"/>
    <s v="002041"/>
    <s v="WPL"/>
    <n v="99991400000"/>
    <m/>
    <n v="2876"/>
    <n v="2876"/>
    <n v="30"/>
    <n v="18.75"/>
    <n v="4.6900000000000004"/>
    <s v="ZAINAB FAMILY MART       "/>
    <s v="1301051000038PK"/>
    <x v="0"/>
    <n v="2846"/>
    <n v="48.75"/>
    <s v="3R"/>
    <n v="0.13"/>
    <n v="6.34"/>
    <n v="0"/>
    <n v="42.41"/>
  </r>
  <r>
    <n v="63"/>
    <d v="2023-12-08T17:17:12"/>
    <s v="4283440900435338"/>
    <s v="10010140"/>
    <x v="0"/>
    <x v="0"/>
    <s v="002042"/>
    <s v="WPL"/>
    <n v="99991400000"/>
    <m/>
    <n v="14629"/>
    <n v="14629"/>
    <n v="110"/>
    <n v="18.75"/>
    <n v="4.6900000000000004"/>
    <s v="ZAINAB FAMILY MART       "/>
    <s v="1301051000038PK"/>
    <x v="0"/>
    <n v="14519"/>
    <n v="128.75"/>
    <s v="3R"/>
    <n v="0.13"/>
    <n v="16.739999999999998"/>
    <n v="0"/>
    <n v="112.01"/>
  </r>
  <r>
    <n v="64"/>
    <d v="2023-12-08T17:21:42"/>
    <s v="4374530020125247"/>
    <s v="10010140"/>
    <x v="0"/>
    <x v="0"/>
    <s v="002043"/>
    <s v="WPL"/>
    <n v="99991400000"/>
    <m/>
    <n v="18180"/>
    <n v="18180"/>
    <n v="145"/>
    <n v="18.75"/>
    <n v="4.6900000000000004"/>
    <s v="ZAINAB FAMILY MART       "/>
    <s v="1301051000038PK"/>
    <x v="0"/>
    <n v="18035"/>
    <n v="163.75"/>
    <s v="3R"/>
    <n v="0.13"/>
    <n v="21.29"/>
    <n v="0"/>
    <n v="142.46"/>
  </r>
  <r>
    <n v="65"/>
    <d v="2023-12-08T17:21:59"/>
    <s v="6234062000507231"/>
    <s v="22507120"/>
    <x v="0"/>
    <x v="0"/>
    <s v="002678"/>
    <s v="WPL"/>
    <n v="99991400000"/>
    <m/>
    <n v="2021"/>
    <n v="2021"/>
    <n v="30"/>
    <n v="18.75"/>
    <n v="4.6900000000000004"/>
    <s v="U MART                   "/>
    <s v="1214041000018PK"/>
    <x v="0"/>
    <n v="1991"/>
    <n v="48.75"/>
    <s v="2R"/>
    <n v="0.16"/>
    <n v="7.8"/>
    <n v="0"/>
    <n v="40.950000000000003"/>
  </r>
  <r>
    <n v="66"/>
    <d v="2023-12-08T17:23:15"/>
    <s v="6291010300536236"/>
    <s v="10010140"/>
    <x v="0"/>
    <x v="0"/>
    <s v="002044"/>
    <s v="WPL"/>
    <n v="99991400000"/>
    <m/>
    <n v="1368"/>
    <n v="1368"/>
    <n v="15"/>
    <n v="18.75"/>
    <n v="4.6900000000000004"/>
    <s v="ZAINAB FAMILY MART       "/>
    <s v="1301051000038PK"/>
    <x v="0"/>
    <n v="1353"/>
    <n v="33.75"/>
    <s v="3R"/>
    <n v="0.13"/>
    <n v="4.3899999999999997"/>
    <n v="0"/>
    <n v="29.36"/>
  </r>
  <r>
    <n v="67"/>
    <d v="2023-12-08T17:24:09"/>
    <s v="4214618120644821"/>
    <s v="10010140"/>
    <x v="0"/>
    <x v="0"/>
    <s v="002045"/>
    <s v="WPL"/>
    <n v="99991400000"/>
    <m/>
    <n v="4001"/>
    <n v="4001"/>
    <n v="50"/>
    <n v="18.75"/>
    <n v="4.6900000000000004"/>
    <s v="ZAINAB FAMILY MART       "/>
    <s v="1301051000038PK"/>
    <x v="0"/>
    <n v="3951"/>
    <n v="68.75"/>
    <s v="3R"/>
    <n v="0.13"/>
    <n v="8.94"/>
    <n v="0"/>
    <n v="59.81"/>
  </r>
  <r>
    <n v="68"/>
    <d v="2023-12-08T17:26:54"/>
    <s v="4617587000461387"/>
    <s v="22507120"/>
    <x v="0"/>
    <x v="0"/>
    <s v="002679"/>
    <s v="WPL"/>
    <n v="99991400000"/>
    <m/>
    <n v="18900"/>
    <n v="18900"/>
    <n v="145"/>
    <n v="18.75"/>
    <n v="4.6900000000000004"/>
    <s v="U MART                   "/>
    <s v="1214041000018PK"/>
    <x v="0"/>
    <n v="18755"/>
    <n v="163.75"/>
    <s v="2R"/>
    <n v="0.16"/>
    <n v="26.2"/>
    <n v="0"/>
    <n v="137.55000000000001"/>
  </r>
  <r>
    <n v="69"/>
    <d v="2023-12-08T17:27:14"/>
    <s v="6233591007050234"/>
    <s v="10010140"/>
    <x v="0"/>
    <x v="0"/>
    <s v="002046"/>
    <s v="WPL"/>
    <n v="99991400000"/>
    <m/>
    <n v="1481"/>
    <n v="1481"/>
    <n v="15"/>
    <n v="18.75"/>
    <n v="4.6900000000000004"/>
    <s v="ZAINAB FAMILY MART       "/>
    <s v="1301051000038PK"/>
    <x v="0"/>
    <n v="1466"/>
    <n v="33.75"/>
    <s v="3R"/>
    <n v="0.13"/>
    <n v="4.3899999999999997"/>
    <n v="0"/>
    <n v="29.36"/>
  </r>
  <r>
    <n v="70"/>
    <d v="2023-12-08T17:28:04"/>
    <s v="5245210101011764"/>
    <s v="10010140"/>
    <x v="0"/>
    <x v="0"/>
    <s v="002047"/>
    <s v="WPL"/>
    <n v="99991400000"/>
    <m/>
    <n v="8820"/>
    <n v="8820"/>
    <n v="85"/>
    <n v="18.75"/>
    <n v="4.6900000000000004"/>
    <s v="ZAINAB FAMILY MART       "/>
    <s v="1301051000038PK"/>
    <x v="0"/>
    <n v="8735"/>
    <n v="103.75"/>
    <s v="3R"/>
    <n v="0.13"/>
    <n v="13.49"/>
    <n v="0"/>
    <n v="90.26"/>
  </r>
  <r>
    <n v="71"/>
    <d v="2023-12-08T17:28:20"/>
    <s v="5391600006115870"/>
    <s v="10020154"/>
    <x v="0"/>
    <x v="0"/>
    <s v="000258"/>
    <s v="WPL"/>
    <n v="99991400000"/>
    <m/>
    <n v="2398"/>
    <n v="2398"/>
    <n v="30"/>
    <n v="18.75"/>
    <n v="4.6900000000000004"/>
    <s v="WRAP LAB 1               "/>
    <s v="1101191000052PK"/>
    <x v="0"/>
    <n v="2368"/>
    <n v="48.75"/>
    <s v="1R"/>
    <n v="0.16"/>
    <n v="7.8"/>
    <n v="0"/>
    <n v="40.950000000000003"/>
  </r>
  <r>
    <n v="72"/>
    <d v="2023-12-08T17:29:04"/>
    <s v="6234061001906459"/>
    <s v="10034177"/>
    <x v="0"/>
    <x v="0"/>
    <s v="000086"/>
    <s v="WPL"/>
    <n v="99991400000"/>
    <m/>
    <n v="1600"/>
    <n v="1600"/>
    <n v="15"/>
    <n v="18.75"/>
    <n v="4.6900000000000004"/>
    <s v="E KHYBER SHINWARI        "/>
    <s v="1101191000075PK"/>
    <x v="0"/>
    <n v="1585"/>
    <n v="33.75"/>
    <s v="1R"/>
    <n v="0.16"/>
    <n v="5.4"/>
    <n v="0"/>
    <n v="28.35"/>
  </r>
  <r>
    <n v="73"/>
    <d v="2023-12-08T17:33:21"/>
    <s v="4649524401014814"/>
    <s v="22507120"/>
    <x v="0"/>
    <x v="0"/>
    <s v="002680"/>
    <s v="WPL"/>
    <n v="99991400000"/>
    <m/>
    <n v="1290"/>
    <n v="1290"/>
    <n v="15"/>
    <n v="18.75"/>
    <n v="4.6900000000000004"/>
    <s v="U MART                   "/>
    <s v="1214041000018PK"/>
    <x v="0"/>
    <n v="1275"/>
    <n v="33.75"/>
    <s v="2R"/>
    <n v="0.16"/>
    <n v="5.4"/>
    <n v="0"/>
    <n v="28.35"/>
  </r>
  <r>
    <n v="74"/>
    <d v="2023-12-08T17:39:31"/>
    <s v="5590490019802683"/>
    <s v="10010140"/>
    <x v="0"/>
    <x v="0"/>
    <s v="002048"/>
    <s v="WPL"/>
    <n v="99991400000"/>
    <m/>
    <n v="516"/>
    <n v="516"/>
    <n v="8"/>
    <n v="18.75"/>
    <n v="4.6900000000000004"/>
    <s v="ZAINAB FAMILY MART       "/>
    <s v="1301051000038PK"/>
    <x v="0"/>
    <n v="508"/>
    <n v="26.75"/>
    <s v="3R"/>
    <n v="0.13"/>
    <n v="3.48"/>
    <n v="0"/>
    <n v="23.27"/>
  </r>
  <r>
    <n v="75"/>
    <d v="2023-12-08T17:43:36"/>
    <s v="4523372301759422"/>
    <s v="22507120"/>
    <x v="0"/>
    <x v="0"/>
    <s v="002681"/>
    <s v="WPL"/>
    <n v="99991400000"/>
    <m/>
    <n v="7096"/>
    <n v="7096"/>
    <n v="60"/>
    <n v="18.75"/>
    <n v="4.6900000000000004"/>
    <s v="U MART                   "/>
    <s v="1214041000018PK"/>
    <x v="0"/>
    <n v="7036"/>
    <n v="78.75"/>
    <s v="2R"/>
    <n v="0.16"/>
    <n v="12.6"/>
    <n v="0"/>
    <n v="66.150000000000006"/>
  </r>
  <r>
    <n v="76"/>
    <d v="2023-12-08T17:46:50"/>
    <s v="4762150048006111"/>
    <s v="10010140"/>
    <x v="0"/>
    <x v="0"/>
    <s v="002049"/>
    <s v="WPL"/>
    <n v="99991400000"/>
    <m/>
    <n v="7331"/>
    <n v="7331"/>
    <n v="60"/>
    <n v="18.75"/>
    <n v="4.6900000000000004"/>
    <s v="ZAINAB FAMILY MART       "/>
    <s v="1301051000038PK"/>
    <x v="0"/>
    <n v="7271"/>
    <n v="78.75"/>
    <s v="3R"/>
    <n v="0.13"/>
    <n v="10.24"/>
    <n v="0"/>
    <n v="68.510000000000005"/>
  </r>
  <r>
    <n v="77"/>
    <d v="2023-12-08T17:51:58"/>
    <s v="2205590006847924"/>
    <s v="10029170"/>
    <x v="0"/>
    <x v="0"/>
    <s v="000115"/>
    <s v="WPL"/>
    <n v="99991400000"/>
    <m/>
    <n v="1000"/>
    <n v="1000"/>
    <n v="9"/>
    <n v="18.75"/>
    <n v="4.6900000000000004"/>
    <s v="DARBAR FILLING STATION   "/>
    <s v="1202141000068PK"/>
    <x v="0"/>
    <n v="991"/>
    <n v="27.75"/>
    <s v="2R"/>
    <n v="0.16"/>
    <n v="4.4400000000000004"/>
    <n v="0"/>
    <n v="23.31"/>
  </r>
  <r>
    <n v="78"/>
    <d v="2023-12-08T17:52:40"/>
    <s v="4025837001907110"/>
    <s v="10010140"/>
    <x v="0"/>
    <x v="0"/>
    <s v="002050"/>
    <s v="WPL"/>
    <n v="99991400000"/>
    <m/>
    <n v="1153"/>
    <n v="1153"/>
    <n v="15"/>
    <n v="18.75"/>
    <n v="4.6900000000000004"/>
    <s v="ZAINAB FAMILY MART       "/>
    <s v="1301051000038PK"/>
    <x v="0"/>
    <n v="1138"/>
    <n v="33.75"/>
    <s v="3R"/>
    <n v="0.13"/>
    <n v="4.3899999999999997"/>
    <n v="0"/>
    <n v="29.36"/>
  </r>
  <r>
    <n v="79"/>
    <d v="2023-12-08T17:53:15"/>
    <s v="4523372303618030"/>
    <s v="22507120"/>
    <x v="0"/>
    <x v="0"/>
    <s v="002682"/>
    <s v="WPL"/>
    <n v="99991400000"/>
    <m/>
    <n v="1951"/>
    <n v="1951"/>
    <n v="15"/>
    <n v="0"/>
    <n v="0"/>
    <s v="U MART                   "/>
    <s v="1214041000018PK"/>
    <x v="2"/>
    <n v="0"/>
    <n v="0"/>
    <m/>
    <m/>
    <n v="0"/>
    <n v="0"/>
    <n v="0"/>
  </r>
  <r>
    <n v="80"/>
    <d v="2023-12-08T17:54:15"/>
    <s v="4523372303618030"/>
    <s v="22507120"/>
    <x v="0"/>
    <x v="0"/>
    <s v="002683"/>
    <s v="WPL"/>
    <n v="99991400000"/>
    <m/>
    <n v="1951"/>
    <n v="1951"/>
    <n v="15"/>
    <n v="0"/>
    <n v="0"/>
    <s v="U MART                   "/>
    <s v="1214041000018PK"/>
    <x v="2"/>
    <n v="0"/>
    <n v="0"/>
    <m/>
    <m/>
    <n v="0"/>
    <n v="0"/>
    <n v="0"/>
  </r>
  <r>
    <n v="81"/>
    <d v="2023-12-08T17:54:42"/>
    <s v="5391600010662446"/>
    <s v="22507120"/>
    <x v="0"/>
    <x v="0"/>
    <s v="002684"/>
    <s v="WPL"/>
    <n v="99991400000"/>
    <m/>
    <n v="1951"/>
    <n v="1951"/>
    <n v="15"/>
    <n v="18.75"/>
    <n v="4.6900000000000004"/>
    <s v="U MART                   "/>
    <s v="1214041000018PK"/>
    <x v="0"/>
    <n v="1936"/>
    <n v="33.75"/>
    <s v="2R"/>
    <n v="0.16"/>
    <n v="5.4"/>
    <n v="0"/>
    <n v="28.35"/>
  </r>
  <r>
    <n v="82"/>
    <d v="2023-12-08T17:56:55"/>
    <s v="5403758084906523"/>
    <s v="22507120"/>
    <x v="0"/>
    <x v="0"/>
    <s v="002685"/>
    <s v="WPL"/>
    <n v="99991400000"/>
    <m/>
    <n v="17994"/>
    <n v="17994"/>
    <n v="145"/>
    <n v="18.75"/>
    <n v="4.6900000000000004"/>
    <s v="U MART                   "/>
    <s v="1214041000018PK"/>
    <x v="0"/>
    <n v="17849"/>
    <n v="163.75"/>
    <s v="2R"/>
    <n v="0.16"/>
    <n v="26.2"/>
    <n v="0"/>
    <n v="137.55000000000001"/>
  </r>
  <r>
    <n v="83"/>
    <d v="2023-12-08T17:57:59"/>
    <s v="5366190056864263"/>
    <s v="22507120"/>
    <x v="0"/>
    <x v="0"/>
    <s v="002686"/>
    <s v="WPL"/>
    <n v="99991400000"/>
    <m/>
    <n v="5340"/>
    <n v="5340"/>
    <n v="60"/>
    <n v="18.75"/>
    <n v="4.6900000000000004"/>
    <s v="U MART                   "/>
    <s v="1214041000018PK"/>
    <x v="0"/>
    <n v="5280"/>
    <n v="78.75"/>
    <s v="2R"/>
    <n v="0.16"/>
    <n v="12.6"/>
    <n v="0"/>
    <n v="66.150000000000006"/>
  </r>
  <r>
    <n v="84"/>
    <d v="2023-12-08T18:00:37"/>
    <s v="4374530017507027"/>
    <s v="10010140"/>
    <x v="0"/>
    <x v="0"/>
    <s v="002051"/>
    <s v="WPL"/>
    <n v="99991400000"/>
    <m/>
    <n v="15781"/>
    <n v="15781"/>
    <n v="145"/>
    <n v="18.75"/>
    <n v="4.6900000000000004"/>
    <s v="ZAINAB FAMILY MART       "/>
    <s v="1301051000038PK"/>
    <x v="0"/>
    <n v="15636"/>
    <n v="163.75"/>
    <s v="3R"/>
    <n v="0.13"/>
    <n v="21.29"/>
    <n v="0"/>
    <n v="142.46"/>
  </r>
  <r>
    <n v="85"/>
    <d v="2023-12-08T18:13:52"/>
    <s v="4649511028006919"/>
    <s v="22494103"/>
    <x v="0"/>
    <x v="0"/>
    <s v="001802"/>
    <s v="WPL"/>
    <n v="99991400000"/>
    <m/>
    <n v="500"/>
    <n v="500"/>
    <n v="9"/>
    <n v="18.75"/>
    <n v="4.6900000000000004"/>
    <s v="PZ PHARMACY &amp; SUPER STORE"/>
    <s v="1301111000001PK"/>
    <x v="0"/>
    <n v="491"/>
    <n v="27.75"/>
    <s v="3R"/>
    <n v="0.13"/>
    <n v="3.61"/>
    <n v="0"/>
    <n v="24.14"/>
  </r>
  <r>
    <n v="86"/>
    <d v="2023-12-08T18:14:44"/>
    <s v="4762150052948869"/>
    <s v="22507120"/>
    <x v="0"/>
    <x v="0"/>
    <s v="002687"/>
    <s v="WPL"/>
    <n v="99991400000"/>
    <m/>
    <n v="7188"/>
    <n v="7188"/>
    <n v="60"/>
    <n v="18.75"/>
    <n v="4.6900000000000004"/>
    <s v="U MART                   "/>
    <s v="1214041000018PK"/>
    <x v="0"/>
    <n v="7128"/>
    <n v="78.75"/>
    <s v="2R"/>
    <n v="0.16"/>
    <n v="12.6"/>
    <n v="0"/>
    <n v="66.150000000000006"/>
  </r>
  <r>
    <n v="87"/>
    <d v="2023-12-08T18:16:08"/>
    <s v="6292400026356176"/>
    <s v="22507120"/>
    <x v="0"/>
    <x v="0"/>
    <s v="002688"/>
    <s v="WPL"/>
    <n v="99991400000"/>
    <m/>
    <n v="2496"/>
    <n v="2496"/>
    <n v="30"/>
    <n v="18.75"/>
    <n v="4.6900000000000004"/>
    <s v="U MART                   "/>
    <s v="1214041000018PK"/>
    <x v="0"/>
    <n v="2466"/>
    <n v="48.75"/>
    <s v="2R"/>
    <n v="0.16"/>
    <n v="7.8"/>
    <n v="0"/>
    <n v="40.950000000000003"/>
  </r>
  <r>
    <n v="88"/>
    <d v="2023-12-08T18:18:26"/>
    <s v="4214618100570269"/>
    <s v="10010140"/>
    <x v="0"/>
    <x v="0"/>
    <s v="002052"/>
    <s v="WPL"/>
    <n v="99991400000"/>
    <m/>
    <n v="15947"/>
    <n v="15947"/>
    <n v="145"/>
    <n v="18.75"/>
    <n v="4.6900000000000004"/>
    <s v="ZAINAB FAMILY MART       "/>
    <s v="1301051000038PK"/>
    <x v="0"/>
    <n v="15802"/>
    <n v="163.75"/>
    <s v="3R"/>
    <n v="0.13"/>
    <n v="21.29"/>
    <n v="0"/>
    <n v="142.46"/>
  </r>
  <r>
    <n v="89"/>
    <d v="2023-12-08T18:18:42"/>
    <s v="5157240230000251"/>
    <s v="22507120"/>
    <x v="0"/>
    <x v="0"/>
    <s v="002689"/>
    <s v="WPL"/>
    <n v="99991400000"/>
    <m/>
    <n v="6300"/>
    <n v="6300"/>
    <n v="60"/>
    <n v="18.75"/>
    <n v="4.6900000000000004"/>
    <s v="U MART                   "/>
    <s v="1214041000018PK"/>
    <x v="0"/>
    <n v="6240"/>
    <n v="78.75"/>
    <s v="2R"/>
    <n v="0.16"/>
    <n v="12.6"/>
    <n v="0"/>
    <n v="66.150000000000006"/>
  </r>
  <r>
    <n v="90"/>
    <d v="2023-12-08T18:22:28"/>
    <s v="2205463005394993"/>
    <s v="22507120"/>
    <x v="0"/>
    <x v="0"/>
    <s v="002690"/>
    <s v="WPL"/>
    <n v="99991400000"/>
    <m/>
    <n v="8809"/>
    <n v="8809"/>
    <n v="85"/>
    <n v="18.75"/>
    <n v="4.6900000000000004"/>
    <s v="U MART                   "/>
    <s v="1214041000018PK"/>
    <x v="0"/>
    <n v="8724"/>
    <n v="103.75"/>
    <s v="2R"/>
    <n v="0.16"/>
    <n v="16.600000000000001"/>
    <n v="0"/>
    <n v="87.15"/>
  </r>
  <r>
    <n v="91"/>
    <d v="2023-12-08T18:26:24"/>
    <s v="5172960000155545"/>
    <s v="22507120"/>
    <x v="0"/>
    <x v="0"/>
    <s v="002691"/>
    <s v="WPL"/>
    <n v="99991400000"/>
    <m/>
    <n v="12495"/>
    <n v="12495"/>
    <n v="110"/>
    <n v="18.75"/>
    <n v="4.6900000000000004"/>
    <s v="U MART                   "/>
    <s v="1214041000018PK"/>
    <x v="0"/>
    <n v="12385"/>
    <n v="128.75"/>
    <s v="2R"/>
    <n v="0.16"/>
    <n v="20.6"/>
    <n v="0"/>
    <n v="108.15"/>
  </r>
  <r>
    <n v="92"/>
    <d v="2023-12-08T18:33:46"/>
    <s v="4025837005396625"/>
    <s v="10029170"/>
    <x v="0"/>
    <x v="0"/>
    <s v="000116"/>
    <s v="WPL"/>
    <n v="99991400000"/>
    <m/>
    <n v="500"/>
    <n v="500"/>
    <n v="9"/>
    <n v="18.75"/>
    <n v="4.6900000000000004"/>
    <s v="DARBAR FILLING STATION   "/>
    <s v="1202141000068PK"/>
    <x v="0"/>
    <n v="491"/>
    <n v="27.75"/>
    <s v="2R"/>
    <n v="0.16"/>
    <n v="4.4400000000000004"/>
    <n v="0"/>
    <n v="23.31"/>
  </r>
  <r>
    <n v="93"/>
    <d v="2023-12-08T18:34:27"/>
    <s v="4328681255000071"/>
    <s v="22511126"/>
    <x v="0"/>
    <x v="0"/>
    <s v="000593"/>
    <s v="WPL"/>
    <n v="99991400000"/>
    <m/>
    <n v="11500"/>
    <n v="11500"/>
    <n v="110"/>
    <n v="18.75"/>
    <n v="4.6900000000000004"/>
    <s v="AL KAHIR CHAMIST         "/>
    <s v="1301111000024PK"/>
    <x v="0"/>
    <n v="11390"/>
    <n v="128.75"/>
    <s v="3R"/>
    <n v="0.13"/>
    <n v="16.739999999999998"/>
    <n v="0"/>
    <n v="112.01"/>
  </r>
  <r>
    <n v="94"/>
    <d v="2023-12-08T18:34:30"/>
    <s v="2205453001467901"/>
    <s v="22507120"/>
    <x v="0"/>
    <x v="0"/>
    <s v="002692"/>
    <s v="WPL"/>
    <n v="99991400000"/>
    <m/>
    <n v="8120"/>
    <n v="8120"/>
    <n v="85"/>
    <n v="18.75"/>
    <n v="4.6900000000000004"/>
    <s v="U MART                   "/>
    <s v="1214041000018PK"/>
    <x v="0"/>
    <n v="8035"/>
    <n v="103.75"/>
    <s v="2R"/>
    <n v="0.16"/>
    <n v="16.600000000000001"/>
    <n v="0"/>
    <n v="87.15"/>
  </r>
  <r>
    <n v="95"/>
    <d v="2023-12-08T18:36:59"/>
    <s v="2205453001467901"/>
    <s v="22507120"/>
    <x v="0"/>
    <x v="0"/>
    <s v="002693"/>
    <s v="WPL"/>
    <n v="99991400000"/>
    <m/>
    <n v="1551"/>
    <n v="1551"/>
    <n v="15"/>
    <n v="18.75"/>
    <n v="4.6900000000000004"/>
    <s v="U MART                   "/>
    <s v="1214041000018PK"/>
    <x v="0"/>
    <n v="1536"/>
    <n v="33.75"/>
    <s v="2R"/>
    <n v="0.16"/>
    <n v="5.4"/>
    <n v="0"/>
    <n v="28.35"/>
  </r>
  <r>
    <n v="96"/>
    <d v="2023-12-08T18:41:36"/>
    <s v="4025837002578076"/>
    <s v="22507120"/>
    <x v="0"/>
    <x v="0"/>
    <s v="002694"/>
    <s v="WPL"/>
    <n v="99991400000"/>
    <m/>
    <n v="6279"/>
    <n v="6279"/>
    <n v="60"/>
    <n v="18.75"/>
    <n v="4.6900000000000004"/>
    <s v="U MART                   "/>
    <s v="1214041000018PK"/>
    <x v="0"/>
    <n v="6219"/>
    <n v="78.75"/>
    <s v="2R"/>
    <n v="0.16"/>
    <n v="12.6"/>
    <n v="0"/>
    <n v="66.150000000000006"/>
  </r>
  <r>
    <n v="97"/>
    <d v="2023-12-08T18:42:20"/>
    <s v="4375850197003749"/>
    <s v="22507120"/>
    <x v="0"/>
    <x v="0"/>
    <s v="002695"/>
    <s v="WPL"/>
    <n v="99991400000"/>
    <m/>
    <n v="24749"/>
    <n v="24749"/>
    <n v="180"/>
    <n v="18.75"/>
    <n v="4.6900000000000004"/>
    <s v="U MART                   "/>
    <s v="1214041000018PK"/>
    <x v="0"/>
    <n v="24569"/>
    <n v="198.75"/>
    <s v="2R"/>
    <n v="0.16"/>
    <n v="31.8"/>
    <n v="0"/>
    <n v="166.95"/>
  </r>
  <r>
    <n v="98"/>
    <d v="2023-12-08T18:43:43"/>
    <s v="5403758086385205"/>
    <s v="22507120"/>
    <x v="0"/>
    <x v="0"/>
    <s v="002696"/>
    <s v="WPL"/>
    <n v="99991400000"/>
    <m/>
    <n v="3750"/>
    <n v="3750"/>
    <n v="40"/>
    <n v="0"/>
    <n v="0"/>
    <s v="U MART                   "/>
    <s v="1214041000018PK"/>
    <x v="2"/>
    <n v="0"/>
    <n v="0"/>
    <m/>
    <m/>
    <n v="0"/>
    <n v="0"/>
    <n v="0"/>
  </r>
  <r>
    <n v="99"/>
    <d v="2023-12-08T18:44:05"/>
    <s v="5403758086385205"/>
    <s v="22507120"/>
    <x v="0"/>
    <x v="0"/>
    <s v="002697"/>
    <s v="WPL"/>
    <n v="99991400000"/>
    <m/>
    <n v="3750"/>
    <n v="3750"/>
    <n v="40"/>
    <n v="18.75"/>
    <n v="4.6900000000000004"/>
    <s v="U MART                   "/>
    <s v="1214041000018PK"/>
    <x v="0"/>
    <n v="3710"/>
    <n v="58.75"/>
    <s v="2R"/>
    <n v="0.16"/>
    <n v="9.4"/>
    <n v="0"/>
    <n v="49.35"/>
  </r>
  <r>
    <n v="100"/>
    <d v="2023-12-08T18:46:38"/>
    <s v="4649520178004293"/>
    <s v="10010140"/>
    <x v="0"/>
    <x v="0"/>
    <s v="002053"/>
    <s v="WPL"/>
    <n v="99991400000"/>
    <m/>
    <n v="666"/>
    <n v="666"/>
    <n v="8"/>
    <n v="18.75"/>
    <n v="4.6900000000000004"/>
    <s v="ZAINAB FAMILY MART       "/>
    <s v="1301051000038PK"/>
    <x v="0"/>
    <n v="658"/>
    <n v="26.75"/>
    <s v="3R"/>
    <n v="0.13"/>
    <n v="3.48"/>
    <n v="0"/>
    <n v="23.27"/>
  </r>
  <r>
    <n v="101"/>
    <d v="2023-12-08T18:47:33"/>
    <s v="4025837002960753"/>
    <s v="10030172"/>
    <x v="0"/>
    <x v="0"/>
    <s v="000167"/>
    <s v="WPL"/>
    <n v="99991400000"/>
    <m/>
    <n v="4206"/>
    <n v="4206"/>
    <n v="50"/>
    <n v="18.75"/>
    <n v="4.6900000000000004"/>
    <s v="HAMZA MART               "/>
    <s v="1201051000070PK"/>
    <x v="0"/>
    <n v="4156"/>
    <n v="68.75"/>
    <s v="2R"/>
    <n v="0.16"/>
    <n v="11"/>
    <n v="0"/>
    <n v="57.75"/>
  </r>
  <r>
    <n v="102"/>
    <d v="2023-12-08T19:01:09"/>
    <s v="4374530018078671"/>
    <s v="22494103"/>
    <x v="0"/>
    <x v="0"/>
    <s v="001803"/>
    <s v="WPL"/>
    <n v="99991400000"/>
    <m/>
    <n v="916"/>
    <n v="916"/>
    <n v="9"/>
    <n v="18.75"/>
    <n v="4.6900000000000004"/>
    <s v="PZ PHARMACY &amp; SUPER STORE"/>
    <s v="1301111000001PK"/>
    <x v="0"/>
    <n v="907"/>
    <n v="27.75"/>
    <s v="3R"/>
    <n v="0.13"/>
    <n v="3.61"/>
    <n v="0"/>
    <n v="24.14"/>
  </r>
  <r>
    <n v="103"/>
    <d v="2023-12-08T19:03:02"/>
    <s v="4214618102704031"/>
    <s v="10020154"/>
    <x v="0"/>
    <x v="0"/>
    <s v="000259"/>
    <s v="WPL"/>
    <n v="99991400000"/>
    <m/>
    <n v="1600"/>
    <n v="1600"/>
    <n v="15"/>
    <n v="18.75"/>
    <n v="4.6900000000000004"/>
    <s v="WRAP LAB 1               "/>
    <s v="1101191000052PK"/>
    <x v="0"/>
    <n v="1585"/>
    <n v="33.75"/>
    <s v="1R"/>
    <n v="0.16"/>
    <n v="5.4"/>
    <n v="0"/>
    <n v="28.35"/>
  </r>
  <r>
    <n v="104"/>
    <d v="2023-12-08T19:05:21"/>
    <s v="4649520135015408"/>
    <s v="10010140"/>
    <x v="0"/>
    <x v="0"/>
    <s v="002054"/>
    <s v="WPL"/>
    <n v="99991400000"/>
    <m/>
    <n v="3486"/>
    <n v="3486"/>
    <n v="40"/>
    <n v="18.75"/>
    <n v="4.6900000000000004"/>
    <s v="ZAINAB FAMILY MART       "/>
    <s v="1301051000038PK"/>
    <x v="0"/>
    <n v="3446"/>
    <n v="58.75"/>
    <s v="3R"/>
    <n v="0.13"/>
    <n v="7.64"/>
    <n v="0"/>
    <n v="51.11"/>
  </r>
  <r>
    <n v="105"/>
    <d v="2023-12-08T19:09:10"/>
    <s v="5403758001559496"/>
    <s v="10010140"/>
    <x v="0"/>
    <x v="0"/>
    <s v="002055"/>
    <s v="WPL"/>
    <n v="99991400000"/>
    <m/>
    <n v="2076"/>
    <n v="2076"/>
    <n v="30"/>
    <n v="18.75"/>
    <n v="4.6900000000000004"/>
    <s v="ZAINAB FAMILY MART       "/>
    <s v="1301051000038PK"/>
    <x v="0"/>
    <n v="2046"/>
    <n v="48.75"/>
    <s v="3R"/>
    <n v="0.13"/>
    <n v="6.34"/>
    <n v="0"/>
    <n v="42.41"/>
  </r>
  <r>
    <n v="106"/>
    <d v="2023-12-08T19:12:28"/>
    <s v="5366190046584138"/>
    <s v="10020154"/>
    <x v="0"/>
    <x v="0"/>
    <s v="000260"/>
    <s v="WPL"/>
    <n v="99991400000"/>
    <m/>
    <n v="899"/>
    <n v="899"/>
    <n v="8"/>
    <n v="18.75"/>
    <n v="4.6900000000000004"/>
    <s v="WRAP LAB 1               "/>
    <s v="1101191000052PK"/>
    <x v="0"/>
    <n v="891"/>
    <n v="26.75"/>
    <s v="1R"/>
    <n v="0.16"/>
    <n v="4.28"/>
    <n v="0"/>
    <n v="22.47"/>
  </r>
  <r>
    <n v="107"/>
    <d v="2023-12-08T19:13:36"/>
    <s v="4017699825000070"/>
    <s v="22507120"/>
    <x v="0"/>
    <x v="0"/>
    <s v="002698"/>
    <s v="WPL"/>
    <n v="99991400000"/>
    <m/>
    <n v="6050"/>
    <n v="6050"/>
    <n v="60"/>
    <n v="18.75"/>
    <n v="4.6900000000000004"/>
    <s v="U MART                   "/>
    <s v="1214041000018PK"/>
    <x v="0"/>
    <n v="5990"/>
    <n v="78.75"/>
    <s v="2R"/>
    <n v="0.16"/>
    <n v="12.6"/>
    <n v="0"/>
    <n v="66.150000000000006"/>
  </r>
  <r>
    <n v="108"/>
    <d v="2023-12-08T19:17:53"/>
    <s v="6234062000177738"/>
    <s v="22507120"/>
    <x v="0"/>
    <x v="0"/>
    <s v="002699"/>
    <s v="WPL"/>
    <n v="99991400000"/>
    <m/>
    <n v="2921"/>
    <n v="2921"/>
    <n v="30"/>
    <n v="18.75"/>
    <n v="4.6900000000000004"/>
    <s v="U MART                   "/>
    <s v="1214041000018PK"/>
    <x v="0"/>
    <n v="2891"/>
    <n v="48.75"/>
    <s v="2R"/>
    <n v="0.16"/>
    <n v="7.8"/>
    <n v="0"/>
    <n v="40.950000000000003"/>
  </r>
  <r>
    <n v="109"/>
    <d v="2023-12-08T19:21:11"/>
    <s v="5160620255005944"/>
    <s v="10030172"/>
    <x v="0"/>
    <x v="0"/>
    <s v="000168"/>
    <s v="WPL"/>
    <n v="99991400000"/>
    <m/>
    <n v="1721"/>
    <n v="1721"/>
    <n v="15"/>
    <n v="18.75"/>
    <n v="4.6900000000000004"/>
    <s v="HAMZA MART               "/>
    <s v="1201051000070PK"/>
    <x v="0"/>
    <n v="1706"/>
    <n v="33.75"/>
    <s v="2R"/>
    <n v="0.16"/>
    <n v="5.4"/>
    <n v="0"/>
    <n v="28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C9594-3AB0-4445-AC00-2C8D22793AE4}" name="PivotTable4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K5" firstHeaderRow="0" firstDataRow="1" firstDataCol="1"/>
  <pivotFields count="25">
    <pivotField dataField="1" showAll="0"/>
    <pivotField numFmtId="164" showAll="0"/>
    <pivotField showAll="0"/>
    <pivotField showAll="0"/>
    <pivotField axis="axisRow" showAll="0">
      <items count="3">
        <item h="1" x="0"/>
        <item x="1"/>
        <item t="default"/>
      </items>
    </pivotField>
    <pivotField axis="axisRow" showAll="0">
      <items count="3">
        <item h="1" m="1" x="1"/>
        <item x="0"/>
        <item t="default"/>
      </items>
    </pivotField>
    <pivotField showAll="0"/>
    <pivotField showAll="0"/>
    <pivotField showAll="0"/>
    <pivotField showAll="0"/>
    <pivotField numFmtId="43" showAll="0"/>
    <pivotField dataField="1" numFmtId="43" showAll="0"/>
    <pivotField numFmtId="43" showAll="0"/>
    <pivotField showAll="0"/>
    <pivotField showAll="0"/>
    <pivotField showAll="0"/>
    <pivotField showAll="0"/>
    <pivotField axis="axisRow" showAll="0">
      <items count="19">
        <item h="1" x="2"/>
        <item h="1" x="5"/>
        <item h="1" x="3"/>
        <item x="0"/>
        <item h="1" m="1" x="11"/>
        <item h="1" m="1" x="10"/>
        <item h="1" m="1" x="13"/>
        <item h="1" m="1" x="14"/>
        <item h="1" m="1" x="16"/>
        <item h="1" m="1" x="17"/>
        <item h="1" m="1" x="8"/>
        <item h="1" x="1"/>
        <item h="1" m="1" x="6"/>
        <item h="1" m="1" x="7"/>
        <item h="1" m="1" x="9"/>
        <item h="1" x="4"/>
        <item h="1" m="1" x="12"/>
        <item h="1" m="1" x="15"/>
        <item t="default"/>
      </items>
    </pivotField>
    <pivotField showAll="0"/>
    <pivotField numFmtId="43" showAll="0"/>
    <pivotField showAll="0"/>
    <pivotField showAll="0"/>
    <pivotField showAll="0"/>
    <pivotField numFmtId="43" showAll="0"/>
    <pivotField showAll="0"/>
  </pivotFields>
  <rowFields count="3">
    <field x="5"/>
    <field x="4"/>
    <field x="17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ount of S. NO" fld="0" subtotal="count" baseField="0" baseItem="0"/>
    <dataField name="Sum of Roundup Transac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3A49E-EA44-4E23-AAD7-2D0E87377D3D}" name="PivotTable3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G19" firstHeaderRow="0" firstDataRow="1" firstDataCol="1"/>
  <pivotFields count="25">
    <pivotField dataField="1" showAll="0"/>
    <pivotField numFmtId="164"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Row" showAll="0">
      <items count="3">
        <item x="0"/>
        <item h="1" m="1" x="1"/>
        <item t="default"/>
      </items>
    </pivotField>
    <pivotField showAll="0"/>
    <pivotField showAll="0"/>
    <pivotField showAll="0"/>
    <pivotField showAll="0"/>
    <pivotField numFmtId="43" showAll="0"/>
    <pivotField dataField="1" numFmtId="43" showAll="0"/>
    <pivotField numFmtId="43" showAll="0"/>
    <pivotField showAll="0"/>
    <pivotField showAll="0"/>
    <pivotField showAll="0"/>
    <pivotField showAll="0"/>
    <pivotField axis="axisRow" showAll="0">
      <items count="19">
        <item x="5"/>
        <item x="3"/>
        <item h="1" x="0"/>
        <item x="2"/>
        <item m="1" x="11"/>
        <item m="1" x="10"/>
        <item m="1" x="13"/>
        <item m="1" x="14"/>
        <item m="1" x="16"/>
        <item m="1" x="17"/>
        <item m="1" x="8"/>
        <item x="1"/>
        <item m="1" x="6"/>
        <item m="1" x="7"/>
        <item m="1" x="9"/>
        <item x="4"/>
        <item m="1" x="12"/>
        <item m="1" x="15"/>
        <item t="default"/>
      </items>
    </pivotField>
    <pivotField showAll="0"/>
    <pivotField numFmtId="43" showAll="0"/>
    <pivotField showAll="0"/>
    <pivotField showAll="0"/>
    <pivotField showAll="0"/>
    <pivotField numFmtId="43" showAll="0"/>
    <pivotField showAll="0"/>
  </pivotFields>
  <rowFields count="3">
    <field x="5"/>
    <field x="4"/>
    <field x="17"/>
  </rowFields>
  <rowItems count="7">
    <i>
      <x/>
    </i>
    <i r="1">
      <x/>
    </i>
    <i r="2">
      <x/>
    </i>
    <i r="2">
      <x v="3"/>
    </i>
    <i r="2">
      <x v="11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. NO" fld="0" subtotal="count" baseField="0" baseItem="0"/>
    <dataField name="Sum of Roundup Transac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F19E3-0C8B-4479-BD3C-FAC132117B3F}" name="PivotTable2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8" firstHeaderRow="0" firstDataRow="1" firstDataCol="1"/>
  <pivotFields count="25">
    <pivotField dataField="1" showAll="0"/>
    <pivotField numFmtId="164"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Row" showAll="0">
      <items count="3">
        <item x="0"/>
        <item h="1" m="1" x="1"/>
        <item t="default"/>
      </items>
    </pivotField>
    <pivotField showAll="0"/>
    <pivotField showAll="0"/>
    <pivotField showAll="0"/>
    <pivotField showAll="0"/>
    <pivotField numFmtId="43" showAll="0"/>
    <pivotField dataField="1" numFmtId="43" showAll="0"/>
    <pivotField numFmtId="43" showAll="0"/>
    <pivotField showAll="0"/>
    <pivotField showAll="0"/>
    <pivotField showAll="0"/>
    <pivotField showAll="0"/>
    <pivotField axis="axisRow" showAll="0">
      <items count="19">
        <item h="1" x="5"/>
        <item h="1" x="3"/>
        <item x="0"/>
        <item h="1" x="2"/>
        <item h="1" m="1" x="11"/>
        <item h="1" m="1" x="10"/>
        <item h="1" m="1" x="13"/>
        <item h="1" m="1" x="14"/>
        <item h="1" m="1" x="16"/>
        <item h="1" m="1" x="17"/>
        <item h="1" m="1" x="8"/>
        <item h="1" x="1"/>
        <item h="1" m="1" x="6"/>
        <item h="1" m="1" x="7"/>
        <item h="1" m="1" x="9"/>
        <item h="1" x="4"/>
        <item h="1" m="1" x="12"/>
        <item h="1" m="1" x="15"/>
        <item t="default"/>
      </items>
    </pivotField>
    <pivotField showAll="0"/>
    <pivotField numFmtId="43" showAll="0"/>
    <pivotField showAll="0"/>
    <pivotField showAll="0"/>
    <pivotField showAll="0"/>
    <pivotField numFmtId="43" showAll="0"/>
    <pivotField showAll="0"/>
  </pivotFields>
  <rowFields count="3">
    <field x="5"/>
    <field x="4"/>
    <field x="17"/>
  </rowFields>
  <rowItems count="4">
    <i>
      <x/>
    </i>
    <i r="1">
      <x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. NO" fld="0" subtotal="count" baseField="0" baseItem="0"/>
    <dataField name="Sum of Roundup Transac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F69B7-544D-4A46-B22E-9FDBA387DA2F}" name="PivotTable1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4" firstHeaderRow="0" firstDataRow="1" firstDataCol="1"/>
  <pivotFields count="25">
    <pivotField dataField="1" showAll="0"/>
    <pivotField numFmtId="164" showAll="0"/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axis="axisRow" multipleItemSelectionAllowed="1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numFmtId="43" showAll="0"/>
    <pivotField dataField="1" numFmtId="43" showAll="0"/>
    <pivotField numFmtId="43" showAll="0"/>
    <pivotField showAll="0"/>
    <pivotField showAll="0"/>
    <pivotField showAll="0"/>
    <pivotField showAll="0"/>
    <pivotField axis="axisRow" showAll="0">
      <items count="19">
        <item x="0"/>
        <item x="3"/>
        <item x="5"/>
        <item x="2"/>
        <item m="1" x="11"/>
        <item m="1" x="10"/>
        <item m="1" x="13"/>
        <item m="1" x="14"/>
        <item m="1" x="16"/>
        <item m="1" x="17"/>
        <item m="1" x="8"/>
        <item x="1"/>
        <item m="1" x="6"/>
        <item m="1" x="7"/>
        <item m="1" x="9"/>
        <item x="4"/>
        <item m="1" x="12"/>
        <item m="1" x="15"/>
        <item t="default"/>
      </items>
    </pivotField>
    <pivotField showAll="0"/>
    <pivotField numFmtId="43" showAll="0"/>
    <pivotField showAll="0"/>
    <pivotField numFmtId="9" showAll="0"/>
    <pivotField numFmtId="43" showAll="0"/>
    <pivotField numFmtId="43" showAll="0"/>
    <pivotField showAll="0"/>
  </pivotFields>
  <rowFields count="3">
    <field x="5"/>
    <field x="4"/>
    <field x="17"/>
  </rowFields>
  <rowItems count="10">
    <i>
      <x/>
    </i>
    <i r="1">
      <x/>
    </i>
    <i r="2">
      <x/>
    </i>
    <i r="2">
      <x v="2"/>
    </i>
    <i r="2">
      <x v="3"/>
    </i>
    <i r="2">
      <x v="11"/>
    </i>
    <i r="2">
      <x v="15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. NO" fld="0" subtotal="count" baseField="18" baseItem="0"/>
    <dataField name="Sum of Roundup Transac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8D26-F208-4B45-B744-696F037B8F52}">
  <dimension ref="A1:AA144"/>
  <sheetViews>
    <sheetView tabSelected="1" zoomScale="89" zoomScaleNormal="89" workbookViewId="0">
      <pane ySplit="1" topLeftCell="A89" activePane="bottomLeft" state="frozen"/>
      <selection pane="bottomLeft" activeCell="C117" sqref="C117"/>
    </sheetView>
  </sheetViews>
  <sheetFormatPr defaultRowHeight="14.5" x14ac:dyDescent="0.35"/>
  <cols>
    <col min="1" max="1" width="5.6328125" bestFit="1" customWidth="1"/>
    <col min="2" max="2" width="19.90625" bestFit="1" customWidth="1"/>
    <col min="3" max="3" width="23.90625" customWidth="1"/>
    <col min="4" max="4" width="12.81640625" bestFit="1" customWidth="1"/>
    <col min="5" max="5" width="15.453125" bestFit="1" customWidth="1"/>
    <col min="6" max="6" width="22.08984375" bestFit="1" customWidth="1"/>
    <col min="7" max="7" width="12.6328125" customWidth="1"/>
    <col min="8" max="8" width="13.453125" bestFit="1" customWidth="1"/>
    <col min="9" max="9" width="14" bestFit="1" customWidth="1"/>
    <col min="10" max="10" width="14.54296875" bestFit="1" customWidth="1"/>
    <col min="11" max="11" width="18.36328125" bestFit="1" customWidth="1"/>
    <col min="12" max="12" width="19.1796875" bestFit="1" customWidth="1"/>
    <col min="13" max="13" width="19.08984375" bestFit="1" customWidth="1"/>
    <col min="14" max="14" width="13.6328125" bestFit="1" customWidth="1"/>
    <col min="15" max="15" width="8.81640625" customWidth="1"/>
    <col min="16" max="16" width="26.453125" bestFit="1" customWidth="1"/>
    <col min="17" max="17" width="16.08984375" bestFit="1" customWidth="1"/>
    <col min="18" max="18" width="23.36328125" customWidth="1"/>
    <col min="19" max="19" width="22.54296875" bestFit="1" customWidth="1"/>
    <col min="20" max="20" width="20" bestFit="1" customWidth="1"/>
    <col min="21" max="21" width="12.54296875" bestFit="1" customWidth="1"/>
    <col min="22" max="22" width="17.54296875" bestFit="1" customWidth="1"/>
    <col min="23" max="23" width="11.81640625" customWidth="1"/>
    <col min="24" max="24" width="13.26953125" customWidth="1"/>
    <col min="25" max="25" width="12.1796875" customWidth="1"/>
  </cols>
  <sheetData>
    <row r="1" spans="1:27" ht="43.5" x14ac:dyDescent="0.35">
      <c r="A1" s="8" t="s">
        <v>7</v>
      </c>
      <c r="B1" s="8" t="s">
        <v>8</v>
      </c>
      <c r="C1" s="8" t="s">
        <v>4</v>
      </c>
      <c r="D1" s="8" t="s">
        <v>9</v>
      </c>
      <c r="E1" s="8" t="s">
        <v>10</v>
      </c>
      <c r="F1" s="8" t="s">
        <v>11</v>
      </c>
      <c r="G1" s="8" t="s">
        <v>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0</v>
      </c>
      <c r="M1" s="8" t="s">
        <v>47</v>
      </c>
      <c r="N1" s="8" t="s">
        <v>16</v>
      </c>
      <c r="O1" s="8" t="s">
        <v>1</v>
      </c>
      <c r="P1" s="8" t="s">
        <v>44</v>
      </c>
      <c r="Q1" s="8" t="s">
        <v>45</v>
      </c>
      <c r="R1" s="8" t="s">
        <v>6</v>
      </c>
      <c r="S1" s="8" t="s">
        <v>39</v>
      </c>
      <c r="T1" s="8" t="s">
        <v>2</v>
      </c>
      <c r="U1" s="8" t="s">
        <v>3</v>
      </c>
      <c r="V1" s="8" t="s">
        <v>17</v>
      </c>
      <c r="W1" s="8" t="s">
        <v>18</v>
      </c>
      <c r="X1" s="8" t="s">
        <v>37</v>
      </c>
      <c r="Y1" s="8" t="s">
        <v>38</v>
      </c>
    </row>
    <row r="2" spans="1:27" s="16" customFormat="1" x14ac:dyDescent="0.35">
      <c r="A2" s="13">
        <v>1</v>
      </c>
      <c r="B2" s="14">
        <v>45268.005647743055</v>
      </c>
      <c r="C2" s="15" t="s">
        <v>94</v>
      </c>
      <c r="D2" s="15" t="s">
        <v>62</v>
      </c>
      <c r="E2" s="15" t="s">
        <v>23</v>
      </c>
      <c r="F2" s="13" t="s">
        <v>22</v>
      </c>
      <c r="G2" s="15" t="s">
        <v>95</v>
      </c>
      <c r="H2" s="13" t="s">
        <v>19</v>
      </c>
      <c r="I2" s="13">
        <v>99991400000</v>
      </c>
      <c r="K2" s="17">
        <v>1500</v>
      </c>
      <c r="L2" s="17">
        <v>1500</v>
      </c>
      <c r="M2" s="17">
        <v>9</v>
      </c>
      <c r="N2" s="17">
        <v>18.75</v>
      </c>
      <c r="O2" s="17">
        <v>4.6900000000000004</v>
      </c>
      <c r="P2" s="13" t="s">
        <v>63</v>
      </c>
      <c r="Q2" s="13" t="s">
        <v>64</v>
      </c>
      <c r="R2" s="13" t="s">
        <v>32</v>
      </c>
      <c r="S2" s="32">
        <v>1491</v>
      </c>
      <c r="T2" s="17">
        <v>27.75</v>
      </c>
      <c r="U2" s="18" t="s">
        <v>49</v>
      </c>
      <c r="V2" s="18">
        <v>0.16</v>
      </c>
      <c r="W2" s="17">
        <v>4.4400000000000004</v>
      </c>
      <c r="X2" s="32">
        <v>0</v>
      </c>
      <c r="Y2" s="32">
        <v>23.31</v>
      </c>
      <c r="AA2" s="45" t="s">
        <v>93</v>
      </c>
    </row>
    <row r="3" spans="1:27" s="16" customFormat="1" x14ac:dyDescent="0.35">
      <c r="A3" s="13">
        <v>2</v>
      </c>
      <c r="B3" s="14">
        <v>45268.394548402779</v>
      </c>
      <c r="C3" s="15" t="s">
        <v>96</v>
      </c>
      <c r="D3" s="15" t="s">
        <v>60</v>
      </c>
      <c r="E3" s="15" t="s">
        <v>23</v>
      </c>
      <c r="F3" s="13" t="s">
        <v>22</v>
      </c>
      <c r="G3" s="15" t="s">
        <v>83</v>
      </c>
      <c r="H3" s="13" t="s">
        <v>19</v>
      </c>
      <c r="I3" s="13">
        <v>99991400000</v>
      </c>
      <c r="K3" s="17">
        <v>2341</v>
      </c>
      <c r="L3" s="17">
        <v>2341</v>
      </c>
      <c r="M3" s="17">
        <v>30</v>
      </c>
      <c r="N3" s="17">
        <v>18.75</v>
      </c>
      <c r="O3" s="17">
        <v>4.6900000000000004</v>
      </c>
      <c r="P3" s="13" t="s">
        <v>58</v>
      </c>
      <c r="Q3" s="13" t="s">
        <v>61</v>
      </c>
      <c r="R3" s="13" t="s">
        <v>32</v>
      </c>
      <c r="S3" s="32">
        <v>2311</v>
      </c>
      <c r="T3" s="17">
        <v>48.75</v>
      </c>
      <c r="U3" s="18" t="s">
        <v>49</v>
      </c>
      <c r="V3" s="18">
        <v>0.16</v>
      </c>
      <c r="W3" s="17">
        <v>7.8</v>
      </c>
      <c r="X3" s="32">
        <v>0</v>
      </c>
      <c r="Y3" s="32">
        <v>40.950000000000003</v>
      </c>
    </row>
    <row r="4" spans="1:27" s="16" customFormat="1" x14ac:dyDescent="0.35">
      <c r="A4" s="13">
        <v>3</v>
      </c>
      <c r="B4" s="14">
        <v>45268.407029953705</v>
      </c>
      <c r="C4" s="15" t="s">
        <v>97</v>
      </c>
      <c r="D4" s="15" t="s">
        <v>60</v>
      </c>
      <c r="E4" s="15" t="s">
        <v>23</v>
      </c>
      <c r="F4" s="13" t="s">
        <v>22</v>
      </c>
      <c r="G4" s="15" t="s">
        <v>87</v>
      </c>
      <c r="H4" s="13" t="s">
        <v>19</v>
      </c>
      <c r="I4" s="13">
        <v>99991400000</v>
      </c>
      <c r="K4" s="17">
        <v>6809</v>
      </c>
      <c r="L4" s="17">
        <v>6809</v>
      </c>
      <c r="M4" s="17">
        <v>60</v>
      </c>
      <c r="N4" s="17">
        <v>18.75</v>
      </c>
      <c r="O4" s="17">
        <v>4.6900000000000004</v>
      </c>
      <c r="P4" s="13" t="s">
        <v>58</v>
      </c>
      <c r="Q4" s="13" t="s">
        <v>61</v>
      </c>
      <c r="R4" s="13" t="s">
        <v>32</v>
      </c>
      <c r="S4" s="32">
        <v>6749</v>
      </c>
      <c r="T4" s="17">
        <v>78.75</v>
      </c>
      <c r="U4" s="18" t="s">
        <v>49</v>
      </c>
      <c r="V4" s="18">
        <v>0.16</v>
      </c>
      <c r="W4" s="17">
        <v>12.6</v>
      </c>
      <c r="X4" s="32">
        <v>0</v>
      </c>
      <c r="Y4" s="32">
        <v>66.150000000000006</v>
      </c>
    </row>
    <row r="5" spans="1:27" s="16" customFormat="1" x14ac:dyDescent="0.35">
      <c r="A5" s="13">
        <v>4</v>
      </c>
      <c r="B5" s="14">
        <v>45268.455894618055</v>
      </c>
      <c r="C5" s="15" t="s">
        <v>98</v>
      </c>
      <c r="D5" s="15" t="s">
        <v>84</v>
      </c>
      <c r="E5" s="15" t="s">
        <v>23</v>
      </c>
      <c r="F5" s="13" t="s">
        <v>22</v>
      </c>
      <c r="G5" s="15" t="s">
        <v>99</v>
      </c>
      <c r="H5" s="13" t="s">
        <v>19</v>
      </c>
      <c r="I5" s="13">
        <v>99991400000</v>
      </c>
      <c r="K5" s="17">
        <v>500</v>
      </c>
      <c r="L5" s="17">
        <v>500</v>
      </c>
      <c r="M5" s="17">
        <v>8</v>
      </c>
      <c r="N5" s="17">
        <v>18.75</v>
      </c>
      <c r="O5" s="17">
        <v>4.6900000000000004</v>
      </c>
      <c r="P5" s="13" t="s">
        <v>85</v>
      </c>
      <c r="Q5" s="13" t="s">
        <v>86</v>
      </c>
      <c r="R5" s="13" t="s">
        <v>32</v>
      </c>
      <c r="S5" s="32">
        <v>492</v>
      </c>
      <c r="T5" s="17">
        <v>26.75</v>
      </c>
      <c r="U5" s="18" t="s">
        <v>49</v>
      </c>
      <c r="V5" s="18">
        <v>0.16</v>
      </c>
      <c r="W5" s="17">
        <v>4.28</v>
      </c>
      <c r="X5" s="32">
        <v>0</v>
      </c>
      <c r="Y5" s="32">
        <v>22.47</v>
      </c>
    </row>
    <row r="6" spans="1:27" s="16" customFormat="1" x14ac:dyDescent="0.35">
      <c r="A6" s="13">
        <v>5</v>
      </c>
      <c r="B6" s="14">
        <v>45268.473428611112</v>
      </c>
      <c r="C6" s="15" t="s">
        <v>100</v>
      </c>
      <c r="D6" s="15" t="s">
        <v>60</v>
      </c>
      <c r="E6" s="15" t="s">
        <v>23</v>
      </c>
      <c r="F6" s="13" t="s">
        <v>22</v>
      </c>
      <c r="G6" s="15" t="s">
        <v>88</v>
      </c>
      <c r="H6" s="13" t="s">
        <v>19</v>
      </c>
      <c r="I6" s="13">
        <v>99991400000</v>
      </c>
      <c r="K6" s="17">
        <v>3725</v>
      </c>
      <c r="L6" s="17">
        <v>3725</v>
      </c>
      <c r="M6" s="17">
        <v>40</v>
      </c>
      <c r="N6" s="17">
        <v>18.75</v>
      </c>
      <c r="O6" s="17">
        <v>4.6900000000000004</v>
      </c>
      <c r="P6" s="13" t="s">
        <v>58</v>
      </c>
      <c r="Q6" s="13" t="s">
        <v>61</v>
      </c>
      <c r="R6" s="13" t="s">
        <v>32</v>
      </c>
      <c r="S6" s="32">
        <v>3685</v>
      </c>
      <c r="T6" s="17">
        <v>58.75</v>
      </c>
      <c r="U6" s="18" t="s">
        <v>49</v>
      </c>
      <c r="V6" s="18">
        <v>0.16</v>
      </c>
      <c r="W6" s="17">
        <v>9.4</v>
      </c>
      <c r="X6" s="32">
        <v>0</v>
      </c>
      <c r="Y6" s="32">
        <v>49.35</v>
      </c>
    </row>
    <row r="7" spans="1:27" s="16" customFormat="1" x14ac:dyDescent="0.35">
      <c r="A7" s="13">
        <v>6</v>
      </c>
      <c r="B7" s="14">
        <v>45268.477570138886</v>
      </c>
      <c r="C7" s="15" t="s">
        <v>101</v>
      </c>
      <c r="D7" s="15" t="s">
        <v>78</v>
      </c>
      <c r="E7" s="15" t="s">
        <v>23</v>
      </c>
      <c r="F7" s="13" t="s">
        <v>22</v>
      </c>
      <c r="G7" s="15" t="s">
        <v>102</v>
      </c>
      <c r="H7" s="13" t="s">
        <v>19</v>
      </c>
      <c r="I7" s="13">
        <v>99991400000</v>
      </c>
      <c r="K7" s="17">
        <v>20000</v>
      </c>
      <c r="L7" s="17">
        <v>20000</v>
      </c>
      <c r="M7" s="17">
        <v>155</v>
      </c>
      <c r="N7" s="17">
        <v>18.75</v>
      </c>
      <c r="O7" s="17">
        <v>4.6900000000000004</v>
      </c>
      <c r="P7" s="13" t="s">
        <v>79</v>
      </c>
      <c r="Q7" s="13" t="s">
        <v>80</v>
      </c>
      <c r="R7" s="13" t="s">
        <v>32</v>
      </c>
      <c r="S7" s="32">
        <v>19845</v>
      </c>
      <c r="T7" s="17">
        <v>173.75</v>
      </c>
      <c r="U7" s="18" t="s">
        <v>81</v>
      </c>
      <c r="V7" s="18">
        <v>0.15</v>
      </c>
      <c r="W7" s="17">
        <v>26.06</v>
      </c>
      <c r="X7" s="32">
        <v>0</v>
      </c>
      <c r="Y7" s="32">
        <v>147.69</v>
      </c>
    </row>
    <row r="8" spans="1:27" s="16" customFormat="1" x14ac:dyDescent="0.35">
      <c r="A8" s="13">
        <v>7</v>
      </c>
      <c r="B8" s="14">
        <v>45268.496179629627</v>
      </c>
      <c r="C8" s="15" t="s">
        <v>103</v>
      </c>
      <c r="D8" s="15" t="s">
        <v>60</v>
      </c>
      <c r="E8" s="15" t="s">
        <v>23</v>
      </c>
      <c r="F8" s="13" t="s">
        <v>22</v>
      </c>
      <c r="G8" s="15" t="s">
        <v>104</v>
      </c>
      <c r="H8" s="13" t="s">
        <v>19</v>
      </c>
      <c r="I8" s="13">
        <v>99991400000</v>
      </c>
      <c r="K8" s="17">
        <v>1560</v>
      </c>
      <c r="L8" s="17">
        <v>1560</v>
      </c>
      <c r="M8" s="17">
        <v>15</v>
      </c>
      <c r="N8" s="17">
        <v>18.75</v>
      </c>
      <c r="O8" s="17">
        <v>4.6900000000000004</v>
      </c>
      <c r="P8" s="13" t="s">
        <v>58</v>
      </c>
      <c r="Q8" s="13" t="s">
        <v>61</v>
      </c>
      <c r="R8" s="13" t="s">
        <v>32</v>
      </c>
      <c r="S8" s="32">
        <v>1545</v>
      </c>
      <c r="T8" s="17">
        <v>33.75</v>
      </c>
      <c r="U8" s="18" t="s">
        <v>49</v>
      </c>
      <c r="V8" s="18">
        <v>0.16</v>
      </c>
      <c r="W8" s="17">
        <v>5.4</v>
      </c>
      <c r="X8" s="32">
        <v>0</v>
      </c>
      <c r="Y8" s="32">
        <v>28.35</v>
      </c>
    </row>
    <row r="9" spans="1:27" s="16" customFormat="1" x14ac:dyDescent="0.35">
      <c r="A9" s="13">
        <v>8</v>
      </c>
      <c r="B9" s="14">
        <v>45268.520227118053</v>
      </c>
      <c r="C9" s="15" t="s">
        <v>105</v>
      </c>
      <c r="D9" s="15" t="s">
        <v>65</v>
      </c>
      <c r="E9" s="15" t="s">
        <v>23</v>
      </c>
      <c r="F9" s="13" t="s">
        <v>22</v>
      </c>
      <c r="G9" s="15" t="s">
        <v>106</v>
      </c>
      <c r="H9" s="13" t="s">
        <v>19</v>
      </c>
      <c r="I9" s="13">
        <v>99991400000</v>
      </c>
      <c r="K9" s="17">
        <v>62089</v>
      </c>
      <c r="L9" s="17">
        <v>62089</v>
      </c>
      <c r="M9" s="17">
        <v>540</v>
      </c>
      <c r="N9" s="17">
        <v>18.75</v>
      </c>
      <c r="O9" s="17">
        <v>4.6900000000000004</v>
      </c>
      <c r="P9" s="13" t="s">
        <v>50</v>
      </c>
      <c r="Q9" s="13" t="s">
        <v>66</v>
      </c>
      <c r="R9" s="13" t="s">
        <v>32</v>
      </c>
      <c r="S9" s="32">
        <v>61549</v>
      </c>
      <c r="T9" s="17">
        <v>558.75</v>
      </c>
      <c r="U9" s="18" t="s">
        <v>49</v>
      </c>
      <c r="V9" s="18">
        <v>0.16</v>
      </c>
      <c r="W9" s="17">
        <v>89.4</v>
      </c>
      <c r="X9" s="32">
        <v>0</v>
      </c>
      <c r="Y9" s="32">
        <v>469.35</v>
      </c>
    </row>
    <row r="10" spans="1:27" s="16" customFormat="1" x14ac:dyDescent="0.35">
      <c r="A10" s="13">
        <v>9</v>
      </c>
      <c r="B10" s="14">
        <v>45268.523090439812</v>
      </c>
      <c r="C10" s="15" t="s">
        <v>107</v>
      </c>
      <c r="D10" s="15" t="s">
        <v>65</v>
      </c>
      <c r="E10" s="15" t="s">
        <v>23</v>
      </c>
      <c r="F10" s="13" t="s">
        <v>22</v>
      </c>
      <c r="G10" s="15" t="s">
        <v>108</v>
      </c>
      <c r="H10" s="13" t="s">
        <v>19</v>
      </c>
      <c r="I10" s="13">
        <v>99991400000</v>
      </c>
      <c r="K10" s="17">
        <v>25405</v>
      </c>
      <c r="L10" s="17">
        <v>25405</v>
      </c>
      <c r="M10" s="17">
        <v>225</v>
      </c>
      <c r="N10" s="17">
        <v>0</v>
      </c>
      <c r="O10" s="17">
        <v>0</v>
      </c>
      <c r="P10" s="13" t="s">
        <v>50</v>
      </c>
      <c r="Q10" s="13" t="s">
        <v>66</v>
      </c>
      <c r="R10" s="13" t="s">
        <v>109</v>
      </c>
      <c r="S10" s="32">
        <v>0</v>
      </c>
      <c r="T10" s="17">
        <v>0</v>
      </c>
      <c r="U10" s="13"/>
      <c r="V10" s="18"/>
      <c r="W10" s="17">
        <v>0</v>
      </c>
      <c r="X10" s="32">
        <v>0</v>
      </c>
      <c r="Y10" s="32">
        <v>0</v>
      </c>
    </row>
    <row r="11" spans="1:27" s="16" customFormat="1" x14ac:dyDescent="0.35">
      <c r="A11" s="13">
        <v>10</v>
      </c>
      <c r="B11" s="14">
        <v>45268.523291898149</v>
      </c>
      <c r="C11" s="15" t="s">
        <v>107</v>
      </c>
      <c r="D11" s="15" t="s">
        <v>65</v>
      </c>
      <c r="E11" s="15" t="s">
        <v>23</v>
      </c>
      <c r="F11" s="13" t="s">
        <v>22</v>
      </c>
      <c r="G11" s="15" t="s">
        <v>110</v>
      </c>
      <c r="H11" s="13" t="s">
        <v>19</v>
      </c>
      <c r="I11" s="13">
        <v>99991400000</v>
      </c>
      <c r="K11" s="17">
        <v>25405</v>
      </c>
      <c r="L11" s="17">
        <v>25405</v>
      </c>
      <c r="M11" s="17">
        <v>225</v>
      </c>
      <c r="N11" s="17">
        <v>0</v>
      </c>
      <c r="O11" s="17">
        <v>0</v>
      </c>
      <c r="P11" s="13" t="s">
        <v>50</v>
      </c>
      <c r="Q11" s="13" t="s">
        <v>66</v>
      </c>
      <c r="R11" s="13" t="s">
        <v>109</v>
      </c>
      <c r="S11" s="32">
        <v>0</v>
      </c>
      <c r="T11" s="17">
        <v>0</v>
      </c>
      <c r="U11" s="13"/>
      <c r="V11" s="18"/>
      <c r="W11" s="17">
        <v>0</v>
      </c>
      <c r="X11" s="32">
        <v>0</v>
      </c>
      <c r="Y11" s="32">
        <v>0</v>
      </c>
    </row>
    <row r="12" spans="1:27" s="16" customFormat="1" x14ac:dyDescent="0.35">
      <c r="A12" s="13">
        <v>11</v>
      </c>
      <c r="B12" s="14">
        <v>45268.524056145834</v>
      </c>
      <c r="C12" s="15" t="s">
        <v>111</v>
      </c>
      <c r="D12" s="15" t="s">
        <v>71</v>
      </c>
      <c r="E12" s="15" t="s">
        <v>23</v>
      </c>
      <c r="F12" s="13" t="s">
        <v>22</v>
      </c>
      <c r="G12" s="15" t="s">
        <v>112</v>
      </c>
      <c r="H12" s="13" t="s">
        <v>19</v>
      </c>
      <c r="I12" s="13">
        <v>99991400000</v>
      </c>
      <c r="K12" s="17">
        <v>1198</v>
      </c>
      <c r="L12" s="17">
        <v>1198</v>
      </c>
      <c r="M12" s="17">
        <v>15</v>
      </c>
      <c r="N12" s="17">
        <v>18.75</v>
      </c>
      <c r="O12" s="17">
        <v>4.6900000000000004</v>
      </c>
      <c r="P12" s="13" t="s">
        <v>48</v>
      </c>
      <c r="Q12" s="13" t="s">
        <v>72</v>
      </c>
      <c r="R12" s="13" t="s">
        <v>32</v>
      </c>
      <c r="S12" s="32">
        <v>1183</v>
      </c>
      <c r="T12" s="17">
        <v>33.75</v>
      </c>
      <c r="U12" s="18" t="s">
        <v>20</v>
      </c>
      <c r="V12" s="18">
        <v>0.16</v>
      </c>
      <c r="W12" s="17">
        <v>5.4</v>
      </c>
      <c r="X12" s="32">
        <v>0</v>
      </c>
      <c r="Y12" s="32">
        <v>28.35</v>
      </c>
    </row>
    <row r="13" spans="1:27" s="16" customFormat="1" x14ac:dyDescent="0.35">
      <c r="A13" s="13">
        <v>12</v>
      </c>
      <c r="B13" s="14">
        <v>45268.531374953702</v>
      </c>
      <c r="C13" s="15" t="s">
        <v>113</v>
      </c>
      <c r="D13" s="15" t="s">
        <v>65</v>
      </c>
      <c r="E13" s="15" t="s">
        <v>23</v>
      </c>
      <c r="F13" s="13" t="s">
        <v>22</v>
      </c>
      <c r="G13" s="15" t="s">
        <v>114</v>
      </c>
      <c r="H13" s="13" t="s">
        <v>19</v>
      </c>
      <c r="I13" s="13">
        <v>99991400000</v>
      </c>
      <c r="K13" s="17">
        <v>841</v>
      </c>
      <c r="L13" s="17">
        <v>841</v>
      </c>
      <c r="M13" s="17">
        <v>8</v>
      </c>
      <c r="N13" s="17">
        <v>0</v>
      </c>
      <c r="O13" s="17">
        <v>0</v>
      </c>
      <c r="P13" s="13" t="s">
        <v>50</v>
      </c>
      <c r="Q13" s="13" t="s">
        <v>66</v>
      </c>
      <c r="R13" s="13" t="s">
        <v>35</v>
      </c>
      <c r="S13" s="32">
        <v>0</v>
      </c>
      <c r="T13" s="17">
        <v>0</v>
      </c>
      <c r="U13" s="13"/>
      <c r="V13" s="18"/>
      <c r="W13" s="17">
        <v>0</v>
      </c>
      <c r="X13" s="32">
        <v>0</v>
      </c>
      <c r="Y13" s="32">
        <v>0</v>
      </c>
    </row>
    <row r="14" spans="1:27" s="16" customFormat="1" x14ac:dyDescent="0.35">
      <c r="A14" s="13">
        <v>13</v>
      </c>
      <c r="B14" s="14">
        <v>45268.531600995368</v>
      </c>
      <c r="C14" s="15" t="s">
        <v>113</v>
      </c>
      <c r="D14" s="15" t="s">
        <v>65</v>
      </c>
      <c r="E14" s="15" t="s">
        <v>23</v>
      </c>
      <c r="F14" s="13" t="s">
        <v>22</v>
      </c>
      <c r="G14" s="15" t="s">
        <v>115</v>
      </c>
      <c r="H14" s="13" t="s">
        <v>19</v>
      </c>
      <c r="I14" s="13">
        <v>99991400000</v>
      </c>
      <c r="K14" s="17">
        <v>841</v>
      </c>
      <c r="L14" s="17">
        <v>841</v>
      </c>
      <c r="M14" s="17">
        <v>8</v>
      </c>
      <c r="N14" s="17">
        <v>18.75</v>
      </c>
      <c r="O14" s="17">
        <v>4.6900000000000004</v>
      </c>
      <c r="P14" s="13" t="s">
        <v>50</v>
      </c>
      <c r="Q14" s="13" t="s">
        <v>66</v>
      </c>
      <c r="R14" s="13" t="s">
        <v>32</v>
      </c>
      <c r="S14" s="32">
        <v>833</v>
      </c>
      <c r="T14" s="17">
        <v>26.75</v>
      </c>
      <c r="U14" s="18" t="s">
        <v>49</v>
      </c>
      <c r="V14" s="18">
        <v>0.16</v>
      </c>
      <c r="W14" s="17">
        <v>4.28</v>
      </c>
      <c r="X14" s="32">
        <v>0</v>
      </c>
      <c r="Y14" s="32">
        <v>22.47</v>
      </c>
    </row>
    <row r="15" spans="1:27" s="16" customFormat="1" x14ac:dyDescent="0.35">
      <c r="A15" s="13">
        <v>14</v>
      </c>
      <c r="B15" s="14">
        <v>45268.553117928241</v>
      </c>
      <c r="C15" s="15" t="s">
        <v>116</v>
      </c>
      <c r="D15" s="15" t="s">
        <v>62</v>
      </c>
      <c r="E15" s="15" t="s">
        <v>23</v>
      </c>
      <c r="F15" s="13" t="s">
        <v>22</v>
      </c>
      <c r="G15" s="15" t="s">
        <v>117</v>
      </c>
      <c r="H15" s="13" t="s">
        <v>19</v>
      </c>
      <c r="I15" s="13">
        <v>99991400000</v>
      </c>
      <c r="K15" s="17">
        <v>1000</v>
      </c>
      <c r="L15" s="17">
        <v>1000</v>
      </c>
      <c r="M15" s="17">
        <v>9</v>
      </c>
      <c r="N15" s="17">
        <v>18.75</v>
      </c>
      <c r="O15" s="17">
        <v>4.6900000000000004</v>
      </c>
      <c r="P15" s="13" t="s">
        <v>63</v>
      </c>
      <c r="Q15" s="13" t="s">
        <v>64</v>
      </c>
      <c r="R15" s="13" t="s">
        <v>32</v>
      </c>
      <c r="S15" s="32">
        <v>991</v>
      </c>
      <c r="T15" s="17">
        <v>27.75</v>
      </c>
      <c r="U15" s="18" t="s">
        <v>49</v>
      </c>
      <c r="V15" s="18">
        <v>0.16</v>
      </c>
      <c r="W15" s="17">
        <v>4.4400000000000004</v>
      </c>
      <c r="X15" s="32">
        <v>0</v>
      </c>
      <c r="Y15" s="32">
        <v>23.31</v>
      </c>
    </row>
    <row r="16" spans="1:27" s="16" customFormat="1" x14ac:dyDescent="0.35">
      <c r="A16" s="13">
        <v>15</v>
      </c>
      <c r="B16" s="14">
        <v>45268.55518841435</v>
      </c>
      <c r="C16" s="15" t="s">
        <v>118</v>
      </c>
      <c r="D16" s="15" t="s">
        <v>73</v>
      </c>
      <c r="E16" s="15" t="s">
        <v>23</v>
      </c>
      <c r="F16" s="13" t="s">
        <v>22</v>
      </c>
      <c r="G16" s="15" t="s">
        <v>119</v>
      </c>
      <c r="H16" s="13" t="s">
        <v>19</v>
      </c>
      <c r="I16" s="13">
        <v>99991400000</v>
      </c>
      <c r="K16" s="17">
        <v>1948</v>
      </c>
      <c r="L16" s="17">
        <v>1948</v>
      </c>
      <c r="M16" s="17">
        <v>15</v>
      </c>
      <c r="N16" s="17">
        <v>18.75</v>
      </c>
      <c r="O16" s="17">
        <v>4.6900000000000004</v>
      </c>
      <c r="P16" s="13" t="s">
        <v>48</v>
      </c>
      <c r="Q16" s="13" t="s">
        <v>74</v>
      </c>
      <c r="R16" s="13" t="s">
        <v>32</v>
      </c>
      <c r="S16" s="32">
        <v>1933</v>
      </c>
      <c r="T16" s="17">
        <v>33.75</v>
      </c>
      <c r="U16" s="18" t="s">
        <v>20</v>
      </c>
      <c r="V16" s="18">
        <v>0.16</v>
      </c>
      <c r="W16" s="17">
        <v>5.4</v>
      </c>
      <c r="X16" s="32">
        <v>0</v>
      </c>
      <c r="Y16" s="32">
        <v>28.35</v>
      </c>
    </row>
    <row r="17" spans="1:25" s="16" customFormat="1" ht="29" x14ac:dyDescent="0.35">
      <c r="A17" s="13">
        <v>16</v>
      </c>
      <c r="B17" s="14">
        <v>45268.56326476852</v>
      </c>
      <c r="C17" s="15" t="s">
        <v>101</v>
      </c>
      <c r="D17" s="15" t="s">
        <v>78</v>
      </c>
      <c r="E17" s="15" t="s">
        <v>53</v>
      </c>
      <c r="F17" s="13" t="s">
        <v>22</v>
      </c>
      <c r="G17" s="15" t="s">
        <v>120</v>
      </c>
      <c r="H17" s="13" t="s">
        <v>19</v>
      </c>
      <c r="I17" s="13">
        <v>99991400000</v>
      </c>
      <c r="K17" s="17">
        <v>0</v>
      </c>
      <c r="L17" s="17">
        <v>15000</v>
      </c>
      <c r="M17" s="17">
        <v>0</v>
      </c>
      <c r="N17" s="17">
        <v>0</v>
      </c>
      <c r="O17" s="17">
        <v>0</v>
      </c>
      <c r="P17" s="13"/>
      <c r="Q17" s="13"/>
      <c r="R17" s="13" t="s">
        <v>56</v>
      </c>
      <c r="S17" s="32">
        <v>0</v>
      </c>
      <c r="T17" s="17">
        <v>0</v>
      </c>
      <c r="U17" s="13"/>
      <c r="V17" s="18"/>
      <c r="W17" s="17">
        <v>0</v>
      </c>
      <c r="X17" s="32">
        <v>0</v>
      </c>
      <c r="Y17" s="32">
        <v>0</v>
      </c>
    </row>
    <row r="18" spans="1:25" s="16" customFormat="1" x14ac:dyDescent="0.35">
      <c r="A18" s="13">
        <v>17</v>
      </c>
      <c r="B18" s="14">
        <v>45268.563277615744</v>
      </c>
      <c r="C18" s="15" t="s">
        <v>101</v>
      </c>
      <c r="D18" s="15" t="s">
        <v>78</v>
      </c>
      <c r="E18" s="15" t="s">
        <v>23</v>
      </c>
      <c r="F18" s="13" t="s">
        <v>22</v>
      </c>
      <c r="G18" s="15" t="s">
        <v>121</v>
      </c>
      <c r="H18" s="13" t="s">
        <v>19</v>
      </c>
      <c r="I18" s="13">
        <v>99991400000</v>
      </c>
      <c r="K18" s="17">
        <v>15000</v>
      </c>
      <c r="L18" s="17">
        <v>15000</v>
      </c>
      <c r="M18" s="17">
        <v>120</v>
      </c>
      <c r="N18" s="17">
        <v>18.75</v>
      </c>
      <c r="O18" s="17">
        <v>4.6900000000000004</v>
      </c>
      <c r="P18" s="13" t="s">
        <v>79</v>
      </c>
      <c r="Q18" s="13" t="s">
        <v>80</v>
      </c>
      <c r="R18" s="13" t="s">
        <v>32</v>
      </c>
      <c r="S18" s="32">
        <v>14880</v>
      </c>
      <c r="T18" s="17">
        <v>138.75</v>
      </c>
      <c r="U18" s="18" t="s">
        <v>81</v>
      </c>
      <c r="V18" s="18">
        <v>0.15</v>
      </c>
      <c r="W18" s="17">
        <v>20.81</v>
      </c>
      <c r="X18" s="32">
        <v>0</v>
      </c>
      <c r="Y18" s="32">
        <v>117.94</v>
      </c>
    </row>
    <row r="19" spans="1:25" s="16" customFormat="1" x14ac:dyDescent="0.35">
      <c r="A19" s="13">
        <v>18</v>
      </c>
      <c r="B19" s="14">
        <v>45268.6016809375</v>
      </c>
      <c r="C19" s="15" t="s">
        <v>122</v>
      </c>
      <c r="D19" s="15" t="s">
        <v>65</v>
      </c>
      <c r="E19" s="15" t="s">
        <v>23</v>
      </c>
      <c r="F19" s="13" t="s">
        <v>22</v>
      </c>
      <c r="G19" s="15" t="s">
        <v>123</v>
      </c>
      <c r="H19" s="13" t="s">
        <v>19</v>
      </c>
      <c r="I19" s="13">
        <v>99991400000</v>
      </c>
      <c r="K19" s="17">
        <v>12530</v>
      </c>
      <c r="L19" s="17">
        <v>12530</v>
      </c>
      <c r="M19" s="17">
        <v>110</v>
      </c>
      <c r="N19" s="17">
        <v>18.75</v>
      </c>
      <c r="O19" s="17">
        <v>4.6900000000000004</v>
      </c>
      <c r="P19" s="13" t="s">
        <v>50</v>
      </c>
      <c r="Q19" s="13" t="s">
        <v>66</v>
      </c>
      <c r="R19" s="13" t="s">
        <v>32</v>
      </c>
      <c r="S19" s="32">
        <v>12420</v>
      </c>
      <c r="T19" s="17">
        <v>128.75</v>
      </c>
      <c r="U19" s="18" t="s">
        <v>49</v>
      </c>
      <c r="V19" s="18">
        <v>0.16</v>
      </c>
      <c r="W19" s="17">
        <v>20.6</v>
      </c>
      <c r="X19" s="32">
        <v>0</v>
      </c>
      <c r="Y19" s="32">
        <v>108.15</v>
      </c>
    </row>
    <row r="20" spans="1:25" s="16" customFormat="1" x14ac:dyDescent="0.35">
      <c r="A20" s="13">
        <v>19</v>
      </c>
      <c r="B20" s="14">
        <v>45268.603343981478</v>
      </c>
      <c r="C20" s="15" t="s">
        <v>124</v>
      </c>
      <c r="D20" s="15" t="s">
        <v>65</v>
      </c>
      <c r="E20" s="15" t="s">
        <v>23</v>
      </c>
      <c r="F20" s="13" t="s">
        <v>22</v>
      </c>
      <c r="G20" s="15" t="s">
        <v>125</v>
      </c>
      <c r="H20" s="13" t="s">
        <v>19</v>
      </c>
      <c r="I20" s="13">
        <v>99991400000</v>
      </c>
      <c r="K20" s="17">
        <v>23445</v>
      </c>
      <c r="L20" s="17">
        <v>23445</v>
      </c>
      <c r="M20" s="17">
        <v>180</v>
      </c>
      <c r="N20" s="17">
        <v>0</v>
      </c>
      <c r="O20" s="17">
        <v>0</v>
      </c>
      <c r="P20" s="13" t="s">
        <v>50</v>
      </c>
      <c r="Q20" s="13" t="s">
        <v>66</v>
      </c>
      <c r="R20" s="13" t="s">
        <v>35</v>
      </c>
      <c r="S20" s="32">
        <v>0</v>
      </c>
      <c r="T20" s="17">
        <v>0</v>
      </c>
      <c r="U20" s="13"/>
      <c r="V20" s="18"/>
      <c r="W20" s="17">
        <v>0</v>
      </c>
      <c r="X20" s="32">
        <v>0</v>
      </c>
      <c r="Y20" s="32">
        <v>0</v>
      </c>
    </row>
    <row r="21" spans="1:25" s="16" customFormat="1" x14ac:dyDescent="0.35">
      <c r="A21" s="13">
        <v>20</v>
      </c>
      <c r="B21" s="14">
        <v>45268.60357619213</v>
      </c>
      <c r="C21" s="15" t="s">
        <v>124</v>
      </c>
      <c r="D21" s="15" t="s">
        <v>65</v>
      </c>
      <c r="E21" s="15" t="s">
        <v>23</v>
      </c>
      <c r="F21" s="13" t="s">
        <v>22</v>
      </c>
      <c r="G21" s="15" t="s">
        <v>126</v>
      </c>
      <c r="H21" s="13" t="s">
        <v>19</v>
      </c>
      <c r="I21" s="13">
        <v>99991400000</v>
      </c>
      <c r="K21" s="17">
        <v>23445</v>
      </c>
      <c r="L21" s="17">
        <v>23445</v>
      </c>
      <c r="M21" s="17">
        <v>180</v>
      </c>
      <c r="N21" s="17">
        <v>18.75</v>
      </c>
      <c r="O21" s="17">
        <v>4.6900000000000004</v>
      </c>
      <c r="P21" s="13" t="s">
        <v>50</v>
      </c>
      <c r="Q21" s="13" t="s">
        <v>66</v>
      </c>
      <c r="R21" s="13" t="s">
        <v>32</v>
      </c>
      <c r="S21" s="32">
        <v>23265</v>
      </c>
      <c r="T21" s="17">
        <v>198.75</v>
      </c>
      <c r="U21" s="18" t="s">
        <v>49</v>
      </c>
      <c r="V21" s="18">
        <v>0.16</v>
      </c>
      <c r="W21" s="17">
        <v>31.8</v>
      </c>
      <c r="X21" s="32">
        <v>0</v>
      </c>
      <c r="Y21" s="32">
        <v>166.95</v>
      </c>
    </row>
    <row r="22" spans="1:25" s="16" customFormat="1" x14ac:dyDescent="0.35">
      <c r="A22" s="13">
        <v>21</v>
      </c>
      <c r="B22" s="14">
        <v>45268.605560601849</v>
      </c>
      <c r="C22" s="15" t="s">
        <v>127</v>
      </c>
      <c r="D22" s="15" t="s">
        <v>128</v>
      </c>
      <c r="E22" s="15" t="s">
        <v>23</v>
      </c>
      <c r="F22" s="13" t="s">
        <v>22</v>
      </c>
      <c r="G22" s="15" t="s">
        <v>129</v>
      </c>
      <c r="H22" s="13" t="s">
        <v>19</v>
      </c>
      <c r="I22" s="13">
        <v>99991400000</v>
      </c>
      <c r="K22" s="17">
        <v>500</v>
      </c>
      <c r="L22" s="17">
        <v>500</v>
      </c>
      <c r="M22" s="17">
        <v>8</v>
      </c>
      <c r="N22" s="17">
        <v>18.75</v>
      </c>
      <c r="O22" s="17">
        <v>4.6900000000000004</v>
      </c>
      <c r="P22" s="13" t="s">
        <v>130</v>
      </c>
      <c r="Q22" s="13" t="s">
        <v>131</v>
      </c>
      <c r="R22" s="13" t="s">
        <v>32</v>
      </c>
      <c r="S22" s="32">
        <v>492</v>
      </c>
      <c r="T22" s="17">
        <v>26.75</v>
      </c>
      <c r="U22" s="18" t="s">
        <v>46</v>
      </c>
      <c r="V22" s="18">
        <v>0.13</v>
      </c>
      <c r="W22" s="17">
        <v>3.48</v>
      </c>
      <c r="X22" s="32">
        <v>0</v>
      </c>
      <c r="Y22" s="32">
        <v>23.27</v>
      </c>
    </row>
    <row r="23" spans="1:25" s="16" customFormat="1" x14ac:dyDescent="0.35">
      <c r="A23" s="13">
        <v>22</v>
      </c>
      <c r="B23" s="14">
        <v>45268.608058611113</v>
      </c>
      <c r="C23" s="15" t="s">
        <v>132</v>
      </c>
      <c r="D23" s="15" t="s">
        <v>60</v>
      </c>
      <c r="E23" s="15" t="s">
        <v>23</v>
      </c>
      <c r="F23" s="13" t="s">
        <v>22</v>
      </c>
      <c r="G23" s="15" t="s">
        <v>133</v>
      </c>
      <c r="H23" s="13" t="s">
        <v>19</v>
      </c>
      <c r="I23" s="13">
        <v>99991400000</v>
      </c>
      <c r="K23" s="17">
        <v>5736</v>
      </c>
      <c r="L23" s="17">
        <v>5736</v>
      </c>
      <c r="M23" s="17">
        <v>60</v>
      </c>
      <c r="N23" s="17">
        <v>18.75</v>
      </c>
      <c r="O23" s="17">
        <v>4.6900000000000004</v>
      </c>
      <c r="P23" s="13" t="s">
        <v>58</v>
      </c>
      <c r="Q23" s="13" t="s">
        <v>61</v>
      </c>
      <c r="R23" s="13" t="s">
        <v>32</v>
      </c>
      <c r="S23" s="32">
        <v>5676</v>
      </c>
      <c r="T23" s="17">
        <v>78.75</v>
      </c>
      <c r="U23" s="18" t="s">
        <v>49</v>
      </c>
      <c r="V23" s="18">
        <v>0.16</v>
      </c>
      <c r="W23" s="17">
        <v>12.6</v>
      </c>
      <c r="X23" s="32">
        <v>0</v>
      </c>
      <c r="Y23" s="32">
        <v>66.150000000000006</v>
      </c>
    </row>
    <row r="24" spans="1:25" s="16" customFormat="1" x14ac:dyDescent="0.35">
      <c r="A24" s="13">
        <v>23</v>
      </c>
      <c r="B24" s="14">
        <v>45268.61263452546</v>
      </c>
      <c r="C24" s="15" t="s">
        <v>134</v>
      </c>
      <c r="D24" s="15" t="s">
        <v>73</v>
      </c>
      <c r="E24" s="15" t="s">
        <v>23</v>
      </c>
      <c r="F24" s="13" t="s">
        <v>22</v>
      </c>
      <c r="G24" s="15" t="s">
        <v>135</v>
      </c>
      <c r="H24" s="13" t="s">
        <v>19</v>
      </c>
      <c r="I24" s="13">
        <v>99991400000</v>
      </c>
      <c r="K24" s="17">
        <v>900</v>
      </c>
      <c r="L24" s="17">
        <v>900</v>
      </c>
      <c r="M24" s="17">
        <v>8</v>
      </c>
      <c r="N24" s="17">
        <v>18.75</v>
      </c>
      <c r="O24" s="17">
        <v>4.6900000000000004</v>
      </c>
      <c r="P24" s="13" t="s">
        <v>48</v>
      </c>
      <c r="Q24" s="13" t="s">
        <v>74</v>
      </c>
      <c r="R24" s="13" t="s">
        <v>32</v>
      </c>
      <c r="S24" s="32">
        <v>892</v>
      </c>
      <c r="T24" s="17">
        <v>26.75</v>
      </c>
      <c r="U24" s="18" t="s">
        <v>20</v>
      </c>
      <c r="V24" s="18">
        <v>0.16</v>
      </c>
      <c r="W24" s="17">
        <v>4.28</v>
      </c>
      <c r="X24" s="32">
        <v>0</v>
      </c>
      <c r="Y24" s="32">
        <v>22.47</v>
      </c>
    </row>
    <row r="25" spans="1:25" s="16" customFormat="1" x14ac:dyDescent="0.35">
      <c r="A25" s="13">
        <v>24</v>
      </c>
      <c r="B25" s="14">
        <v>45268.613107442128</v>
      </c>
      <c r="C25" s="15" t="s">
        <v>136</v>
      </c>
      <c r="D25" s="15" t="s">
        <v>57</v>
      </c>
      <c r="E25" s="15" t="s">
        <v>23</v>
      </c>
      <c r="F25" s="13" t="s">
        <v>22</v>
      </c>
      <c r="G25" s="15" t="s">
        <v>137</v>
      </c>
      <c r="H25" s="13" t="s">
        <v>19</v>
      </c>
      <c r="I25" s="13">
        <v>99991400000</v>
      </c>
      <c r="K25" s="17">
        <v>1561</v>
      </c>
      <c r="L25" s="17">
        <v>1561</v>
      </c>
      <c r="M25" s="17">
        <v>15</v>
      </c>
      <c r="N25" s="17">
        <v>18.75</v>
      </c>
      <c r="O25" s="17">
        <v>4.6900000000000004</v>
      </c>
      <c r="P25" s="13" t="s">
        <v>58</v>
      </c>
      <c r="Q25" s="13" t="s">
        <v>59</v>
      </c>
      <c r="R25" s="13" t="s">
        <v>32</v>
      </c>
      <c r="S25" s="32">
        <v>1546</v>
      </c>
      <c r="T25" s="17">
        <v>33.75</v>
      </c>
      <c r="U25" s="18" t="s">
        <v>49</v>
      </c>
      <c r="V25" s="18">
        <v>0.16</v>
      </c>
      <c r="W25" s="17">
        <v>5.4</v>
      </c>
      <c r="X25" s="32">
        <v>0</v>
      </c>
      <c r="Y25" s="32">
        <v>28.35</v>
      </c>
    </row>
    <row r="26" spans="1:25" s="16" customFormat="1" x14ac:dyDescent="0.35">
      <c r="A26" s="13">
        <v>25</v>
      </c>
      <c r="B26" s="14">
        <v>45268.614404270833</v>
      </c>
      <c r="C26" s="15" t="s">
        <v>138</v>
      </c>
      <c r="D26" s="15" t="s">
        <v>60</v>
      </c>
      <c r="E26" s="15" t="s">
        <v>23</v>
      </c>
      <c r="F26" s="13" t="s">
        <v>22</v>
      </c>
      <c r="G26" s="15" t="s">
        <v>139</v>
      </c>
      <c r="H26" s="13" t="s">
        <v>19</v>
      </c>
      <c r="I26" s="13">
        <v>99991400000</v>
      </c>
      <c r="K26" s="17">
        <v>3316</v>
      </c>
      <c r="L26" s="17">
        <v>3316</v>
      </c>
      <c r="M26" s="17">
        <v>40</v>
      </c>
      <c r="N26" s="17">
        <v>18.75</v>
      </c>
      <c r="O26" s="17">
        <v>4.6900000000000004</v>
      </c>
      <c r="P26" s="13" t="s">
        <v>58</v>
      </c>
      <c r="Q26" s="13" t="s">
        <v>61</v>
      </c>
      <c r="R26" s="13" t="s">
        <v>32</v>
      </c>
      <c r="S26" s="32">
        <v>3276</v>
      </c>
      <c r="T26" s="17">
        <v>58.75</v>
      </c>
      <c r="U26" s="18" t="s">
        <v>49</v>
      </c>
      <c r="V26" s="18">
        <v>0.16</v>
      </c>
      <c r="W26" s="17">
        <v>9.4</v>
      </c>
      <c r="X26" s="32">
        <v>0</v>
      </c>
      <c r="Y26" s="32">
        <v>49.35</v>
      </c>
    </row>
    <row r="27" spans="1:25" s="16" customFormat="1" x14ac:dyDescent="0.35">
      <c r="A27" s="13">
        <v>26</v>
      </c>
      <c r="B27" s="14">
        <v>45268.61879572917</v>
      </c>
      <c r="C27" s="15" t="s">
        <v>140</v>
      </c>
      <c r="D27" s="15" t="s">
        <v>71</v>
      </c>
      <c r="E27" s="15" t="s">
        <v>23</v>
      </c>
      <c r="F27" s="13" t="s">
        <v>22</v>
      </c>
      <c r="G27" s="15" t="s">
        <v>141</v>
      </c>
      <c r="H27" s="13" t="s">
        <v>19</v>
      </c>
      <c r="I27" s="13">
        <v>99991400000</v>
      </c>
      <c r="K27" s="17">
        <v>1500</v>
      </c>
      <c r="L27" s="17">
        <v>1500</v>
      </c>
      <c r="M27" s="17">
        <v>15</v>
      </c>
      <c r="N27" s="17">
        <v>18.75</v>
      </c>
      <c r="O27" s="17">
        <v>4.6900000000000004</v>
      </c>
      <c r="P27" s="13" t="s">
        <v>48</v>
      </c>
      <c r="Q27" s="13" t="s">
        <v>72</v>
      </c>
      <c r="R27" s="13" t="s">
        <v>32</v>
      </c>
      <c r="S27" s="32">
        <v>1485</v>
      </c>
      <c r="T27" s="17">
        <v>33.75</v>
      </c>
      <c r="U27" s="18" t="s">
        <v>20</v>
      </c>
      <c r="V27" s="18">
        <v>0.16</v>
      </c>
      <c r="W27" s="17">
        <v>5.4</v>
      </c>
      <c r="X27" s="32">
        <v>0</v>
      </c>
      <c r="Y27" s="32">
        <v>28.35</v>
      </c>
    </row>
    <row r="28" spans="1:25" s="16" customFormat="1" ht="29" x14ac:dyDescent="0.35">
      <c r="A28" s="13">
        <v>27</v>
      </c>
      <c r="B28" s="14">
        <v>45268.625991550929</v>
      </c>
      <c r="C28" s="15" t="s">
        <v>142</v>
      </c>
      <c r="D28" s="15" t="s">
        <v>71</v>
      </c>
      <c r="E28" s="15" t="s">
        <v>53</v>
      </c>
      <c r="F28" s="13" t="s">
        <v>22</v>
      </c>
      <c r="G28" s="15" t="s">
        <v>143</v>
      </c>
      <c r="H28" s="13" t="s">
        <v>19</v>
      </c>
      <c r="I28" s="13">
        <v>99991400000</v>
      </c>
      <c r="K28" s="17">
        <v>0</v>
      </c>
      <c r="L28" s="17">
        <v>1598</v>
      </c>
      <c r="M28" s="17">
        <v>0</v>
      </c>
      <c r="N28" s="17">
        <v>0</v>
      </c>
      <c r="O28" s="17">
        <v>0</v>
      </c>
      <c r="P28" s="13"/>
      <c r="Q28" s="13"/>
      <c r="R28" s="13" t="s">
        <v>56</v>
      </c>
      <c r="S28" s="32">
        <v>0</v>
      </c>
      <c r="T28" s="17">
        <v>0</v>
      </c>
      <c r="U28" s="13"/>
      <c r="V28" s="18"/>
      <c r="W28" s="17">
        <v>0</v>
      </c>
      <c r="X28" s="32">
        <v>0</v>
      </c>
      <c r="Y28" s="32">
        <v>0</v>
      </c>
    </row>
    <row r="29" spans="1:25" s="16" customFormat="1" x14ac:dyDescent="0.35">
      <c r="A29" s="13">
        <v>28</v>
      </c>
      <c r="B29" s="14">
        <v>45268.626006377315</v>
      </c>
      <c r="C29" s="15" t="s">
        <v>144</v>
      </c>
      <c r="D29" s="15" t="s">
        <v>71</v>
      </c>
      <c r="E29" s="15" t="s">
        <v>23</v>
      </c>
      <c r="F29" s="13" t="s">
        <v>22</v>
      </c>
      <c r="G29" s="15" t="s">
        <v>145</v>
      </c>
      <c r="H29" s="13" t="s">
        <v>19</v>
      </c>
      <c r="I29" s="13">
        <v>99991400000</v>
      </c>
      <c r="K29" s="17">
        <v>1598</v>
      </c>
      <c r="L29" s="17">
        <v>1598</v>
      </c>
      <c r="M29" s="17">
        <v>15</v>
      </c>
      <c r="N29" s="17">
        <v>18.75</v>
      </c>
      <c r="O29" s="17">
        <v>4.6900000000000004</v>
      </c>
      <c r="P29" s="13" t="s">
        <v>48</v>
      </c>
      <c r="Q29" s="13" t="s">
        <v>72</v>
      </c>
      <c r="R29" s="13" t="s">
        <v>32</v>
      </c>
      <c r="S29" s="32">
        <v>1583</v>
      </c>
      <c r="T29" s="17">
        <v>33.75</v>
      </c>
      <c r="U29" s="18" t="s">
        <v>20</v>
      </c>
      <c r="V29" s="18">
        <v>0.16</v>
      </c>
      <c r="W29" s="17">
        <v>5.4</v>
      </c>
      <c r="X29" s="32">
        <v>0</v>
      </c>
      <c r="Y29" s="32">
        <v>28.35</v>
      </c>
    </row>
    <row r="30" spans="1:25" s="16" customFormat="1" x14ac:dyDescent="0.35">
      <c r="A30" s="13">
        <v>29</v>
      </c>
      <c r="B30" s="14">
        <v>45268.627699999997</v>
      </c>
      <c r="C30" s="15" t="s">
        <v>146</v>
      </c>
      <c r="D30" s="15" t="s">
        <v>62</v>
      </c>
      <c r="E30" s="15" t="s">
        <v>23</v>
      </c>
      <c r="F30" s="13" t="s">
        <v>22</v>
      </c>
      <c r="G30" s="15" t="s">
        <v>147</v>
      </c>
      <c r="H30" s="13" t="s">
        <v>19</v>
      </c>
      <c r="I30" s="13">
        <v>99991400000</v>
      </c>
      <c r="K30" s="17">
        <v>1000</v>
      </c>
      <c r="L30" s="17">
        <v>1000</v>
      </c>
      <c r="M30" s="17">
        <v>9</v>
      </c>
      <c r="N30" s="17">
        <v>18.75</v>
      </c>
      <c r="O30" s="17">
        <v>4.6900000000000004</v>
      </c>
      <c r="P30" s="13" t="s">
        <v>63</v>
      </c>
      <c r="Q30" s="13" t="s">
        <v>64</v>
      </c>
      <c r="R30" s="13" t="s">
        <v>32</v>
      </c>
      <c r="S30" s="32">
        <v>991</v>
      </c>
      <c r="T30" s="17">
        <v>27.75</v>
      </c>
      <c r="U30" s="18" t="s">
        <v>49</v>
      </c>
      <c r="V30" s="18">
        <v>0.16</v>
      </c>
      <c r="W30" s="17">
        <v>4.4400000000000004</v>
      </c>
      <c r="X30" s="32">
        <v>0</v>
      </c>
      <c r="Y30" s="32">
        <v>23.31</v>
      </c>
    </row>
    <row r="31" spans="1:25" s="16" customFormat="1" x14ac:dyDescent="0.35">
      <c r="A31" s="13">
        <v>30</v>
      </c>
      <c r="B31" s="14">
        <v>45268.632001747683</v>
      </c>
      <c r="C31" s="15" t="s">
        <v>148</v>
      </c>
      <c r="D31" s="15" t="s">
        <v>65</v>
      </c>
      <c r="E31" s="15" t="s">
        <v>23</v>
      </c>
      <c r="F31" s="13" t="s">
        <v>22</v>
      </c>
      <c r="G31" s="15" t="s">
        <v>149</v>
      </c>
      <c r="H31" s="13" t="s">
        <v>19</v>
      </c>
      <c r="I31" s="13">
        <v>99991400000</v>
      </c>
      <c r="K31" s="17">
        <v>28124</v>
      </c>
      <c r="L31" s="17">
        <v>28124</v>
      </c>
      <c r="M31" s="17">
        <v>225</v>
      </c>
      <c r="N31" s="17">
        <v>18.75</v>
      </c>
      <c r="O31" s="17">
        <v>4.6900000000000004</v>
      </c>
      <c r="P31" s="13" t="s">
        <v>50</v>
      </c>
      <c r="Q31" s="13" t="s">
        <v>66</v>
      </c>
      <c r="R31" s="13" t="s">
        <v>32</v>
      </c>
      <c r="S31" s="32">
        <v>27899</v>
      </c>
      <c r="T31" s="17">
        <v>243.75</v>
      </c>
      <c r="U31" s="18" t="s">
        <v>49</v>
      </c>
      <c r="V31" s="18">
        <v>0.16</v>
      </c>
      <c r="W31" s="17">
        <v>39</v>
      </c>
      <c r="X31" s="32">
        <v>0</v>
      </c>
      <c r="Y31" s="32">
        <v>204.75</v>
      </c>
    </row>
    <row r="32" spans="1:25" s="16" customFormat="1" x14ac:dyDescent="0.35">
      <c r="A32" s="13">
        <v>31</v>
      </c>
      <c r="B32" s="14">
        <v>45268.638409629631</v>
      </c>
      <c r="C32" s="15" t="s">
        <v>150</v>
      </c>
      <c r="D32" s="15" t="s">
        <v>151</v>
      </c>
      <c r="E32" s="15" t="s">
        <v>23</v>
      </c>
      <c r="F32" s="13" t="s">
        <v>22</v>
      </c>
      <c r="G32" s="15" t="s">
        <v>152</v>
      </c>
      <c r="H32" s="13" t="s">
        <v>19</v>
      </c>
      <c r="I32" s="13">
        <v>99991400000</v>
      </c>
      <c r="K32" s="17">
        <v>6000</v>
      </c>
      <c r="L32" s="17">
        <v>6000</v>
      </c>
      <c r="M32" s="17">
        <v>60</v>
      </c>
      <c r="N32" s="17">
        <v>18.75</v>
      </c>
      <c r="O32" s="17">
        <v>4.6900000000000004</v>
      </c>
      <c r="P32" s="13" t="s">
        <v>67</v>
      </c>
      <c r="Q32" s="13" t="s">
        <v>153</v>
      </c>
      <c r="R32" s="13" t="s">
        <v>32</v>
      </c>
      <c r="S32" s="32">
        <v>5940</v>
      </c>
      <c r="T32" s="17">
        <v>78.75</v>
      </c>
      <c r="U32" s="18" t="s">
        <v>20</v>
      </c>
      <c r="V32" s="18">
        <v>0.16</v>
      </c>
      <c r="W32" s="17">
        <v>12.6</v>
      </c>
      <c r="X32" s="32">
        <v>0</v>
      </c>
      <c r="Y32" s="32">
        <v>66.150000000000006</v>
      </c>
    </row>
    <row r="33" spans="1:25" s="16" customFormat="1" x14ac:dyDescent="0.35">
      <c r="A33" s="13">
        <v>32</v>
      </c>
      <c r="B33" s="14">
        <v>45268.646494849534</v>
      </c>
      <c r="C33" s="15" t="s">
        <v>154</v>
      </c>
      <c r="D33" s="15" t="s">
        <v>57</v>
      </c>
      <c r="E33" s="15" t="s">
        <v>23</v>
      </c>
      <c r="F33" s="13" t="s">
        <v>22</v>
      </c>
      <c r="G33" s="15" t="s">
        <v>155</v>
      </c>
      <c r="H33" s="13" t="s">
        <v>19</v>
      </c>
      <c r="I33" s="13">
        <v>99991400000</v>
      </c>
      <c r="K33" s="17">
        <v>741</v>
      </c>
      <c r="L33" s="17">
        <v>741</v>
      </c>
      <c r="M33" s="17">
        <v>8</v>
      </c>
      <c r="N33" s="17">
        <v>18.75</v>
      </c>
      <c r="O33" s="17">
        <v>4.6900000000000004</v>
      </c>
      <c r="P33" s="13" t="s">
        <v>58</v>
      </c>
      <c r="Q33" s="13" t="s">
        <v>59</v>
      </c>
      <c r="R33" s="13" t="s">
        <v>32</v>
      </c>
      <c r="S33" s="32">
        <v>733</v>
      </c>
      <c r="T33" s="17">
        <v>26.75</v>
      </c>
      <c r="U33" s="18" t="s">
        <v>49</v>
      </c>
      <c r="V33" s="18">
        <v>0.16</v>
      </c>
      <c r="W33" s="17">
        <v>4.28</v>
      </c>
      <c r="X33" s="32">
        <v>0</v>
      </c>
      <c r="Y33" s="32">
        <v>22.47</v>
      </c>
    </row>
    <row r="34" spans="1:25" s="16" customFormat="1" x14ac:dyDescent="0.35">
      <c r="A34" s="13">
        <v>33</v>
      </c>
      <c r="B34" s="14">
        <v>45268.647367962963</v>
      </c>
      <c r="C34" s="15" t="s">
        <v>156</v>
      </c>
      <c r="D34" s="15" t="s">
        <v>151</v>
      </c>
      <c r="E34" s="15" t="s">
        <v>23</v>
      </c>
      <c r="F34" s="13" t="s">
        <v>22</v>
      </c>
      <c r="G34" s="15" t="s">
        <v>157</v>
      </c>
      <c r="H34" s="13" t="s">
        <v>19</v>
      </c>
      <c r="I34" s="13">
        <v>99991400000</v>
      </c>
      <c r="K34" s="17">
        <v>7840</v>
      </c>
      <c r="L34" s="17">
        <v>7840</v>
      </c>
      <c r="M34" s="17">
        <v>85</v>
      </c>
      <c r="N34" s="17">
        <v>18.75</v>
      </c>
      <c r="O34" s="17">
        <v>4.6900000000000004</v>
      </c>
      <c r="P34" s="13" t="s">
        <v>67</v>
      </c>
      <c r="Q34" s="13" t="s">
        <v>153</v>
      </c>
      <c r="R34" s="13" t="s">
        <v>32</v>
      </c>
      <c r="S34" s="32">
        <v>7755</v>
      </c>
      <c r="T34" s="17">
        <v>103.75</v>
      </c>
      <c r="U34" s="18" t="s">
        <v>20</v>
      </c>
      <c r="V34" s="18">
        <v>0.16</v>
      </c>
      <c r="W34" s="17">
        <v>16.600000000000001</v>
      </c>
      <c r="X34" s="32">
        <v>0</v>
      </c>
      <c r="Y34" s="32">
        <v>87.15</v>
      </c>
    </row>
    <row r="35" spans="1:25" s="16" customFormat="1" x14ac:dyDescent="0.35">
      <c r="A35" s="13">
        <v>34</v>
      </c>
      <c r="B35" s="14">
        <v>45268.656823807869</v>
      </c>
      <c r="C35" s="15" t="s">
        <v>158</v>
      </c>
      <c r="D35" s="15" t="s">
        <v>68</v>
      </c>
      <c r="E35" s="15" t="s">
        <v>23</v>
      </c>
      <c r="F35" s="13" t="s">
        <v>22</v>
      </c>
      <c r="G35" s="15" t="s">
        <v>159</v>
      </c>
      <c r="H35" s="13" t="s">
        <v>19</v>
      </c>
      <c r="I35" s="13">
        <v>99991400000</v>
      </c>
      <c r="K35" s="17">
        <v>20781</v>
      </c>
      <c r="L35" s="17">
        <v>20781</v>
      </c>
      <c r="M35" s="17">
        <v>180</v>
      </c>
      <c r="N35" s="17">
        <v>18.75</v>
      </c>
      <c r="O35" s="17">
        <v>4.6900000000000004</v>
      </c>
      <c r="P35" s="13" t="s">
        <v>69</v>
      </c>
      <c r="Q35" s="13" t="s">
        <v>70</v>
      </c>
      <c r="R35" s="13" t="s">
        <v>32</v>
      </c>
      <c r="S35" s="32">
        <v>20601</v>
      </c>
      <c r="T35" s="17">
        <v>198.75</v>
      </c>
      <c r="U35" s="18" t="s">
        <v>46</v>
      </c>
      <c r="V35" s="18">
        <v>0.13</v>
      </c>
      <c r="W35" s="17">
        <v>25.84</v>
      </c>
      <c r="X35" s="32">
        <v>0</v>
      </c>
      <c r="Y35" s="32">
        <v>172.91</v>
      </c>
    </row>
    <row r="36" spans="1:25" s="16" customFormat="1" x14ac:dyDescent="0.35">
      <c r="A36" s="13">
        <v>35</v>
      </c>
      <c r="B36" s="14">
        <v>45268.665080451392</v>
      </c>
      <c r="C36" s="15" t="s">
        <v>160</v>
      </c>
      <c r="D36" s="15" t="s">
        <v>68</v>
      </c>
      <c r="E36" s="15" t="s">
        <v>23</v>
      </c>
      <c r="F36" s="13" t="s">
        <v>22</v>
      </c>
      <c r="G36" s="15" t="s">
        <v>161</v>
      </c>
      <c r="H36" s="13" t="s">
        <v>19</v>
      </c>
      <c r="I36" s="13">
        <v>99991400000</v>
      </c>
      <c r="K36" s="17">
        <v>6450</v>
      </c>
      <c r="L36" s="17">
        <v>6450</v>
      </c>
      <c r="M36" s="17">
        <v>60</v>
      </c>
      <c r="N36" s="17">
        <v>18.75</v>
      </c>
      <c r="O36" s="17">
        <v>4.6900000000000004</v>
      </c>
      <c r="P36" s="13" t="s">
        <v>69</v>
      </c>
      <c r="Q36" s="13" t="s">
        <v>70</v>
      </c>
      <c r="R36" s="13" t="s">
        <v>32</v>
      </c>
      <c r="S36" s="32">
        <v>6390</v>
      </c>
      <c r="T36" s="17">
        <v>78.75</v>
      </c>
      <c r="U36" s="18" t="s">
        <v>46</v>
      </c>
      <c r="V36" s="18">
        <v>0.13</v>
      </c>
      <c r="W36" s="17">
        <v>10.24</v>
      </c>
      <c r="X36" s="32">
        <v>0</v>
      </c>
      <c r="Y36" s="32">
        <v>68.510000000000005</v>
      </c>
    </row>
    <row r="37" spans="1:25" s="16" customFormat="1" ht="29" x14ac:dyDescent="0.35">
      <c r="A37" s="13">
        <v>36</v>
      </c>
      <c r="B37" s="14">
        <v>45268.665260034722</v>
      </c>
      <c r="C37" s="15" t="s">
        <v>162</v>
      </c>
      <c r="D37" s="15" t="s">
        <v>78</v>
      </c>
      <c r="E37" s="15" t="s">
        <v>53</v>
      </c>
      <c r="F37" s="13" t="s">
        <v>22</v>
      </c>
      <c r="G37" s="15" t="s">
        <v>163</v>
      </c>
      <c r="H37" s="13" t="s">
        <v>19</v>
      </c>
      <c r="I37" s="13">
        <v>99991400000</v>
      </c>
      <c r="K37" s="17">
        <v>0</v>
      </c>
      <c r="L37" s="17">
        <v>7000</v>
      </c>
      <c r="M37" s="17">
        <v>0</v>
      </c>
      <c r="N37" s="17">
        <v>0</v>
      </c>
      <c r="O37" s="17">
        <v>0</v>
      </c>
      <c r="P37" s="13"/>
      <c r="Q37" s="13"/>
      <c r="R37" s="13" t="s">
        <v>56</v>
      </c>
      <c r="S37" s="32">
        <v>0</v>
      </c>
      <c r="T37" s="17">
        <v>0</v>
      </c>
      <c r="U37" s="13"/>
      <c r="V37" s="18"/>
      <c r="W37" s="17">
        <v>0</v>
      </c>
      <c r="X37" s="32">
        <v>0</v>
      </c>
      <c r="Y37" s="32">
        <v>0</v>
      </c>
    </row>
    <row r="38" spans="1:25" s="16" customFormat="1" x14ac:dyDescent="0.35">
      <c r="A38" s="13">
        <v>37</v>
      </c>
      <c r="B38" s="14">
        <v>45268.665288969911</v>
      </c>
      <c r="C38" s="15" t="s">
        <v>162</v>
      </c>
      <c r="D38" s="15" t="s">
        <v>78</v>
      </c>
      <c r="E38" s="15" t="s">
        <v>23</v>
      </c>
      <c r="F38" s="13" t="s">
        <v>22</v>
      </c>
      <c r="G38" s="15" t="s">
        <v>164</v>
      </c>
      <c r="H38" s="13" t="s">
        <v>19</v>
      </c>
      <c r="I38" s="13">
        <v>99991400000</v>
      </c>
      <c r="K38" s="17">
        <v>7000</v>
      </c>
      <c r="L38" s="17">
        <v>7000</v>
      </c>
      <c r="M38" s="17">
        <v>45</v>
      </c>
      <c r="N38" s="17">
        <v>18.75</v>
      </c>
      <c r="O38" s="17">
        <v>4.6900000000000004</v>
      </c>
      <c r="P38" s="13" t="s">
        <v>79</v>
      </c>
      <c r="Q38" s="13" t="s">
        <v>80</v>
      </c>
      <c r="R38" s="13" t="s">
        <v>32</v>
      </c>
      <c r="S38" s="32">
        <v>6955</v>
      </c>
      <c r="T38" s="17">
        <v>63.75</v>
      </c>
      <c r="U38" s="18" t="s">
        <v>81</v>
      </c>
      <c r="V38" s="18">
        <v>0.15</v>
      </c>
      <c r="W38" s="17">
        <v>9.56</v>
      </c>
      <c r="X38" s="32">
        <v>0</v>
      </c>
      <c r="Y38" s="32">
        <v>54.19</v>
      </c>
    </row>
    <row r="39" spans="1:25" s="16" customFormat="1" x14ac:dyDescent="0.35">
      <c r="A39" s="13">
        <v>38</v>
      </c>
      <c r="B39" s="14">
        <v>45268.672338668985</v>
      </c>
      <c r="C39" s="15" t="s">
        <v>165</v>
      </c>
      <c r="D39" s="15" t="s">
        <v>78</v>
      </c>
      <c r="E39" s="15" t="s">
        <v>23</v>
      </c>
      <c r="F39" s="13" t="s">
        <v>22</v>
      </c>
      <c r="G39" s="15" t="s">
        <v>166</v>
      </c>
      <c r="H39" s="13" t="s">
        <v>19</v>
      </c>
      <c r="I39" s="13">
        <v>99991400000</v>
      </c>
      <c r="K39" s="17">
        <v>500</v>
      </c>
      <c r="L39" s="17">
        <v>500</v>
      </c>
      <c r="M39" s="17">
        <v>17</v>
      </c>
      <c r="N39" s="17">
        <v>18.75</v>
      </c>
      <c r="O39" s="17">
        <v>4.6900000000000004</v>
      </c>
      <c r="P39" s="13" t="s">
        <v>79</v>
      </c>
      <c r="Q39" s="13" t="s">
        <v>80</v>
      </c>
      <c r="R39" s="13" t="s">
        <v>32</v>
      </c>
      <c r="S39" s="32">
        <v>483</v>
      </c>
      <c r="T39" s="17">
        <v>35.75</v>
      </c>
      <c r="U39" s="18" t="s">
        <v>81</v>
      </c>
      <c r="V39" s="18">
        <v>0.15</v>
      </c>
      <c r="W39" s="17">
        <v>5.36</v>
      </c>
      <c r="X39" s="32">
        <v>0</v>
      </c>
      <c r="Y39" s="32">
        <v>30.39</v>
      </c>
    </row>
    <row r="40" spans="1:25" s="16" customFormat="1" x14ac:dyDescent="0.35">
      <c r="A40" s="13">
        <v>39</v>
      </c>
      <c r="B40" s="14">
        <v>45268.674836134262</v>
      </c>
      <c r="C40" s="15" t="s">
        <v>167</v>
      </c>
      <c r="D40" s="15" t="s">
        <v>65</v>
      </c>
      <c r="E40" s="15" t="s">
        <v>23</v>
      </c>
      <c r="F40" s="13" t="s">
        <v>22</v>
      </c>
      <c r="G40" s="15" t="s">
        <v>168</v>
      </c>
      <c r="H40" s="13" t="s">
        <v>19</v>
      </c>
      <c r="I40" s="13">
        <v>99991400000</v>
      </c>
      <c r="K40" s="17">
        <v>5430</v>
      </c>
      <c r="L40" s="17">
        <v>5430</v>
      </c>
      <c r="M40" s="17">
        <v>60</v>
      </c>
      <c r="N40" s="17">
        <v>18.75</v>
      </c>
      <c r="O40" s="17">
        <v>4.6900000000000004</v>
      </c>
      <c r="P40" s="13" t="s">
        <v>50</v>
      </c>
      <c r="Q40" s="13" t="s">
        <v>66</v>
      </c>
      <c r="R40" s="13" t="s">
        <v>32</v>
      </c>
      <c r="S40" s="32">
        <v>5370</v>
      </c>
      <c r="T40" s="17">
        <v>78.75</v>
      </c>
      <c r="U40" s="18" t="s">
        <v>49</v>
      </c>
      <c r="V40" s="18">
        <v>0.16</v>
      </c>
      <c r="W40" s="17">
        <v>12.6</v>
      </c>
      <c r="X40" s="32">
        <v>0</v>
      </c>
      <c r="Y40" s="32">
        <v>66.150000000000006</v>
      </c>
    </row>
    <row r="41" spans="1:25" s="16" customFormat="1" x14ac:dyDescent="0.35">
      <c r="A41" s="13">
        <v>40</v>
      </c>
      <c r="B41" s="14">
        <v>45268.674936319447</v>
      </c>
      <c r="C41" s="15" t="s">
        <v>169</v>
      </c>
      <c r="D41" s="15" t="s">
        <v>68</v>
      </c>
      <c r="E41" s="15" t="s">
        <v>23</v>
      </c>
      <c r="F41" s="13" t="s">
        <v>22</v>
      </c>
      <c r="G41" s="15" t="s">
        <v>170</v>
      </c>
      <c r="H41" s="13" t="s">
        <v>19</v>
      </c>
      <c r="I41" s="13">
        <v>99991400000</v>
      </c>
      <c r="K41" s="17">
        <v>861</v>
      </c>
      <c r="L41" s="17">
        <v>861</v>
      </c>
      <c r="M41" s="17">
        <v>8</v>
      </c>
      <c r="N41" s="17">
        <v>18.75</v>
      </c>
      <c r="O41" s="17">
        <v>4.6900000000000004</v>
      </c>
      <c r="P41" s="13" t="s">
        <v>69</v>
      </c>
      <c r="Q41" s="13" t="s">
        <v>70</v>
      </c>
      <c r="R41" s="13" t="s">
        <v>32</v>
      </c>
      <c r="S41" s="32">
        <v>853</v>
      </c>
      <c r="T41" s="17">
        <v>26.75</v>
      </c>
      <c r="U41" s="18" t="s">
        <v>46</v>
      </c>
      <c r="V41" s="18">
        <v>0.13</v>
      </c>
      <c r="W41" s="17">
        <v>3.48</v>
      </c>
      <c r="X41" s="32">
        <v>0</v>
      </c>
      <c r="Y41" s="32">
        <v>23.27</v>
      </c>
    </row>
    <row r="42" spans="1:25" s="16" customFormat="1" x14ac:dyDescent="0.35">
      <c r="A42" s="13">
        <v>41</v>
      </c>
      <c r="B42" s="14">
        <v>45268.675848506944</v>
      </c>
      <c r="C42" s="15" t="s">
        <v>171</v>
      </c>
      <c r="D42" s="15" t="s">
        <v>71</v>
      </c>
      <c r="E42" s="15" t="s">
        <v>23</v>
      </c>
      <c r="F42" s="13" t="s">
        <v>22</v>
      </c>
      <c r="G42" s="15" t="s">
        <v>172</v>
      </c>
      <c r="H42" s="13" t="s">
        <v>19</v>
      </c>
      <c r="I42" s="13">
        <v>99991400000</v>
      </c>
      <c r="K42" s="17">
        <v>5297</v>
      </c>
      <c r="L42" s="17">
        <v>5297</v>
      </c>
      <c r="M42" s="17">
        <v>60</v>
      </c>
      <c r="N42" s="17">
        <v>18.75</v>
      </c>
      <c r="O42" s="17">
        <v>4.6900000000000004</v>
      </c>
      <c r="P42" s="13" t="s">
        <v>48</v>
      </c>
      <c r="Q42" s="13" t="s">
        <v>72</v>
      </c>
      <c r="R42" s="13" t="s">
        <v>32</v>
      </c>
      <c r="S42" s="32">
        <v>5237</v>
      </c>
      <c r="T42" s="17">
        <v>78.75</v>
      </c>
      <c r="U42" s="18" t="s">
        <v>20</v>
      </c>
      <c r="V42" s="18">
        <v>0.16</v>
      </c>
      <c r="W42" s="17">
        <v>12.6</v>
      </c>
      <c r="X42" s="32">
        <v>0</v>
      </c>
      <c r="Y42" s="32">
        <v>66.150000000000006</v>
      </c>
    </row>
    <row r="43" spans="1:25" s="16" customFormat="1" x14ac:dyDescent="0.35">
      <c r="A43" s="13">
        <v>42</v>
      </c>
      <c r="B43" s="14">
        <v>45268.678255185187</v>
      </c>
      <c r="C43" s="15" t="s">
        <v>173</v>
      </c>
      <c r="D43" s="15" t="s">
        <v>68</v>
      </c>
      <c r="E43" s="15" t="s">
        <v>23</v>
      </c>
      <c r="F43" s="13" t="s">
        <v>22</v>
      </c>
      <c r="G43" s="15" t="s">
        <v>174</v>
      </c>
      <c r="H43" s="13" t="s">
        <v>19</v>
      </c>
      <c r="I43" s="13">
        <v>99991400000</v>
      </c>
      <c r="K43" s="17">
        <v>12040</v>
      </c>
      <c r="L43" s="17">
        <v>12040</v>
      </c>
      <c r="M43" s="17">
        <v>110</v>
      </c>
      <c r="N43" s="17">
        <v>18.75</v>
      </c>
      <c r="O43" s="17">
        <v>4.6900000000000004</v>
      </c>
      <c r="P43" s="13" t="s">
        <v>69</v>
      </c>
      <c r="Q43" s="13" t="s">
        <v>70</v>
      </c>
      <c r="R43" s="13" t="s">
        <v>32</v>
      </c>
      <c r="S43" s="32">
        <v>11930</v>
      </c>
      <c r="T43" s="17">
        <v>128.75</v>
      </c>
      <c r="U43" s="18" t="s">
        <v>46</v>
      </c>
      <c r="V43" s="18">
        <v>0.13</v>
      </c>
      <c r="W43" s="17">
        <v>16.739999999999998</v>
      </c>
      <c r="X43" s="32">
        <v>0</v>
      </c>
      <c r="Y43" s="32">
        <v>112.01</v>
      </c>
    </row>
    <row r="44" spans="1:25" s="16" customFormat="1" x14ac:dyDescent="0.35">
      <c r="A44" s="13">
        <v>43</v>
      </c>
      <c r="B44" s="14">
        <v>45268.681239490739</v>
      </c>
      <c r="C44" s="15" t="s">
        <v>175</v>
      </c>
      <c r="D44" s="15" t="s">
        <v>68</v>
      </c>
      <c r="E44" s="15" t="s">
        <v>23</v>
      </c>
      <c r="F44" s="13" t="s">
        <v>22</v>
      </c>
      <c r="G44" s="15" t="s">
        <v>176</v>
      </c>
      <c r="H44" s="13" t="s">
        <v>19</v>
      </c>
      <c r="I44" s="13">
        <v>99991400000</v>
      </c>
      <c r="K44" s="17">
        <v>658</v>
      </c>
      <c r="L44" s="17">
        <v>658</v>
      </c>
      <c r="M44" s="17">
        <v>8</v>
      </c>
      <c r="N44" s="17">
        <v>18.75</v>
      </c>
      <c r="O44" s="17">
        <v>4.6900000000000004</v>
      </c>
      <c r="P44" s="13" t="s">
        <v>69</v>
      </c>
      <c r="Q44" s="13" t="s">
        <v>70</v>
      </c>
      <c r="R44" s="13" t="s">
        <v>32</v>
      </c>
      <c r="S44" s="32">
        <v>650</v>
      </c>
      <c r="T44" s="17">
        <v>26.75</v>
      </c>
      <c r="U44" s="18" t="s">
        <v>46</v>
      </c>
      <c r="V44" s="18">
        <v>0.13</v>
      </c>
      <c r="W44" s="17">
        <v>3.48</v>
      </c>
      <c r="X44" s="32">
        <v>0</v>
      </c>
      <c r="Y44" s="32">
        <v>23.27</v>
      </c>
    </row>
    <row r="45" spans="1:25" s="16" customFormat="1" x14ac:dyDescent="0.35">
      <c r="A45" s="13">
        <v>44</v>
      </c>
      <c r="B45" s="14">
        <v>45268.691880046295</v>
      </c>
      <c r="C45" s="15" t="s">
        <v>177</v>
      </c>
      <c r="D45" s="15" t="s">
        <v>78</v>
      </c>
      <c r="E45" s="15" t="s">
        <v>23</v>
      </c>
      <c r="F45" s="13" t="s">
        <v>22</v>
      </c>
      <c r="G45" s="15" t="s">
        <v>178</v>
      </c>
      <c r="H45" s="13" t="s">
        <v>19</v>
      </c>
      <c r="I45" s="13">
        <v>99991400000</v>
      </c>
      <c r="K45" s="17">
        <v>13000</v>
      </c>
      <c r="L45" s="17">
        <v>13000</v>
      </c>
      <c r="M45" s="17">
        <v>85</v>
      </c>
      <c r="N45" s="17">
        <v>18.75</v>
      </c>
      <c r="O45" s="17">
        <v>4.6900000000000004</v>
      </c>
      <c r="P45" s="13" t="s">
        <v>79</v>
      </c>
      <c r="Q45" s="13" t="s">
        <v>80</v>
      </c>
      <c r="R45" s="13" t="s">
        <v>32</v>
      </c>
      <c r="S45" s="32">
        <v>12915</v>
      </c>
      <c r="T45" s="17">
        <v>103.75</v>
      </c>
      <c r="U45" s="18" t="s">
        <v>81</v>
      </c>
      <c r="V45" s="18">
        <v>0.15</v>
      </c>
      <c r="W45" s="17">
        <v>15.56</v>
      </c>
      <c r="X45" s="32">
        <v>0</v>
      </c>
      <c r="Y45" s="32">
        <v>88.19</v>
      </c>
    </row>
    <row r="46" spans="1:25" s="16" customFormat="1" x14ac:dyDescent="0.35">
      <c r="A46" s="13">
        <v>45</v>
      </c>
      <c r="B46" s="14">
        <v>45268.693149756946</v>
      </c>
      <c r="C46" s="15" t="s">
        <v>179</v>
      </c>
      <c r="D46" s="15" t="s">
        <v>78</v>
      </c>
      <c r="E46" s="15" t="s">
        <v>23</v>
      </c>
      <c r="F46" s="13" t="s">
        <v>22</v>
      </c>
      <c r="G46" s="15" t="s">
        <v>180</v>
      </c>
      <c r="H46" s="13" t="s">
        <v>19</v>
      </c>
      <c r="I46" s="13">
        <v>99991400000</v>
      </c>
      <c r="K46" s="17">
        <v>10000</v>
      </c>
      <c r="L46" s="17">
        <v>10000</v>
      </c>
      <c r="M46" s="17">
        <v>85</v>
      </c>
      <c r="N46" s="17">
        <v>0</v>
      </c>
      <c r="O46" s="17">
        <v>0</v>
      </c>
      <c r="P46" s="13" t="s">
        <v>79</v>
      </c>
      <c r="Q46" s="13" t="s">
        <v>80</v>
      </c>
      <c r="R46" s="13" t="s">
        <v>181</v>
      </c>
      <c r="S46" s="32">
        <v>0</v>
      </c>
      <c r="T46" s="17">
        <v>0</v>
      </c>
      <c r="U46" s="13"/>
      <c r="V46" s="18"/>
      <c r="W46" s="17">
        <v>0</v>
      </c>
      <c r="X46" s="32">
        <v>0</v>
      </c>
      <c r="Y46" s="32">
        <v>0</v>
      </c>
    </row>
    <row r="47" spans="1:25" s="16" customFormat="1" x14ac:dyDescent="0.35">
      <c r="A47" s="13">
        <v>46</v>
      </c>
      <c r="B47" s="14">
        <v>45268.693497337961</v>
      </c>
      <c r="C47" s="15" t="s">
        <v>179</v>
      </c>
      <c r="D47" s="15" t="s">
        <v>78</v>
      </c>
      <c r="E47" s="15" t="s">
        <v>23</v>
      </c>
      <c r="F47" s="13" t="s">
        <v>22</v>
      </c>
      <c r="G47" s="15" t="s">
        <v>182</v>
      </c>
      <c r="H47" s="13" t="s">
        <v>19</v>
      </c>
      <c r="I47" s="13">
        <v>99991400000</v>
      </c>
      <c r="K47" s="17">
        <v>10000</v>
      </c>
      <c r="L47" s="17">
        <v>10000</v>
      </c>
      <c r="M47" s="17">
        <v>85</v>
      </c>
      <c r="N47" s="17">
        <v>0</v>
      </c>
      <c r="O47" s="17">
        <v>0</v>
      </c>
      <c r="P47" s="13" t="s">
        <v>79</v>
      </c>
      <c r="Q47" s="13" t="s">
        <v>80</v>
      </c>
      <c r="R47" s="13" t="s">
        <v>181</v>
      </c>
      <c r="S47" s="32">
        <v>0</v>
      </c>
      <c r="T47" s="17">
        <v>0</v>
      </c>
      <c r="U47" s="13"/>
      <c r="V47" s="18"/>
      <c r="W47" s="17">
        <v>0</v>
      </c>
      <c r="X47" s="32">
        <v>0</v>
      </c>
      <c r="Y47" s="32">
        <v>0</v>
      </c>
    </row>
    <row r="48" spans="1:25" s="16" customFormat="1" x14ac:dyDescent="0.35">
      <c r="A48" s="13">
        <v>47</v>
      </c>
      <c r="B48" s="14">
        <v>45268.699406990738</v>
      </c>
      <c r="C48" s="15" t="s">
        <v>183</v>
      </c>
      <c r="D48" s="15" t="s">
        <v>68</v>
      </c>
      <c r="E48" s="15" t="s">
        <v>23</v>
      </c>
      <c r="F48" s="13" t="s">
        <v>22</v>
      </c>
      <c r="G48" s="15" t="s">
        <v>184</v>
      </c>
      <c r="H48" s="13" t="s">
        <v>19</v>
      </c>
      <c r="I48" s="13">
        <v>99991400000</v>
      </c>
      <c r="K48" s="17">
        <v>20243</v>
      </c>
      <c r="L48" s="17">
        <v>20243</v>
      </c>
      <c r="M48" s="17">
        <v>180</v>
      </c>
      <c r="N48" s="17">
        <v>18.75</v>
      </c>
      <c r="O48" s="17">
        <v>4.6900000000000004</v>
      </c>
      <c r="P48" s="13" t="s">
        <v>69</v>
      </c>
      <c r="Q48" s="13" t="s">
        <v>70</v>
      </c>
      <c r="R48" s="13" t="s">
        <v>32</v>
      </c>
      <c r="S48" s="32">
        <v>20063</v>
      </c>
      <c r="T48" s="17">
        <v>198.75</v>
      </c>
      <c r="U48" s="18" t="s">
        <v>46</v>
      </c>
      <c r="V48" s="18">
        <v>0.13</v>
      </c>
      <c r="W48" s="17">
        <v>25.84</v>
      </c>
      <c r="X48" s="32">
        <v>0</v>
      </c>
      <c r="Y48" s="32">
        <v>172.91</v>
      </c>
    </row>
    <row r="49" spans="1:25" s="16" customFormat="1" x14ac:dyDescent="0.35">
      <c r="A49" s="13">
        <v>48</v>
      </c>
      <c r="B49" s="14">
        <v>45268.699814618056</v>
      </c>
      <c r="C49" s="15" t="s">
        <v>179</v>
      </c>
      <c r="D49" s="15" t="s">
        <v>78</v>
      </c>
      <c r="E49" s="15" t="s">
        <v>23</v>
      </c>
      <c r="F49" s="13" t="s">
        <v>22</v>
      </c>
      <c r="G49" s="15" t="s">
        <v>185</v>
      </c>
      <c r="H49" s="13" t="s">
        <v>19</v>
      </c>
      <c r="I49" s="13">
        <v>99991400000</v>
      </c>
      <c r="K49" s="17">
        <v>9000</v>
      </c>
      <c r="L49" s="17">
        <v>9000</v>
      </c>
      <c r="M49" s="17">
        <v>60</v>
      </c>
      <c r="N49" s="17">
        <v>18.75</v>
      </c>
      <c r="O49" s="17">
        <v>4.6900000000000004</v>
      </c>
      <c r="P49" s="13" t="s">
        <v>79</v>
      </c>
      <c r="Q49" s="13" t="s">
        <v>80</v>
      </c>
      <c r="R49" s="13" t="s">
        <v>32</v>
      </c>
      <c r="S49" s="32">
        <v>8940</v>
      </c>
      <c r="T49" s="17">
        <v>78.75</v>
      </c>
      <c r="U49" s="18" t="s">
        <v>81</v>
      </c>
      <c r="V49" s="18">
        <v>0.15</v>
      </c>
      <c r="W49" s="17">
        <v>11.81</v>
      </c>
      <c r="X49" s="32">
        <v>0</v>
      </c>
      <c r="Y49" s="32">
        <v>66.94</v>
      </c>
    </row>
    <row r="50" spans="1:25" s="16" customFormat="1" x14ac:dyDescent="0.35">
      <c r="A50" s="13">
        <v>49</v>
      </c>
      <c r="B50" s="14">
        <v>45268.700359317132</v>
      </c>
      <c r="C50" s="15" t="s">
        <v>186</v>
      </c>
      <c r="D50" s="15" t="s">
        <v>65</v>
      </c>
      <c r="E50" s="15" t="s">
        <v>23</v>
      </c>
      <c r="F50" s="13" t="s">
        <v>22</v>
      </c>
      <c r="G50" s="15" t="s">
        <v>187</v>
      </c>
      <c r="H50" s="13" t="s">
        <v>19</v>
      </c>
      <c r="I50" s="13">
        <v>99991400000</v>
      </c>
      <c r="K50" s="17">
        <v>10230</v>
      </c>
      <c r="L50" s="17">
        <v>10230</v>
      </c>
      <c r="M50" s="17">
        <v>110</v>
      </c>
      <c r="N50" s="17">
        <v>18.75</v>
      </c>
      <c r="O50" s="17">
        <v>4.6900000000000004</v>
      </c>
      <c r="P50" s="13" t="s">
        <v>50</v>
      </c>
      <c r="Q50" s="13" t="s">
        <v>66</v>
      </c>
      <c r="R50" s="13" t="s">
        <v>32</v>
      </c>
      <c r="S50" s="32">
        <v>10120</v>
      </c>
      <c r="T50" s="17">
        <v>128.75</v>
      </c>
      <c r="U50" s="18" t="s">
        <v>49</v>
      </c>
      <c r="V50" s="18">
        <v>0.16</v>
      </c>
      <c r="W50" s="17">
        <v>20.6</v>
      </c>
      <c r="X50" s="32">
        <v>0</v>
      </c>
      <c r="Y50" s="32">
        <v>108.15</v>
      </c>
    </row>
    <row r="51" spans="1:25" s="16" customFormat="1" x14ac:dyDescent="0.35">
      <c r="A51" s="13">
        <v>50</v>
      </c>
      <c r="B51" s="14">
        <v>45268.701267337965</v>
      </c>
      <c r="C51" s="15" t="s">
        <v>188</v>
      </c>
      <c r="D51" s="15" t="s">
        <v>68</v>
      </c>
      <c r="E51" s="15" t="s">
        <v>23</v>
      </c>
      <c r="F51" s="13" t="s">
        <v>22</v>
      </c>
      <c r="G51" s="15" t="s">
        <v>189</v>
      </c>
      <c r="H51" s="13" t="s">
        <v>19</v>
      </c>
      <c r="I51" s="13">
        <v>99991400000</v>
      </c>
      <c r="K51" s="17">
        <v>580</v>
      </c>
      <c r="L51" s="17">
        <v>580</v>
      </c>
      <c r="M51" s="17">
        <v>8</v>
      </c>
      <c r="N51" s="17">
        <v>18.75</v>
      </c>
      <c r="O51" s="17">
        <v>4.6900000000000004</v>
      </c>
      <c r="P51" s="13" t="s">
        <v>69</v>
      </c>
      <c r="Q51" s="13" t="s">
        <v>70</v>
      </c>
      <c r="R51" s="13" t="s">
        <v>32</v>
      </c>
      <c r="S51" s="32">
        <v>572</v>
      </c>
      <c r="T51" s="17">
        <v>26.75</v>
      </c>
      <c r="U51" s="18" t="s">
        <v>46</v>
      </c>
      <c r="V51" s="18">
        <v>0.13</v>
      </c>
      <c r="W51" s="17">
        <v>3.48</v>
      </c>
      <c r="X51" s="32">
        <v>0</v>
      </c>
      <c r="Y51" s="32">
        <v>23.27</v>
      </c>
    </row>
    <row r="52" spans="1:25" s="16" customFormat="1" x14ac:dyDescent="0.35">
      <c r="A52" s="13">
        <v>51</v>
      </c>
      <c r="B52" s="14">
        <v>45268.70276709491</v>
      </c>
      <c r="C52" s="15" t="s">
        <v>190</v>
      </c>
      <c r="D52" s="15" t="s">
        <v>68</v>
      </c>
      <c r="E52" s="15" t="s">
        <v>23</v>
      </c>
      <c r="F52" s="13" t="s">
        <v>22</v>
      </c>
      <c r="G52" s="15" t="s">
        <v>191</v>
      </c>
      <c r="H52" s="13" t="s">
        <v>19</v>
      </c>
      <c r="I52" s="13">
        <v>99991400000</v>
      </c>
      <c r="K52" s="17">
        <v>3101</v>
      </c>
      <c r="L52" s="17">
        <v>3101</v>
      </c>
      <c r="M52" s="17">
        <v>40</v>
      </c>
      <c r="N52" s="17">
        <v>18.75</v>
      </c>
      <c r="O52" s="17">
        <v>4.6900000000000004</v>
      </c>
      <c r="P52" s="13" t="s">
        <v>69</v>
      </c>
      <c r="Q52" s="13" t="s">
        <v>70</v>
      </c>
      <c r="R52" s="13" t="s">
        <v>32</v>
      </c>
      <c r="S52" s="32">
        <v>3061</v>
      </c>
      <c r="T52" s="17">
        <v>58.75</v>
      </c>
      <c r="U52" s="18" t="s">
        <v>46</v>
      </c>
      <c r="V52" s="18">
        <v>0.13</v>
      </c>
      <c r="W52" s="17">
        <v>7.64</v>
      </c>
      <c r="X52" s="32">
        <v>0</v>
      </c>
      <c r="Y52" s="32">
        <v>51.11</v>
      </c>
    </row>
    <row r="53" spans="1:25" s="16" customFormat="1" ht="29" x14ac:dyDescent="0.35">
      <c r="A53" s="13">
        <v>52</v>
      </c>
      <c r="B53" s="14">
        <v>45268.703477268522</v>
      </c>
      <c r="C53" s="15" t="s">
        <v>192</v>
      </c>
      <c r="D53" s="15" t="s">
        <v>57</v>
      </c>
      <c r="E53" s="15" t="s">
        <v>53</v>
      </c>
      <c r="F53" s="13" t="s">
        <v>22</v>
      </c>
      <c r="G53" s="15" t="s">
        <v>193</v>
      </c>
      <c r="H53" s="13" t="s">
        <v>19</v>
      </c>
      <c r="I53" s="13">
        <v>99991400000</v>
      </c>
      <c r="K53" s="17">
        <v>0</v>
      </c>
      <c r="L53" s="17">
        <v>1421</v>
      </c>
      <c r="M53" s="17">
        <v>0</v>
      </c>
      <c r="N53" s="17">
        <v>0</v>
      </c>
      <c r="O53" s="17">
        <v>0</v>
      </c>
      <c r="P53" s="13"/>
      <c r="Q53" s="13"/>
      <c r="R53" s="13" t="s">
        <v>56</v>
      </c>
      <c r="S53" s="32">
        <v>0</v>
      </c>
      <c r="T53" s="17">
        <v>0</v>
      </c>
      <c r="U53" s="13"/>
      <c r="V53" s="18"/>
      <c r="W53" s="17">
        <v>0</v>
      </c>
      <c r="X53" s="32">
        <v>0</v>
      </c>
      <c r="Y53" s="32">
        <v>0</v>
      </c>
    </row>
    <row r="54" spans="1:25" s="16" customFormat="1" x14ac:dyDescent="0.35">
      <c r="A54" s="13">
        <v>53</v>
      </c>
      <c r="B54" s="14">
        <v>45268.703488842591</v>
      </c>
      <c r="C54" s="15" t="s">
        <v>92</v>
      </c>
      <c r="D54" s="15" t="s">
        <v>57</v>
      </c>
      <c r="E54" s="15" t="s">
        <v>23</v>
      </c>
      <c r="F54" s="13" t="s">
        <v>22</v>
      </c>
      <c r="G54" s="15" t="s">
        <v>194</v>
      </c>
      <c r="H54" s="13" t="s">
        <v>19</v>
      </c>
      <c r="I54" s="13">
        <v>99991400000</v>
      </c>
      <c r="K54" s="17">
        <v>24232</v>
      </c>
      <c r="L54" s="17">
        <v>24232</v>
      </c>
      <c r="M54" s="17">
        <v>180</v>
      </c>
      <c r="N54" s="17">
        <v>18.75</v>
      </c>
      <c r="O54" s="17">
        <v>4.6900000000000004</v>
      </c>
      <c r="P54" s="13" t="s">
        <v>58</v>
      </c>
      <c r="Q54" s="13" t="s">
        <v>59</v>
      </c>
      <c r="R54" s="13" t="s">
        <v>32</v>
      </c>
      <c r="S54" s="32">
        <v>24052</v>
      </c>
      <c r="T54" s="17">
        <v>198.75</v>
      </c>
      <c r="U54" s="18" t="s">
        <v>49</v>
      </c>
      <c r="V54" s="18">
        <v>0.16</v>
      </c>
      <c r="W54" s="17">
        <v>31.8</v>
      </c>
      <c r="X54" s="32">
        <v>0</v>
      </c>
      <c r="Y54" s="32">
        <v>166.95</v>
      </c>
    </row>
    <row r="55" spans="1:25" s="16" customFormat="1" x14ac:dyDescent="0.35">
      <c r="A55" s="13">
        <v>54</v>
      </c>
      <c r="B55" s="14">
        <v>45268.703988518515</v>
      </c>
      <c r="C55" s="15" t="s">
        <v>195</v>
      </c>
      <c r="D55" s="15" t="s">
        <v>65</v>
      </c>
      <c r="E55" s="15" t="s">
        <v>23</v>
      </c>
      <c r="F55" s="13" t="s">
        <v>22</v>
      </c>
      <c r="G55" s="15" t="s">
        <v>196</v>
      </c>
      <c r="H55" s="13" t="s">
        <v>19</v>
      </c>
      <c r="I55" s="13">
        <v>99991400000</v>
      </c>
      <c r="K55" s="17">
        <v>40000</v>
      </c>
      <c r="L55" s="17">
        <v>40000</v>
      </c>
      <c r="M55" s="17">
        <v>360</v>
      </c>
      <c r="N55" s="17">
        <v>18.75</v>
      </c>
      <c r="O55" s="17">
        <v>4.6900000000000004</v>
      </c>
      <c r="P55" s="13" t="s">
        <v>50</v>
      </c>
      <c r="Q55" s="13" t="s">
        <v>66</v>
      </c>
      <c r="R55" s="13" t="s">
        <v>32</v>
      </c>
      <c r="S55" s="32">
        <v>39640</v>
      </c>
      <c r="T55" s="17">
        <v>378.75</v>
      </c>
      <c r="U55" s="18" t="s">
        <v>49</v>
      </c>
      <c r="V55" s="18">
        <v>0.16</v>
      </c>
      <c r="W55" s="17">
        <v>60.6</v>
      </c>
      <c r="X55" s="32">
        <v>0</v>
      </c>
      <c r="Y55" s="32">
        <v>318.14999999999998</v>
      </c>
    </row>
    <row r="56" spans="1:25" s="16" customFormat="1" x14ac:dyDescent="0.35">
      <c r="A56" s="13">
        <v>55</v>
      </c>
      <c r="B56" s="14">
        <v>45268.70609915509</v>
      </c>
      <c r="C56" s="15" t="s">
        <v>197</v>
      </c>
      <c r="D56" s="15" t="s">
        <v>65</v>
      </c>
      <c r="E56" s="15" t="s">
        <v>23</v>
      </c>
      <c r="F56" s="13" t="s">
        <v>22</v>
      </c>
      <c r="G56" s="15" t="s">
        <v>198</v>
      </c>
      <c r="H56" s="13" t="s">
        <v>19</v>
      </c>
      <c r="I56" s="13">
        <v>99991400000</v>
      </c>
      <c r="K56" s="17">
        <v>3849</v>
      </c>
      <c r="L56" s="17">
        <v>3849</v>
      </c>
      <c r="M56" s="17">
        <v>40</v>
      </c>
      <c r="N56" s="17">
        <v>18.75</v>
      </c>
      <c r="O56" s="17">
        <v>4.6900000000000004</v>
      </c>
      <c r="P56" s="13" t="s">
        <v>50</v>
      </c>
      <c r="Q56" s="13" t="s">
        <v>66</v>
      </c>
      <c r="R56" s="13" t="s">
        <v>32</v>
      </c>
      <c r="S56" s="32">
        <v>3809</v>
      </c>
      <c r="T56" s="17">
        <v>58.75</v>
      </c>
      <c r="U56" s="18" t="s">
        <v>49</v>
      </c>
      <c r="V56" s="18">
        <v>0.16</v>
      </c>
      <c r="W56" s="17">
        <v>9.4</v>
      </c>
      <c r="X56" s="32">
        <v>0</v>
      </c>
      <c r="Y56" s="32">
        <v>49.35</v>
      </c>
    </row>
    <row r="57" spans="1:25" s="16" customFormat="1" x14ac:dyDescent="0.35">
      <c r="A57" s="13">
        <v>56</v>
      </c>
      <c r="B57" s="14">
        <v>45268.711758877318</v>
      </c>
      <c r="C57" s="15" t="s">
        <v>199</v>
      </c>
      <c r="D57" s="15" t="s">
        <v>68</v>
      </c>
      <c r="E57" s="15" t="s">
        <v>23</v>
      </c>
      <c r="F57" s="13" t="s">
        <v>22</v>
      </c>
      <c r="G57" s="15" t="s">
        <v>200</v>
      </c>
      <c r="H57" s="13" t="s">
        <v>19</v>
      </c>
      <c r="I57" s="13">
        <v>99991400000</v>
      </c>
      <c r="K57" s="17">
        <v>14629</v>
      </c>
      <c r="L57" s="17">
        <v>14629</v>
      </c>
      <c r="M57" s="17">
        <v>110</v>
      </c>
      <c r="N57" s="17">
        <v>0</v>
      </c>
      <c r="O57" s="17">
        <v>0</v>
      </c>
      <c r="P57" s="13" t="s">
        <v>69</v>
      </c>
      <c r="Q57" s="13" t="s">
        <v>70</v>
      </c>
      <c r="R57" s="13" t="s">
        <v>51</v>
      </c>
      <c r="S57" s="32">
        <v>0</v>
      </c>
      <c r="T57" s="17">
        <v>0</v>
      </c>
      <c r="U57" s="13"/>
      <c r="V57" s="18"/>
      <c r="W57" s="17">
        <v>0</v>
      </c>
      <c r="X57" s="32">
        <v>0</v>
      </c>
      <c r="Y57" s="32">
        <v>0</v>
      </c>
    </row>
    <row r="58" spans="1:25" s="16" customFormat="1" x14ac:dyDescent="0.35">
      <c r="A58" s="13">
        <v>57</v>
      </c>
      <c r="B58" s="14">
        <v>45268.712204837961</v>
      </c>
      <c r="C58" s="15" t="s">
        <v>199</v>
      </c>
      <c r="D58" s="15" t="s">
        <v>68</v>
      </c>
      <c r="E58" s="15" t="s">
        <v>23</v>
      </c>
      <c r="F58" s="13" t="s">
        <v>22</v>
      </c>
      <c r="G58" s="15" t="s">
        <v>201</v>
      </c>
      <c r="H58" s="13" t="s">
        <v>19</v>
      </c>
      <c r="I58" s="13">
        <v>99991400000</v>
      </c>
      <c r="K58" s="17">
        <v>12430</v>
      </c>
      <c r="L58" s="17">
        <v>12430</v>
      </c>
      <c r="M58" s="17">
        <v>110</v>
      </c>
      <c r="N58" s="17">
        <v>0</v>
      </c>
      <c r="O58" s="17">
        <v>0</v>
      </c>
      <c r="P58" s="13" t="s">
        <v>69</v>
      </c>
      <c r="Q58" s="13" t="s">
        <v>70</v>
      </c>
      <c r="R58" s="13" t="s">
        <v>51</v>
      </c>
      <c r="S58" s="32">
        <v>0</v>
      </c>
      <c r="T58" s="17">
        <v>0</v>
      </c>
      <c r="U58" s="13"/>
      <c r="V58" s="18"/>
      <c r="W58" s="17">
        <v>0</v>
      </c>
      <c r="X58" s="32">
        <v>0</v>
      </c>
      <c r="Y58" s="32">
        <v>0</v>
      </c>
    </row>
    <row r="59" spans="1:25" s="16" customFormat="1" x14ac:dyDescent="0.35">
      <c r="A59" s="13">
        <v>58</v>
      </c>
      <c r="B59" s="14">
        <v>45268.712686979168</v>
      </c>
      <c r="C59" s="15" t="s">
        <v>199</v>
      </c>
      <c r="D59" s="15" t="s">
        <v>68</v>
      </c>
      <c r="E59" s="15" t="s">
        <v>23</v>
      </c>
      <c r="F59" s="13" t="s">
        <v>22</v>
      </c>
      <c r="G59" s="15" t="s">
        <v>202</v>
      </c>
      <c r="H59" s="13" t="s">
        <v>19</v>
      </c>
      <c r="I59" s="13">
        <v>99991400000</v>
      </c>
      <c r="K59" s="17">
        <v>10231</v>
      </c>
      <c r="L59" s="17">
        <v>10231</v>
      </c>
      <c r="M59" s="17">
        <v>110</v>
      </c>
      <c r="N59" s="17">
        <v>0</v>
      </c>
      <c r="O59" s="17">
        <v>0</v>
      </c>
      <c r="P59" s="13" t="s">
        <v>69</v>
      </c>
      <c r="Q59" s="13" t="s">
        <v>70</v>
      </c>
      <c r="R59" s="13" t="s">
        <v>51</v>
      </c>
      <c r="S59" s="32">
        <v>0</v>
      </c>
      <c r="T59" s="17">
        <v>0</v>
      </c>
      <c r="U59" s="13"/>
      <c r="V59" s="18"/>
      <c r="W59" s="17">
        <v>0</v>
      </c>
      <c r="X59" s="32">
        <v>0</v>
      </c>
      <c r="Y59" s="32">
        <v>0</v>
      </c>
    </row>
    <row r="60" spans="1:25" s="16" customFormat="1" x14ac:dyDescent="0.35">
      <c r="A60" s="13">
        <v>59</v>
      </c>
      <c r="B60" s="14">
        <v>45268.713755775461</v>
      </c>
      <c r="C60" s="15" t="s">
        <v>203</v>
      </c>
      <c r="D60" s="15" t="s">
        <v>71</v>
      </c>
      <c r="E60" s="15" t="s">
        <v>23</v>
      </c>
      <c r="F60" s="13" t="s">
        <v>22</v>
      </c>
      <c r="G60" s="15" t="s">
        <v>204</v>
      </c>
      <c r="H60" s="13" t="s">
        <v>19</v>
      </c>
      <c r="I60" s="13">
        <v>99991400000</v>
      </c>
      <c r="K60" s="17">
        <v>1797</v>
      </c>
      <c r="L60" s="17">
        <v>1797</v>
      </c>
      <c r="M60" s="17">
        <v>15</v>
      </c>
      <c r="N60" s="17">
        <v>18.75</v>
      </c>
      <c r="O60" s="17">
        <v>4.6900000000000004</v>
      </c>
      <c r="P60" s="13" t="s">
        <v>48</v>
      </c>
      <c r="Q60" s="13" t="s">
        <v>72</v>
      </c>
      <c r="R60" s="13" t="s">
        <v>32</v>
      </c>
      <c r="S60" s="32">
        <v>1782</v>
      </c>
      <c r="T60" s="17">
        <v>33.75</v>
      </c>
      <c r="U60" s="18" t="s">
        <v>20</v>
      </c>
      <c r="V60" s="18">
        <v>0.16</v>
      </c>
      <c r="W60" s="17">
        <v>5.4</v>
      </c>
      <c r="X60" s="32">
        <v>0</v>
      </c>
      <c r="Y60" s="32">
        <v>28.35</v>
      </c>
    </row>
    <row r="61" spans="1:25" s="16" customFormat="1" x14ac:dyDescent="0.35">
      <c r="A61" s="13">
        <v>60</v>
      </c>
      <c r="B61" s="14">
        <v>45268.71580474537</v>
      </c>
      <c r="C61" s="15" t="s">
        <v>205</v>
      </c>
      <c r="D61" s="15" t="s">
        <v>68</v>
      </c>
      <c r="E61" s="15" t="s">
        <v>23</v>
      </c>
      <c r="F61" s="13" t="s">
        <v>22</v>
      </c>
      <c r="G61" s="15" t="s">
        <v>206</v>
      </c>
      <c r="H61" s="13" t="s">
        <v>19</v>
      </c>
      <c r="I61" s="13">
        <v>99991400000</v>
      </c>
      <c r="K61" s="17">
        <v>6913</v>
      </c>
      <c r="L61" s="17">
        <v>6913</v>
      </c>
      <c r="M61" s="17">
        <v>60</v>
      </c>
      <c r="N61" s="17">
        <v>18.75</v>
      </c>
      <c r="O61" s="17">
        <v>4.6900000000000004</v>
      </c>
      <c r="P61" s="13" t="s">
        <v>69</v>
      </c>
      <c r="Q61" s="13" t="s">
        <v>70</v>
      </c>
      <c r="R61" s="13" t="s">
        <v>32</v>
      </c>
      <c r="S61" s="32">
        <v>6853</v>
      </c>
      <c r="T61" s="17">
        <v>78.75</v>
      </c>
      <c r="U61" s="18" t="s">
        <v>46</v>
      </c>
      <c r="V61" s="18">
        <v>0.13</v>
      </c>
      <c r="W61" s="17">
        <v>10.24</v>
      </c>
      <c r="X61" s="32">
        <v>0</v>
      </c>
      <c r="Y61" s="32">
        <v>68.510000000000005</v>
      </c>
    </row>
    <row r="62" spans="1:25" s="16" customFormat="1" x14ac:dyDescent="0.35">
      <c r="A62" s="13">
        <v>61</v>
      </c>
      <c r="B62" s="14">
        <v>45268.717164699076</v>
      </c>
      <c r="C62" s="15" t="s">
        <v>205</v>
      </c>
      <c r="D62" s="15" t="s">
        <v>68</v>
      </c>
      <c r="E62" s="15" t="s">
        <v>23</v>
      </c>
      <c r="F62" s="13" t="s">
        <v>22</v>
      </c>
      <c r="G62" s="15" t="s">
        <v>207</v>
      </c>
      <c r="H62" s="13" t="s">
        <v>19</v>
      </c>
      <c r="I62" s="13">
        <v>99991400000</v>
      </c>
      <c r="K62" s="17">
        <v>3786</v>
      </c>
      <c r="L62" s="17">
        <v>3786</v>
      </c>
      <c r="M62" s="17">
        <v>40</v>
      </c>
      <c r="N62" s="17">
        <v>18.75</v>
      </c>
      <c r="O62" s="17">
        <v>4.6900000000000004</v>
      </c>
      <c r="P62" s="13" t="s">
        <v>69</v>
      </c>
      <c r="Q62" s="13" t="s">
        <v>70</v>
      </c>
      <c r="R62" s="13" t="s">
        <v>32</v>
      </c>
      <c r="S62" s="32">
        <v>3746</v>
      </c>
      <c r="T62" s="17">
        <v>58.75</v>
      </c>
      <c r="U62" s="18" t="s">
        <v>46</v>
      </c>
      <c r="V62" s="18">
        <v>0.13</v>
      </c>
      <c r="W62" s="17">
        <v>7.64</v>
      </c>
      <c r="X62" s="32">
        <v>0</v>
      </c>
      <c r="Y62" s="32">
        <v>51.11</v>
      </c>
    </row>
    <row r="63" spans="1:25" s="16" customFormat="1" x14ac:dyDescent="0.35">
      <c r="A63" s="13">
        <v>62</v>
      </c>
      <c r="B63" s="14">
        <v>45268.719011666668</v>
      </c>
      <c r="C63" s="15" t="s">
        <v>208</v>
      </c>
      <c r="D63" s="15" t="s">
        <v>68</v>
      </c>
      <c r="E63" s="15" t="s">
        <v>23</v>
      </c>
      <c r="F63" s="13" t="s">
        <v>22</v>
      </c>
      <c r="G63" s="15" t="s">
        <v>209</v>
      </c>
      <c r="H63" s="13" t="s">
        <v>19</v>
      </c>
      <c r="I63" s="13">
        <v>99991400000</v>
      </c>
      <c r="K63" s="17">
        <v>2876</v>
      </c>
      <c r="L63" s="17">
        <v>2876</v>
      </c>
      <c r="M63" s="17">
        <v>30</v>
      </c>
      <c r="N63" s="17">
        <v>18.75</v>
      </c>
      <c r="O63" s="17">
        <v>4.6900000000000004</v>
      </c>
      <c r="P63" s="13" t="s">
        <v>69</v>
      </c>
      <c r="Q63" s="13" t="s">
        <v>70</v>
      </c>
      <c r="R63" s="13" t="s">
        <v>32</v>
      </c>
      <c r="S63" s="32">
        <v>2846</v>
      </c>
      <c r="T63" s="17">
        <v>48.75</v>
      </c>
      <c r="U63" s="18" t="s">
        <v>46</v>
      </c>
      <c r="V63" s="18">
        <v>0.13</v>
      </c>
      <c r="W63" s="17">
        <v>6.34</v>
      </c>
      <c r="X63" s="32">
        <v>0</v>
      </c>
      <c r="Y63" s="32">
        <v>42.41</v>
      </c>
    </row>
    <row r="64" spans="1:25" s="16" customFormat="1" x14ac:dyDescent="0.35">
      <c r="A64" s="13">
        <v>63</v>
      </c>
      <c r="B64" s="14">
        <v>45268.720280289352</v>
      </c>
      <c r="C64" s="15" t="s">
        <v>210</v>
      </c>
      <c r="D64" s="15" t="s">
        <v>68</v>
      </c>
      <c r="E64" s="15" t="s">
        <v>23</v>
      </c>
      <c r="F64" s="13" t="s">
        <v>22</v>
      </c>
      <c r="G64" s="15" t="s">
        <v>211</v>
      </c>
      <c r="H64" s="13" t="s">
        <v>19</v>
      </c>
      <c r="I64" s="13">
        <v>99991400000</v>
      </c>
      <c r="K64" s="17">
        <v>14629</v>
      </c>
      <c r="L64" s="17">
        <v>14629</v>
      </c>
      <c r="M64" s="17">
        <v>110</v>
      </c>
      <c r="N64" s="17">
        <v>18.75</v>
      </c>
      <c r="O64" s="17">
        <v>4.6900000000000004</v>
      </c>
      <c r="P64" s="13" t="s">
        <v>69</v>
      </c>
      <c r="Q64" s="13" t="s">
        <v>70</v>
      </c>
      <c r="R64" s="13" t="s">
        <v>32</v>
      </c>
      <c r="S64" s="32">
        <v>14519</v>
      </c>
      <c r="T64" s="17">
        <v>128.75</v>
      </c>
      <c r="U64" s="18" t="s">
        <v>46</v>
      </c>
      <c r="V64" s="18">
        <v>0.13</v>
      </c>
      <c r="W64" s="17">
        <v>16.739999999999998</v>
      </c>
      <c r="X64" s="32">
        <v>0</v>
      </c>
      <c r="Y64" s="32">
        <v>112.01</v>
      </c>
    </row>
    <row r="65" spans="1:25" s="16" customFormat="1" x14ac:dyDescent="0.35">
      <c r="A65" s="13">
        <v>64</v>
      </c>
      <c r="B65" s="14">
        <v>45268.723398599534</v>
      </c>
      <c r="C65" s="15" t="s">
        <v>212</v>
      </c>
      <c r="D65" s="15" t="s">
        <v>68</v>
      </c>
      <c r="E65" s="15" t="s">
        <v>23</v>
      </c>
      <c r="F65" s="13" t="s">
        <v>22</v>
      </c>
      <c r="G65" s="15" t="s">
        <v>213</v>
      </c>
      <c r="H65" s="13" t="s">
        <v>19</v>
      </c>
      <c r="I65" s="13">
        <v>99991400000</v>
      </c>
      <c r="K65" s="17">
        <v>18180</v>
      </c>
      <c r="L65" s="17">
        <v>18180</v>
      </c>
      <c r="M65" s="17">
        <v>145</v>
      </c>
      <c r="N65" s="17">
        <v>18.75</v>
      </c>
      <c r="O65" s="17">
        <v>4.6900000000000004</v>
      </c>
      <c r="P65" s="13" t="s">
        <v>69</v>
      </c>
      <c r="Q65" s="13" t="s">
        <v>70</v>
      </c>
      <c r="R65" s="13" t="s">
        <v>32</v>
      </c>
      <c r="S65" s="32">
        <v>18035</v>
      </c>
      <c r="T65" s="17">
        <v>163.75</v>
      </c>
      <c r="U65" s="18" t="s">
        <v>46</v>
      </c>
      <c r="V65" s="18">
        <v>0.13</v>
      </c>
      <c r="W65" s="17">
        <v>21.29</v>
      </c>
      <c r="X65" s="32">
        <v>0</v>
      </c>
      <c r="Y65" s="32">
        <v>142.46</v>
      </c>
    </row>
    <row r="66" spans="1:25" s="16" customFormat="1" x14ac:dyDescent="0.35">
      <c r="A66" s="13">
        <v>65</v>
      </c>
      <c r="B66" s="14">
        <v>45268.723602407408</v>
      </c>
      <c r="C66" s="15" t="s">
        <v>214</v>
      </c>
      <c r="D66" s="15" t="s">
        <v>65</v>
      </c>
      <c r="E66" s="15" t="s">
        <v>23</v>
      </c>
      <c r="F66" s="13" t="s">
        <v>22</v>
      </c>
      <c r="G66" s="15" t="s">
        <v>215</v>
      </c>
      <c r="H66" s="13" t="s">
        <v>19</v>
      </c>
      <c r="I66" s="13">
        <v>99991400000</v>
      </c>
      <c r="K66" s="17">
        <v>2021</v>
      </c>
      <c r="L66" s="17">
        <v>2021</v>
      </c>
      <c r="M66" s="17">
        <v>30</v>
      </c>
      <c r="N66" s="17">
        <v>18.75</v>
      </c>
      <c r="O66" s="17">
        <v>4.6900000000000004</v>
      </c>
      <c r="P66" s="13" t="s">
        <v>50</v>
      </c>
      <c r="Q66" s="13" t="s">
        <v>66</v>
      </c>
      <c r="R66" s="13" t="s">
        <v>32</v>
      </c>
      <c r="S66" s="32">
        <v>1991</v>
      </c>
      <c r="T66" s="17">
        <v>48.75</v>
      </c>
      <c r="U66" s="18" t="s">
        <v>49</v>
      </c>
      <c r="V66" s="18">
        <v>0.16</v>
      </c>
      <c r="W66" s="17">
        <v>7.8</v>
      </c>
      <c r="X66" s="32">
        <v>0</v>
      </c>
      <c r="Y66" s="32">
        <v>40.950000000000003</v>
      </c>
    </row>
    <row r="67" spans="1:25" s="16" customFormat="1" x14ac:dyDescent="0.35">
      <c r="A67" s="13">
        <v>66</v>
      </c>
      <c r="B67" s="14">
        <v>45268.724481504629</v>
      </c>
      <c r="C67" s="15" t="s">
        <v>216</v>
      </c>
      <c r="D67" s="15" t="s">
        <v>68</v>
      </c>
      <c r="E67" s="15" t="s">
        <v>23</v>
      </c>
      <c r="F67" s="13" t="s">
        <v>22</v>
      </c>
      <c r="G67" s="15" t="s">
        <v>217</v>
      </c>
      <c r="H67" s="13" t="s">
        <v>19</v>
      </c>
      <c r="I67" s="13">
        <v>99991400000</v>
      </c>
      <c r="K67" s="17">
        <v>1368</v>
      </c>
      <c r="L67" s="17">
        <v>1368</v>
      </c>
      <c r="M67" s="17">
        <v>15</v>
      </c>
      <c r="N67" s="17">
        <v>18.75</v>
      </c>
      <c r="O67" s="17">
        <v>4.6900000000000004</v>
      </c>
      <c r="P67" s="13" t="s">
        <v>69</v>
      </c>
      <c r="Q67" s="13" t="s">
        <v>70</v>
      </c>
      <c r="R67" s="13" t="s">
        <v>32</v>
      </c>
      <c r="S67" s="32">
        <v>1353</v>
      </c>
      <c r="T67" s="17">
        <v>33.75</v>
      </c>
      <c r="U67" s="18" t="s">
        <v>46</v>
      </c>
      <c r="V67" s="18">
        <v>0.13</v>
      </c>
      <c r="W67" s="17">
        <v>4.3899999999999997</v>
      </c>
      <c r="X67" s="32">
        <v>0</v>
      </c>
      <c r="Y67" s="32">
        <v>29.36</v>
      </c>
    </row>
    <row r="68" spans="1:25" s="16" customFormat="1" x14ac:dyDescent="0.35">
      <c r="A68" s="13">
        <v>67</v>
      </c>
      <c r="B68" s="14">
        <v>45268.725108125</v>
      </c>
      <c r="C68" s="15" t="s">
        <v>218</v>
      </c>
      <c r="D68" s="15" t="s">
        <v>68</v>
      </c>
      <c r="E68" s="15" t="s">
        <v>23</v>
      </c>
      <c r="F68" s="13" t="s">
        <v>22</v>
      </c>
      <c r="G68" s="15" t="s">
        <v>219</v>
      </c>
      <c r="H68" s="13" t="s">
        <v>19</v>
      </c>
      <c r="I68" s="13">
        <v>99991400000</v>
      </c>
      <c r="K68" s="17">
        <v>4001</v>
      </c>
      <c r="L68" s="17">
        <v>4001</v>
      </c>
      <c r="M68" s="17">
        <v>50</v>
      </c>
      <c r="N68" s="17">
        <v>18.75</v>
      </c>
      <c r="O68" s="17">
        <v>4.6900000000000004</v>
      </c>
      <c r="P68" s="13" t="s">
        <v>69</v>
      </c>
      <c r="Q68" s="13" t="s">
        <v>70</v>
      </c>
      <c r="R68" s="13" t="s">
        <v>32</v>
      </c>
      <c r="S68" s="32">
        <v>3951</v>
      </c>
      <c r="T68" s="17">
        <v>68.75</v>
      </c>
      <c r="U68" s="18" t="s">
        <v>46</v>
      </c>
      <c r="V68" s="18">
        <v>0.13</v>
      </c>
      <c r="W68" s="17">
        <v>8.94</v>
      </c>
      <c r="X68" s="32">
        <v>0</v>
      </c>
      <c r="Y68" s="32">
        <v>59.81</v>
      </c>
    </row>
    <row r="69" spans="1:25" s="16" customFormat="1" x14ac:dyDescent="0.35">
      <c r="A69" s="13">
        <v>68</v>
      </c>
      <c r="B69" s="14">
        <v>45268.727018391204</v>
      </c>
      <c r="C69" s="15" t="s">
        <v>220</v>
      </c>
      <c r="D69" s="15" t="s">
        <v>65</v>
      </c>
      <c r="E69" s="15" t="s">
        <v>23</v>
      </c>
      <c r="F69" s="13" t="s">
        <v>22</v>
      </c>
      <c r="G69" s="15" t="s">
        <v>221</v>
      </c>
      <c r="H69" s="13" t="s">
        <v>19</v>
      </c>
      <c r="I69" s="13">
        <v>99991400000</v>
      </c>
      <c r="K69" s="17">
        <v>18900</v>
      </c>
      <c r="L69" s="17">
        <v>18900</v>
      </c>
      <c r="M69" s="17">
        <v>145</v>
      </c>
      <c r="N69" s="17">
        <v>18.75</v>
      </c>
      <c r="O69" s="17">
        <v>4.6900000000000004</v>
      </c>
      <c r="P69" s="13" t="s">
        <v>50</v>
      </c>
      <c r="Q69" s="13" t="s">
        <v>66</v>
      </c>
      <c r="R69" s="13" t="s">
        <v>32</v>
      </c>
      <c r="S69" s="32">
        <v>18755</v>
      </c>
      <c r="T69" s="17">
        <v>163.75</v>
      </c>
      <c r="U69" s="18" t="s">
        <v>49</v>
      </c>
      <c r="V69" s="18">
        <v>0.16</v>
      </c>
      <c r="W69" s="17">
        <v>26.2</v>
      </c>
      <c r="X69" s="32">
        <v>0</v>
      </c>
      <c r="Y69" s="32">
        <v>137.55000000000001</v>
      </c>
    </row>
    <row r="70" spans="1:25" s="16" customFormat="1" x14ac:dyDescent="0.35">
      <c r="A70" s="13">
        <v>69</v>
      </c>
      <c r="B70" s="14">
        <v>45268.72724896991</v>
      </c>
      <c r="C70" s="15" t="s">
        <v>222</v>
      </c>
      <c r="D70" s="15" t="s">
        <v>68</v>
      </c>
      <c r="E70" s="15" t="s">
        <v>23</v>
      </c>
      <c r="F70" s="13" t="s">
        <v>22</v>
      </c>
      <c r="G70" s="15" t="s">
        <v>223</v>
      </c>
      <c r="H70" s="13" t="s">
        <v>19</v>
      </c>
      <c r="I70" s="13">
        <v>99991400000</v>
      </c>
      <c r="K70" s="17">
        <v>1481</v>
      </c>
      <c r="L70" s="17">
        <v>1481</v>
      </c>
      <c r="M70" s="17">
        <v>15</v>
      </c>
      <c r="N70" s="17">
        <v>18.75</v>
      </c>
      <c r="O70" s="17">
        <v>4.6900000000000004</v>
      </c>
      <c r="P70" s="13" t="s">
        <v>69</v>
      </c>
      <c r="Q70" s="13" t="s">
        <v>70</v>
      </c>
      <c r="R70" s="13" t="s">
        <v>32</v>
      </c>
      <c r="S70" s="32">
        <v>1466</v>
      </c>
      <c r="T70" s="17">
        <v>33.75</v>
      </c>
      <c r="U70" s="18" t="s">
        <v>46</v>
      </c>
      <c r="V70" s="18">
        <v>0.13</v>
      </c>
      <c r="W70" s="17">
        <v>4.3899999999999997</v>
      </c>
      <c r="X70" s="32">
        <v>0</v>
      </c>
      <c r="Y70" s="32">
        <v>29.36</v>
      </c>
    </row>
    <row r="71" spans="1:25" s="16" customFormat="1" x14ac:dyDescent="0.35">
      <c r="A71" s="13">
        <v>70</v>
      </c>
      <c r="B71" s="14">
        <v>45268.727829479169</v>
      </c>
      <c r="C71" s="15" t="s">
        <v>224</v>
      </c>
      <c r="D71" s="15" t="s">
        <v>68</v>
      </c>
      <c r="E71" s="15" t="s">
        <v>23</v>
      </c>
      <c r="F71" s="13" t="s">
        <v>22</v>
      </c>
      <c r="G71" s="15" t="s">
        <v>225</v>
      </c>
      <c r="H71" s="13" t="s">
        <v>19</v>
      </c>
      <c r="I71" s="13">
        <v>99991400000</v>
      </c>
      <c r="K71" s="17">
        <v>8820</v>
      </c>
      <c r="L71" s="17">
        <v>8820</v>
      </c>
      <c r="M71" s="17">
        <v>85</v>
      </c>
      <c r="N71" s="17">
        <v>18.75</v>
      </c>
      <c r="O71" s="17">
        <v>4.6900000000000004</v>
      </c>
      <c r="P71" s="13" t="s">
        <v>69</v>
      </c>
      <c r="Q71" s="13" t="s">
        <v>70</v>
      </c>
      <c r="R71" s="13" t="s">
        <v>32</v>
      </c>
      <c r="S71" s="32">
        <v>8735</v>
      </c>
      <c r="T71" s="17">
        <v>103.75</v>
      </c>
      <c r="U71" s="18" t="s">
        <v>46</v>
      </c>
      <c r="V71" s="18">
        <v>0.13</v>
      </c>
      <c r="W71" s="17">
        <v>13.49</v>
      </c>
      <c r="X71" s="32">
        <v>0</v>
      </c>
      <c r="Y71" s="32">
        <v>90.26</v>
      </c>
    </row>
    <row r="72" spans="1:25" s="16" customFormat="1" x14ac:dyDescent="0.35">
      <c r="A72" s="13">
        <v>71</v>
      </c>
      <c r="B72" s="14">
        <v>45268.728004363424</v>
      </c>
      <c r="C72" s="15" t="s">
        <v>226</v>
      </c>
      <c r="D72" s="15" t="s">
        <v>73</v>
      </c>
      <c r="E72" s="15" t="s">
        <v>23</v>
      </c>
      <c r="F72" s="13" t="s">
        <v>22</v>
      </c>
      <c r="G72" s="15" t="s">
        <v>227</v>
      </c>
      <c r="H72" s="13" t="s">
        <v>19</v>
      </c>
      <c r="I72" s="13">
        <v>99991400000</v>
      </c>
      <c r="K72" s="17">
        <v>2398</v>
      </c>
      <c r="L72" s="17">
        <v>2398</v>
      </c>
      <c r="M72" s="17">
        <v>30</v>
      </c>
      <c r="N72" s="17">
        <v>18.75</v>
      </c>
      <c r="O72" s="17">
        <v>4.6900000000000004</v>
      </c>
      <c r="P72" s="13" t="s">
        <v>48</v>
      </c>
      <c r="Q72" s="13" t="s">
        <v>74</v>
      </c>
      <c r="R72" s="13" t="s">
        <v>32</v>
      </c>
      <c r="S72" s="32">
        <v>2368</v>
      </c>
      <c r="T72" s="17">
        <v>48.75</v>
      </c>
      <c r="U72" s="18" t="s">
        <v>20</v>
      </c>
      <c r="V72" s="18">
        <v>0.16</v>
      </c>
      <c r="W72" s="17">
        <v>7.8</v>
      </c>
      <c r="X72" s="32">
        <v>0</v>
      </c>
      <c r="Y72" s="32">
        <v>40.950000000000003</v>
      </c>
    </row>
    <row r="73" spans="1:25" s="16" customFormat="1" x14ac:dyDescent="0.35">
      <c r="A73" s="13">
        <v>72</v>
      </c>
      <c r="B73" s="14">
        <v>45268.728519039352</v>
      </c>
      <c r="C73" s="15" t="s">
        <v>228</v>
      </c>
      <c r="D73" s="15" t="s">
        <v>151</v>
      </c>
      <c r="E73" s="15" t="s">
        <v>23</v>
      </c>
      <c r="F73" s="13" t="s">
        <v>22</v>
      </c>
      <c r="G73" s="15" t="s">
        <v>229</v>
      </c>
      <c r="H73" s="13" t="s">
        <v>19</v>
      </c>
      <c r="I73" s="13">
        <v>99991400000</v>
      </c>
      <c r="K73" s="17">
        <v>1600</v>
      </c>
      <c r="L73" s="17">
        <v>1600</v>
      </c>
      <c r="M73" s="17">
        <v>15</v>
      </c>
      <c r="N73" s="17">
        <v>18.75</v>
      </c>
      <c r="O73" s="17">
        <v>4.6900000000000004</v>
      </c>
      <c r="P73" s="13" t="s">
        <v>67</v>
      </c>
      <c r="Q73" s="13" t="s">
        <v>153</v>
      </c>
      <c r="R73" s="13" t="s">
        <v>32</v>
      </c>
      <c r="S73" s="32">
        <v>1585</v>
      </c>
      <c r="T73" s="17">
        <v>33.75</v>
      </c>
      <c r="U73" s="18" t="s">
        <v>20</v>
      </c>
      <c r="V73" s="18">
        <v>0.16</v>
      </c>
      <c r="W73" s="17">
        <v>5.4</v>
      </c>
      <c r="X73" s="32">
        <v>0</v>
      </c>
      <c r="Y73" s="32">
        <v>28.35</v>
      </c>
    </row>
    <row r="74" spans="1:25" s="16" customFormat="1" x14ac:dyDescent="0.35">
      <c r="A74" s="13">
        <v>73</v>
      </c>
      <c r="B74" s="14">
        <v>45268.731497916669</v>
      </c>
      <c r="C74" s="15" t="s">
        <v>230</v>
      </c>
      <c r="D74" s="15" t="s">
        <v>65</v>
      </c>
      <c r="E74" s="15" t="s">
        <v>23</v>
      </c>
      <c r="F74" s="13" t="s">
        <v>22</v>
      </c>
      <c r="G74" s="15" t="s">
        <v>231</v>
      </c>
      <c r="H74" s="13" t="s">
        <v>19</v>
      </c>
      <c r="I74" s="13">
        <v>99991400000</v>
      </c>
      <c r="K74" s="17">
        <v>1290</v>
      </c>
      <c r="L74" s="17">
        <v>1290</v>
      </c>
      <c r="M74" s="17">
        <v>15</v>
      </c>
      <c r="N74" s="17">
        <v>18.75</v>
      </c>
      <c r="O74" s="17">
        <v>4.6900000000000004</v>
      </c>
      <c r="P74" s="13" t="s">
        <v>50</v>
      </c>
      <c r="Q74" s="13" t="s">
        <v>66</v>
      </c>
      <c r="R74" s="13" t="s">
        <v>32</v>
      </c>
      <c r="S74" s="32">
        <v>1275</v>
      </c>
      <c r="T74" s="17">
        <v>33.75</v>
      </c>
      <c r="U74" s="18" t="s">
        <v>49</v>
      </c>
      <c r="V74" s="18">
        <v>0.16</v>
      </c>
      <c r="W74" s="17">
        <v>5.4</v>
      </c>
      <c r="X74" s="32">
        <v>0</v>
      </c>
      <c r="Y74" s="32">
        <v>28.35</v>
      </c>
    </row>
    <row r="75" spans="1:25" s="16" customFormat="1" x14ac:dyDescent="0.35">
      <c r="A75" s="13">
        <v>74</v>
      </c>
      <c r="B75" s="14">
        <v>45268.735781226853</v>
      </c>
      <c r="C75" s="15" t="s">
        <v>232</v>
      </c>
      <c r="D75" s="15" t="s">
        <v>68</v>
      </c>
      <c r="E75" s="15" t="s">
        <v>23</v>
      </c>
      <c r="F75" s="13" t="s">
        <v>22</v>
      </c>
      <c r="G75" s="15" t="s">
        <v>233</v>
      </c>
      <c r="H75" s="13" t="s">
        <v>19</v>
      </c>
      <c r="I75" s="13">
        <v>99991400000</v>
      </c>
      <c r="K75" s="17">
        <v>516</v>
      </c>
      <c r="L75" s="17">
        <v>516</v>
      </c>
      <c r="M75" s="17">
        <v>8</v>
      </c>
      <c r="N75" s="17">
        <v>18.75</v>
      </c>
      <c r="O75" s="17">
        <v>4.6900000000000004</v>
      </c>
      <c r="P75" s="13" t="s">
        <v>69</v>
      </c>
      <c r="Q75" s="13" t="s">
        <v>70</v>
      </c>
      <c r="R75" s="13" t="s">
        <v>32</v>
      </c>
      <c r="S75" s="32">
        <v>508</v>
      </c>
      <c r="T75" s="17">
        <v>26.75</v>
      </c>
      <c r="U75" s="18" t="s">
        <v>46</v>
      </c>
      <c r="V75" s="18">
        <v>0.13</v>
      </c>
      <c r="W75" s="17">
        <v>3.48</v>
      </c>
      <c r="X75" s="32">
        <v>0</v>
      </c>
      <c r="Y75" s="32">
        <v>23.27</v>
      </c>
    </row>
    <row r="76" spans="1:25" s="16" customFormat="1" x14ac:dyDescent="0.35">
      <c r="A76" s="13">
        <v>75</v>
      </c>
      <c r="B76" s="14">
        <v>45268.73860837963</v>
      </c>
      <c r="C76" s="15" t="s">
        <v>234</v>
      </c>
      <c r="D76" s="15" t="s">
        <v>65</v>
      </c>
      <c r="E76" s="15" t="s">
        <v>23</v>
      </c>
      <c r="F76" s="13" t="s">
        <v>22</v>
      </c>
      <c r="G76" s="15" t="s">
        <v>235</v>
      </c>
      <c r="H76" s="13" t="s">
        <v>19</v>
      </c>
      <c r="I76" s="13">
        <v>99991400000</v>
      </c>
      <c r="K76" s="17">
        <v>7096</v>
      </c>
      <c r="L76" s="17">
        <v>7096</v>
      </c>
      <c r="M76" s="17">
        <v>60</v>
      </c>
      <c r="N76" s="17">
        <v>18.75</v>
      </c>
      <c r="O76" s="17">
        <v>4.6900000000000004</v>
      </c>
      <c r="P76" s="13" t="s">
        <v>50</v>
      </c>
      <c r="Q76" s="13" t="s">
        <v>66</v>
      </c>
      <c r="R76" s="13" t="s">
        <v>32</v>
      </c>
      <c r="S76" s="32">
        <v>7036</v>
      </c>
      <c r="T76" s="17">
        <v>78.75</v>
      </c>
      <c r="U76" s="18" t="s">
        <v>49</v>
      </c>
      <c r="V76" s="18">
        <v>0.16</v>
      </c>
      <c r="W76" s="17">
        <v>12.6</v>
      </c>
      <c r="X76" s="32">
        <v>0</v>
      </c>
      <c r="Y76" s="32">
        <v>66.150000000000006</v>
      </c>
    </row>
    <row r="77" spans="1:25" s="16" customFormat="1" x14ac:dyDescent="0.35">
      <c r="A77" s="13">
        <v>76</v>
      </c>
      <c r="B77" s="14">
        <v>45268.740862256942</v>
      </c>
      <c r="C77" s="15" t="s">
        <v>236</v>
      </c>
      <c r="D77" s="15" t="s">
        <v>68</v>
      </c>
      <c r="E77" s="15" t="s">
        <v>23</v>
      </c>
      <c r="F77" s="13" t="s">
        <v>22</v>
      </c>
      <c r="G77" s="15" t="s">
        <v>237</v>
      </c>
      <c r="H77" s="13" t="s">
        <v>19</v>
      </c>
      <c r="I77" s="13">
        <v>99991400000</v>
      </c>
      <c r="K77" s="17">
        <v>7331</v>
      </c>
      <c r="L77" s="17">
        <v>7331</v>
      </c>
      <c r="M77" s="17">
        <v>60</v>
      </c>
      <c r="N77" s="17">
        <v>18.75</v>
      </c>
      <c r="O77" s="17">
        <v>4.6900000000000004</v>
      </c>
      <c r="P77" s="13" t="s">
        <v>69</v>
      </c>
      <c r="Q77" s="13" t="s">
        <v>70</v>
      </c>
      <c r="R77" s="13" t="s">
        <v>32</v>
      </c>
      <c r="S77" s="32">
        <v>7271</v>
      </c>
      <c r="T77" s="17">
        <v>78.75</v>
      </c>
      <c r="U77" s="18" t="s">
        <v>46</v>
      </c>
      <c r="V77" s="18">
        <v>0.13</v>
      </c>
      <c r="W77" s="17">
        <v>10.24</v>
      </c>
      <c r="X77" s="32">
        <v>0</v>
      </c>
      <c r="Y77" s="32">
        <v>68.510000000000005</v>
      </c>
    </row>
    <row r="78" spans="1:25" s="16" customFormat="1" x14ac:dyDescent="0.35">
      <c r="A78" s="13">
        <v>77</v>
      </c>
      <c r="B78" s="14">
        <v>45268.744421099538</v>
      </c>
      <c r="C78" s="15" t="s">
        <v>238</v>
      </c>
      <c r="D78" s="15" t="s">
        <v>62</v>
      </c>
      <c r="E78" s="15" t="s">
        <v>23</v>
      </c>
      <c r="F78" s="13" t="s">
        <v>22</v>
      </c>
      <c r="G78" s="15" t="s">
        <v>239</v>
      </c>
      <c r="H78" s="13" t="s">
        <v>19</v>
      </c>
      <c r="I78" s="13">
        <v>99991400000</v>
      </c>
      <c r="K78" s="17">
        <v>1000</v>
      </c>
      <c r="L78" s="17">
        <v>1000</v>
      </c>
      <c r="M78" s="17">
        <v>9</v>
      </c>
      <c r="N78" s="17">
        <v>18.75</v>
      </c>
      <c r="O78" s="17">
        <v>4.6900000000000004</v>
      </c>
      <c r="P78" s="13" t="s">
        <v>63</v>
      </c>
      <c r="Q78" s="13" t="s">
        <v>64</v>
      </c>
      <c r="R78" s="13" t="s">
        <v>32</v>
      </c>
      <c r="S78" s="32">
        <v>991</v>
      </c>
      <c r="T78" s="17">
        <v>27.75</v>
      </c>
      <c r="U78" s="18" t="s">
        <v>49</v>
      </c>
      <c r="V78" s="18">
        <v>0.16</v>
      </c>
      <c r="W78" s="17">
        <v>4.4400000000000004</v>
      </c>
      <c r="X78" s="32">
        <v>0</v>
      </c>
      <c r="Y78" s="32">
        <v>23.31</v>
      </c>
    </row>
    <row r="79" spans="1:25" s="16" customFormat="1" x14ac:dyDescent="0.35">
      <c r="A79" s="13">
        <v>78</v>
      </c>
      <c r="B79" s="14">
        <v>45268.744911006943</v>
      </c>
      <c r="C79" s="15" t="s">
        <v>240</v>
      </c>
      <c r="D79" s="15" t="s">
        <v>68</v>
      </c>
      <c r="E79" s="15" t="s">
        <v>23</v>
      </c>
      <c r="F79" s="13" t="s">
        <v>22</v>
      </c>
      <c r="G79" s="15" t="s">
        <v>241</v>
      </c>
      <c r="H79" s="13" t="s">
        <v>19</v>
      </c>
      <c r="I79" s="13">
        <v>99991400000</v>
      </c>
      <c r="K79" s="17">
        <v>1153</v>
      </c>
      <c r="L79" s="17">
        <v>1153</v>
      </c>
      <c r="M79" s="17">
        <v>15</v>
      </c>
      <c r="N79" s="17">
        <v>18.75</v>
      </c>
      <c r="O79" s="17">
        <v>4.6900000000000004</v>
      </c>
      <c r="P79" s="13" t="s">
        <v>69</v>
      </c>
      <c r="Q79" s="13" t="s">
        <v>70</v>
      </c>
      <c r="R79" s="13" t="s">
        <v>32</v>
      </c>
      <c r="S79" s="32">
        <v>1138</v>
      </c>
      <c r="T79" s="17">
        <v>33.75</v>
      </c>
      <c r="U79" s="18" t="s">
        <v>46</v>
      </c>
      <c r="V79" s="18">
        <v>0.13</v>
      </c>
      <c r="W79" s="17">
        <v>4.3899999999999997</v>
      </c>
      <c r="X79" s="32">
        <v>0</v>
      </c>
      <c r="Y79" s="32">
        <v>29.36</v>
      </c>
    </row>
    <row r="80" spans="1:25" s="16" customFormat="1" x14ac:dyDescent="0.35">
      <c r="A80" s="13">
        <v>79</v>
      </c>
      <c r="B80" s="14">
        <v>45268.745317743058</v>
      </c>
      <c r="C80" s="15" t="s">
        <v>242</v>
      </c>
      <c r="D80" s="15" t="s">
        <v>65</v>
      </c>
      <c r="E80" s="15" t="s">
        <v>23</v>
      </c>
      <c r="F80" s="13" t="s">
        <v>22</v>
      </c>
      <c r="G80" s="15" t="s">
        <v>243</v>
      </c>
      <c r="H80" s="13" t="s">
        <v>19</v>
      </c>
      <c r="I80" s="13">
        <v>99991400000</v>
      </c>
      <c r="K80" s="17">
        <v>1951</v>
      </c>
      <c r="L80" s="17">
        <v>1951</v>
      </c>
      <c r="M80" s="17">
        <v>15</v>
      </c>
      <c r="N80" s="17">
        <v>0</v>
      </c>
      <c r="O80" s="17">
        <v>0</v>
      </c>
      <c r="P80" s="13" t="s">
        <v>50</v>
      </c>
      <c r="Q80" s="13" t="s">
        <v>66</v>
      </c>
      <c r="R80" s="13" t="s">
        <v>35</v>
      </c>
      <c r="S80" s="32">
        <v>0</v>
      </c>
      <c r="T80" s="17">
        <v>0</v>
      </c>
      <c r="U80" s="13"/>
      <c r="V80" s="18"/>
      <c r="W80" s="17">
        <v>0</v>
      </c>
      <c r="X80" s="32">
        <v>0</v>
      </c>
      <c r="Y80" s="32">
        <v>0</v>
      </c>
    </row>
    <row r="81" spans="1:25" s="16" customFormat="1" x14ac:dyDescent="0.35">
      <c r="A81" s="13">
        <v>80</v>
      </c>
      <c r="B81" s="14">
        <v>45268.74600259259</v>
      </c>
      <c r="C81" s="15" t="s">
        <v>242</v>
      </c>
      <c r="D81" s="15" t="s">
        <v>65</v>
      </c>
      <c r="E81" s="15" t="s">
        <v>23</v>
      </c>
      <c r="F81" s="13" t="s">
        <v>22</v>
      </c>
      <c r="G81" s="15" t="s">
        <v>244</v>
      </c>
      <c r="H81" s="13" t="s">
        <v>19</v>
      </c>
      <c r="I81" s="13">
        <v>99991400000</v>
      </c>
      <c r="K81" s="17">
        <v>1951</v>
      </c>
      <c r="L81" s="17">
        <v>1951</v>
      </c>
      <c r="M81" s="17">
        <v>15</v>
      </c>
      <c r="N81" s="17">
        <v>0</v>
      </c>
      <c r="O81" s="17">
        <v>0</v>
      </c>
      <c r="P81" s="13" t="s">
        <v>50</v>
      </c>
      <c r="Q81" s="13" t="s">
        <v>66</v>
      </c>
      <c r="R81" s="13" t="s">
        <v>35</v>
      </c>
      <c r="S81" s="32">
        <v>0</v>
      </c>
      <c r="T81" s="17">
        <v>0</v>
      </c>
      <c r="U81" s="13"/>
      <c r="V81" s="18"/>
      <c r="W81" s="17">
        <v>0</v>
      </c>
      <c r="X81" s="32">
        <v>0</v>
      </c>
      <c r="Y81" s="32">
        <v>0</v>
      </c>
    </row>
    <row r="82" spans="1:25" s="16" customFormat="1" x14ac:dyDescent="0.35">
      <c r="A82" s="13">
        <v>81</v>
      </c>
      <c r="B82" s="14">
        <v>45268.746316539349</v>
      </c>
      <c r="C82" s="15" t="s">
        <v>245</v>
      </c>
      <c r="D82" s="15" t="s">
        <v>65</v>
      </c>
      <c r="E82" s="15" t="s">
        <v>23</v>
      </c>
      <c r="F82" s="13" t="s">
        <v>22</v>
      </c>
      <c r="G82" s="15" t="s">
        <v>246</v>
      </c>
      <c r="H82" s="13" t="s">
        <v>19</v>
      </c>
      <c r="I82" s="13">
        <v>99991400000</v>
      </c>
      <c r="K82" s="17">
        <v>1951</v>
      </c>
      <c r="L82" s="17">
        <v>1951</v>
      </c>
      <c r="M82" s="17">
        <v>15</v>
      </c>
      <c r="N82" s="17">
        <v>18.75</v>
      </c>
      <c r="O82" s="17">
        <v>4.6900000000000004</v>
      </c>
      <c r="P82" s="13" t="s">
        <v>50</v>
      </c>
      <c r="Q82" s="13" t="s">
        <v>66</v>
      </c>
      <c r="R82" s="13" t="s">
        <v>32</v>
      </c>
      <c r="S82" s="32">
        <v>1936</v>
      </c>
      <c r="T82" s="17">
        <v>33.75</v>
      </c>
      <c r="U82" s="18" t="s">
        <v>49</v>
      </c>
      <c r="V82" s="18">
        <v>0.16</v>
      </c>
      <c r="W82" s="17">
        <v>5.4</v>
      </c>
      <c r="X82" s="32">
        <v>0</v>
      </c>
      <c r="Y82" s="32">
        <v>28.35</v>
      </c>
    </row>
    <row r="83" spans="1:25" s="16" customFormat="1" x14ac:dyDescent="0.35">
      <c r="A83" s="13">
        <v>82</v>
      </c>
      <c r="B83" s="14">
        <v>45268.747857152775</v>
      </c>
      <c r="C83" s="15" t="s">
        <v>247</v>
      </c>
      <c r="D83" s="15" t="s">
        <v>65</v>
      </c>
      <c r="E83" s="15" t="s">
        <v>23</v>
      </c>
      <c r="F83" s="13" t="s">
        <v>22</v>
      </c>
      <c r="G83" s="15" t="s">
        <v>248</v>
      </c>
      <c r="H83" s="13" t="s">
        <v>19</v>
      </c>
      <c r="I83" s="13">
        <v>99991400000</v>
      </c>
      <c r="K83" s="17">
        <v>17994</v>
      </c>
      <c r="L83" s="17">
        <v>17994</v>
      </c>
      <c r="M83" s="17">
        <v>145</v>
      </c>
      <c r="N83" s="17">
        <v>18.75</v>
      </c>
      <c r="O83" s="17">
        <v>4.6900000000000004</v>
      </c>
      <c r="P83" s="13" t="s">
        <v>50</v>
      </c>
      <c r="Q83" s="13" t="s">
        <v>66</v>
      </c>
      <c r="R83" s="13" t="s">
        <v>32</v>
      </c>
      <c r="S83" s="32">
        <v>17849</v>
      </c>
      <c r="T83" s="17">
        <v>163.75</v>
      </c>
      <c r="U83" s="18" t="s">
        <v>49</v>
      </c>
      <c r="V83" s="18">
        <v>0.16</v>
      </c>
      <c r="W83" s="17">
        <v>26.2</v>
      </c>
      <c r="X83" s="32">
        <v>0</v>
      </c>
      <c r="Y83" s="32">
        <v>137.55000000000001</v>
      </c>
    </row>
    <row r="84" spans="1:25" s="16" customFormat="1" x14ac:dyDescent="0.35">
      <c r="A84" s="13">
        <v>83</v>
      </c>
      <c r="B84" s="14">
        <v>45268.748603865744</v>
      </c>
      <c r="C84" s="15" t="s">
        <v>249</v>
      </c>
      <c r="D84" s="15" t="s">
        <v>65</v>
      </c>
      <c r="E84" s="15" t="s">
        <v>23</v>
      </c>
      <c r="F84" s="13" t="s">
        <v>22</v>
      </c>
      <c r="G84" s="15" t="s">
        <v>250</v>
      </c>
      <c r="H84" s="13" t="s">
        <v>19</v>
      </c>
      <c r="I84" s="13">
        <v>99991400000</v>
      </c>
      <c r="K84" s="17">
        <v>5340</v>
      </c>
      <c r="L84" s="17">
        <v>5340</v>
      </c>
      <c r="M84" s="17">
        <v>60</v>
      </c>
      <c r="N84" s="17">
        <v>18.75</v>
      </c>
      <c r="O84" s="17">
        <v>4.6900000000000004</v>
      </c>
      <c r="P84" s="13" t="s">
        <v>50</v>
      </c>
      <c r="Q84" s="13" t="s">
        <v>66</v>
      </c>
      <c r="R84" s="13" t="s">
        <v>32</v>
      </c>
      <c r="S84" s="32">
        <v>5280</v>
      </c>
      <c r="T84" s="17">
        <v>78.75</v>
      </c>
      <c r="U84" s="18" t="s">
        <v>49</v>
      </c>
      <c r="V84" s="18">
        <v>0.16</v>
      </c>
      <c r="W84" s="17">
        <v>12.6</v>
      </c>
      <c r="X84" s="32">
        <v>0</v>
      </c>
      <c r="Y84" s="32">
        <v>66.150000000000006</v>
      </c>
    </row>
    <row r="85" spans="1:25" s="16" customFormat="1" x14ac:dyDescent="0.35">
      <c r="A85" s="13">
        <v>84</v>
      </c>
      <c r="B85" s="14">
        <v>45268.750430752312</v>
      </c>
      <c r="C85" s="15" t="s">
        <v>251</v>
      </c>
      <c r="D85" s="15" t="s">
        <v>68</v>
      </c>
      <c r="E85" s="15" t="s">
        <v>23</v>
      </c>
      <c r="F85" s="13" t="s">
        <v>22</v>
      </c>
      <c r="G85" s="15" t="s">
        <v>252</v>
      </c>
      <c r="H85" s="13" t="s">
        <v>19</v>
      </c>
      <c r="I85" s="13">
        <v>99991400000</v>
      </c>
      <c r="K85" s="17">
        <v>15781</v>
      </c>
      <c r="L85" s="17">
        <v>15781</v>
      </c>
      <c r="M85" s="17">
        <v>145</v>
      </c>
      <c r="N85" s="17">
        <v>18.75</v>
      </c>
      <c r="O85" s="17">
        <v>4.6900000000000004</v>
      </c>
      <c r="P85" s="13" t="s">
        <v>69</v>
      </c>
      <c r="Q85" s="13" t="s">
        <v>70</v>
      </c>
      <c r="R85" s="13" t="s">
        <v>32</v>
      </c>
      <c r="S85" s="32">
        <v>15636</v>
      </c>
      <c r="T85" s="17">
        <v>163.75</v>
      </c>
      <c r="U85" s="18" t="s">
        <v>46</v>
      </c>
      <c r="V85" s="18">
        <v>0.13</v>
      </c>
      <c r="W85" s="17">
        <v>21.29</v>
      </c>
      <c r="X85" s="32">
        <v>0</v>
      </c>
      <c r="Y85" s="32">
        <v>142.46</v>
      </c>
    </row>
    <row r="86" spans="1:25" s="16" customFormat="1" ht="29" x14ac:dyDescent="0.35">
      <c r="A86" s="13">
        <v>85</v>
      </c>
      <c r="B86" s="14">
        <v>45268.759634317132</v>
      </c>
      <c r="C86" s="15" t="s">
        <v>253</v>
      </c>
      <c r="D86" s="15" t="s">
        <v>75</v>
      </c>
      <c r="E86" s="15" t="s">
        <v>23</v>
      </c>
      <c r="F86" s="13" t="s">
        <v>22</v>
      </c>
      <c r="G86" s="15" t="s">
        <v>254</v>
      </c>
      <c r="H86" s="13" t="s">
        <v>19</v>
      </c>
      <c r="I86" s="13">
        <v>99991400000</v>
      </c>
      <c r="K86" s="17">
        <v>500</v>
      </c>
      <c r="L86" s="17">
        <v>500</v>
      </c>
      <c r="M86" s="17">
        <v>9</v>
      </c>
      <c r="N86" s="17">
        <v>18.75</v>
      </c>
      <c r="O86" s="17">
        <v>4.6900000000000004</v>
      </c>
      <c r="P86" s="13" t="s">
        <v>76</v>
      </c>
      <c r="Q86" s="13" t="s">
        <v>77</v>
      </c>
      <c r="R86" s="13" t="s">
        <v>32</v>
      </c>
      <c r="S86" s="32">
        <v>491</v>
      </c>
      <c r="T86" s="17">
        <v>27.75</v>
      </c>
      <c r="U86" s="18" t="s">
        <v>46</v>
      </c>
      <c r="V86" s="18">
        <v>0.13</v>
      </c>
      <c r="W86" s="17">
        <v>3.61</v>
      </c>
      <c r="X86" s="32">
        <v>0</v>
      </c>
      <c r="Y86" s="32">
        <v>24.14</v>
      </c>
    </row>
    <row r="87" spans="1:25" s="16" customFormat="1" x14ac:dyDescent="0.35">
      <c r="A87" s="13">
        <v>86</v>
      </c>
      <c r="B87" s="14">
        <v>45268.760233275461</v>
      </c>
      <c r="C87" s="15" t="s">
        <v>255</v>
      </c>
      <c r="D87" s="15" t="s">
        <v>65</v>
      </c>
      <c r="E87" s="15" t="s">
        <v>23</v>
      </c>
      <c r="F87" s="13" t="s">
        <v>22</v>
      </c>
      <c r="G87" s="15" t="s">
        <v>256</v>
      </c>
      <c r="H87" s="13" t="s">
        <v>19</v>
      </c>
      <c r="I87" s="13">
        <v>99991400000</v>
      </c>
      <c r="K87" s="17">
        <v>7188</v>
      </c>
      <c r="L87" s="17">
        <v>7188</v>
      </c>
      <c r="M87" s="17">
        <v>60</v>
      </c>
      <c r="N87" s="17">
        <v>18.75</v>
      </c>
      <c r="O87" s="17">
        <v>4.6900000000000004</v>
      </c>
      <c r="P87" s="13" t="s">
        <v>50</v>
      </c>
      <c r="Q87" s="13" t="s">
        <v>66</v>
      </c>
      <c r="R87" s="13" t="s">
        <v>32</v>
      </c>
      <c r="S87" s="32">
        <v>7128</v>
      </c>
      <c r="T87" s="17">
        <v>78.75</v>
      </c>
      <c r="U87" s="18" t="s">
        <v>49</v>
      </c>
      <c r="V87" s="18">
        <v>0.16</v>
      </c>
      <c r="W87" s="17">
        <v>12.6</v>
      </c>
      <c r="X87" s="32">
        <v>0</v>
      </c>
      <c r="Y87" s="32">
        <v>66.150000000000006</v>
      </c>
    </row>
    <row r="88" spans="1:25" s="16" customFormat="1" x14ac:dyDescent="0.35">
      <c r="A88" s="13">
        <v>87</v>
      </c>
      <c r="B88" s="14">
        <v>45268.761204768518</v>
      </c>
      <c r="C88" s="15" t="s">
        <v>257</v>
      </c>
      <c r="D88" s="15" t="s">
        <v>65</v>
      </c>
      <c r="E88" s="15" t="s">
        <v>23</v>
      </c>
      <c r="F88" s="13" t="s">
        <v>22</v>
      </c>
      <c r="G88" s="15" t="s">
        <v>258</v>
      </c>
      <c r="H88" s="13" t="s">
        <v>19</v>
      </c>
      <c r="I88" s="13">
        <v>99991400000</v>
      </c>
      <c r="K88" s="17">
        <v>2496</v>
      </c>
      <c r="L88" s="17">
        <v>2496</v>
      </c>
      <c r="M88" s="17">
        <v>30</v>
      </c>
      <c r="N88" s="17">
        <v>18.75</v>
      </c>
      <c r="O88" s="17">
        <v>4.6900000000000004</v>
      </c>
      <c r="P88" s="13" t="s">
        <v>50</v>
      </c>
      <c r="Q88" s="13" t="s">
        <v>66</v>
      </c>
      <c r="R88" s="13" t="s">
        <v>32</v>
      </c>
      <c r="S88" s="32">
        <v>2466</v>
      </c>
      <c r="T88" s="17">
        <v>48.75</v>
      </c>
      <c r="U88" s="18" t="s">
        <v>49</v>
      </c>
      <c r="V88" s="18">
        <v>0.16</v>
      </c>
      <c r="W88" s="17">
        <v>7.8</v>
      </c>
      <c r="X88" s="32">
        <v>0</v>
      </c>
      <c r="Y88" s="32">
        <v>40.950000000000003</v>
      </c>
    </row>
    <row r="89" spans="1:25" s="16" customFormat="1" x14ac:dyDescent="0.35">
      <c r="A89" s="13">
        <v>88</v>
      </c>
      <c r="B89" s="14">
        <v>45268.762801087963</v>
      </c>
      <c r="C89" s="15" t="s">
        <v>259</v>
      </c>
      <c r="D89" s="15" t="s">
        <v>68</v>
      </c>
      <c r="E89" s="15" t="s">
        <v>23</v>
      </c>
      <c r="F89" s="13" t="s">
        <v>22</v>
      </c>
      <c r="G89" s="15" t="s">
        <v>260</v>
      </c>
      <c r="H89" s="13" t="s">
        <v>19</v>
      </c>
      <c r="I89" s="13">
        <v>99991400000</v>
      </c>
      <c r="K89" s="17">
        <v>15947</v>
      </c>
      <c r="L89" s="17">
        <v>15947</v>
      </c>
      <c r="M89" s="17">
        <v>145</v>
      </c>
      <c r="N89" s="17">
        <v>18.75</v>
      </c>
      <c r="O89" s="17">
        <v>4.6900000000000004</v>
      </c>
      <c r="P89" s="13" t="s">
        <v>69</v>
      </c>
      <c r="Q89" s="13" t="s">
        <v>70</v>
      </c>
      <c r="R89" s="13" t="s">
        <v>32</v>
      </c>
      <c r="S89" s="32">
        <v>15802</v>
      </c>
      <c r="T89" s="17">
        <v>163.75</v>
      </c>
      <c r="U89" s="18" t="s">
        <v>46</v>
      </c>
      <c r="V89" s="18">
        <v>0.13</v>
      </c>
      <c r="W89" s="17">
        <v>21.29</v>
      </c>
      <c r="X89" s="32">
        <v>0</v>
      </c>
      <c r="Y89" s="32">
        <v>142.46</v>
      </c>
    </row>
    <row r="90" spans="1:25" s="16" customFormat="1" x14ac:dyDescent="0.35">
      <c r="A90" s="13">
        <v>89</v>
      </c>
      <c r="B90" s="14">
        <v>45268.762985729169</v>
      </c>
      <c r="C90" s="15" t="s">
        <v>261</v>
      </c>
      <c r="D90" s="15" t="s">
        <v>65</v>
      </c>
      <c r="E90" s="15" t="s">
        <v>23</v>
      </c>
      <c r="F90" s="13" t="s">
        <v>22</v>
      </c>
      <c r="G90" s="15" t="s">
        <v>262</v>
      </c>
      <c r="H90" s="13" t="s">
        <v>19</v>
      </c>
      <c r="I90" s="13">
        <v>99991400000</v>
      </c>
      <c r="K90" s="17">
        <v>6300</v>
      </c>
      <c r="L90" s="17">
        <v>6300</v>
      </c>
      <c r="M90" s="17">
        <v>60</v>
      </c>
      <c r="N90" s="17">
        <v>18.75</v>
      </c>
      <c r="O90" s="17">
        <v>4.6900000000000004</v>
      </c>
      <c r="P90" s="13" t="s">
        <v>50</v>
      </c>
      <c r="Q90" s="13" t="s">
        <v>66</v>
      </c>
      <c r="R90" s="13" t="s">
        <v>32</v>
      </c>
      <c r="S90" s="32">
        <v>6240</v>
      </c>
      <c r="T90" s="17">
        <v>78.75</v>
      </c>
      <c r="U90" s="18" t="s">
        <v>49</v>
      </c>
      <c r="V90" s="18">
        <v>0.16</v>
      </c>
      <c r="W90" s="17">
        <v>12.6</v>
      </c>
      <c r="X90" s="32">
        <v>0</v>
      </c>
      <c r="Y90" s="32">
        <v>66.150000000000006</v>
      </c>
    </row>
    <row r="91" spans="1:25" s="16" customFormat="1" x14ac:dyDescent="0.35">
      <c r="A91" s="13">
        <v>90</v>
      </c>
      <c r="B91" s="14">
        <v>45268.765601296298</v>
      </c>
      <c r="C91" s="15" t="s">
        <v>263</v>
      </c>
      <c r="D91" s="15" t="s">
        <v>65</v>
      </c>
      <c r="E91" s="15" t="s">
        <v>23</v>
      </c>
      <c r="F91" s="13" t="s">
        <v>22</v>
      </c>
      <c r="G91" s="15" t="s">
        <v>264</v>
      </c>
      <c r="H91" s="13" t="s">
        <v>19</v>
      </c>
      <c r="I91" s="13">
        <v>99991400000</v>
      </c>
      <c r="K91" s="17">
        <v>8809</v>
      </c>
      <c r="L91" s="17">
        <v>8809</v>
      </c>
      <c r="M91" s="17">
        <v>85</v>
      </c>
      <c r="N91" s="17">
        <v>18.75</v>
      </c>
      <c r="O91" s="17">
        <v>4.6900000000000004</v>
      </c>
      <c r="P91" s="13" t="s">
        <v>50</v>
      </c>
      <c r="Q91" s="13" t="s">
        <v>66</v>
      </c>
      <c r="R91" s="13" t="s">
        <v>32</v>
      </c>
      <c r="S91" s="32">
        <v>8724</v>
      </c>
      <c r="T91" s="17">
        <v>103.75</v>
      </c>
      <c r="U91" s="18" t="s">
        <v>49</v>
      </c>
      <c r="V91" s="18">
        <v>0.16</v>
      </c>
      <c r="W91" s="17">
        <v>16.600000000000001</v>
      </c>
      <c r="X91" s="32">
        <v>0</v>
      </c>
      <c r="Y91" s="32">
        <v>87.15</v>
      </c>
    </row>
    <row r="92" spans="1:25" s="16" customFormat="1" x14ac:dyDescent="0.35">
      <c r="A92" s="13">
        <v>91</v>
      </c>
      <c r="B92" s="14">
        <v>45268.768328252314</v>
      </c>
      <c r="C92" s="15" t="s">
        <v>265</v>
      </c>
      <c r="D92" s="15" t="s">
        <v>65</v>
      </c>
      <c r="E92" s="15" t="s">
        <v>23</v>
      </c>
      <c r="F92" s="13" t="s">
        <v>22</v>
      </c>
      <c r="G92" s="15" t="s">
        <v>266</v>
      </c>
      <c r="H92" s="13" t="s">
        <v>19</v>
      </c>
      <c r="I92" s="13">
        <v>99991400000</v>
      </c>
      <c r="K92" s="17">
        <v>12495</v>
      </c>
      <c r="L92" s="17">
        <v>12495</v>
      </c>
      <c r="M92" s="17">
        <v>110</v>
      </c>
      <c r="N92" s="17">
        <v>18.75</v>
      </c>
      <c r="O92" s="17">
        <v>4.6900000000000004</v>
      </c>
      <c r="P92" s="13" t="s">
        <v>50</v>
      </c>
      <c r="Q92" s="13" t="s">
        <v>66</v>
      </c>
      <c r="R92" s="13" t="s">
        <v>32</v>
      </c>
      <c r="S92" s="32">
        <v>12385</v>
      </c>
      <c r="T92" s="17">
        <v>128.75</v>
      </c>
      <c r="U92" s="18" t="s">
        <v>49</v>
      </c>
      <c r="V92" s="18">
        <v>0.16</v>
      </c>
      <c r="W92" s="17">
        <v>20.6</v>
      </c>
      <c r="X92" s="32">
        <v>0</v>
      </c>
      <c r="Y92" s="32">
        <v>108.15</v>
      </c>
    </row>
    <row r="93" spans="1:25" s="16" customFormat="1" x14ac:dyDescent="0.35">
      <c r="A93" s="13">
        <v>92</v>
      </c>
      <c r="B93" s="14">
        <v>45268.773452673609</v>
      </c>
      <c r="C93" s="15" t="s">
        <v>267</v>
      </c>
      <c r="D93" s="15" t="s">
        <v>62</v>
      </c>
      <c r="E93" s="15" t="s">
        <v>23</v>
      </c>
      <c r="F93" s="13" t="s">
        <v>22</v>
      </c>
      <c r="G93" s="15" t="s">
        <v>268</v>
      </c>
      <c r="H93" s="13" t="s">
        <v>19</v>
      </c>
      <c r="I93" s="13">
        <v>99991400000</v>
      </c>
      <c r="K93" s="17">
        <v>500</v>
      </c>
      <c r="L93" s="17">
        <v>500</v>
      </c>
      <c r="M93" s="17">
        <v>9</v>
      </c>
      <c r="N93" s="17">
        <v>18.75</v>
      </c>
      <c r="O93" s="17">
        <v>4.6900000000000004</v>
      </c>
      <c r="P93" s="13" t="s">
        <v>63</v>
      </c>
      <c r="Q93" s="13" t="s">
        <v>64</v>
      </c>
      <c r="R93" s="13" t="s">
        <v>32</v>
      </c>
      <c r="S93" s="32">
        <v>491</v>
      </c>
      <c r="T93" s="17">
        <v>27.75</v>
      </c>
      <c r="U93" s="18" t="s">
        <v>49</v>
      </c>
      <c r="V93" s="18">
        <v>0.16</v>
      </c>
      <c r="W93" s="17">
        <v>4.4400000000000004</v>
      </c>
      <c r="X93" s="32">
        <v>0</v>
      </c>
      <c r="Y93" s="32">
        <v>23.31</v>
      </c>
    </row>
    <row r="94" spans="1:25" s="16" customFormat="1" x14ac:dyDescent="0.35">
      <c r="A94" s="13">
        <v>93</v>
      </c>
      <c r="B94" s="14">
        <v>45268.773925949077</v>
      </c>
      <c r="C94" s="15" t="s">
        <v>269</v>
      </c>
      <c r="D94" s="15" t="s">
        <v>89</v>
      </c>
      <c r="E94" s="15" t="s">
        <v>23</v>
      </c>
      <c r="F94" s="13" t="s">
        <v>22</v>
      </c>
      <c r="G94" s="15" t="s">
        <v>270</v>
      </c>
      <c r="H94" s="13" t="s">
        <v>19</v>
      </c>
      <c r="I94" s="13">
        <v>99991400000</v>
      </c>
      <c r="K94" s="17">
        <v>11500</v>
      </c>
      <c r="L94" s="17">
        <v>11500</v>
      </c>
      <c r="M94" s="17">
        <v>110</v>
      </c>
      <c r="N94" s="17">
        <v>18.75</v>
      </c>
      <c r="O94" s="17">
        <v>4.6900000000000004</v>
      </c>
      <c r="P94" s="13" t="s">
        <v>90</v>
      </c>
      <c r="Q94" s="13" t="s">
        <v>91</v>
      </c>
      <c r="R94" s="13" t="s">
        <v>32</v>
      </c>
      <c r="S94" s="32">
        <v>11390</v>
      </c>
      <c r="T94" s="17">
        <v>128.75</v>
      </c>
      <c r="U94" s="18" t="s">
        <v>46</v>
      </c>
      <c r="V94" s="18">
        <v>0.13</v>
      </c>
      <c r="W94" s="17">
        <v>16.739999999999998</v>
      </c>
      <c r="X94" s="32">
        <v>0</v>
      </c>
      <c r="Y94" s="32">
        <v>112.01</v>
      </c>
    </row>
    <row r="95" spans="1:25" s="16" customFormat="1" x14ac:dyDescent="0.35">
      <c r="A95" s="13">
        <v>94</v>
      </c>
      <c r="B95" s="14">
        <v>45268.773963194442</v>
      </c>
      <c r="C95" s="15" t="s">
        <v>271</v>
      </c>
      <c r="D95" s="15" t="s">
        <v>65</v>
      </c>
      <c r="E95" s="15" t="s">
        <v>23</v>
      </c>
      <c r="F95" s="13" t="s">
        <v>22</v>
      </c>
      <c r="G95" s="15" t="s">
        <v>272</v>
      </c>
      <c r="H95" s="13" t="s">
        <v>19</v>
      </c>
      <c r="I95" s="13">
        <v>99991400000</v>
      </c>
      <c r="K95" s="17">
        <v>8120</v>
      </c>
      <c r="L95" s="17">
        <v>8120</v>
      </c>
      <c r="M95" s="17">
        <v>85</v>
      </c>
      <c r="N95" s="17">
        <v>18.75</v>
      </c>
      <c r="O95" s="17">
        <v>4.6900000000000004</v>
      </c>
      <c r="P95" s="13" t="s">
        <v>50</v>
      </c>
      <c r="Q95" s="13" t="s">
        <v>66</v>
      </c>
      <c r="R95" s="13" t="s">
        <v>32</v>
      </c>
      <c r="S95" s="32">
        <v>8035</v>
      </c>
      <c r="T95" s="17">
        <v>103.75</v>
      </c>
      <c r="U95" s="18" t="s">
        <v>49</v>
      </c>
      <c r="V95" s="18">
        <v>0.16</v>
      </c>
      <c r="W95" s="17">
        <v>16.600000000000001</v>
      </c>
      <c r="X95" s="32">
        <v>0</v>
      </c>
      <c r="Y95" s="32">
        <v>87.15</v>
      </c>
    </row>
    <row r="96" spans="1:25" s="16" customFormat="1" x14ac:dyDescent="0.35">
      <c r="A96" s="13">
        <v>95</v>
      </c>
      <c r="B96" s="14">
        <v>45268.775677604164</v>
      </c>
      <c r="C96" s="15" t="s">
        <v>271</v>
      </c>
      <c r="D96" s="15" t="s">
        <v>65</v>
      </c>
      <c r="E96" s="15" t="s">
        <v>23</v>
      </c>
      <c r="F96" s="13" t="s">
        <v>22</v>
      </c>
      <c r="G96" s="15" t="s">
        <v>273</v>
      </c>
      <c r="H96" s="13" t="s">
        <v>19</v>
      </c>
      <c r="I96" s="13">
        <v>99991400000</v>
      </c>
      <c r="K96" s="17">
        <v>1551</v>
      </c>
      <c r="L96" s="17">
        <v>1551</v>
      </c>
      <c r="M96" s="17">
        <v>15</v>
      </c>
      <c r="N96" s="17">
        <v>18.75</v>
      </c>
      <c r="O96" s="17">
        <v>4.6900000000000004</v>
      </c>
      <c r="P96" s="13" t="s">
        <v>50</v>
      </c>
      <c r="Q96" s="13" t="s">
        <v>66</v>
      </c>
      <c r="R96" s="13" t="s">
        <v>32</v>
      </c>
      <c r="S96" s="32">
        <v>1536</v>
      </c>
      <c r="T96" s="17">
        <v>33.75</v>
      </c>
      <c r="U96" s="18" t="s">
        <v>49</v>
      </c>
      <c r="V96" s="18">
        <v>0.16</v>
      </c>
      <c r="W96" s="17">
        <v>5.4</v>
      </c>
      <c r="X96" s="32">
        <v>0</v>
      </c>
      <c r="Y96" s="32">
        <v>28.35</v>
      </c>
    </row>
    <row r="97" spans="1:25" s="16" customFormat="1" x14ac:dyDescent="0.35">
      <c r="A97" s="13">
        <v>96</v>
      </c>
      <c r="B97" s="14">
        <v>45268.778892847222</v>
      </c>
      <c r="C97" s="15" t="s">
        <v>274</v>
      </c>
      <c r="D97" s="15" t="s">
        <v>65</v>
      </c>
      <c r="E97" s="15" t="s">
        <v>23</v>
      </c>
      <c r="F97" s="13" t="s">
        <v>22</v>
      </c>
      <c r="G97" s="15" t="s">
        <v>275</v>
      </c>
      <c r="H97" s="13" t="s">
        <v>19</v>
      </c>
      <c r="I97" s="13">
        <v>99991400000</v>
      </c>
      <c r="K97" s="17">
        <v>6279</v>
      </c>
      <c r="L97" s="17">
        <v>6279</v>
      </c>
      <c r="M97" s="17">
        <v>60</v>
      </c>
      <c r="N97" s="17">
        <v>18.75</v>
      </c>
      <c r="O97" s="17">
        <v>4.6900000000000004</v>
      </c>
      <c r="P97" s="13" t="s">
        <v>50</v>
      </c>
      <c r="Q97" s="13" t="s">
        <v>66</v>
      </c>
      <c r="R97" s="13" t="s">
        <v>32</v>
      </c>
      <c r="S97" s="32">
        <v>6219</v>
      </c>
      <c r="T97" s="17">
        <v>78.75</v>
      </c>
      <c r="U97" s="18" t="s">
        <v>49</v>
      </c>
      <c r="V97" s="18">
        <v>0.16</v>
      </c>
      <c r="W97" s="17">
        <v>12.6</v>
      </c>
      <c r="X97" s="32">
        <v>0</v>
      </c>
      <c r="Y97" s="32">
        <v>66.150000000000006</v>
      </c>
    </row>
    <row r="98" spans="1:25" s="16" customFormat="1" x14ac:dyDescent="0.35">
      <c r="A98" s="13">
        <v>97</v>
      </c>
      <c r="B98" s="14">
        <v>45268.779402141205</v>
      </c>
      <c r="C98" s="15" t="s">
        <v>276</v>
      </c>
      <c r="D98" s="15" t="s">
        <v>65</v>
      </c>
      <c r="E98" s="15" t="s">
        <v>23</v>
      </c>
      <c r="F98" s="13" t="s">
        <v>22</v>
      </c>
      <c r="G98" s="15" t="s">
        <v>277</v>
      </c>
      <c r="H98" s="13" t="s">
        <v>19</v>
      </c>
      <c r="I98" s="13">
        <v>99991400000</v>
      </c>
      <c r="K98" s="17">
        <v>24749</v>
      </c>
      <c r="L98" s="17">
        <v>24749</v>
      </c>
      <c r="M98" s="17">
        <v>180</v>
      </c>
      <c r="N98" s="17">
        <v>18.75</v>
      </c>
      <c r="O98" s="17">
        <v>4.6900000000000004</v>
      </c>
      <c r="P98" s="13" t="s">
        <v>50</v>
      </c>
      <c r="Q98" s="13" t="s">
        <v>66</v>
      </c>
      <c r="R98" s="13" t="s">
        <v>32</v>
      </c>
      <c r="S98" s="32">
        <v>24569</v>
      </c>
      <c r="T98" s="17">
        <v>198.75</v>
      </c>
      <c r="U98" s="18" t="s">
        <v>49</v>
      </c>
      <c r="V98" s="18">
        <v>0.16</v>
      </c>
      <c r="W98" s="17">
        <v>31.8</v>
      </c>
      <c r="X98" s="32">
        <v>0</v>
      </c>
      <c r="Y98" s="32">
        <v>166.95</v>
      </c>
    </row>
    <row r="99" spans="1:25" s="16" customFormat="1" x14ac:dyDescent="0.35">
      <c r="A99" s="13">
        <v>98</v>
      </c>
      <c r="B99" s="14">
        <v>45268.780359687502</v>
      </c>
      <c r="C99" s="15" t="s">
        <v>278</v>
      </c>
      <c r="D99" s="15" t="s">
        <v>65</v>
      </c>
      <c r="E99" s="15" t="s">
        <v>23</v>
      </c>
      <c r="F99" s="13" t="s">
        <v>22</v>
      </c>
      <c r="G99" s="15" t="s">
        <v>279</v>
      </c>
      <c r="H99" s="13" t="s">
        <v>19</v>
      </c>
      <c r="I99" s="13">
        <v>99991400000</v>
      </c>
      <c r="K99" s="17">
        <v>3750</v>
      </c>
      <c r="L99" s="17">
        <v>3750</v>
      </c>
      <c r="M99" s="17">
        <v>40</v>
      </c>
      <c r="N99" s="17">
        <v>0</v>
      </c>
      <c r="O99" s="17">
        <v>0</v>
      </c>
      <c r="P99" s="13" t="s">
        <v>50</v>
      </c>
      <c r="Q99" s="13" t="s">
        <v>66</v>
      </c>
      <c r="R99" s="13" t="s">
        <v>35</v>
      </c>
      <c r="S99" s="32">
        <v>0</v>
      </c>
      <c r="T99" s="17">
        <v>0</v>
      </c>
      <c r="U99" s="13"/>
      <c r="V99" s="18"/>
      <c r="W99" s="17">
        <v>0</v>
      </c>
      <c r="X99" s="32">
        <v>0</v>
      </c>
      <c r="Y99" s="32">
        <v>0</v>
      </c>
    </row>
    <row r="100" spans="1:25" s="16" customFormat="1" x14ac:dyDescent="0.35">
      <c r="A100" s="13">
        <v>99</v>
      </c>
      <c r="B100" s="14">
        <v>45268.780612685186</v>
      </c>
      <c r="C100" s="15" t="s">
        <v>278</v>
      </c>
      <c r="D100" s="15" t="s">
        <v>65</v>
      </c>
      <c r="E100" s="15" t="s">
        <v>23</v>
      </c>
      <c r="F100" s="13" t="s">
        <v>22</v>
      </c>
      <c r="G100" s="15" t="s">
        <v>280</v>
      </c>
      <c r="H100" s="13" t="s">
        <v>19</v>
      </c>
      <c r="I100" s="13">
        <v>99991400000</v>
      </c>
      <c r="K100" s="17">
        <v>3750</v>
      </c>
      <c r="L100" s="17">
        <v>3750</v>
      </c>
      <c r="M100" s="17">
        <v>40</v>
      </c>
      <c r="N100" s="17">
        <v>18.75</v>
      </c>
      <c r="O100" s="17">
        <v>4.6900000000000004</v>
      </c>
      <c r="P100" s="13" t="s">
        <v>50</v>
      </c>
      <c r="Q100" s="13" t="s">
        <v>66</v>
      </c>
      <c r="R100" s="13" t="s">
        <v>32</v>
      </c>
      <c r="S100" s="32">
        <v>3710</v>
      </c>
      <c r="T100" s="17">
        <v>58.75</v>
      </c>
      <c r="U100" s="18" t="s">
        <v>49</v>
      </c>
      <c r="V100" s="18">
        <v>0.16</v>
      </c>
      <c r="W100" s="17">
        <v>9.4</v>
      </c>
      <c r="X100" s="32">
        <v>0</v>
      </c>
      <c r="Y100" s="32">
        <v>49.35</v>
      </c>
    </row>
    <row r="101" spans="1:25" s="16" customFormat="1" x14ac:dyDescent="0.35">
      <c r="A101" s="13">
        <v>100</v>
      </c>
      <c r="B101" s="14">
        <v>45268.782385150465</v>
      </c>
      <c r="C101" s="15" t="s">
        <v>281</v>
      </c>
      <c r="D101" s="15" t="s">
        <v>68</v>
      </c>
      <c r="E101" s="15" t="s">
        <v>23</v>
      </c>
      <c r="F101" s="13" t="s">
        <v>22</v>
      </c>
      <c r="G101" s="15" t="s">
        <v>282</v>
      </c>
      <c r="H101" s="13" t="s">
        <v>19</v>
      </c>
      <c r="I101" s="13">
        <v>99991400000</v>
      </c>
      <c r="K101" s="17">
        <v>666</v>
      </c>
      <c r="L101" s="17">
        <v>666</v>
      </c>
      <c r="M101" s="17">
        <v>8</v>
      </c>
      <c r="N101" s="17">
        <v>18.75</v>
      </c>
      <c r="O101" s="17">
        <v>4.6900000000000004</v>
      </c>
      <c r="P101" s="13" t="s">
        <v>69</v>
      </c>
      <c r="Q101" s="13" t="s">
        <v>70</v>
      </c>
      <c r="R101" s="13" t="s">
        <v>32</v>
      </c>
      <c r="S101" s="32">
        <v>658</v>
      </c>
      <c r="T101" s="17">
        <v>26.75</v>
      </c>
      <c r="U101" s="18" t="s">
        <v>46</v>
      </c>
      <c r="V101" s="18">
        <v>0.13</v>
      </c>
      <c r="W101" s="17">
        <v>3.48</v>
      </c>
      <c r="X101" s="32">
        <v>0</v>
      </c>
      <c r="Y101" s="32">
        <v>23.27</v>
      </c>
    </row>
    <row r="102" spans="1:25" s="16" customFormat="1" x14ac:dyDescent="0.35">
      <c r="A102" s="13">
        <v>101</v>
      </c>
      <c r="B102" s="14">
        <v>45268.783017557871</v>
      </c>
      <c r="C102" s="15" t="s">
        <v>283</v>
      </c>
      <c r="D102" s="15" t="s">
        <v>57</v>
      </c>
      <c r="E102" s="15" t="s">
        <v>23</v>
      </c>
      <c r="F102" s="13" t="s">
        <v>22</v>
      </c>
      <c r="G102" s="15" t="s">
        <v>284</v>
      </c>
      <c r="H102" s="13" t="s">
        <v>19</v>
      </c>
      <c r="I102" s="13">
        <v>99991400000</v>
      </c>
      <c r="K102" s="17">
        <v>4206</v>
      </c>
      <c r="L102" s="17">
        <v>4206</v>
      </c>
      <c r="M102" s="17">
        <v>50</v>
      </c>
      <c r="N102" s="17">
        <v>18.75</v>
      </c>
      <c r="O102" s="17">
        <v>4.6900000000000004</v>
      </c>
      <c r="P102" s="13" t="s">
        <v>58</v>
      </c>
      <c r="Q102" s="13" t="s">
        <v>59</v>
      </c>
      <c r="R102" s="13" t="s">
        <v>32</v>
      </c>
      <c r="S102" s="32">
        <v>4156</v>
      </c>
      <c r="T102" s="17">
        <v>68.75</v>
      </c>
      <c r="U102" s="18" t="s">
        <v>49</v>
      </c>
      <c r="V102" s="18">
        <v>0.16</v>
      </c>
      <c r="W102" s="17">
        <v>11</v>
      </c>
      <c r="X102" s="32">
        <v>0</v>
      </c>
      <c r="Y102" s="32">
        <v>57.75</v>
      </c>
    </row>
    <row r="103" spans="1:25" s="16" customFormat="1" ht="29" x14ac:dyDescent="0.35">
      <c r="A103" s="13">
        <v>102</v>
      </c>
      <c r="B103" s="14">
        <v>45268.792462731479</v>
      </c>
      <c r="C103" s="15" t="s">
        <v>285</v>
      </c>
      <c r="D103" s="15" t="s">
        <v>75</v>
      </c>
      <c r="E103" s="15" t="s">
        <v>23</v>
      </c>
      <c r="F103" s="13" t="s">
        <v>22</v>
      </c>
      <c r="G103" s="15" t="s">
        <v>286</v>
      </c>
      <c r="H103" s="13" t="s">
        <v>19</v>
      </c>
      <c r="I103" s="13">
        <v>99991400000</v>
      </c>
      <c r="K103" s="17">
        <v>916</v>
      </c>
      <c r="L103" s="17">
        <v>916</v>
      </c>
      <c r="M103" s="17">
        <v>9</v>
      </c>
      <c r="N103" s="17">
        <v>18.75</v>
      </c>
      <c r="O103" s="17">
        <v>4.6900000000000004</v>
      </c>
      <c r="P103" s="13" t="s">
        <v>76</v>
      </c>
      <c r="Q103" s="13" t="s">
        <v>77</v>
      </c>
      <c r="R103" s="13" t="s">
        <v>32</v>
      </c>
      <c r="S103" s="32">
        <v>907</v>
      </c>
      <c r="T103" s="17">
        <v>27.75</v>
      </c>
      <c r="U103" s="18" t="s">
        <v>46</v>
      </c>
      <c r="V103" s="18">
        <v>0.13</v>
      </c>
      <c r="W103" s="17">
        <v>3.61</v>
      </c>
      <c r="X103" s="32">
        <v>0</v>
      </c>
      <c r="Y103" s="32">
        <v>24.14</v>
      </c>
    </row>
    <row r="104" spans="1:25" s="16" customFormat="1" x14ac:dyDescent="0.35">
      <c r="A104" s="13">
        <v>103</v>
      </c>
      <c r="B104" s="14">
        <v>45268.793772407407</v>
      </c>
      <c r="C104" s="15" t="s">
        <v>287</v>
      </c>
      <c r="D104" s="15" t="s">
        <v>73</v>
      </c>
      <c r="E104" s="15" t="s">
        <v>23</v>
      </c>
      <c r="F104" s="13" t="s">
        <v>22</v>
      </c>
      <c r="G104" s="15" t="s">
        <v>288</v>
      </c>
      <c r="H104" s="13" t="s">
        <v>19</v>
      </c>
      <c r="I104" s="13">
        <v>99991400000</v>
      </c>
      <c r="K104" s="17">
        <v>1600</v>
      </c>
      <c r="L104" s="17">
        <v>1600</v>
      </c>
      <c r="M104" s="17">
        <v>15</v>
      </c>
      <c r="N104" s="17">
        <v>18.75</v>
      </c>
      <c r="O104" s="17">
        <v>4.6900000000000004</v>
      </c>
      <c r="P104" s="13" t="s">
        <v>48</v>
      </c>
      <c r="Q104" s="13" t="s">
        <v>74</v>
      </c>
      <c r="R104" s="13" t="s">
        <v>32</v>
      </c>
      <c r="S104" s="32">
        <v>1585</v>
      </c>
      <c r="T104" s="17">
        <v>33.75</v>
      </c>
      <c r="U104" s="18" t="s">
        <v>20</v>
      </c>
      <c r="V104" s="18">
        <v>0.16</v>
      </c>
      <c r="W104" s="17">
        <v>5.4</v>
      </c>
      <c r="X104" s="32">
        <v>0</v>
      </c>
      <c r="Y104" s="32">
        <v>28.35</v>
      </c>
    </row>
    <row r="105" spans="1:25" s="16" customFormat="1" x14ac:dyDescent="0.35">
      <c r="A105" s="13">
        <v>104</v>
      </c>
      <c r="B105" s="14">
        <v>45268.795386817132</v>
      </c>
      <c r="C105" s="15" t="s">
        <v>289</v>
      </c>
      <c r="D105" s="15" t="s">
        <v>68</v>
      </c>
      <c r="E105" s="15" t="s">
        <v>23</v>
      </c>
      <c r="F105" s="13" t="s">
        <v>22</v>
      </c>
      <c r="G105" s="15" t="s">
        <v>290</v>
      </c>
      <c r="H105" s="13" t="s">
        <v>19</v>
      </c>
      <c r="I105" s="13">
        <v>99991400000</v>
      </c>
      <c r="K105" s="17">
        <v>3486</v>
      </c>
      <c r="L105" s="17">
        <v>3486</v>
      </c>
      <c r="M105" s="17">
        <v>40</v>
      </c>
      <c r="N105" s="17">
        <v>18.75</v>
      </c>
      <c r="O105" s="17">
        <v>4.6900000000000004</v>
      </c>
      <c r="P105" s="13" t="s">
        <v>69</v>
      </c>
      <c r="Q105" s="13" t="s">
        <v>70</v>
      </c>
      <c r="R105" s="13" t="s">
        <v>32</v>
      </c>
      <c r="S105" s="32">
        <v>3446</v>
      </c>
      <c r="T105" s="17">
        <v>58.75</v>
      </c>
      <c r="U105" s="18" t="s">
        <v>46</v>
      </c>
      <c r="V105" s="18">
        <v>0.13</v>
      </c>
      <c r="W105" s="17">
        <v>7.64</v>
      </c>
      <c r="X105" s="32">
        <v>0</v>
      </c>
      <c r="Y105" s="32">
        <v>51.11</v>
      </c>
    </row>
    <row r="106" spans="1:25" s="16" customFormat="1" x14ac:dyDescent="0.35">
      <c r="A106" s="13">
        <v>105</v>
      </c>
      <c r="B106" s="14">
        <v>45268.79803510417</v>
      </c>
      <c r="C106" s="15" t="s">
        <v>291</v>
      </c>
      <c r="D106" s="15" t="s">
        <v>68</v>
      </c>
      <c r="E106" s="15" t="s">
        <v>23</v>
      </c>
      <c r="F106" s="13" t="s">
        <v>22</v>
      </c>
      <c r="G106" s="15" t="s">
        <v>292</v>
      </c>
      <c r="H106" s="13" t="s">
        <v>19</v>
      </c>
      <c r="I106" s="13">
        <v>99991400000</v>
      </c>
      <c r="K106" s="17">
        <v>2076</v>
      </c>
      <c r="L106" s="17">
        <v>2076</v>
      </c>
      <c r="M106" s="17">
        <v>30</v>
      </c>
      <c r="N106" s="17">
        <v>18.75</v>
      </c>
      <c r="O106" s="17">
        <v>4.6900000000000004</v>
      </c>
      <c r="P106" s="13" t="s">
        <v>69</v>
      </c>
      <c r="Q106" s="13" t="s">
        <v>70</v>
      </c>
      <c r="R106" s="13" t="s">
        <v>32</v>
      </c>
      <c r="S106" s="32">
        <v>2046</v>
      </c>
      <c r="T106" s="17">
        <v>48.75</v>
      </c>
      <c r="U106" s="18" t="s">
        <v>46</v>
      </c>
      <c r="V106" s="18">
        <v>0.13</v>
      </c>
      <c r="W106" s="17">
        <v>6.34</v>
      </c>
      <c r="X106" s="32">
        <v>0</v>
      </c>
      <c r="Y106" s="32">
        <v>42.41</v>
      </c>
    </row>
    <row r="107" spans="1:25" s="16" customFormat="1" x14ac:dyDescent="0.35">
      <c r="A107" s="13">
        <v>106</v>
      </c>
      <c r="B107" s="14">
        <v>45268.800322974537</v>
      </c>
      <c r="C107" s="15" t="s">
        <v>293</v>
      </c>
      <c r="D107" s="15" t="s">
        <v>73</v>
      </c>
      <c r="E107" s="15" t="s">
        <v>23</v>
      </c>
      <c r="F107" s="13" t="s">
        <v>22</v>
      </c>
      <c r="G107" s="15" t="s">
        <v>82</v>
      </c>
      <c r="H107" s="13" t="s">
        <v>19</v>
      </c>
      <c r="I107" s="13">
        <v>99991400000</v>
      </c>
      <c r="K107" s="17">
        <v>899</v>
      </c>
      <c r="L107" s="17">
        <v>899</v>
      </c>
      <c r="M107" s="17">
        <v>8</v>
      </c>
      <c r="N107" s="17">
        <v>18.75</v>
      </c>
      <c r="O107" s="17">
        <v>4.6900000000000004</v>
      </c>
      <c r="P107" s="13" t="s">
        <v>48</v>
      </c>
      <c r="Q107" s="13" t="s">
        <v>74</v>
      </c>
      <c r="R107" s="13" t="s">
        <v>32</v>
      </c>
      <c r="S107" s="32">
        <v>891</v>
      </c>
      <c r="T107" s="17">
        <v>26.75</v>
      </c>
      <c r="U107" s="18" t="s">
        <v>20</v>
      </c>
      <c r="V107" s="18">
        <v>0.16</v>
      </c>
      <c r="W107" s="17">
        <v>4.28</v>
      </c>
      <c r="X107" s="32">
        <v>0</v>
      </c>
      <c r="Y107" s="32">
        <v>22.47</v>
      </c>
    </row>
    <row r="108" spans="1:25" s="16" customFormat="1" x14ac:dyDescent="0.35">
      <c r="A108" s="13">
        <v>107</v>
      </c>
      <c r="B108" s="14">
        <v>45268.801111273147</v>
      </c>
      <c r="C108" s="15" t="s">
        <v>294</v>
      </c>
      <c r="D108" s="15" t="s">
        <v>65</v>
      </c>
      <c r="E108" s="15" t="s">
        <v>23</v>
      </c>
      <c r="F108" s="13" t="s">
        <v>22</v>
      </c>
      <c r="G108" s="15" t="s">
        <v>295</v>
      </c>
      <c r="H108" s="13" t="s">
        <v>19</v>
      </c>
      <c r="I108" s="13">
        <v>99991400000</v>
      </c>
      <c r="K108" s="17">
        <v>6050</v>
      </c>
      <c r="L108" s="17">
        <v>6050</v>
      </c>
      <c r="M108" s="17">
        <v>60</v>
      </c>
      <c r="N108" s="17">
        <v>18.75</v>
      </c>
      <c r="O108" s="17">
        <v>4.6900000000000004</v>
      </c>
      <c r="P108" s="13" t="s">
        <v>50</v>
      </c>
      <c r="Q108" s="13" t="s">
        <v>66</v>
      </c>
      <c r="R108" s="13" t="s">
        <v>32</v>
      </c>
      <c r="S108" s="32">
        <v>5990</v>
      </c>
      <c r="T108" s="17">
        <v>78.75</v>
      </c>
      <c r="U108" s="18" t="s">
        <v>49</v>
      </c>
      <c r="V108" s="18">
        <v>0.16</v>
      </c>
      <c r="W108" s="17">
        <v>12.6</v>
      </c>
      <c r="X108" s="32">
        <v>0</v>
      </c>
      <c r="Y108" s="32">
        <v>66.150000000000006</v>
      </c>
    </row>
    <row r="109" spans="1:25" s="16" customFormat="1" x14ac:dyDescent="0.35">
      <c r="A109" s="13">
        <v>108</v>
      </c>
      <c r="B109" s="14">
        <v>45268.80408292824</v>
      </c>
      <c r="C109" s="15" t="s">
        <v>296</v>
      </c>
      <c r="D109" s="15" t="s">
        <v>65</v>
      </c>
      <c r="E109" s="15" t="s">
        <v>23</v>
      </c>
      <c r="F109" s="13" t="s">
        <v>22</v>
      </c>
      <c r="G109" s="15" t="s">
        <v>297</v>
      </c>
      <c r="H109" s="13" t="s">
        <v>19</v>
      </c>
      <c r="I109" s="13">
        <v>99991400000</v>
      </c>
      <c r="K109" s="17">
        <v>2921</v>
      </c>
      <c r="L109" s="17">
        <v>2921</v>
      </c>
      <c r="M109" s="17">
        <v>30</v>
      </c>
      <c r="N109" s="17">
        <v>18.75</v>
      </c>
      <c r="O109" s="17">
        <v>4.6900000000000004</v>
      </c>
      <c r="P109" s="13" t="s">
        <v>50</v>
      </c>
      <c r="Q109" s="13" t="s">
        <v>66</v>
      </c>
      <c r="R109" s="13" t="s">
        <v>32</v>
      </c>
      <c r="S109" s="32">
        <v>2891</v>
      </c>
      <c r="T109" s="17">
        <v>48.75</v>
      </c>
      <c r="U109" s="18" t="s">
        <v>49</v>
      </c>
      <c r="V109" s="18">
        <v>0.16</v>
      </c>
      <c r="W109" s="17">
        <v>7.8</v>
      </c>
      <c r="X109" s="32">
        <v>0</v>
      </c>
      <c r="Y109" s="32">
        <v>40.950000000000003</v>
      </c>
    </row>
    <row r="110" spans="1:25" s="16" customFormat="1" x14ac:dyDescent="0.35">
      <c r="A110" s="13">
        <v>109</v>
      </c>
      <c r="B110" s="14">
        <v>45268.806372777777</v>
      </c>
      <c r="C110" s="15" t="s">
        <v>298</v>
      </c>
      <c r="D110" s="15" t="s">
        <v>57</v>
      </c>
      <c r="E110" s="15" t="s">
        <v>23</v>
      </c>
      <c r="F110" s="13" t="s">
        <v>22</v>
      </c>
      <c r="G110" s="15" t="s">
        <v>299</v>
      </c>
      <c r="H110" s="13" t="s">
        <v>19</v>
      </c>
      <c r="I110" s="13">
        <v>99991400000</v>
      </c>
      <c r="K110" s="17">
        <v>1721</v>
      </c>
      <c r="L110" s="17">
        <v>1721</v>
      </c>
      <c r="M110" s="17">
        <v>15</v>
      </c>
      <c r="N110" s="17">
        <v>18.75</v>
      </c>
      <c r="O110" s="17">
        <v>4.6900000000000004</v>
      </c>
      <c r="P110" s="13" t="s">
        <v>58</v>
      </c>
      <c r="Q110" s="13" t="s">
        <v>59</v>
      </c>
      <c r="R110" s="13" t="s">
        <v>32</v>
      </c>
      <c r="S110" s="32">
        <v>1706</v>
      </c>
      <c r="T110" s="17">
        <v>33.75</v>
      </c>
      <c r="U110" s="18" t="s">
        <v>49</v>
      </c>
      <c r="V110" s="18">
        <v>0.16</v>
      </c>
      <c r="W110" s="17">
        <v>5.4</v>
      </c>
      <c r="X110" s="32">
        <v>0</v>
      </c>
      <c r="Y110" s="32">
        <v>28.35</v>
      </c>
    </row>
    <row r="111" spans="1:25" s="16" customFormat="1" x14ac:dyDescent="0.35">
      <c r="A111" s="13"/>
      <c r="B111" s="14"/>
      <c r="C111" s="15"/>
      <c r="D111" s="15"/>
      <c r="E111" s="15"/>
      <c r="F111" s="13"/>
      <c r="G111" s="15"/>
      <c r="H111" s="13"/>
      <c r="I111" s="13"/>
      <c r="K111" s="17"/>
      <c r="L111" s="17"/>
      <c r="M111" s="17"/>
      <c r="N111" s="17"/>
      <c r="O111" s="17"/>
      <c r="P111" s="13"/>
      <c r="Q111" s="13"/>
      <c r="R111" s="13"/>
      <c r="S111" s="32"/>
      <c r="T111" s="17"/>
      <c r="U111" s="13"/>
      <c r="V111" s="18"/>
      <c r="W111" s="17"/>
      <c r="X111" s="32"/>
      <c r="Y111" s="32"/>
    </row>
    <row r="112" spans="1:25" ht="15" thickBot="1" x14ac:dyDescent="0.4">
      <c r="A112" s="10"/>
      <c r="B112" s="4"/>
      <c r="C112" s="5"/>
      <c r="D112" s="7"/>
      <c r="E112" s="7"/>
      <c r="F112" s="1"/>
      <c r="G112" s="7"/>
      <c r="H112" s="1"/>
      <c r="I112" s="1"/>
      <c r="J112" s="1"/>
      <c r="K112" s="6"/>
      <c r="L112" s="6"/>
      <c r="M112" s="6"/>
      <c r="N112" s="6"/>
      <c r="O112" s="6"/>
      <c r="P112" s="1"/>
      <c r="Q112" s="1"/>
      <c r="R112" s="1"/>
      <c r="T112" s="6"/>
      <c r="U112" s="1"/>
      <c r="V112" s="2"/>
      <c r="W112" s="6"/>
    </row>
    <row r="113" spans="1:23" ht="43.5" x14ac:dyDescent="0.35">
      <c r="A113" s="10"/>
      <c r="B113" s="21"/>
      <c r="C113" s="22" t="s">
        <v>26</v>
      </c>
      <c r="D113" s="22" t="s">
        <v>27</v>
      </c>
      <c r="E113" s="22" t="s">
        <v>28</v>
      </c>
      <c r="F113" s="22" t="s">
        <v>29</v>
      </c>
      <c r="G113" s="22" t="s">
        <v>30</v>
      </c>
      <c r="H113" s="22" t="s">
        <v>31</v>
      </c>
      <c r="I113" s="22" t="s">
        <v>33</v>
      </c>
      <c r="J113" s="23" t="s">
        <v>34</v>
      </c>
      <c r="K113" s="6"/>
      <c r="L113" s="6"/>
      <c r="M113" s="6"/>
      <c r="N113" s="6"/>
      <c r="O113" s="6"/>
      <c r="P113" s="1"/>
      <c r="Q113" s="1"/>
      <c r="R113" s="1"/>
      <c r="T113" s="6"/>
      <c r="U113" s="1"/>
      <c r="V113" s="2"/>
      <c r="W113" s="6"/>
    </row>
    <row r="114" spans="1:23" x14ac:dyDescent="0.35">
      <c r="A114" s="10"/>
      <c r="B114" s="24" t="s">
        <v>21</v>
      </c>
      <c r="C114" s="19">
        <v>0</v>
      </c>
      <c r="D114" s="20">
        <v>0</v>
      </c>
      <c r="E114" s="19">
        <v>0</v>
      </c>
      <c r="F114" s="20"/>
      <c r="G114" s="19">
        <v>0</v>
      </c>
      <c r="H114" s="20">
        <v>0</v>
      </c>
      <c r="I114" s="19">
        <v>0</v>
      </c>
      <c r="J114" s="25">
        <v>0</v>
      </c>
      <c r="K114" s="6"/>
      <c r="L114" s="6"/>
      <c r="M114" s="6"/>
      <c r="N114" s="6"/>
      <c r="O114" s="6"/>
      <c r="P114" s="1"/>
      <c r="Q114" s="1"/>
      <c r="R114" s="1"/>
      <c r="T114" s="6"/>
      <c r="U114" s="1"/>
      <c r="V114" s="2"/>
      <c r="W114" s="6"/>
    </row>
    <row r="115" spans="1:23" x14ac:dyDescent="0.35">
      <c r="A115" s="10"/>
      <c r="B115" s="24" t="s">
        <v>24</v>
      </c>
      <c r="C115" s="19">
        <v>0</v>
      </c>
      <c r="D115" s="20">
        <v>0</v>
      </c>
      <c r="E115" s="19">
        <v>0</v>
      </c>
      <c r="F115" s="20">
        <v>0</v>
      </c>
      <c r="G115" s="19">
        <v>0</v>
      </c>
      <c r="H115" s="20">
        <v>0</v>
      </c>
      <c r="I115" s="19">
        <v>0</v>
      </c>
      <c r="J115" s="25">
        <v>0</v>
      </c>
      <c r="K115" s="6"/>
      <c r="L115" s="6"/>
      <c r="M115" s="6"/>
      <c r="N115" s="6"/>
      <c r="O115" s="6"/>
      <c r="P115" s="1"/>
      <c r="Q115" s="1"/>
      <c r="R115" s="1"/>
      <c r="T115" s="6"/>
      <c r="U115" s="1"/>
      <c r="V115" s="2"/>
      <c r="W115" s="6"/>
    </row>
    <row r="116" spans="1:23" ht="15" thickBot="1" x14ac:dyDescent="0.4">
      <c r="A116" s="10"/>
      <c r="B116" s="26" t="s">
        <v>22</v>
      </c>
      <c r="C116" s="19">
        <f>GETPIVOTDATA("Count of S. NO",Sheet4!$E$4,"Message Type","0200","Transaction Name","CTM Withdrawal","Response Code","PROCESSED_OK")</f>
        <v>93</v>
      </c>
      <c r="D116" s="42">
        <f>GETPIVOTDATA("Sum of Roundup Transaction",Sheet4!$E$4,"Message Type","0200","Transaction Name","CTM Withdrawal","Response Code","PROCESSED_OK")</f>
        <v>679501</v>
      </c>
      <c r="E116" s="19">
        <f>GETPIVOTDATA("Count of S. NO",Sheet4!$E$12)</f>
        <v>12</v>
      </c>
      <c r="F116" s="20">
        <f>GETPIVOTDATA("Sum of Roundup Transaction",Sheet4!$E$12)</f>
        <v>140038</v>
      </c>
      <c r="G116" s="19">
        <f>GETPIVOTDATA("Count of S. NO",Sheet4!$I$4)</f>
        <v>0</v>
      </c>
      <c r="H116" s="20">
        <f>GETPIVOTDATA("Sum of Roundup Transaction",Sheet4!$I$4)</f>
        <v>0</v>
      </c>
      <c r="I116" s="19">
        <f>C116-G116</f>
        <v>93</v>
      </c>
      <c r="J116" s="25">
        <f>D116-H116</f>
        <v>679501</v>
      </c>
      <c r="K116" s="6"/>
      <c r="L116" s="6"/>
      <c r="M116" s="6"/>
      <c r="N116" s="6"/>
      <c r="O116" s="6"/>
      <c r="P116" s="1"/>
      <c r="Q116" s="1"/>
      <c r="R116" s="1"/>
      <c r="T116" s="6"/>
      <c r="U116" s="1"/>
      <c r="V116" s="2"/>
      <c r="W116" s="6"/>
    </row>
    <row r="117" spans="1:23" ht="15" thickBot="1" x14ac:dyDescent="0.4">
      <c r="A117" s="10"/>
      <c r="B117" s="27" t="s">
        <v>25</v>
      </c>
      <c r="C117" s="28">
        <f>SUM(C114:C116)</f>
        <v>93</v>
      </c>
      <c r="D117" s="29">
        <f t="shared" ref="D117:H117" si="0">SUM(D114:D116)</f>
        <v>679501</v>
      </c>
      <c r="E117" s="28">
        <f t="shared" si="0"/>
        <v>12</v>
      </c>
      <c r="F117" s="29">
        <f t="shared" si="0"/>
        <v>140038</v>
      </c>
      <c r="G117" s="28">
        <f t="shared" si="0"/>
        <v>0</v>
      </c>
      <c r="H117" s="29">
        <f t="shared" si="0"/>
        <v>0</v>
      </c>
      <c r="I117" s="28">
        <f>SUM(I114:I116)</f>
        <v>93</v>
      </c>
      <c r="J117" s="30">
        <f t="shared" ref="J117" si="1">SUM(J114:J116)</f>
        <v>679501</v>
      </c>
      <c r="K117" s="6"/>
      <c r="L117" s="6"/>
      <c r="M117" s="6"/>
      <c r="N117" s="6"/>
      <c r="O117" s="6"/>
      <c r="P117" s="1"/>
      <c r="Q117" s="1"/>
      <c r="R117" s="1"/>
      <c r="T117" s="6"/>
      <c r="U117" s="1"/>
      <c r="V117" s="2"/>
      <c r="W117" s="6"/>
    </row>
    <row r="118" spans="1:23" x14ac:dyDescent="0.35">
      <c r="A118" s="10"/>
      <c r="B118" s="9"/>
      <c r="C118" s="11"/>
      <c r="D118" s="31"/>
      <c r="E118" s="11"/>
      <c r="F118" s="31"/>
      <c r="G118" s="11"/>
      <c r="H118" s="31"/>
      <c r="I118" s="11"/>
      <c r="J118" s="31"/>
      <c r="K118" s="6"/>
      <c r="L118" s="6"/>
      <c r="M118" s="6"/>
      <c r="N118" s="6"/>
      <c r="O118" s="6"/>
      <c r="P118" s="1"/>
      <c r="Q118" s="1"/>
      <c r="R118" s="1"/>
      <c r="T118" s="6"/>
      <c r="U118" s="1"/>
      <c r="V118" s="2"/>
      <c r="W118" s="6"/>
    </row>
    <row r="119" spans="1:23" x14ac:dyDescent="0.35">
      <c r="A119" s="10"/>
      <c r="B119" s="4"/>
      <c r="C119" s="5"/>
      <c r="D119" s="12" t="s">
        <v>36</v>
      </c>
      <c r="E119" s="35">
        <v>3</v>
      </c>
      <c r="F119" s="43" t="s">
        <v>55</v>
      </c>
      <c r="G119" s="7"/>
      <c r="K119" s="6"/>
      <c r="L119" s="6"/>
      <c r="M119" s="6"/>
      <c r="N119" s="6"/>
      <c r="O119" s="6"/>
      <c r="P119" s="1"/>
      <c r="Q119" s="1"/>
      <c r="R119" s="1"/>
      <c r="T119" s="6"/>
      <c r="U119" s="1"/>
      <c r="V119" s="2"/>
      <c r="W119" s="6"/>
    </row>
    <row r="120" spans="1:23" x14ac:dyDescent="0.35">
      <c r="A120" s="10"/>
      <c r="B120" s="34"/>
      <c r="C120" s="35"/>
      <c r="D120" s="35"/>
      <c r="E120" s="35">
        <v>5</v>
      </c>
      <c r="F120" s="43" t="s">
        <v>54</v>
      </c>
      <c r="G120" s="7"/>
      <c r="L120" s="6"/>
      <c r="M120" s="6"/>
      <c r="N120" s="6"/>
      <c r="O120" s="6"/>
      <c r="P120" s="1"/>
      <c r="Q120" s="1"/>
      <c r="R120" s="1"/>
      <c r="T120" s="6"/>
      <c r="U120" s="1"/>
      <c r="V120" s="2"/>
      <c r="W120" s="6"/>
    </row>
    <row r="121" spans="1:23" x14ac:dyDescent="0.35">
      <c r="E121" s="35">
        <v>2</v>
      </c>
      <c r="F121" s="43" t="s">
        <v>300</v>
      </c>
      <c r="K121" s="6"/>
    </row>
    <row r="122" spans="1:23" x14ac:dyDescent="0.35">
      <c r="E122" s="35">
        <v>2</v>
      </c>
      <c r="F122" s="43" t="s">
        <v>301</v>
      </c>
      <c r="K122" s="6"/>
    </row>
    <row r="123" spans="1:23" x14ac:dyDescent="0.35">
      <c r="E123" s="41"/>
      <c r="F123" s="43"/>
      <c r="K123" s="6"/>
    </row>
    <row r="124" spans="1:23" x14ac:dyDescent="0.35">
      <c r="E124" s="41"/>
      <c r="F124" s="43"/>
      <c r="K124" s="6"/>
    </row>
    <row r="125" spans="1:23" x14ac:dyDescent="0.35">
      <c r="E125" s="41"/>
      <c r="F125" s="43"/>
      <c r="H125" s="34"/>
      <c r="I125" s="35"/>
      <c r="J125" s="35"/>
      <c r="K125" s="6"/>
    </row>
    <row r="126" spans="1:23" x14ac:dyDescent="0.35">
      <c r="E126" s="41"/>
      <c r="F126" s="43"/>
      <c r="H126" s="34"/>
      <c r="I126" s="35"/>
      <c r="J126" s="35"/>
      <c r="K126" s="6"/>
    </row>
    <row r="127" spans="1:23" x14ac:dyDescent="0.35">
      <c r="B127" s="38"/>
      <c r="C127" s="39"/>
      <c r="D127" s="39"/>
      <c r="E127" s="41"/>
      <c r="F127" s="43"/>
      <c r="K127" s="6"/>
    </row>
    <row r="128" spans="1:23" x14ac:dyDescent="0.35">
      <c r="B128" s="40"/>
      <c r="C128" s="41"/>
      <c r="D128" s="41"/>
      <c r="E128" s="41"/>
      <c r="F128" s="43"/>
    </row>
    <row r="129" spans="1:4" x14ac:dyDescent="0.35">
      <c r="B129" s="37"/>
      <c r="C129" s="35"/>
      <c r="D129" s="35"/>
    </row>
    <row r="130" spans="1:4" x14ac:dyDescent="0.35">
      <c r="B130" s="37"/>
      <c r="C130" s="35"/>
      <c r="D130" s="35"/>
    </row>
    <row r="131" spans="1:4" x14ac:dyDescent="0.35">
      <c r="B131" s="37"/>
      <c r="C131" s="35"/>
      <c r="D131" s="35"/>
    </row>
    <row r="132" spans="1:4" x14ac:dyDescent="0.35">
      <c r="B132" s="38"/>
      <c r="C132" s="39"/>
      <c r="D132" s="39"/>
    </row>
    <row r="133" spans="1:4" x14ac:dyDescent="0.35">
      <c r="A133" s="3"/>
      <c r="B133" s="40"/>
      <c r="C133" s="41"/>
      <c r="D133" s="41"/>
    </row>
    <row r="134" spans="1:4" x14ac:dyDescent="0.35">
      <c r="A134" s="3"/>
      <c r="B134" s="37"/>
      <c r="C134" s="35"/>
      <c r="D134" s="35"/>
    </row>
    <row r="135" spans="1:4" x14ac:dyDescent="0.35">
      <c r="A135" s="3"/>
      <c r="B135" s="37"/>
      <c r="C135" s="35"/>
      <c r="D135" s="35"/>
    </row>
    <row r="136" spans="1:4" x14ac:dyDescent="0.35">
      <c r="B136" s="37"/>
      <c r="C136" s="35"/>
      <c r="D136" s="35"/>
    </row>
    <row r="137" spans="1:4" x14ac:dyDescent="0.35">
      <c r="B137" s="37"/>
      <c r="C137" s="35"/>
      <c r="D137" s="35"/>
    </row>
    <row r="138" spans="1:4" x14ac:dyDescent="0.35">
      <c r="B138" s="37"/>
      <c r="C138" s="35"/>
      <c r="D138" s="35"/>
    </row>
    <row r="139" spans="1:4" x14ac:dyDescent="0.35">
      <c r="B139" s="37"/>
      <c r="C139" s="35"/>
      <c r="D139" s="35"/>
    </row>
    <row r="140" spans="1:4" x14ac:dyDescent="0.35">
      <c r="B140" s="37"/>
      <c r="C140" s="35"/>
      <c r="D140" s="35"/>
    </row>
    <row r="141" spans="1:4" x14ac:dyDescent="0.35">
      <c r="B141" s="37"/>
      <c r="C141" s="35"/>
      <c r="D141" s="35"/>
    </row>
    <row r="142" spans="1:4" x14ac:dyDescent="0.35">
      <c r="B142" s="40"/>
      <c r="C142" s="41"/>
      <c r="D142" s="41"/>
    </row>
    <row r="143" spans="1:4" x14ac:dyDescent="0.35">
      <c r="B143" s="37"/>
      <c r="C143" s="35"/>
      <c r="D143" s="35"/>
    </row>
    <row r="144" spans="1:4" x14ac:dyDescent="0.35">
      <c r="B144" s="37"/>
      <c r="C144" s="35"/>
      <c r="D144" s="35"/>
    </row>
  </sheetData>
  <autoFilter ref="A1:Y110" xr:uid="{5F5CF3A6-78E0-4AC4-B5DB-FFEDAC67BDF3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3A74-20CF-43E1-9E98-9BC1C8BCB028}">
  <dimension ref="A3:K22"/>
  <sheetViews>
    <sheetView zoomScale="78" zoomScaleNormal="78" workbookViewId="0">
      <selection activeCell="B8" sqref="B8:B11"/>
    </sheetView>
  </sheetViews>
  <sheetFormatPr defaultRowHeight="14.5" x14ac:dyDescent="0.35"/>
  <cols>
    <col min="1" max="1" width="39.90625" bestFit="1" customWidth="1"/>
    <col min="2" max="2" width="13.1796875" bestFit="1" customWidth="1"/>
    <col min="3" max="3" width="25.36328125" bestFit="1" customWidth="1"/>
    <col min="4" max="4" width="27" bestFit="1" customWidth="1"/>
    <col min="5" max="5" width="23.81640625" bestFit="1" customWidth="1"/>
    <col min="6" max="6" width="13.1796875" bestFit="1" customWidth="1"/>
    <col min="7" max="7" width="25.36328125" bestFit="1" customWidth="1"/>
    <col min="9" max="9" width="13.26953125" bestFit="1" customWidth="1"/>
    <col min="10" max="10" width="13.1796875" bestFit="1" customWidth="1"/>
    <col min="11" max="11" width="25.36328125" bestFit="1" customWidth="1"/>
  </cols>
  <sheetData>
    <row r="3" spans="1:11" x14ac:dyDescent="0.35">
      <c r="E3" s="44" t="s">
        <v>32</v>
      </c>
      <c r="F3" s="44"/>
      <c r="G3" s="44"/>
      <c r="I3" s="44" t="s">
        <v>52</v>
      </c>
      <c r="J3" s="44"/>
      <c r="K3" s="44"/>
    </row>
    <row r="4" spans="1:11" x14ac:dyDescent="0.35">
      <c r="A4" s="33" t="s">
        <v>40</v>
      </c>
      <c r="B4" t="s">
        <v>42</v>
      </c>
      <c r="C4" t="s">
        <v>43</v>
      </c>
      <c r="E4" s="33" t="s">
        <v>40</v>
      </c>
      <c r="F4" t="s">
        <v>42</v>
      </c>
      <c r="G4" t="s">
        <v>43</v>
      </c>
      <c r="I4" s="33" t="s">
        <v>40</v>
      </c>
      <c r="J4" t="s">
        <v>42</v>
      </c>
      <c r="K4" t="s">
        <v>43</v>
      </c>
    </row>
    <row r="5" spans="1:11" x14ac:dyDescent="0.35">
      <c r="A5" s="34" t="s">
        <v>22</v>
      </c>
      <c r="B5" s="35">
        <v>109</v>
      </c>
      <c r="C5" s="35">
        <v>844558</v>
      </c>
      <c r="E5" s="34" t="s">
        <v>22</v>
      </c>
      <c r="F5" s="35">
        <v>93</v>
      </c>
      <c r="G5" s="35">
        <v>679501</v>
      </c>
      <c r="I5" s="34" t="s">
        <v>41</v>
      </c>
      <c r="J5" s="35"/>
      <c r="K5" s="35"/>
    </row>
    <row r="6" spans="1:11" x14ac:dyDescent="0.35">
      <c r="A6" s="36" t="s">
        <v>23</v>
      </c>
      <c r="B6" s="35">
        <v>105</v>
      </c>
      <c r="C6" s="35">
        <v>819539</v>
      </c>
      <c r="E6" s="36" t="s">
        <v>23</v>
      </c>
      <c r="F6" s="35">
        <v>93</v>
      </c>
      <c r="G6" s="35">
        <v>679501</v>
      </c>
    </row>
    <row r="7" spans="1:11" x14ac:dyDescent="0.35">
      <c r="A7" s="37" t="s">
        <v>32</v>
      </c>
      <c r="B7" s="35">
        <v>93</v>
      </c>
      <c r="C7" s="35">
        <v>679501</v>
      </c>
      <c r="E7" s="37" t="s">
        <v>32</v>
      </c>
      <c r="F7" s="35">
        <v>93</v>
      </c>
      <c r="G7" s="35">
        <v>679501</v>
      </c>
    </row>
    <row r="8" spans="1:11" x14ac:dyDescent="0.35">
      <c r="A8" s="37" t="s">
        <v>51</v>
      </c>
      <c r="B8" s="35">
        <v>3</v>
      </c>
      <c r="C8" s="35">
        <v>37290</v>
      </c>
      <c r="D8" t="str">
        <f t="shared" ref="D8:D9" si="0">PROPER(SUBSTITUTE(A8,"_"," "))</f>
        <v>Low Balance</v>
      </c>
      <c r="E8" s="34" t="s">
        <v>41</v>
      </c>
      <c r="F8" s="35">
        <v>93</v>
      </c>
      <c r="G8" s="35">
        <v>679501</v>
      </c>
    </row>
    <row r="9" spans="1:11" x14ac:dyDescent="0.35">
      <c r="A9" s="37" t="s">
        <v>35</v>
      </c>
      <c r="B9" s="35">
        <v>5</v>
      </c>
      <c r="C9" s="35">
        <v>31938</v>
      </c>
      <c r="D9" t="str">
        <f t="shared" si="0"/>
        <v>Bad Pin</v>
      </c>
    </row>
    <row r="10" spans="1:11" x14ac:dyDescent="0.35">
      <c r="A10" s="37" t="s">
        <v>109</v>
      </c>
      <c r="B10" s="35">
        <v>2</v>
      </c>
      <c r="C10" s="35">
        <v>50810</v>
      </c>
      <c r="D10" t="str">
        <f>PROPER(SUBSTITUTE(A10,"_"," "))</f>
        <v>Host Link Down</v>
      </c>
    </row>
    <row r="11" spans="1:11" x14ac:dyDescent="0.35">
      <c r="A11" s="37" t="s">
        <v>181</v>
      </c>
      <c r="B11" s="35">
        <v>2</v>
      </c>
      <c r="C11" s="35">
        <v>20000</v>
      </c>
      <c r="D11" t="str">
        <f>PROPER(SUBSTITUTE(A11,"_"," "))</f>
        <v>Account Inactive</v>
      </c>
    </row>
    <row r="12" spans="1:11" x14ac:dyDescent="0.35">
      <c r="A12" s="36" t="s">
        <v>53</v>
      </c>
      <c r="B12" s="35">
        <v>4</v>
      </c>
      <c r="C12" s="35">
        <v>25019</v>
      </c>
      <c r="D12" t="str">
        <f>PROPER(SUBSTITUTE(A12,"_"," "))</f>
        <v>0420</v>
      </c>
      <c r="E12" s="33" t="s">
        <v>40</v>
      </c>
      <c r="F12" t="s">
        <v>42</v>
      </c>
      <c r="G12" t="s">
        <v>43</v>
      </c>
    </row>
    <row r="13" spans="1:11" x14ac:dyDescent="0.35">
      <c r="A13" s="37" t="s">
        <v>56</v>
      </c>
      <c r="B13" s="35">
        <v>4</v>
      </c>
      <c r="C13" s="35">
        <v>25019</v>
      </c>
      <c r="D13" t="str">
        <f>PROPER(SUBSTITUTE(A13,"_"," "))</f>
        <v>Original Transaction Not Found</v>
      </c>
      <c r="E13" s="34" t="s">
        <v>22</v>
      </c>
      <c r="F13" s="35">
        <v>12</v>
      </c>
      <c r="G13" s="35">
        <v>140038</v>
      </c>
    </row>
    <row r="14" spans="1:11" x14ac:dyDescent="0.35">
      <c r="A14" s="34" t="s">
        <v>41</v>
      </c>
      <c r="B14" s="35">
        <v>109</v>
      </c>
      <c r="C14" s="35">
        <v>844558</v>
      </c>
      <c r="D14" t="str">
        <f t="shared" ref="D14:D22" si="1">PROPER(SUBSTITUTE(A14,"_"," "))</f>
        <v>Grand Total</v>
      </c>
      <c r="E14" s="36" t="s">
        <v>23</v>
      </c>
      <c r="F14" s="35">
        <v>12</v>
      </c>
      <c r="G14" s="35">
        <v>140038</v>
      </c>
    </row>
    <row r="15" spans="1:11" x14ac:dyDescent="0.35">
      <c r="D15" t="str">
        <f t="shared" si="1"/>
        <v/>
      </c>
      <c r="E15" s="37" t="s">
        <v>51</v>
      </c>
      <c r="F15" s="35">
        <v>3</v>
      </c>
      <c r="G15" s="35">
        <v>37290</v>
      </c>
    </row>
    <row r="16" spans="1:11" x14ac:dyDescent="0.35">
      <c r="D16" t="str">
        <f t="shared" si="1"/>
        <v/>
      </c>
      <c r="E16" s="37" t="s">
        <v>35</v>
      </c>
      <c r="F16" s="35">
        <v>5</v>
      </c>
      <c r="G16" s="35">
        <v>31938</v>
      </c>
    </row>
    <row r="17" spans="4:7" x14ac:dyDescent="0.35">
      <c r="D17" t="str">
        <f t="shared" si="1"/>
        <v/>
      </c>
      <c r="E17" s="37" t="s">
        <v>109</v>
      </c>
      <c r="F17" s="35">
        <v>2</v>
      </c>
      <c r="G17" s="35">
        <v>50810</v>
      </c>
    </row>
    <row r="18" spans="4:7" x14ac:dyDescent="0.35">
      <c r="D18" t="str">
        <f t="shared" si="1"/>
        <v/>
      </c>
      <c r="E18" s="37" t="s">
        <v>181</v>
      </c>
      <c r="F18" s="35">
        <v>2</v>
      </c>
      <c r="G18" s="35">
        <v>20000</v>
      </c>
    </row>
    <row r="19" spans="4:7" x14ac:dyDescent="0.35">
      <c r="D19" t="str">
        <f t="shared" si="1"/>
        <v/>
      </c>
      <c r="E19" s="34" t="s">
        <v>41</v>
      </c>
      <c r="F19" s="35">
        <v>12</v>
      </c>
      <c r="G19" s="35">
        <v>140038</v>
      </c>
    </row>
    <row r="20" spans="4:7" x14ac:dyDescent="0.35">
      <c r="D20" t="str">
        <f t="shared" si="1"/>
        <v/>
      </c>
    </row>
    <row r="21" spans="4:7" x14ac:dyDescent="0.35">
      <c r="D21" t="str">
        <f t="shared" si="1"/>
        <v/>
      </c>
    </row>
    <row r="22" spans="4:7" x14ac:dyDescent="0.35">
      <c r="D22" t="str">
        <f t="shared" si="1"/>
        <v/>
      </c>
    </row>
  </sheetData>
  <mergeCells count="2">
    <mergeCell ref="E3:G3"/>
    <mergeCell ref="I3:K3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Quayyum</dc:creator>
  <cp:lastModifiedBy>Afaq Shakoor</cp:lastModifiedBy>
  <dcterms:created xsi:type="dcterms:W3CDTF">2023-07-07T23:44:29Z</dcterms:created>
  <dcterms:modified xsi:type="dcterms:W3CDTF">2023-12-08T14:45:47Z</dcterms:modified>
</cp:coreProperties>
</file>