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drawings/drawing2.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chart28.xml" ContentType="application/vnd.openxmlformats-officedocument.drawingml.chart+xml"/>
  <Override PartName="/xl/charts/style26.xml" ContentType="application/vnd.ms-office.chartstyle+xml"/>
  <Override PartName="/xl/charts/colors26.xml" ContentType="application/vnd.ms-office.chartcolorstyle+xml"/>
  <Override PartName="/xl/charts/chart29.xml" ContentType="application/vnd.openxmlformats-officedocument.drawingml.chart+xml"/>
  <Override PartName="/xl/charts/style27.xml" ContentType="application/vnd.ms-office.chartstyle+xml"/>
  <Override PartName="/xl/charts/colors27.xml" ContentType="application/vnd.ms-office.chartcolorstyle+xml"/>
  <Override PartName="/xl/charts/chart30.xml" ContentType="application/vnd.openxmlformats-officedocument.drawingml.chart+xml"/>
  <Override PartName="/xl/charts/chart31.xml" ContentType="application/vnd.openxmlformats-officedocument.drawingml.chart+xml"/>
  <Override PartName="/xl/drawings/drawing3.xml" ContentType="application/vnd.openxmlformats-officedocument.drawing+xml"/>
  <Override PartName="/xl/slicers/slicer3.xml" ContentType="application/vnd.ms-excel.slicer+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chart40.xml" ContentType="application/vnd.openxmlformats-officedocument.drawingml.chart+xml"/>
  <Override PartName="/xl/charts/style35.xml" ContentType="application/vnd.ms-office.chartstyle+xml"/>
  <Override PartName="/xl/charts/colors35.xml" ContentType="application/vnd.ms-office.chartcolorstyle+xml"/>
  <Override PartName="/xl/charts/chart41.xml" ContentType="application/vnd.openxmlformats-officedocument.drawingml.chart+xml"/>
  <Override PartName="/xl/charts/style36.xml" ContentType="application/vnd.ms-office.chartstyle+xml"/>
  <Override PartName="/xl/charts/colors36.xml" ContentType="application/vnd.ms-office.chartcolorstyle+xml"/>
  <Override PartName="/xl/charts/chart42.xml" ContentType="application/vnd.openxmlformats-officedocument.drawingml.chart+xml"/>
  <Override PartName="/xl/charts/style37.xml" ContentType="application/vnd.ms-office.chartstyle+xml"/>
  <Override PartName="/xl/charts/colors37.xml" ContentType="application/vnd.ms-office.chartcolorstyle+xml"/>
  <Override PartName="/xl/charts/chart43.xml" ContentType="application/vnd.openxmlformats-officedocument.drawingml.chart+xml"/>
  <Override PartName="/xl/charts/chart44.xml" ContentType="application/vnd.openxmlformats-officedocument.drawingml.chart+xml"/>
  <Override PartName="/xl/drawings/drawing4.xml" ContentType="application/vnd.openxmlformats-officedocument.drawing+xml"/>
  <Override PartName="/xl/slicers/slicer4.xml" ContentType="application/vnd.ms-excel.slicer+xml"/>
  <Override PartName="/xl/charts/chart45.xml" ContentType="application/vnd.openxmlformats-officedocument.drawingml.chart+xml"/>
  <Override PartName="/xl/charts/style38.xml" ContentType="application/vnd.ms-office.chartstyle+xml"/>
  <Override PartName="/xl/charts/colors38.xml" ContentType="application/vnd.ms-office.chartcolorstyle+xml"/>
  <Override PartName="/xl/charts/chart46.xml" ContentType="application/vnd.openxmlformats-officedocument.drawingml.chart+xml"/>
  <Override PartName="/xl/charts/style39.xml" ContentType="application/vnd.ms-office.chartstyle+xml"/>
  <Override PartName="/xl/charts/colors39.xml" ContentType="application/vnd.ms-office.chartcolorstyle+xml"/>
  <Override PartName="/xl/charts/chart47.xml" ContentType="application/vnd.openxmlformats-officedocument.drawingml.chart+xml"/>
  <Override PartName="/xl/charts/style40.xml" ContentType="application/vnd.ms-office.chartstyle+xml"/>
  <Override PartName="/xl/charts/colors40.xml" ContentType="application/vnd.ms-office.chartcolorstyle+xml"/>
  <Override PartName="/xl/charts/chart48.xml" ContentType="application/vnd.openxmlformats-officedocument.drawingml.chart+xml"/>
  <Override PartName="/xl/charts/style41.xml" ContentType="application/vnd.ms-office.chartstyle+xml"/>
  <Override PartName="/xl/charts/colors41.xml" ContentType="application/vnd.ms-office.chartcolorstyle+xml"/>
  <Override PartName="/xl/charts/chart49.xml" ContentType="application/vnd.openxmlformats-officedocument.drawingml.chart+xml"/>
  <Override PartName="/xl/charts/style42.xml" ContentType="application/vnd.ms-office.chartstyle+xml"/>
  <Override PartName="/xl/charts/colors42.xml" ContentType="application/vnd.ms-office.chartcolorstyle+xml"/>
  <Override PartName="/xl/charts/chart50.xml" ContentType="application/vnd.openxmlformats-officedocument.drawingml.chart+xml"/>
  <Override PartName="/xl/charts/style43.xml" ContentType="application/vnd.ms-office.chartstyle+xml"/>
  <Override PartName="/xl/charts/colors43.xml" ContentType="application/vnd.ms-office.chartcolorstyle+xml"/>
  <Override PartName="/xl/charts/chart51.xml" ContentType="application/vnd.openxmlformats-officedocument.drawingml.chart+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5.xml" ContentType="application/vnd.openxmlformats-officedocument.drawing+xml"/>
  <Override PartName="/xl/slicers/slicer5.xml" ContentType="application/vnd.ms-excel.slicer+xml"/>
  <Override PartName="/xl/charts/chart58.xml" ContentType="application/vnd.openxmlformats-officedocument.drawingml.chart+xml"/>
  <Override PartName="/xl/charts/style48.xml" ContentType="application/vnd.ms-office.chartstyle+xml"/>
  <Override PartName="/xl/charts/colors48.xml" ContentType="application/vnd.ms-office.chartcolorstyle+xml"/>
  <Override PartName="/xl/charts/chart59.xml" ContentType="application/vnd.openxmlformats-officedocument.drawingml.chart+xml"/>
  <Override PartName="/xl/charts/style49.xml" ContentType="application/vnd.ms-office.chartstyle+xml"/>
  <Override PartName="/xl/charts/colors49.xml" ContentType="application/vnd.ms-office.chartcolorstyle+xml"/>
  <Override PartName="/xl/charts/chart60.xml" ContentType="application/vnd.openxmlformats-officedocument.drawingml.chart+xml"/>
  <Override PartName="/xl/charts/style50.xml" ContentType="application/vnd.ms-office.chartstyle+xml"/>
  <Override PartName="/xl/charts/colors50.xml" ContentType="application/vnd.ms-office.chartcolorstyle+xml"/>
  <Override PartName="/xl/charts/chart61.xml" ContentType="application/vnd.openxmlformats-officedocument.drawingml.chart+xml"/>
  <Override PartName="/xl/charts/style51.xml" ContentType="application/vnd.ms-office.chartstyle+xml"/>
  <Override PartName="/xl/charts/colors51.xml" ContentType="application/vnd.ms-office.chartcolorstyle+xml"/>
  <Override PartName="/xl/charts/chart62.xml" ContentType="application/vnd.openxmlformats-officedocument.drawingml.chart+xml"/>
  <Override PartName="/xl/charts/style52.xml" ContentType="application/vnd.ms-office.chartstyle+xml"/>
  <Override PartName="/xl/charts/colors52.xml" ContentType="application/vnd.ms-office.chartcolorstyle+xml"/>
  <Override PartName="/xl/charts/chart63.xml" ContentType="application/vnd.openxmlformats-officedocument.drawingml.chart+xml"/>
  <Override PartName="/xl/charts/style53.xml" ContentType="application/vnd.ms-office.chartstyle+xml"/>
  <Override PartName="/xl/charts/colors53.xml" ContentType="application/vnd.ms-office.chartcolorstyle+xml"/>
  <Override PartName="/xl/charts/chart64.xml" ContentType="application/vnd.openxmlformats-officedocument.drawingml.chart+xml"/>
  <Override PartName="/xl/charts/chart65.xml" ContentType="application/vnd.openxmlformats-officedocument.drawingml.chart+xml"/>
  <Override PartName="/xl/charts/style54.xml" ContentType="application/vnd.ms-office.chartstyle+xml"/>
  <Override PartName="/xl/charts/colors54.xml" ContentType="application/vnd.ms-office.chartcolorstyle+xml"/>
  <Override PartName="/xl/charts/chart66.xml" ContentType="application/vnd.openxmlformats-officedocument.drawingml.chart+xml"/>
  <Override PartName="/xl/charts/style55.xml" ContentType="application/vnd.ms-office.chartstyle+xml"/>
  <Override PartName="/xl/charts/colors55.xml" ContentType="application/vnd.ms-office.chartcolorstyle+xml"/>
  <Override PartName="/xl/charts/chart67.xml" ContentType="application/vnd.openxmlformats-officedocument.drawingml.chart+xml"/>
  <Override PartName="/xl/charts/style56.xml" ContentType="application/vnd.ms-office.chartstyle+xml"/>
  <Override PartName="/xl/charts/colors56.xml" ContentType="application/vnd.ms-office.chartcolorstyle+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style57.xml" ContentType="application/vnd.ms-office.chartstyle+xml"/>
  <Override PartName="/xl/charts/colors57.xml" ContentType="application/vnd.ms-office.chartcolorstyle+xml"/>
  <Override PartName="/xl/charts/chart71.xml" ContentType="application/vnd.openxmlformats-officedocument.drawingml.chart+xml"/>
  <Override PartName="/xl/charts/style58.xml" ContentType="application/vnd.ms-office.chartstyle+xml"/>
  <Override PartName="/xl/charts/colors58.xml" ContentType="application/vnd.ms-office.chartcolorstyle+xml"/>
  <Override PartName="/xl/charts/chart72.xml" ContentType="application/vnd.openxmlformats-officedocument.drawingml.chart+xml"/>
  <Override PartName="/xl/charts/style59.xml" ContentType="application/vnd.ms-office.chartstyle+xml"/>
  <Override PartName="/xl/charts/colors59.xml" ContentType="application/vnd.ms-office.chartcolorstyle+xml"/>
  <Override PartName="/xl/charts/chart73.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6.xml" ContentType="application/vnd.openxmlformats-officedocument.drawing+xml"/>
  <Override PartName="/xl/slicers/slicer6.xml" ContentType="application/vnd.ms-excel.slicer+xml"/>
  <Override PartName="/xl/charts/chart74.xml" ContentType="application/vnd.openxmlformats-officedocument.drawingml.chart+xml"/>
  <Override PartName="/xl/charts/style61.xml" ContentType="application/vnd.ms-office.chartstyle+xml"/>
  <Override PartName="/xl/charts/colors61.xml" ContentType="application/vnd.ms-office.chartcolorstyle+xml"/>
  <Override PartName="/xl/charts/chart75.xml" ContentType="application/vnd.openxmlformats-officedocument.drawingml.chart+xml"/>
  <Override PartName="/xl/charts/style62.xml" ContentType="application/vnd.ms-office.chartstyle+xml"/>
  <Override PartName="/xl/charts/colors62.xml" ContentType="application/vnd.ms-office.chartcolorstyle+xml"/>
  <Override PartName="/xl/charts/chart76.xml" ContentType="application/vnd.openxmlformats-officedocument.drawingml.chart+xml"/>
  <Override PartName="/xl/charts/style63.xml" ContentType="application/vnd.ms-office.chartstyle+xml"/>
  <Override PartName="/xl/charts/colors63.xml" ContentType="application/vnd.ms-office.chartcolorstyle+xml"/>
  <Override PartName="/xl/charts/chart77.xml" ContentType="application/vnd.openxmlformats-officedocument.drawingml.chart+xml"/>
  <Override PartName="/xl/charts/style64.xml" ContentType="application/vnd.ms-office.chartstyle+xml"/>
  <Override PartName="/xl/charts/colors64.xml" ContentType="application/vnd.ms-office.chartcolorstyle+xml"/>
  <Override PartName="/xl/charts/chart78.xml" ContentType="application/vnd.openxmlformats-officedocument.drawingml.chart+xml"/>
  <Override PartName="/xl/charts/style65.xml" ContentType="application/vnd.ms-office.chartstyle+xml"/>
  <Override PartName="/xl/charts/colors65.xml" ContentType="application/vnd.ms-office.chartcolorstyle+xml"/>
  <Override PartName="/xl/charts/chart79.xml" ContentType="application/vnd.openxmlformats-officedocument.drawingml.chart+xml"/>
  <Override PartName="/xl/charts/style66.xml" ContentType="application/vnd.ms-office.chartstyle+xml"/>
  <Override PartName="/xl/charts/colors66.xml" ContentType="application/vnd.ms-office.chartcolorstyle+xml"/>
  <Override PartName="/xl/charts/chart80.xml" ContentType="application/vnd.openxmlformats-officedocument.drawingml.chart+xml"/>
  <Override PartName="/xl/charts/chart81.xml" ContentType="application/vnd.openxmlformats-officedocument.drawingml.chart+xml"/>
  <Override PartName="/xl/charts/style67.xml" ContentType="application/vnd.ms-office.chartstyle+xml"/>
  <Override PartName="/xl/charts/colors67.xml" ContentType="application/vnd.ms-office.chartcolorstyle+xml"/>
  <Override PartName="/xl/charts/chart82.xml" ContentType="application/vnd.openxmlformats-officedocument.drawingml.chart+xml"/>
  <Override PartName="/xl/charts/style68.xml" ContentType="application/vnd.ms-office.chartstyle+xml"/>
  <Override PartName="/xl/charts/colors68.xml" ContentType="application/vnd.ms-office.chartcolorstyle+xml"/>
  <Override PartName="/xl/charts/chart83.xml" ContentType="application/vnd.openxmlformats-officedocument.drawingml.chart+xml"/>
  <Override PartName="/xl/charts/style69.xml" ContentType="application/vnd.ms-office.chartstyle+xml"/>
  <Override PartName="/xl/charts/colors69.xml" ContentType="application/vnd.ms-office.chartcolorstyle+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7.xml" ContentType="application/vnd.openxmlformats-officedocument.drawing+xml"/>
  <Override PartName="/xl/slicers/slicer7.xml" ContentType="application/vnd.ms-excel.slicer+xml"/>
  <Override PartName="/xl/charts/chart87.xml" ContentType="application/vnd.openxmlformats-officedocument.drawingml.chart+xml"/>
  <Override PartName="/xl/charts/style71.xml" ContentType="application/vnd.ms-office.chartstyle+xml"/>
  <Override PartName="/xl/charts/colors71.xml" ContentType="application/vnd.ms-office.chartcolorstyle+xml"/>
  <Override PartName="/xl/charts/chart88.xml" ContentType="application/vnd.openxmlformats-officedocument.drawingml.chart+xml"/>
  <Override PartName="/xl/charts/style72.xml" ContentType="application/vnd.ms-office.chartstyle+xml"/>
  <Override PartName="/xl/charts/colors72.xml" ContentType="application/vnd.ms-office.chartcolorstyle+xml"/>
  <Override PartName="/xl/charts/chart89.xml" ContentType="application/vnd.openxmlformats-officedocument.drawingml.chart+xml"/>
  <Override PartName="/xl/charts/style73.xml" ContentType="application/vnd.ms-office.chartstyle+xml"/>
  <Override PartName="/xl/charts/colors73.xml" ContentType="application/vnd.ms-office.chartcolorstyle+xml"/>
  <Override PartName="/xl/charts/chart90.xml" ContentType="application/vnd.openxmlformats-officedocument.drawingml.chart+xml"/>
  <Override PartName="/xl/charts/style74.xml" ContentType="application/vnd.ms-office.chartstyle+xml"/>
  <Override PartName="/xl/charts/colors74.xml" ContentType="application/vnd.ms-office.chartcolorstyle+xml"/>
  <Override PartName="/xl/charts/chart91.xml" ContentType="application/vnd.openxmlformats-officedocument.drawingml.chart+xml"/>
  <Override PartName="/xl/charts/style75.xml" ContentType="application/vnd.ms-office.chartstyle+xml"/>
  <Override PartName="/xl/charts/colors75.xml" ContentType="application/vnd.ms-office.chartcolorstyle+xml"/>
  <Override PartName="/xl/charts/chart92.xml" ContentType="application/vnd.openxmlformats-officedocument.drawingml.chart+xml"/>
  <Override PartName="/xl/charts/style76.xml" ContentType="application/vnd.ms-office.chartstyle+xml"/>
  <Override PartName="/xl/charts/colors76.xml" ContentType="application/vnd.ms-office.chartcolorstyle+xml"/>
  <Override PartName="/xl/charts/chart93.xml" ContentType="application/vnd.openxmlformats-officedocument.drawingml.chart+xml"/>
  <Override PartName="/xl/charts/chart94.xml" ContentType="application/vnd.openxmlformats-officedocument.drawingml.chart+xml"/>
  <Override PartName="/xl/charts/style77.xml" ContentType="application/vnd.ms-office.chartstyle+xml"/>
  <Override PartName="/xl/charts/colors77.xml" ContentType="application/vnd.ms-office.chartcolorstyle+xml"/>
  <Override PartName="/xl/charts/chart95.xml" ContentType="application/vnd.openxmlformats-officedocument.drawingml.chart+xml"/>
  <Override PartName="/xl/charts/style78.xml" ContentType="application/vnd.ms-office.chartstyle+xml"/>
  <Override PartName="/xl/charts/colors78.xml" ContentType="application/vnd.ms-office.chartcolorstyle+xml"/>
  <Override PartName="/xl/charts/chart96.xml" ContentType="application/vnd.openxmlformats-officedocument.drawingml.chart+xml"/>
  <Override PartName="/xl/charts/style79.xml" ContentType="application/vnd.ms-office.chartstyle+xml"/>
  <Override PartName="/xl/charts/colors79.xml" ContentType="application/vnd.ms-office.chartcolorstyle+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8.xml" ContentType="application/vnd.openxmlformats-officedocument.drawing+xml"/>
  <Override PartName="/xl/slicers/slicer8.xml" ContentType="application/vnd.ms-excel.slicer+xml"/>
  <Override PartName="/xl/charts/chart100.xml" ContentType="application/vnd.openxmlformats-officedocument.drawingml.chart+xml"/>
  <Override PartName="/xl/charts/style81.xml" ContentType="application/vnd.ms-office.chartstyle+xml"/>
  <Override PartName="/xl/charts/colors81.xml" ContentType="application/vnd.ms-office.chartcolorstyle+xml"/>
  <Override PartName="/xl/charts/chart101.xml" ContentType="application/vnd.openxmlformats-officedocument.drawingml.chart+xml"/>
  <Override PartName="/xl/charts/style82.xml" ContentType="application/vnd.ms-office.chartstyle+xml"/>
  <Override PartName="/xl/charts/colors82.xml" ContentType="application/vnd.ms-office.chartcolorstyle+xml"/>
  <Override PartName="/xl/charts/chart102.xml" ContentType="application/vnd.openxmlformats-officedocument.drawingml.chart+xml"/>
  <Override PartName="/xl/charts/style83.xml" ContentType="application/vnd.ms-office.chartstyle+xml"/>
  <Override PartName="/xl/charts/colors83.xml" ContentType="application/vnd.ms-office.chartcolorstyle+xml"/>
  <Override PartName="/xl/charts/chart103.xml" ContentType="application/vnd.openxmlformats-officedocument.drawingml.chart+xml"/>
  <Override PartName="/xl/charts/style84.xml" ContentType="application/vnd.ms-office.chartstyle+xml"/>
  <Override PartName="/xl/charts/colors84.xml" ContentType="application/vnd.ms-office.chartcolorstyle+xml"/>
  <Override PartName="/xl/charts/chart104.xml" ContentType="application/vnd.openxmlformats-officedocument.drawingml.chart+xml"/>
  <Override PartName="/xl/charts/style85.xml" ContentType="application/vnd.ms-office.chartstyle+xml"/>
  <Override PartName="/xl/charts/colors85.xml" ContentType="application/vnd.ms-office.chartcolorstyle+xml"/>
  <Override PartName="/xl/charts/chart105.xml" ContentType="application/vnd.openxmlformats-officedocument.drawingml.chart+xml"/>
  <Override PartName="/xl/charts/style86.xml" ContentType="application/vnd.ms-office.chartstyle+xml"/>
  <Override PartName="/xl/charts/colors86.xml" ContentType="application/vnd.ms-office.chartcolorstyle+xml"/>
  <Override PartName="/xl/charts/chart106.xml" ContentType="application/vnd.openxmlformats-officedocument.drawingml.chart+xml"/>
  <Override PartName="/xl/charts/style87.xml" ContentType="application/vnd.ms-office.chartstyle+xml"/>
  <Override PartName="/xl/charts/colors87.xml" ContentType="application/vnd.ms-office.chartcolorstyle+xml"/>
  <Override PartName="/xl/charts/chart107.xml" ContentType="application/vnd.openxmlformats-officedocument.drawingml.chart+xml"/>
  <Override PartName="/xl/charts/style88.xml" ContentType="application/vnd.ms-office.chartstyle+xml"/>
  <Override PartName="/xl/charts/colors88.xml" ContentType="application/vnd.ms-office.chartcolorstyle+xml"/>
  <Override PartName="/xl/charts/chart108.xml" ContentType="application/vnd.openxmlformats-officedocument.drawingml.chart+xml"/>
  <Override PartName="/xl/charts/style89.xml" ContentType="application/vnd.ms-office.chartstyle+xml"/>
  <Override PartName="/xl/charts/colors89.xml" ContentType="application/vnd.ms-office.chartcolorstyle+xml"/>
  <Override PartName="/xl/charts/chart109.xml" ContentType="application/vnd.openxmlformats-officedocument.drawingml.chart+xml"/>
  <Override PartName="/xl/charts/style90.xml" ContentType="application/vnd.ms-office.chartstyle+xml"/>
  <Override PartName="/xl/charts/colors90.xml" ContentType="application/vnd.ms-office.chartcolorstyle+xml"/>
  <Override PartName="/xl/charts/chart110.xml" ContentType="application/vnd.openxmlformats-officedocument.drawingml.chart+xml"/>
  <Override PartName="/xl/charts/style91.xml" ContentType="application/vnd.ms-office.chartstyle+xml"/>
  <Override PartName="/xl/charts/colors91.xml" ContentType="application/vnd.ms-office.chartcolorstyle+xml"/>
  <Override PartName="/xl/charts/chart111.xml" ContentType="application/vnd.openxmlformats-officedocument.drawingml.chart+xml"/>
  <Override PartName="/xl/charts/style92.xml" ContentType="application/vnd.ms-office.chartstyle+xml"/>
  <Override PartName="/xl/charts/colors92.xml" ContentType="application/vnd.ms-office.chartcolorstyle+xml"/>
  <Override PartName="/xl/charts/chart112.xml" ContentType="application/vnd.openxmlformats-officedocument.drawingml.chart+xml"/>
  <Override PartName="/xl/charts/chart113.xml" ContentType="application/vnd.openxmlformats-officedocument.drawingml.chart+xml"/>
  <Override PartName="/xl/charts/style93.xml" ContentType="application/vnd.ms-office.chartstyle+xml"/>
  <Override PartName="/xl/charts/colors9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2\on going\Sales-project-management - Dasboard\"/>
    </mc:Choice>
  </mc:AlternateContent>
  <xr:revisionPtr revIDLastSave="0" documentId="13_ncr:1_{6F854E72-DA49-4840-963B-4A2C94F63A12}" xr6:coauthVersionLast="47" xr6:coauthVersionMax="47" xr10:uidLastSave="{00000000-0000-0000-0000-000000000000}"/>
  <bookViews>
    <workbookView xWindow="-120" yWindow="-120" windowWidth="20730" windowHeight="11040" tabRatio="818" activeTab="6" xr2:uid="{8A5028E0-8C7E-41DA-9AFF-489D674F372B}"/>
  </bookViews>
  <sheets>
    <sheet name="DASHBOARD" sheetId="1" r:id="rId1"/>
    <sheet name="DASHBOARD TOP3" sheetId="13" state="hidden" r:id="rId2"/>
    <sheet name="Visitors and Buyers" sheetId="8" r:id="rId3"/>
    <sheet name="Sales Funnel" sheetId="9" r:id="rId4"/>
    <sheet name="Roadmap" sheetId="10" r:id="rId5"/>
    <sheet name="Sales Volume" sheetId="11" r:id="rId6"/>
    <sheet name="Sales Volume V2" sheetId="12" r:id="rId7"/>
    <sheet name="DASHBOARD SV" sheetId="7" state="hidden" r:id="rId8"/>
    <sheet name="Processing" sheetId="3" r:id="rId9"/>
    <sheet name="Control" sheetId="6" r:id="rId10"/>
    <sheet name="Data" sheetId="4" r:id="rId11"/>
    <sheet name="Resources" sheetId="2" state="hidden" r:id="rId12"/>
  </sheets>
  <definedNames>
    <definedName name="Slicer_Month">#N/A</definedName>
    <definedName name="Slicer_Year">#N/A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7" i="3" l="1"/>
  <c r="E38" i="3"/>
  <c r="E36" i="3"/>
  <c r="E33" i="3"/>
  <c r="Q17" i="3" a="1"/>
  <c r="Q17" i="3" s="1"/>
  <c r="R16" i="3" s="1" a="1"/>
  <c r="R16" i="3" s="1"/>
  <c r="R20" i="3" l="1"/>
  <c r="R19" i="3"/>
  <c r="Q18" i="3"/>
  <c r="Q19" i="3"/>
  <c r="R21" i="3" l="1"/>
  <c r="Q20" i="3"/>
  <c r="N13" i="3" l="1"/>
  <c r="P16" i="3" a="1"/>
  <c r="P16" i="3" s="1"/>
  <c r="T7" i="3"/>
  <c r="C24" i="3"/>
  <c r="B3" i="3"/>
  <c r="B19" i="3"/>
  <c r="S6" i="3"/>
  <c r="F14" i="3"/>
  <c r="C4" i="3"/>
  <c r="C21" i="3"/>
  <c r="C36" i="3"/>
  <c r="O7" i="3"/>
  <c r="I3" i="3"/>
  <c r="F4" i="3"/>
  <c r="C37" i="3"/>
  <c r="S7" i="3"/>
  <c r="I10" i="3"/>
  <c r="C10" i="3"/>
  <c r="F11" i="3"/>
  <c r="T6" i="3"/>
  <c r="C8" i="3"/>
  <c r="F8" i="3"/>
  <c r="D22" i="3"/>
  <c r="C39" i="3"/>
  <c r="S11" i="3"/>
  <c r="T8" i="3"/>
  <c r="D18" i="3"/>
  <c r="B23" i="3"/>
  <c r="C22" i="3"/>
  <c r="C25" i="3"/>
  <c r="C9" i="3"/>
  <c r="B28" i="3"/>
  <c r="I6" i="3"/>
  <c r="I7" i="3"/>
  <c r="B4" i="3"/>
  <c r="I4" i="3"/>
  <c r="I9" i="3"/>
  <c r="S4" i="3"/>
  <c r="B24" i="3"/>
  <c r="I5" i="3"/>
  <c r="C13" i="3"/>
  <c r="S10" i="3"/>
  <c r="S5" i="3"/>
  <c r="B18" i="3"/>
  <c r="F10" i="3"/>
  <c r="D19" i="3"/>
  <c r="B12" i="3"/>
  <c r="B7" i="3"/>
  <c r="V15" i="3"/>
  <c r="B25" i="3"/>
  <c r="B9" i="3"/>
  <c r="T14" i="3"/>
  <c r="O11" i="3"/>
  <c r="O10" i="3"/>
  <c r="B26" i="3"/>
  <c r="C19" i="3"/>
  <c r="S3" i="3"/>
  <c r="B8" i="3"/>
  <c r="C3" i="3"/>
  <c r="D24" i="3"/>
  <c r="T5" i="3"/>
  <c r="F7" i="3"/>
  <c r="F12" i="3"/>
  <c r="I14" i="3"/>
  <c r="S12" i="3"/>
  <c r="U15" i="3"/>
  <c r="T3" i="3"/>
  <c r="C40" i="3"/>
  <c r="C28" i="3"/>
  <c r="C23" i="3"/>
  <c r="B21" i="3"/>
  <c r="C7" i="3"/>
  <c r="B27" i="3"/>
  <c r="T11" i="3"/>
  <c r="B20" i="3"/>
  <c r="C5" i="3"/>
  <c r="I11" i="3"/>
  <c r="O9" i="3"/>
  <c r="D29" i="3"/>
  <c r="B10" i="3"/>
  <c r="B6" i="3"/>
  <c r="S14" i="3"/>
  <c r="I12" i="3"/>
  <c r="C26" i="3"/>
  <c r="D23" i="3"/>
  <c r="D28" i="3"/>
  <c r="B14" i="3"/>
  <c r="C27" i="3"/>
  <c r="O8" i="3"/>
  <c r="C29" i="3"/>
  <c r="I13" i="3"/>
  <c r="C14" i="3"/>
  <c r="B29" i="3"/>
  <c r="D21" i="3"/>
  <c r="T4" i="3"/>
  <c r="T13" i="3"/>
  <c r="C38" i="3"/>
  <c r="S8" i="3"/>
  <c r="D26" i="3"/>
  <c r="F5" i="3"/>
  <c r="B22" i="3"/>
  <c r="T9" i="3"/>
  <c r="D25" i="3"/>
  <c r="C11" i="3"/>
  <c r="I8" i="3"/>
  <c r="B5" i="3"/>
  <c r="F9" i="3"/>
  <c r="F13" i="3"/>
  <c r="S13" i="3"/>
  <c r="C12" i="3"/>
  <c r="T12" i="3"/>
  <c r="C6" i="3"/>
  <c r="F3" i="3"/>
  <c r="C18" i="3"/>
  <c r="S9" i="3"/>
  <c r="B11" i="3"/>
  <c r="B13" i="3"/>
  <c r="D20" i="3"/>
  <c r="T10" i="3"/>
  <c r="D27" i="3"/>
  <c r="F6" i="3"/>
  <c r="C20" i="3"/>
  <c r="G13" i="3" l="1"/>
  <c r="H13" i="3" s="1"/>
  <c r="K13" i="3" s="1"/>
  <c r="G11" i="3"/>
  <c r="H11" i="3" s="1"/>
  <c r="K11" i="3" s="1"/>
  <c r="G5" i="3"/>
  <c r="H5" i="3" s="1"/>
  <c r="K5" i="3" s="1"/>
  <c r="J8" i="3"/>
  <c r="J13" i="3"/>
  <c r="G14" i="3"/>
  <c r="H14" i="3" s="1"/>
  <c r="K14" i="3" s="1"/>
  <c r="J12" i="3"/>
  <c r="G6" i="3"/>
  <c r="H6" i="3" s="1"/>
  <c r="K6" i="3" s="1"/>
  <c r="G10" i="3"/>
  <c r="H10" i="3" s="1"/>
  <c r="K10" i="3" s="1"/>
  <c r="J11" i="3"/>
  <c r="U16" i="3"/>
  <c r="J14" i="3"/>
  <c r="G8" i="3"/>
  <c r="H8" i="3" s="1"/>
  <c r="K8" i="3" s="1"/>
  <c r="G9" i="3"/>
  <c r="H9" i="3" s="1"/>
  <c r="K9" i="3" s="1"/>
  <c r="V16" i="3"/>
  <c r="G7" i="3"/>
  <c r="H7" i="3" s="1"/>
  <c r="K7" i="3" s="1"/>
  <c r="G12" i="3"/>
  <c r="H12" i="3" s="1"/>
  <c r="K12" i="3" s="1"/>
  <c r="J5" i="3"/>
  <c r="J9" i="3"/>
  <c r="J4" i="3"/>
  <c r="G4" i="3"/>
  <c r="H4" i="3" s="1"/>
  <c r="K4" i="3" s="1"/>
  <c r="J7" i="3"/>
  <c r="J6" i="3"/>
  <c r="J10" i="3"/>
  <c r="J3" i="3"/>
  <c r="F36" i="3" a="1"/>
  <c r="G3" i="3"/>
  <c r="H3" i="3" s="1"/>
  <c r="K3" i="3" s="1"/>
  <c r="R17" i="3"/>
  <c r="U6" i="3" l="1"/>
  <c r="V6" i="3"/>
  <c r="L6" i="3"/>
  <c r="L14" i="3"/>
  <c r="U14" i="3"/>
  <c r="V14" i="3"/>
  <c r="U12" i="3"/>
  <c r="L12" i="3"/>
  <c r="V12" i="3"/>
  <c r="V10" i="3"/>
  <c r="L10" i="3"/>
  <c r="U10" i="3"/>
  <c r="V7" i="3"/>
  <c r="U7" i="3"/>
  <c r="L7" i="3"/>
  <c r="U4" i="3"/>
  <c r="L4" i="3"/>
  <c r="V4" i="3"/>
  <c r="U3" i="3"/>
  <c r="L3" i="3"/>
  <c r="V3" i="3"/>
  <c r="V5" i="3"/>
  <c r="U5" i="3"/>
  <c r="L5" i="3"/>
  <c r="U9" i="3"/>
  <c r="V9" i="3"/>
  <c r="L9" i="3"/>
  <c r="L11" i="3"/>
  <c r="U11" i="3"/>
  <c r="V11" i="3"/>
  <c r="F36" i="3"/>
  <c r="G40" i="3"/>
  <c r="G37" i="3"/>
  <c r="H36" i="3"/>
  <c r="H39" i="3"/>
  <c r="H38" i="3"/>
  <c r="F38" i="3"/>
  <c r="G38" i="3"/>
  <c r="F40" i="3"/>
  <c r="F37" i="3"/>
  <c r="G36" i="3"/>
  <c r="G39" i="3"/>
  <c r="H37" i="3"/>
  <c r="F39" i="3"/>
  <c r="H40" i="3"/>
  <c r="U8" i="3"/>
  <c r="V8" i="3"/>
  <c r="L8" i="3"/>
  <c r="L13" i="3"/>
  <c r="U13" i="3"/>
  <c r="V13" i="3"/>
  <c r="G19" i="3"/>
  <c r="J19" i="3" s="1"/>
  <c r="H19" i="3"/>
  <c r="K19" i="3" s="1"/>
  <c r="I19" i="3"/>
  <c r="L19" i="3" s="1"/>
  <c r="G20" i="3"/>
  <c r="J20" i="3" s="1"/>
  <c r="H20" i="3"/>
  <c r="K20" i="3" s="1"/>
  <c r="I20" i="3"/>
  <c r="L20" i="3" s="1"/>
  <c r="G21" i="3"/>
  <c r="J21" i="3" s="1"/>
  <c r="H21" i="3"/>
  <c r="K21" i="3" s="1"/>
  <c r="I21" i="3"/>
  <c r="L21" i="3" s="1"/>
  <c r="G22" i="3"/>
  <c r="J22" i="3" s="1"/>
  <c r="H22" i="3"/>
  <c r="K22" i="3" s="1"/>
  <c r="I22" i="3"/>
  <c r="L22" i="3" s="1"/>
  <c r="G23" i="3"/>
  <c r="J23" i="3" s="1"/>
  <c r="H23" i="3"/>
  <c r="K23" i="3" s="1"/>
  <c r="I23" i="3"/>
  <c r="L23" i="3" s="1"/>
  <c r="G24" i="3"/>
  <c r="J24" i="3" s="1"/>
  <c r="H24" i="3"/>
  <c r="K24" i="3" s="1"/>
  <c r="I24" i="3"/>
  <c r="L24" i="3" s="1"/>
  <c r="G25" i="3"/>
  <c r="J25" i="3" s="1"/>
  <c r="H25" i="3"/>
  <c r="K25" i="3" s="1"/>
  <c r="I25" i="3"/>
  <c r="L25" i="3" s="1"/>
  <c r="G26" i="3"/>
  <c r="J26" i="3" s="1"/>
  <c r="H26" i="3"/>
  <c r="K26" i="3" s="1"/>
  <c r="I26" i="3"/>
  <c r="L26" i="3" s="1"/>
  <c r="G27" i="3"/>
  <c r="J27" i="3" s="1"/>
  <c r="H27" i="3"/>
  <c r="K27" i="3" s="1"/>
  <c r="I27" i="3"/>
  <c r="L27" i="3" s="1"/>
  <c r="G28" i="3"/>
  <c r="J28" i="3" s="1"/>
  <c r="H28" i="3"/>
  <c r="K28" i="3" s="1"/>
  <c r="I28" i="3"/>
  <c r="L28" i="3" s="1"/>
  <c r="G29" i="3"/>
  <c r="J29" i="3" s="1"/>
  <c r="H29" i="3"/>
  <c r="K29" i="3" s="1"/>
  <c r="I29" i="3"/>
  <c r="L29" i="3" s="1"/>
  <c r="I18" i="3"/>
  <c r="L18" i="3" s="1"/>
  <c r="G18" i="3"/>
  <c r="J18" i="3" s="1"/>
  <c r="H18" i="3"/>
  <c r="K18" i="3" s="1"/>
  <c r="P10" i="3"/>
  <c r="P9" i="3"/>
  <c r="P8" i="3"/>
  <c r="P7" i="3"/>
  <c r="P11" i="3"/>
  <c r="J15" i="3" a="1"/>
  <c r="J15" i="3" s="1"/>
  <c r="L36" i="3" l="1"/>
  <c r="I36" i="3"/>
  <c r="K36" i="3" s="1"/>
  <c r="J36" i="3"/>
  <c r="J37" i="3"/>
  <c r="L37" i="3"/>
  <c r="I37" i="3"/>
  <c r="K37" i="3" s="1"/>
  <c r="R36" i="3"/>
  <c r="N36" i="3"/>
  <c r="Q36" i="3"/>
  <c r="O36" i="3"/>
  <c r="P36" i="3"/>
  <c r="Q37" i="3"/>
  <c r="R37" i="3"/>
  <c r="P37" i="3"/>
  <c r="O37" i="3"/>
  <c r="N37" i="3"/>
  <c r="J38" i="3"/>
  <c r="I38" i="3"/>
  <c r="K38" i="3" s="1"/>
  <c r="L38" i="3"/>
  <c r="Q38" i="3"/>
  <c r="R38" i="3"/>
  <c r="N38" i="3"/>
  <c r="P38" i="3"/>
  <c r="O38" i="3"/>
  <c r="I15" i="3" a="1"/>
  <c r="I15" i="3" s="1"/>
  <c r="C15" i="3"/>
  <c r="B15" i="3"/>
  <c r="J30" i="3" a="1"/>
  <c r="J30" i="3" s="1"/>
  <c r="B30" i="3"/>
  <c r="D30" i="3"/>
  <c r="D32" i="3" s="1"/>
  <c r="C30" i="3"/>
  <c r="C32" i="3" s="1"/>
  <c r="K15" i="3" a="1"/>
  <c r="K15" i="3" s="1"/>
  <c r="B32" i="3" l="1"/>
  <c r="B31" i="3"/>
  <c r="B33" i="3" s="1"/>
  <c r="N2" i="3"/>
  <c r="O2" i="3"/>
  <c r="O6" i="3"/>
  <c r="O13" i="3" s="1"/>
  <c r="O3" i="3" l="1"/>
  <c r="P2" i="3"/>
  <c r="O1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<sst xmlns="http://schemas.openxmlformats.org/spreadsheetml/2006/main" count="261" uniqueCount="113">
  <si>
    <t>Visitors &amp; Buyers</t>
  </si>
  <si>
    <t>Visitors</t>
  </si>
  <si>
    <t>Buyers</t>
  </si>
  <si>
    <t>Cursor V</t>
  </si>
  <si>
    <t>Cursor B</t>
  </si>
  <si>
    <t>JAN</t>
  </si>
  <si>
    <t>FEB</t>
  </si>
  <si>
    <t>MAR</t>
  </si>
  <si>
    <t>APR</t>
  </si>
  <si>
    <t>MAY</t>
  </si>
  <si>
    <t>JUN</t>
  </si>
  <si>
    <t>JUL</t>
  </si>
  <si>
    <t>AUG</t>
  </si>
  <si>
    <t>SEP</t>
  </si>
  <si>
    <t>OCT</t>
  </si>
  <si>
    <t>NOV</t>
  </si>
  <si>
    <t>DEC</t>
  </si>
  <si>
    <t>Cursor C</t>
  </si>
  <si>
    <t>Conversion</t>
  </si>
  <si>
    <t>Sales Funnel</t>
  </si>
  <si>
    <t>A</t>
  </si>
  <si>
    <t>B</t>
  </si>
  <si>
    <t>C</t>
  </si>
  <si>
    <t>Product A</t>
  </si>
  <si>
    <t>Product B</t>
  </si>
  <si>
    <t>Product C</t>
  </si>
  <si>
    <t>Cursor A</t>
  </si>
  <si>
    <t>Roadmap</t>
  </si>
  <si>
    <t>Plan</t>
  </si>
  <si>
    <t>Study</t>
  </si>
  <si>
    <t>Brand</t>
  </si>
  <si>
    <t>Price</t>
  </si>
  <si>
    <t>Offer</t>
  </si>
  <si>
    <t>Setup</t>
  </si>
  <si>
    <t>Launch</t>
  </si>
  <si>
    <t>Promo</t>
  </si>
  <si>
    <t>Track</t>
  </si>
  <si>
    <t>Adapt</t>
  </si>
  <si>
    <t>Grow</t>
  </si>
  <si>
    <t>Advert</t>
  </si>
  <si>
    <t>Project Plan Starting Point</t>
  </si>
  <si>
    <t>Scaling Up the Next Cycle</t>
  </si>
  <si>
    <t>Sales Volume</t>
  </si>
  <si>
    <t>Purchase Volume</t>
  </si>
  <si>
    <t>Cursor S</t>
  </si>
  <si>
    <t>Cursor P</t>
  </si>
  <si>
    <t>Cursor F</t>
  </si>
  <si>
    <t>Tasks</t>
  </si>
  <si>
    <t>Select</t>
  </si>
  <si>
    <t>Year</t>
  </si>
  <si>
    <t>Month</t>
  </si>
  <si>
    <t>New Visitors</t>
  </si>
  <si>
    <t>New Buyers</t>
  </si>
  <si>
    <t>Label</t>
  </si>
  <si>
    <t>Returning Buyers</t>
  </si>
  <si>
    <t>Level 1</t>
  </si>
  <si>
    <t>Level 2</t>
  </si>
  <si>
    <t>Level 3</t>
  </si>
  <si>
    <t>Level 4</t>
  </si>
  <si>
    <t>Level 5</t>
  </si>
  <si>
    <t>Row Labels</t>
  </si>
  <si>
    <t>Grand Total</t>
  </si>
  <si>
    <t>Sum of Visitors</t>
  </si>
  <si>
    <t>Sum of Returning Buyers</t>
  </si>
  <si>
    <t>Sum of New Buyers</t>
  </si>
  <si>
    <t>Sum of Purchase Volume</t>
  </si>
  <si>
    <t>Sum of Sales Volume</t>
  </si>
  <si>
    <t>Sum of Product A</t>
  </si>
  <si>
    <t>Sum of Product B</t>
  </si>
  <si>
    <t>Sum of Product C</t>
  </si>
  <si>
    <t>Average of Level 1</t>
  </si>
  <si>
    <t>Average of Level 2</t>
  </si>
  <si>
    <t>Average of Level 3</t>
  </si>
  <si>
    <t>Average of Level 4</t>
  </si>
  <si>
    <t>Average of Level 5</t>
  </si>
  <si>
    <t>Total</t>
  </si>
  <si>
    <t>Actual</t>
  </si>
  <si>
    <t>Ethan Parker</t>
  </si>
  <si>
    <t>Alex Mitchell</t>
  </si>
  <si>
    <t>Lucas Bennett</t>
  </si>
  <si>
    <t>Emma Sullivan</t>
  </si>
  <si>
    <t>Sophia Reynolds</t>
  </si>
  <si>
    <t>Sum of Ethan Parker</t>
  </si>
  <si>
    <t>Sum of Alex Mitchell</t>
  </si>
  <si>
    <t>Sum of Lucas Bennett</t>
  </si>
  <si>
    <t>Sum of Emma Sullivan</t>
  </si>
  <si>
    <t>Sum of Sophia Reynolds</t>
  </si>
  <si>
    <t>KPI Plan</t>
  </si>
  <si>
    <t>Code</t>
  </si>
  <si>
    <t>Sales</t>
  </si>
  <si>
    <t>Sales Manager</t>
  </si>
  <si>
    <t>Top 1</t>
  </si>
  <si>
    <t>Top 2</t>
  </si>
  <si>
    <t>Top 3</t>
  </si>
  <si>
    <t>Top-3 Sales Managers</t>
  </si>
  <si>
    <t>Awareness</t>
  </si>
  <si>
    <t>Interest</t>
  </si>
  <si>
    <t>Desire</t>
  </si>
  <si>
    <t>Action</t>
  </si>
  <si>
    <t>Checkout</t>
  </si>
  <si>
    <t>January</t>
  </si>
  <si>
    <t>February</t>
  </si>
  <si>
    <t>March</t>
  </si>
  <si>
    <t>April</t>
  </si>
  <si>
    <t>May</t>
  </si>
  <si>
    <t>June</t>
  </si>
  <si>
    <t>July</t>
  </si>
  <si>
    <t>August</t>
  </si>
  <si>
    <t>September</t>
  </si>
  <si>
    <t>October</t>
  </si>
  <si>
    <t>November</t>
  </si>
  <si>
    <t>December</t>
  </si>
  <si>
    <t>https://exceltable.com/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</si>
</sst>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quot;$&quot;* #,##0.00_);_(&quot;$&quot;* \(#,##0.00\);_(&quot;$&quot;* &quot;-&quot;??_);_(@_)"/>
    <numFmt numFmtId="165" formatCode="#\ ###\ ###"/>
    <numFmt numFmtId="166" formatCode="_(&quot;$&quot;* #,##0_);_(&quot;$&quot;* \(#,##0\);_(&quot;$&quot;* &quot;-&quot;??_);_(@_)"/>
    <numFmt numFmtId="167" formatCode="0.0%"/>
  </numFmts>
  <fonts count="7" x14ac:knownFonts="1">
    <font>
      <sz val="11"/>
      <color theme="1"/>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sz val="11"/>
      <color rgb="FFFF0000"/>
      <name val="Aptos Narrow"/>
      <family val="2"/>
      <scheme val="minor"/>
    </font>
    <font>
      <u/>
      <sz val="11"/>
      <color theme="10"/>
      <name val="Aptos Narrow"/>
      <family val="2"/>
      <scheme val="minor"/>
    </font>
    <font>
      <u/>
      <sz val="18"/>
      <color rgb="FF13BDFC"/>
      <name val="Aptos Narrow"/>
      <family val="2"/>
      <scheme val="minor"/>
    </font>
  </fonts>
  <fills count="3">
    <fill>
      <patternFill patternType="none"/>
    </fill>
    <fill>
      <patternFill patternType="gray125"/>
    </fill>
    <fill>
      <patternFill patternType="solid">
        <fgColor rgb="FF023554"/>
        <bgColor indexed="64"/>
      </patternFill>
    </fill>
  </fills>
  <borders count="1">
    <border>
      <left/>
      <right/>
      <top/>
      <bottom/>
      <diagonal/>
    </border>
  </borders>
  <cellStyleXfs count="4">
    <xf numFmtId="0" fontId="0" fillId="0" borderId="0"/>
    <xf numFmtId="9" fontId="1" fillId="0" borderId="0" applyFont="0" applyFill="0" applyBorder="0" applyAlignment="0" applyProtection="0"/>
    <xf numFmtId="164" fontId="1" fillId="0" borderId="0" applyFont="0" applyFill="0" applyBorder="0" applyAlignment="0" applyProtection="0"/>
    <xf numFmtId="0" fontId="5" fillId="0" borderId="0" applyNumberFormat="0" applyFill="0" applyBorder="0" applyAlignment="0" applyProtection="0"/>
  </cellStyleXfs>
  <cellXfs count="21">
    <xf numFmtId="0" fontId="0" fillId="0" borderId="0" xfId="0"/>
    <xf numFmtId="0" fontId="0" fillId="2" borderId="0" xfId="0" applyFill="1"/>
    <xf numFmtId="9" fontId="0" fillId="0" borderId="0" xfId="0" applyNumberFormat="1"/>
    <xf numFmtId="9" fontId="0" fillId="0" borderId="0" xfId="0" applyNumberFormat="1" applyAlignment="1">
      <alignment horizontal="center"/>
    </xf>
    <xf numFmtId="9" fontId="0" fillId="0" borderId="0" xfId="1" applyFont="1" applyAlignment="1">
      <alignment horizontal="center"/>
    </xf>
    <xf numFmtId="0" fontId="2" fillId="0" borderId="0" xfId="0" applyFont="1"/>
    <xf numFmtId="9" fontId="0" fillId="0" borderId="0" xfId="1" applyFont="1"/>
    <xf numFmtId="165" fontId="0" fillId="0" borderId="0" xfId="0" applyNumberFormat="1"/>
    <xf numFmtId="166" fontId="0" fillId="0" borderId="0" xfId="2" applyNumberFormat="1" applyFont="1"/>
    <xf numFmtId="0" fontId="0" fillId="0" borderId="0" xfId="0" applyAlignment="1">
      <alignment horizontal="center"/>
    </xf>
    <xf numFmtId="0" fontId="2" fillId="0" borderId="0" xfId="0" applyFont="1" applyAlignment="1">
      <alignment horizontal="center"/>
    </xf>
    <xf numFmtId="166" fontId="0" fillId="0" borderId="0" xfId="0" applyNumberFormat="1"/>
    <xf numFmtId="165" fontId="0" fillId="0" borderId="0" xfId="0" applyNumberFormat="1" applyAlignment="1">
      <alignment horizontal="center"/>
    </xf>
    <xf numFmtId="9" fontId="2" fillId="0" borderId="0" xfId="1" applyFont="1" applyAlignment="1">
      <alignment horizontal="center"/>
    </xf>
    <xf numFmtId="0" fontId="0" fillId="0" borderId="0" xfId="0" applyAlignment="1">
      <alignment horizontal="left"/>
    </xf>
    <xf numFmtId="0" fontId="0" fillId="0" borderId="0" xfId="0" pivotButton="1"/>
    <xf numFmtId="167" fontId="4" fillId="0" borderId="0" xfId="1" applyNumberFormat="1" applyFont="1" applyAlignment="1">
      <alignment horizontal="center"/>
    </xf>
    <xf numFmtId="0" fontId="0" fillId="0" borderId="0" xfId="2" applyNumberFormat="1" applyFont="1"/>
    <xf numFmtId="0" fontId="0" fillId="0" borderId="0" xfId="0" applyAlignment="1">
      <alignment horizontal="right"/>
    </xf>
    <xf numFmtId="0" fontId="6" fillId="2" borderId="0" xfId="3" applyFont="1" applyFill="1" applyAlignment="1">
      <alignment horizontal="center" vertical="center"/>
    </xf>
    <xf numFmtId="0" fontId="0" fillId="0" borderId="0" xfId="0" applyNumberFormat="1"/>
  </cellXfs>
  <cellStyles count="4">
    <cellStyle name="Currency" xfId="2" builtinId="4"/>
    <cellStyle name="Hyperlink" xfId="3" builtinId="8"/>
    <cellStyle name="Normal" xfId="0" builtinId="0"/>
    <cellStyle name="Percent" xfId="1" builtinId="5"/>
  </cellStyles>
  <dxfs count="23">
    <dxf>
      <font>
        <b val="0"/>
        <i val="0"/>
        <strike val="0"/>
        <condense val="0"/>
        <extend val="0"/>
        <outline val="0"/>
        <shadow val="0"/>
        <u val="none"/>
        <vertAlign val="baseline"/>
        <sz val="11"/>
        <color theme="1"/>
        <name val="Aptos Narrow"/>
        <family val="2"/>
        <scheme val="minor"/>
      </font>
      <numFmt numFmtId="166" formatCode="_(&quot;$&quot;* #,##0_);_(&quot;$&quot;* \(#,##0\);_(&quot;$&quot;*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6" formatCode="_(&quot;$&quot;* #,##0_);_(&quot;$&quot;* \(#,##0\);_(&quot;$&quot;*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6" formatCode="_(&quot;$&quot;* #,##0_);_(&quot;$&quot;* \(#,##0\);_(&quot;$&quot;*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6" formatCode="_(&quot;$&quot;* #,##0_);_(&quot;$&quot;* \(#,##0\);_(&quot;$&quot;*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6" formatCode="_(&quot;$&quot;* #,##0_);_(&quot;$&quot;* \(#,##0\);_(&quot;$&quot;*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6" formatCode="_(&quot;$&quot;* #,##0_);_(&quot;$&quot;* \(#,##0\);_(&quot;$&quot;* &quot;-&quot;??_);_(@_)"/>
    </dxf>
    <dxf>
      <font>
        <b val="0"/>
        <i val="0"/>
        <strike val="0"/>
        <condense val="0"/>
        <extend val="0"/>
        <outline val="0"/>
        <shadow val="0"/>
        <u val="none"/>
        <vertAlign val="baseline"/>
        <sz val="11"/>
        <color theme="1"/>
        <name val="Aptos Narrow"/>
        <family val="2"/>
        <scheme val="minor"/>
      </font>
      <numFmt numFmtId="166" formatCode="_(&quot;$&quot;* #,##0_);_(&quot;$&quot;* \(#,##0\);_(&quot;$&quot;* &quot;-&quot;??_);_(@_)"/>
    </dxf>
    <dxf>
      <font>
        <b val="0"/>
        <i val="0"/>
        <strike val="0"/>
        <condense val="0"/>
        <extend val="0"/>
        <outline val="0"/>
        <shadow val="0"/>
        <u val="none"/>
        <vertAlign val="baseline"/>
        <sz val="11"/>
        <color theme="1"/>
        <name val="Aptos Narrow"/>
        <family val="2"/>
        <scheme val="minor"/>
      </font>
      <numFmt numFmtId="166" formatCode="_(&quot;$&quot;* #,##0_);_(&quot;$&quot;* \(#,##0\);_(&quot;$&quot;* &quot;-&quot;??_);_(@_)"/>
    </dxf>
    <dxf>
      <numFmt numFmtId="166" formatCode="_(&quot;$&quot;* #,##0_);_(&quot;$&quot;* \(#,##0\);_(&quot;$&quot;* &quot;-&quot;??_);_(@_)"/>
    </dxf>
    <dxf>
      <numFmt numFmtId="166" formatCode="_(&quot;$&quot;* #,##0_);_(&quot;$&quot;* \(#,##0\);_(&quot;$&quot;* &quot;-&quot;??_);_(@_)"/>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dxf>
    <dxf>
      <font>
        <b/>
        <color theme="1"/>
      </font>
      <border>
        <bottom style="thin">
          <color theme="4"/>
        </bottom>
        <vertical/>
        <horizontal/>
      </border>
    </dxf>
    <dxf>
      <font>
        <color theme="1"/>
      </font>
      <fill>
        <patternFill>
          <bgColor rgb="FFDEECEF"/>
        </patternFill>
      </fill>
      <border diagonalUp="0" diagonalDown="0">
        <left/>
        <right/>
        <top/>
        <bottom/>
        <vertical/>
        <horizontal/>
      </border>
    </dxf>
    <dxf>
      <font>
        <b/>
        <color theme="1"/>
      </font>
      <border>
        <bottom style="thin">
          <color theme="4"/>
        </bottom>
        <vertical/>
        <horizontal/>
      </border>
    </dxf>
    <dxf>
      <font>
        <color theme="1"/>
      </font>
      <fill>
        <patternFill>
          <bgColor rgb="FF07274E"/>
        </patternFill>
      </fill>
      <border diagonalUp="0" diagonalDown="0">
        <left/>
        <right/>
        <top/>
        <bottom/>
        <vertical/>
        <horizontal/>
      </border>
    </dxf>
  </dxfs>
  <tableStyles count="2" defaultTableStyle="TableStyleMedium2" defaultPivotStyle="PivotStyleLight16">
    <tableStyle name="SlicerStyleLight1 2 3" pivot="0" table="0" count="10" xr9:uid="{8BB472CC-3386-41B8-AE5F-D192DB4B5335}">
      <tableStyleElement type="wholeTable" dxfId="22"/>
      <tableStyleElement type="headerRow" dxfId="21"/>
    </tableStyle>
    <tableStyle name="SlicerStyleLight1 2 3 2" pivot="0" table="0" count="10" xr9:uid="{A429D96D-07EB-4A07-A243-E066A095F6DF}">
      <tableStyleElement type="wholeTable" dxfId="20"/>
      <tableStyleElement type="headerRow" dxfId="19"/>
    </tableStyle>
  </tableStyles>
  <colors>
    <mruColors>
      <color rgb="FF13BDFC"/>
      <color rgb="FF2384F9"/>
      <color rgb="FFEFA081"/>
      <color rgb="FFEA855C"/>
      <color rgb="FFE1541C"/>
      <color rgb="FF00C5AE"/>
      <color rgb="FFFE9C09"/>
      <color rgb="FFD8E9EC"/>
      <color rgb="FF3D717F"/>
      <color rgb="FF4D8FA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8"/>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8"/>
            <color theme="1"/>
          </font>
          <fill>
            <patternFill patternType="solid">
              <fgColor auto="1"/>
              <bgColor rgb="FFDEECEF"/>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8"/>
            <color theme="1" tint="0.24994659260841701"/>
          </font>
          <fill>
            <patternFill patternType="solid">
              <fgColor auto="1"/>
              <bgColor rgb="FFDEECEF"/>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1"/>
          </font>
          <fill>
            <gradientFill degree="90">
              <stop position="0">
                <color rgb="FF1AFFD5"/>
              </stop>
              <stop position="1">
                <color rgb="FF9BFFEC"/>
              </stop>
            </gradient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tint="-0.34998626667073579"/>
          </font>
          <fill>
            <patternFill patternType="solid">
              <fgColor auto="1"/>
              <bgColor rgb="FF00374B"/>
            </patternFill>
          </fill>
          <border diagonalUp="0" diagonalDown="0">
            <left style="thin">
              <color rgb="FF0B3F7C"/>
            </left>
            <right style="thin">
              <color rgb="FF0B3F7C"/>
            </right>
            <top style="thin">
              <color rgb="FF0B3F7C"/>
            </top>
            <bottom style="thin">
              <color rgb="FF0B3F7C"/>
            </bottom>
            <vertical/>
            <horizontal/>
          </border>
        </dxf>
      </x14:dxfs>
    </ext>
    <ext xmlns:x14="http://schemas.microsoft.com/office/spreadsheetml/2009/9/main" uri="{EB79DEF2-80B8-43e5-95BD-54CBDDF9020C}">
      <x14:slicerStyles defaultSlicerStyle="SlicerStyleLight1">
        <x14:slicerStyle name="SlicerStyleLight1 2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8.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microsoft.com/office/2011/relationships/chartColorStyle" Target="colors26.xml"/><Relationship Id="rId1" Type="http://schemas.microsoft.com/office/2011/relationships/chartStyle" Target="style26.xml"/><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charts/_rels/chart29.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0.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1.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microsoft.com/office/2011/relationships/chartColorStyle" Target="colors36.xml"/><Relationship Id="rId1" Type="http://schemas.microsoft.com/office/2011/relationships/chartStyle" Target="style36.xml"/><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charts/_rels/chart42.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5.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6.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7.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8.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9.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0.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microsoft.com/office/2011/relationships/chartColorStyle" Target="colors45.xml"/><Relationship Id="rId1" Type="http://schemas.microsoft.com/office/2011/relationships/chartStyle" Target="style45.xml"/><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5.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66.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microsoft.com/office/2011/relationships/chartColorStyle" Target="colors55.xml"/><Relationship Id="rId1" Type="http://schemas.microsoft.com/office/2011/relationships/chartStyle" Target="style55.xml"/><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charts/_rels/chart67.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0.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1.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2.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3.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4.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75.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76.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77.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78.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79.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1.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82.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microsoft.com/office/2011/relationships/chartColorStyle" Target="colors68.xml"/><Relationship Id="rId1" Type="http://schemas.microsoft.com/office/2011/relationships/chartStyle" Target="style68.xml"/><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charts/_rels/chart83.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86.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87.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88.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89.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90.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91.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92.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94.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95.xml.rels><?xml version="1.0" encoding="UTF-8" standalone="yes"?>
<Relationships xmlns="http://schemas.openxmlformats.org/package/2006/relationships"><Relationship Id="rId3" Type="http://schemas.openxmlformats.org/officeDocument/2006/relationships/image" Target="../media/image10.png"/><Relationship Id="rId7" Type="http://schemas.openxmlformats.org/officeDocument/2006/relationships/image" Target="../media/image14.png"/><Relationship Id="rId2" Type="http://schemas.microsoft.com/office/2011/relationships/chartColorStyle" Target="colors78.xml"/><Relationship Id="rId1" Type="http://schemas.microsoft.com/office/2011/relationships/chartStyle" Target="style78.xml"/><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charts/_rels/chart96.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99.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100.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101.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102.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103.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104.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105.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106.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107.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108.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109.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110.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111.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11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6"/>
          <c:order val="6"/>
          <c:tx>
            <c:v>fill</c:v>
          </c:tx>
          <c:spPr>
            <a:gradFill>
              <a:gsLst>
                <a:gs pos="12000">
                  <a:srgbClr val="E1541C">
                    <a:alpha val="20000"/>
                  </a:srgbClr>
                </a:gs>
                <a:gs pos="100000">
                  <a:schemeClr val="bg1">
                    <a:alpha val="0"/>
                  </a:schemeClr>
                </a:gs>
              </a:gsLst>
              <a:lin ang="5400000" scaled="1"/>
            </a:gradFill>
            <a:ln w="25400">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D5ED-4F50-98C0-8D40E863CFDF}"/>
            </c:ext>
          </c:extLst>
        </c:ser>
        <c:dLbls>
          <c:showLegendKey val="0"/>
          <c:showVal val="0"/>
          <c:showCatName val="0"/>
          <c:showSerName val="0"/>
          <c:showPercent val="0"/>
          <c:showBubbleSize val="0"/>
        </c:dLbls>
        <c:axId val="1884850064"/>
        <c:axId val="1884855344"/>
      </c:areaChart>
      <c:barChart>
        <c:barDir val="col"/>
        <c:grouping val="clustered"/>
        <c:varyColors val="0"/>
        <c:ser>
          <c:idx val="1"/>
          <c:order val="1"/>
          <c:tx>
            <c:strRef>
              <c:f>Processing!$G$2</c:f>
              <c:strCache>
                <c:ptCount val="1"/>
                <c:pt idx="0">
                  <c:v>Buyers</c:v>
                </c:pt>
              </c:strCache>
            </c:strRef>
          </c:tx>
          <c:spPr>
            <a:solidFill>
              <a:srgbClr val="70AEB8"/>
            </a:solidFill>
            <a:ln w="101600">
              <a:solidFill>
                <a:srgbClr val="70AEB8"/>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Processing!$G$3:$G$14</c:f>
              <c:numCache>
                <c:formatCode>General</c:formatCode>
                <c:ptCount val="12"/>
                <c:pt idx="0">
                  <c:v>4500</c:v>
                </c:pt>
                <c:pt idx="1">
                  <c:v>5311</c:v>
                </c:pt>
                <c:pt idx="2">
                  <c:v>6147</c:v>
                </c:pt>
                <c:pt idx="3">
                  <c:v>5256</c:v>
                </c:pt>
                <c:pt idx="4">
                  <c:v>4921</c:v>
                </c:pt>
                <c:pt idx="5">
                  <c:v>5070</c:v>
                </c:pt>
                <c:pt idx="6">
                  <c:v>4022</c:v>
                </c:pt>
                <c:pt idx="7">
                  <c:v>3462</c:v>
                </c:pt>
                <c:pt idx="8">
                  <c:v>2987</c:v>
                </c:pt>
                <c:pt idx="9">
                  <c:v>3020</c:v>
                </c:pt>
                <c:pt idx="10">
                  <c:v>3722</c:v>
                </c:pt>
                <c:pt idx="11">
                  <c:v>3750</c:v>
                </c:pt>
              </c:numCache>
            </c:numRef>
          </c:val>
          <c:extLst>
            <c:ext xmlns:c16="http://schemas.microsoft.com/office/drawing/2014/chart" uri="{C3380CC4-5D6E-409C-BE32-E72D297353CC}">
              <c16:uniqueId val="{00000001-D5ED-4F50-98C0-8D40E863CFDF}"/>
            </c:ext>
          </c:extLst>
        </c:ser>
        <c:ser>
          <c:idx val="2"/>
          <c:order val="2"/>
          <c:tx>
            <c:strRef>
              <c:f>Processing!$H$2</c:f>
              <c:strCache>
                <c:ptCount val="1"/>
                <c:pt idx="0">
                  <c:v>New Buyers</c:v>
                </c:pt>
              </c:strCache>
            </c:strRef>
          </c:tx>
          <c:spPr>
            <a:solidFill>
              <a:srgbClr val="43808B"/>
            </a:solidFill>
            <a:ln w="101600">
              <a:solidFill>
                <a:srgbClr val="43808B"/>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Processing!$H$3:$H$14</c:f>
              <c:numCache>
                <c:formatCode>General</c:formatCode>
                <c:ptCount val="12"/>
                <c:pt idx="0">
                  <c:v>2835</c:v>
                </c:pt>
                <c:pt idx="1">
                  <c:v>4089</c:v>
                </c:pt>
                <c:pt idx="2">
                  <c:v>4795</c:v>
                </c:pt>
                <c:pt idx="3">
                  <c:v>4205</c:v>
                </c:pt>
                <c:pt idx="4">
                  <c:v>3740</c:v>
                </c:pt>
                <c:pt idx="5">
                  <c:v>4056</c:v>
                </c:pt>
                <c:pt idx="6">
                  <c:v>2815</c:v>
                </c:pt>
                <c:pt idx="7">
                  <c:v>2181</c:v>
                </c:pt>
                <c:pt idx="8">
                  <c:v>2330</c:v>
                </c:pt>
                <c:pt idx="9">
                  <c:v>2416</c:v>
                </c:pt>
                <c:pt idx="10">
                  <c:v>2568</c:v>
                </c:pt>
                <c:pt idx="11">
                  <c:v>2662</c:v>
                </c:pt>
              </c:numCache>
            </c:numRef>
          </c:val>
          <c:extLst>
            <c:ext xmlns:c16="http://schemas.microsoft.com/office/drawing/2014/chart" uri="{C3380CC4-5D6E-409C-BE32-E72D297353CC}">
              <c16:uniqueId val="{00000002-D5ED-4F50-98C0-8D40E863CFDF}"/>
            </c:ext>
          </c:extLst>
        </c:ser>
        <c:ser>
          <c:idx val="4"/>
          <c:order val="4"/>
          <c:tx>
            <c:strRef>
              <c:f>Processing!$J$2</c:f>
              <c:strCache>
                <c:ptCount val="1"/>
                <c:pt idx="0">
                  <c:v>Cursor B</c:v>
                </c:pt>
              </c:strCache>
            </c:strRef>
          </c:tx>
          <c:spPr>
            <a:solidFill>
              <a:srgbClr val="0068A9"/>
            </a:solidFill>
            <a:ln w="101600">
              <a:solidFill>
                <a:srgbClr val="0068A9"/>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Processing!$J$3:$J$14</c:f>
              <c:numCache>
                <c:formatCode>General</c:formatCode>
                <c:ptCount val="12"/>
                <c:pt idx="0">
                  <c:v>4500</c:v>
                </c:pt>
                <c:pt idx="1">
                  <c:v>#N/A</c:v>
                </c:pt>
                <c:pt idx="2">
                  <c:v>#N/A</c:v>
                </c:pt>
                <c:pt idx="3">
                  <c:v>#N/A</c:v>
                </c:pt>
                <c:pt idx="4">
                  <c:v>#N/A</c:v>
                </c:pt>
                <c:pt idx="5">
                  <c:v>#N/A</c:v>
                </c:pt>
                <c:pt idx="6">
                  <c:v>#N/A</c:v>
                </c:pt>
                <c:pt idx="7">
                  <c:v>#N/A</c:v>
                </c:pt>
                <c:pt idx="8">
                  <c:v>#N/A</c:v>
                </c:pt>
                <c:pt idx="9">
                  <c:v>3020</c:v>
                </c:pt>
                <c:pt idx="10">
                  <c:v>#N/A</c:v>
                </c:pt>
                <c:pt idx="11">
                  <c:v>#N/A</c:v>
                </c:pt>
              </c:numCache>
            </c:numRef>
          </c:val>
          <c:extLst>
            <c:ext xmlns:c16="http://schemas.microsoft.com/office/drawing/2014/chart" uri="{C3380CC4-5D6E-409C-BE32-E72D297353CC}">
              <c16:uniqueId val="{00000003-D5ED-4F50-98C0-8D40E863CFDF}"/>
            </c:ext>
          </c:extLst>
        </c:ser>
        <c:ser>
          <c:idx val="5"/>
          <c:order val="5"/>
          <c:tx>
            <c:strRef>
              <c:f>Processing!$K$2</c:f>
              <c:strCache>
                <c:ptCount val="1"/>
                <c:pt idx="0">
                  <c:v>Cursor F</c:v>
                </c:pt>
              </c:strCache>
            </c:strRef>
          </c:tx>
          <c:spPr>
            <a:solidFill>
              <a:srgbClr val="00C5AE"/>
            </a:solidFill>
            <a:ln w="101600">
              <a:solidFill>
                <a:srgbClr val="00C5AE"/>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Processing!$K$3:$K$14</c:f>
              <c:numCache>
                <c:formatCode>General</c:formatCode>
                <c:ptCount val="12"/>
                <c:pt idx="0">
                  <c:v>2835</c:v>
                </c:pt>
                <c:pt idx="1">
                  <c:v>#N/A</c:v>
                </c:pt>
                <c:pt idx="2">
                  <c:v>#N/A</c:v>
                </c:pt>
                <c:pt idx="3">
                  <c:v>#N/A</c:v>
                </c:pt>
                <c:pt idx="4">
                  <c:v>#N/A</c:v>
                </c:pt>
                <c:pt idx="5">
                  <c:v>#N/A</c:v>
                </c:pt>
                <c:pt idx="6">
                  <c:v>#N/A</c:v>
                </c:pt>
                <c:pt idx="7">
                  <c:v>#N/A</c:v>
                </c:pt>
                <c:pt idx="8">
                  <c:v>#N/A</c:v>
                </c:pt>
                <c:pt idx="9">
                  <c:v>2416</c:v>
                </c:pt>
                <c:pt idx="10">
                  <c:v>#N/A</c:v>
                </c:pt>
                <c:pt idx="11">
                  <c:v>#N/A</c:v>
                </c:pt>
              </c:numCache>
            </c:numRef>
          </c:val>
          <c:extLst>
            <c:ext xmlns:c16="http://schemas.microsoft.com/office/drawing/2014/chart" uri="{C3380CC4-5D6E-409C-BE32-E72D297353CC}">
              <c16:uniqueId val="{00000004-D5ED-4F50-98C0-8D40E863CFDF}"/>
            </c:ext>
          </c:extLst>
        </c:ser>
        <c:dLbls>
          <c:showLegendKey val="0"/>
          <c:showVal val="0"/>
          <c:showCatName val="0"/>
          <c:showSerName val="0"/>
          <c:showPercent val="0"/>
          <c:showBubbleSize val="0"/>
        </c:dLbls>
        <c:gapWidth val="200"/>
        <c:overlap val="100"/>
        <c:axId val="1884850064"/>
        <c:axId val="1884855344"/>
      </c:barChart>
      <c:lineChart>
        <c:grouping val="standard"/>
        <c:varyColors val="0"/>
        <c:ser>
          <c:idx val="0"/>
          <c:order val="0"/>
          <c:tx>
            <c:strRef>
              <c:f>Processing!$F$2</c:f>
              <c:strCache>
                <c:ptCount val="1"/>
                <c:pt idx="0">
                  <c:v>Visitors</c:v>
                </c:pt>
              </c:strCache>
            </c:strRef>
          </c:tx>
          <c:spPr>
            <a:ln w="28575" cap="rnd">
              <a:solidFill>
                <a:srgbClr val="E1541C"/>
              </a:solidFill>
              <a:round/>
            </a:ln>
            <a:effectLst>
              <a:outerShdw blurRad="50800" dist="38100" dir="5400000" algn="t" rotWithShape="0">
                <a:prstClr val="black">
                  <a:alpha val="40000"/>
                </a:prstClr>
              </a:outerShdw>
            </a:effectLst>
          </c:spPr>
          <c:marker>
            <c:symbol val="none"/>
          </c:marker>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5-D5ED-4F50-98C0-8D40E863CFDF}"/>
            </c:ext>
          </c:extLst>
        </c:ser>
        <c:dLbls>
          <c:showLegendKey val="0"/>
          <c:showVal val="0"/>
          <c:showCatName val="0"/>
          <c:showSerName val="0"/>
          <c:showPercent val="0"/>
          <c:showBubbleSize val="0"/>
        </c:dLbls>
        <c:marker val="1"/>
        <c:smooth val="0"/>
        <c:axId val="1884850064"/>
        <c:axId val="1884855344"/>
      </c:lineChart>
      <c:scatterChart>
        <c:scatterStyle val="lineMarker"/>
        <c:varyColors val="0"/>
        <c:ser>
          <c:idx val="3"/>
          <c:order val="3"/>
          <c:tx>
            <c:strRef>
              <c:f>Processing!$I$2</c:f>
              <c:strCache>
                <c:ptCount val="1"/>
                <c:pt idx="0">
                  <c:v>Cursor V</c:v>
                </c:pt>
              </c:strCache>
            </c:strRef>
          </c:tx>
          <c:spPr>
            <a:ln w="25400" cap="rnd">
              <a:noFill/>
              <a:round/>
            </a:ln>
            <a:effectLst/>
          </c:spPr>
          <c:marker>
            <c:symbol val="circle"/>
            <c:size val="7"/>
            <c:spPr>
              <a:solidFill>
                <a:schemeClr val="bg1"/>
              </a:solidFill>
              <a:ln w="9525">
                <a:solidFill>
                  <a:srgbClr val="E1541C"/>
                </a:solidFill>
              </a:ln>
              <a:effectLst/>
            </c:spPr>
          </c:marker>
          <c:errBars>
            <c:errDir val="y"/>
            <c:errBarType val="minus"/>
            <c:errValType val="cust"/>
            <c:noEndCap val="1"/>
            <c:plus>
              <c:numLit>
                <c:formatCode>General</c:formatCode>
                <c:ptCount val="1"/>
                <c:pt idx="0">
                  <c:v>1</c:v>
                </c:pt>
              </c:numLit>
            </c:plus>
            <c:minus>
              <c:numRef>
                <c:f>Processing!$L$3:$L$14</c:f>
                <c:numCache>
                  <c:formatCode>General</c:formatCode>
                  <c:ptCount val="12"/>
                  <c:pt idx="0">
                    <c:v>3833</c:v>
                  </c:pt>
                  <c:pt idx="1">
                    <c:v>#N/A</c:v>
                  </c:pt>
                  <c:pt idx="2">
                    <c:v>#N/A</c:v>
                  </c:pt>
                  <c:pt idx="3">
                    <c:v>#N/A</c:v>
                  </c:pt>
                  <c:pt idx="4">
                    <c:v>#N/A</c:v>
                  </c:pt>
                  <c:pt idx="5">
                    <c:v>#N/A</c:v>
                  </c:pt>
                  <c:pt idx="6">
                    <c:v>#N/A</c:v>
                  </c:pt>
                  <c:pt idx="7">
                    <c:v>#N/A</c:v>
                  </c:pt>
                  <c:pt idx="8">
                    <c:v>#N/A</c:v>
                  </c:pt>
                  <c:pt idx="9">
                    <c:v>2470</c:v>
                  </c:pt>
                  <c:pt idx="10">
                    <c:v>#N/A</c:v>
                  </c:pt>
                  <c:pt idx="11">
                    <c:v>#N/A</c:v>
                  </c:pt>
                </c:numCache>
              </c:numRef>
            </c:minus>
            <c:spPr>
              <a:noFill/>
              <a:ln w="9525" cap="flat" cmpd="sng" algn="ctr">
                <a:gradFill>
                  <a:gsLst>
                    <a:gs pos="0">
                      <a:srgbClr val="E1541C"/>
                    </a:gs>
                    <a:gs pos="100000">
                      <a:srgbClr val="0068A9"/>
                    </a:gs>
                  </a:gsLst>
                  <a:lin ang="5400000" scaled="1"/>
                </a:gradFill>
                <a:round/>
              </a:ln>
              <a:effectLst/>
            </c:spPr>
          </c:errBars>
          <c:xVal>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Processing!$I$3:$I$14</c:f>
              <c:numCache>
                <c:formatCode>General</c:formatCode>
                <c:ptCount val="12"/>
                <c:pt idx="0">
                  <c:v>8333</c:v>
                </c:pt>
                <c:pt idx="1">
                  <c:v>#N/A</c:v>
                </c:pt>
                <c:pt idx="2">
                  <c:v>#N/A</c:v>
                </c:pt>
                <c:pt idx="3">
                  <c:v>#N/A</c:v>
                </c:pt>
                <c:pt idx="4">
                  <c:v>#N/A</c:v>
                </c:pt>
                <c:pt idx="5">
                  <c:v>#N/A</c:v>
                </c:pt>
                <c:pt idx="6">
                  <c:v>#N/A</c:v>
                </c:pt>
                <c:pt idx="7">
                  <c:v>#N/A</c:v>
                </c:pt>
                <c:pt idx="8">
                  <c:v>#N/A</c:v>
                </c:pt>
                <c:pt idx="9">
                  <c:v>5490</c:v>
                </c:pt>
                <c:pt idx="10">
                  <c:v>#N/A</c:v>
                </c:pt>
                <c:pt idx="11">
                  <c:v>#N/A</c:v>
                </c:pt>
              </c:numCache>
            </c:numRef>
          </c:yVal>
          <c:smooth val="0"/>
          <c:extLst>
            <c:ext xmlns:c16="http://schemas.microsoft.com/office/drawing/2014/chart" uri="{C3380CC4-5D6E-409C-BE32-E72D297353CC}">
              <c16:uniqueId val="{00000006-D5ED-4F50-98C0-8D40E863CFDF}"/>
            </c:ext>
          </c:extLst>
        </c:ser>
        <c:dLbls>
          <c:showLegendKey val="0"/>
          <c:showVal val="0"/>
          <c:showCatName val="0"/>
          <c:showSerName val="0"/>
          <c:showPercent val="0"/>
          <c:showBubbleSize val="0"/>
        </c:dLbls>
        <c:axId val="1884850064"/>
        <c:axId val="1884855344"/>
      </c:scatterChart>
      <c:catAx>
        <c:axId val="1884850064"/>
        <c:scaling>
          <c:orientation val="minMax"/>
        </c:scaling>
        <c:delete val="1"/>
        <c:axPos val="b"/>
        <c:numFmt formatCode="General" sourceLinked="1"/>
        <c:majorTickMark val="none"/>
        <c:minorTickMark val="none"/>
        <c:tickLblPos val="nextTo"/>
        <c:crossAx val="1884855344"/>
        <c:crosses val="autoZero"/>
        <c:auto val="1"/>
        <c:lblAlgn val="ctr"/>
        <c:lblOffset val="100"/>
        <c:noMultiLvlLbl val="0"/>
      </c:catAx>
      <c:valAx>
        <c:axId val="1884855344"/>
        <c:scaling>
          <c:orientation val="minMax"/>
        </c:scaling>
        <c:delete val="1"/>
        <c:axPos val="l"/>
        <c:numFmt formatCode="General" sourceLinked="1"/>
        <c:majorTickMark val="none"/>
        <c:minorTickMark val="none"/>
        <c:tickLblPos val="nextTo"/>
        <c:crossAx val="1884850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63500" dir="2700000" algn="tl" rotWithShape="0">
                <a:srgbClr val="052C6D">
                  <a:alpha val="40000"/>
                </a:srgbClr>
              </a:outerShdw>
            </a:effectLst>
          </c:spPr>
          <c:dPt>
            <c:idx val="0"/>
            <c:bubble3D val="0"/>
            <c:spPr>
              <a:gradFill flip="none" rotWithShape="1">
                <a:gsLst>
                  <a:gs pos="24000">
                    <a:srgbClr val="008E7A"/>
                  </a:gs>
                  <a:gs pos="100000">
                    <a:srgbClr val="00AA95"/>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1-DF23-40E0-AB9A-5AD37F3FEFA6}"/>
              </c:ext>
            </c:extLst>
          </c:dPt>
          <c:dPt>
            <c:idx val="1"/>
            <c:bubble3D val="0"/>
            <c:spPr>
              <a:gradFill flip="none" rotWithShape="1">
                <a:gsLst>
                  <a:gs pos="0">
                    <a:srgbClr val="0653A3"/>
                  </a:gs>
                  <a:gs pos="100000">
                    <a:srgbClr val="023554"/>
                  </a:gs>
                </a:gsLst>
                <a:path path="circle">
                  <a:fillToRect l="100000" b="100000"/>
                </a:path>
                <a:tileRect t="-100000" r="-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3-DF23-40E0-AB9A-5AD37F3FEFA6}"/>
              </c:ext>
            </c:extLst>
          </c:dPt>
          <c:dPt>
            <c:idx val="2"/>
            <c:bubble3D val="0"/>
            <c:spPr>
              <a:gradFill flip="none" rotWithShape="1">
                <a:gsLst>
                  <a:gs pos="26000">
                    <a:srgbClr val="F9A811"/>
                  </a:gs>
                  <a:gs pos="79000">
                    <a:srgbClr val="D7511E"/>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5-DF23-40E0-AB9A-5AD37F3FEFA6}"/>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DF23-40E0-AB9A-5AD37F3FEFA6}"/>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gradFill flip="none" rotWithShape="1">
              <a:gsLst>
                <a:gs pos="100000">
                  <a:srgbClr val="F9A811"/>
                </a:gs>
                <a:gs pos="0">
                  <a:srgbClr val="D7511E"/>
                </a:gs>
              </a:gsLst>
              <a:lin ang="0" scaled="0"/>
              <a:tileRect/>
            </a:gra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1FC9-4364-88E5-803BFD7010A7}"/>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1FC9-4364-88E5-803BFD7010A7}"/>
            </c:ext>
          </c:extLst>
        </c:ser>
        <c:dLbls>
          <c:showLegendKey val="0"/>
          <c:showVal val="0"/>
          <c:showCatName val="0"/>
          <c:showSerName val="0"/>
          <c:showPercent val="0"/>
          <c:showBubbleSize val="0"/>
        </c:dLbls>
        <c:gapWidth val="0"/>
        <c:overlap val="100"/>
        <c:axId val="462405791"/>
        <c:axId val="462391391"/>
      </c:barChart>
      <c:catAx>
        <c:axId val="462405791"/>
        <c:scaling>
          <c:orientation val="minMax"/>
        </c:scaling>
        <c:delete val="1"/>
        <c:axPos val="l"/>
        <c:numFmt formatCode="General" sourceLinked="1"/>
        <c:majorTickMark val="none"/>
        <c:minorTickMark val="none"/>
        <c:tickLblPos val="nextTo"/>
        <c:crossAx val="462391391"/>
        <c:crosses val="autoZero"/>
        <c:auto val="1"/>
        <c:lblAlgn val="ctr"/>
        <c:lblOffset val="100"/>
        <c:noMultiLvlLbl val="0"/>
      </c:catAx>
      <c:valAx>
        <c:axId val="462391391"/>
        <c:scaling>
          <c:orientation val="minMax"/>
        </c:scaling>
        <c:delete val="1"/>
        <c:axPos val="b"/>
        <c:numFmt formatCode="0%" sourceLinked="1"/>
        <c:majorTickMark val="none"/>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Processing!$G$17</c:f>
              <c:strCache>
                <c:ptCount val="1"/>
                <c:pt idx="0">
                  <c:v>Product A</c:v>
                </c:pt>
              </c:strCache>
            </c:strRef>
          </c:tx>
          <c:spPr>
            <a:solidFill>
              <a:srgbClr val="70AEB8"/>
            </a:solidFill>
            <a:ln w="63500">
              <a:solidFill>
                <a:srgbClr val="70AEB8"/>
              </a:solidFill>
            </a:ln>
            <a:effectLst/>
          </c:spPr>
          <c:invertIfNegative val="0"/>
          <c:cat>
            <c:strRef>
              <c:f>Processing!$F$18:$F$29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Processing!$G$18:$G$29</c:f>
              <c:numCache>
                <c:formatCode>General</c:formatCode>
                <c:ptCount val="12"/>
                <c:pt idx="0">
                  <c:v>505000</c:v>
                </c:pt>
                <c:pt idx="1">
                  <c:v>586911</c:v>
                </c:pt>
                <c:pt idx="2">
                  <c:v>671347</c:v>
                </c:pt>
                <c:pt idx="3">
                  <c:v>581356</c:v>
                </c:pt>
                <c:pt idx="4">
                  <c:v>547521</c:v>
                </c:pt>
                <c:pt idx="5">
                  <c:v>562570</c:v>
                </c:pt>
                <c:pt idx="6">
                  <c:v>456722</c:v>
                </c:pt>
                <c:pt idx="7">
                  <c:v>400162</c:v>
                </c:pt>
                <c:pt idx="8">
                  <c:v>352187</c:v>
                </c:pt>
                <c:pt idx="9">
                  <c:v>355520</c:v>
                </c:pt>
                <c:pt idx="10">
                  <c:v>426422</c:v>
                </c:pt>
                <c:pt idx="11">
                  <c:v>429250</c:v>
                </c:pt>
              </c:numCache>
            </c:numRef>
          </c:val>
          <c:extLst>
            <c:ext xmlns:c16="http://schemas.microsoft.com/office/drawing/2014/chart" uri="{C3380CC4-5D6E-409C-BE32-E72D297353CC}">
              <c16:uniqueId val="{00000000-16A3-44D6-9A25-8A7B3B393133}"/>
            </c:ext>
          </c:extLst>
        </c:ser>
        <c:ser>
          <c:idx val="1"/>
          <c:order val="1"/>
          <c:tx>
            <c:strRef>
              <c:f>Processing!$H$17</c:f>
              <c:strCache>
                <c:ptCount val="1"/>
                <c:pt idx="0">
                  <c:v>Product B</c:v>
                </c:pt>
              </c:strCache>
            </c:strRef>
          </c:tx>
          <c:spPr>
            <a:solidFill>
              <a:srgbClr val="43808B"/>
            </a:solidFill>
            <a:ln w="63500">
              <a:solidFill>
                <a:srgbClr val="43808B"/>
              </a:solidFill>
            </a:ln>
            <a:effectLst/>
          </c:spPr>
          <c:invertIfNegative val="0"/>
          <c:cat>
            <c:strRef>
              <c:f>Processing!$F$18:$F$29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Processing!$H$18:$H$29</c:f>
              <c:numCache>
                <c:formatCode>General</c:formatCode>
                <c:ptCount val="12"/>
                <c:pt idx="0">
                  <c:v>368650</c:v>
                </c:pt>
                <c:pt idx="1">
                  <c:v>404505</c:v>
                </c:pt>
                <c:pt idx="2">
                  <c:v>497526</c:v>
                </c:pt>
                <c:pt idx="3">
                  <c:v>390264</c:v>
                </c:pt>
                <c:pt idx="4">
                  <c:v>378548</c:v>
                </c:pt>
                <c:pt idx="5">
                  <c:v>414100</c:v>
                </c:pt>
                <c:pt idx="6">
                  <c:v>306434</c:v>
                </c:pt>
                <c:pt idx="7">
                  <c:v>295223</c:v>
                </c:pt>
                <c:pt idx="8">
                  <c:v>252601</c:v>
                </c:pt>
                <c:pt idx="9">
                  <c:v>267044</c:v>
                </c:pt>
                <c:pt idx="10">
                  <c:v>287345</c:v>
                </c:pt>
                <c:pt idx="11">
                  <c:v>304212</c:v>
                </c:pt>
              </c:numCache>
            </c:numRef>
          </c:val>
          <c:extLst>
            <c:ext xmlns:c16="http://schemas.microsoft.com/office/drawing/2014/chart" uri="{C3380CC4-5D6E-409C-BE32-E72D297353CC}">
              <c16:uniqueId val="{00000001-16A3-44D6-9A25-8A7B3B393133}"/>
            </c:ext>
          </c:extLst>
        </c:ser>
        <c:ser>
          <c:idx val="2"/>
          <c:order val="2"/>
          <c:tx>
            <c:strRef>
              <c:f>Processing!$I$17</c:f>
              <c:strCache>
                <c:ptCount val="1"/>
                <c:pt idx="0">
                  <c:v>Product C</c:v>
                </c:pt>
              </c:strCache>
            </c:strRef>
          </c:tx>
          <c:spPr>
            <a:solidFill>
              <a:srgbClr val="004D5C"/>
            </a:solidFill>
            <a:ln w="63500">
              <a:solidFill>
                <a:srgbClr val="004D5C"/>
              </a:solidFill>
            </a:ln>
            <a:effectLst/>
          </c:spPr>
          <c:invertIfNegative val="0"/>
          <c:cat>
            <c:strRef>
              <c:f>Processing!$F$18:$F$29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Processing!$I$18:$I$29</c:f>
              <c:numCache>
                <c:formatCode>General</c:formatCode>
                <c:ptCount val="12"/>
                <c:pt idx="0">
                  <c:v>170185</c:v>
                </c:pt>
                <c:pt idx="1">
                  <c:v>218665</c:v>
                </c:pt>
                <c:pt idx="2">
                  <c:v>268559</c:v>
                </c:pt>
                <c:pt idx="3">
                  <c:v>184830</c:v>
                </c:pt>
                <c:pt idx="4">
                  <c:v>184224</c:v>
                </c:pt>
                <c:pt idx="5">
                  <c:v>225028</c:v>
                </c:pt>
                <c:pt idx="6">
                  <c:v>129886</c:v>
                </c:pt>
                <c:pt idx="7">
                  <c:v>146046</c:v>
                </c:pt>
                <c:pt idx="8">
                  <c:v>107666</c:v>
                </c:pt>
                <c:pt idx="9">
                  <c:v>136047</c:v>
                </c:pt>
                <c:pt idx="10">
                  <c:v>140491</c:v>
                </c:pt>
                <c:pt idx="11">
                  <c:v>152712</c:v>
                </c:pt>
              </c:numCache>
            </c:numRef>
          </c:val>
          <c:extLst>
            <c:ext xmlns:c16="http://schemas.microsoft.com/office/drawing/2014/chart" uri="{C3380CC4-5D6E-409C-BE32-E72D297353CC}">
              <c16:uniqueId val="{00000002-16A3-44D6-9A25-8A7B3B393133}"/>
            </c:ext>
          </c:extLst>
        </c:ser>
        <c:ser>
          <c:idx val="3"/>
          <c:order val="3"/>
          <c:tx>
            <c:strRef>
              <c:f>Processing!$J$17</c:f>
              <c:strCache>
                <c:ptCount val="1"/>
                <c:pt idx="0">
                  <c:v>Cursor A</c:v>
                </c:pt>
              </c:strCache>
            </c:strRef>
          </c:tx>
          <c:spPr>
            <a:solidFill>
              <a:srgbClr val="FE9C09"/>
            </a:solidFill>
            <a:ln w="63500">
              <a:solidFill>
                <a:srgbClr val="FE9C09"/>
              </a:solidFill>
            </a:ln>
            <a:effectLst/>
          </c:spPr>
          <c:invertIfNegative val="0"/>
          <c:val>
            <c:numRef>
              <c:f>Processing!$J$18:$J$29</c:f>
              <c:numCache>
                <c:formatCode>General</c:formatCode>
                <c:ptCount val="12"/>
                <c:pt idx="0">
                  <c:v>505000</c:v>
                </c:pt>
                <c:pt idx="1">
                  <c:v>#N/A</c:v>
                </c:pt>
                <c:pt idx="2">
                  <c:v>#N/A</c:v>
                </c:pt>
                <c:pt idx="3">
                  <c:v>#N/A</c:v>
                </c:pt>
                <c:pt idx="4">
                  <c:v>#N/A</c:v>
                </c:pt>
                <c:pt idx="5">
                  <c:v>#N/A</c:v>
                </c:pt>
                <c:pt idx="6">
                  <c:v>#N/A</c:v>
                </c:pt>
                <c:pt idx="7">
                  <c:v>#N/A</c:v>
                </c:pt>
                <c:pt idx="8">
                  <c:v>#N/A</c:v>
                </c:pt>
                <c:pt idx="9">
                  <c:v>355520</c:v>
                </c:pt>
                <c:pt idx="10">
                  <c:v>#N/A</c:v>
                </c:pt>
                <c:pt idx="11">
                  <c:v>#N/A</c:v>
                </c:pt>
              </c:numCache>
            </c:numRef>
          </c:val>
          <c:extLst>
            <c:ext xmlns:c16="http://schemas.microsoft.com/office/drawing/2014/chart" uri="{C3380CC4-5D6E-409C-BE32-E72D297353CC}">
              <c16:uniqueId val="{00000003-16A3-44D6-9A25-8A7B3B393133}"/>
            </c:ext>
          </c:extLst>
        </c:ser>
        <c:ser>
          <c:idx val="4"/>
          <c:order val="4"/>
          <c:tx>
            <c:strRef>
              <c:f>Processing!$K$17</c:f>
              <c:strCache>
                <c:ptCount val="1"/>
                <c:pt idx="0">
                  <c:v>Cursor B</c:v>
                </c:pt>
              </c:strCache>
            </c:strRef>
          </c:tx>
          <c:spPr>
            <a:solidFill>
              <a:srgbClr val="007F73"/>
            </a:solidFill>
            <a:ln w="63500">
              <a:solidFill>
                <a:srgbClr val="007F73"/>
              </a:solidFill>
            </a:ln>
            <a:effectLst/>
          </c:spPr>
          <c:invertIfNegative val="0"/>
          <c:dPt>
            <c:idx val="3"/>
            <c:invertIfNegative val="0"/>
            <c:bubble3D val="0"/>
            <c:spPr>
              <a:solidFill>
                <a:srgbClr val="00C5AE"/>
              </a:solidFill>
              <a:ln w="63500">
                <a:solidFill>
                  <a:srgbClr val="00C5AE"/>
                </a:solidFill>
              </a:ln>
              <a:effectLst/>
            </c:spPr>
            <c:extLst>
              <c:ext xmlns:c16="http://schemas.microsoft.com/office/drawing/2014/chart" uri="{C3380CC4-5D6E-409C-BE32-E72D297353CC}">
                <c16:uniqueId val="{00000006-16A3-44D6-9A25-8A7B3B393133}"/>
              </c:ext>
            </c:extLst>
          </c:dPt>
          <c:val>
            <c:numRef>
              <c:f>Processing!$K$18:$K$29</c:f>
              <c:numCache>
                <c:formatCode>General</c:formatCode>
                <c:ptCount val="12"/>
                <c:pt idx="0">
                  <c:v>368650</c:v>
                </c:pt>
                <c:pt idx="1">
                  <c:v>#N/A</c:v>
                </c:pt>
                <c:pt idx="2">
                  <c:v>#N/A</c:v>
                </c:pt>
                <c:pt idx="3">
                  <c:v>#N/A</c:v>
                </c:pt>
                <c:pt idx="4">
                  <c:v>#N/A</c:v>
                </c:pt>
                <c:pt idx="5">
                  <c:v>#N/A</c:v>
                </c:pt>
                <c:pt idx="6">
                  <c:v>#N/A</c:v>
                </c:pt>
                <c:pt idx="7">
                  <c:v>#N/A</c:v>
                </c:pt>
                <c:pt idx="8">
                  <c:v>#N/A</c:v>
                </c:pt>
                <c:pt idx="9">
                  <c:v>267044</c:v>
                </c:pt>
                <c:pt idx="10">
                  <c:v>#N/A</c:v>
                </c:pt>
                <c:pt idx="11">
                  <c:v>#N/A</c:v>
                </c:pt>
              </c:numCache>
            </c:numRef>
          </c:val>
          <c:extLst>
            <c:ext xmlns:c16="http://schemas.microsoft.com/office/drawing/2014/chart" uri="{C3380CC4-5D6E-409C-BE32-E72D297353CC}">
              <c16:uniqueId val="{00000004-16A3-44D6-9A25-8A7B3B393133}"/>
            </c:ext>
          </c:extLst>
        </c:ser>
        <c:ser>
          <c:idx val="5"/>
          <c:order val="5"/>
          <c:tx>
            <c:strRef>
              <c:f>Processing!$L$17</c:f>
              <c:strCache>
                <c:ptCount val="1"/>
                <c:pt idx="0">
                  <c:v>Cursor C</c:v>
                </c:pt>
              </c:strCache>
            </c:strRef>
          </c:tx>
          <c:spPr>
            <a:solidFill>
              <a:srgbClr val="009485"/>
            </a:solidFill>
            <a:ln w="63500">
              <a:solidFill>
                <a:srgbClr val="009485"/>
              </a:solidFill>
            </a:ln>
            <a:effectLst/>
          </c:spPr>
          <c:invertIfNegative val="0"/>
          <c:val>
            <c:numRef>
              <c:f>Processing!$L$18:$L$29</c:f>
              <c:numCache>
                <c:formatCode>General</c:formatCode>
                <c:ptCount val="12"/>
                <c:pt idx="0">
                  <c:v>170185</c:v>
                </c:pt>
                <c:pt idx="1">
                  <c:v>#N/A</c:v>
                </c:pt>
                <c:pt idx="2">
                  <c:v>#N/A</c:v>
                </c:pt>
                <c:pt idx="3">
                  <c:v>#N/A</c:v>
                </c:pt>
                <c:pt idx="4">
                  <c:v>#N/A</c:v>
                </c:pt>
                <c:pt idx="5">
                  <c:v>#N/A</c:v>
                </c:pt>
                <c:pt idx="6">
                  <c:v>#N/A</c:v>
                </c:pt>
                <c:pt idx="7">
                  <c:v>#N/A</c:v>
                </c:pt>
                <c:pt idx="8">
                  <c:v>#N/A</c:v>
                </c:pt>
                <c:pt idx="9">
                  <c:v>136047</c:v>
                </c:pt>
                <c:pt idx="10">
                  <c:v>#N/A</c:v>
                </c:pt>
                <c:pt idx="11">
                  <c:v>#N/A</c:v>
                </c:pt>
              </c:numCache>
            </c:numRef>
          </c:val>
          <c:extLst>
            <c:ext xmlns:c16="http://schemas.microsoft.com/office/drawing/2014/chart" uri="{C3380CC4-5D6E-409C-BE32-E72D297353CC}">
              <c16:uniqueId val="{00000005-16A3-44D6-9A25-8A7B3B393133}"/>
            </c:ext>
          </c:extLst>
        </c:ser>
        <c:dLbls>
          <c:showLegendKey val="0"/>
          <c:showVal val="0"/>
          <c:showCatName val="0"/>
          <c:showSerName val="0"/>
          <c:showPercent val="0"/>
          <c:showBubbleSize val="0"/>
        </c:dLbls>
        <c:gapWidth val="150"/>
        <c:overlap val="100"/>
        <c:axId val="462437951"/>
        <c:axId val="462441791"/>
      </c:barChart>
      <c:catAx>
        <c:axId val="46243795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crossAx val="462441791"/>
        <c:crosses val="autoZero"/>
        <c:auto val="1"/>
        <c:lblAlgn val="ctr"/>
        <c:lblOffset val="100"/>
        <c:noMultiLvlLbl val="0"/>
      </c:catAx>
      <c:valAx>
        <c:axId val="462441791"/>
        <c:scaling>
          <c:orientation val="minMax"/>
        </c:scaling>
        <c:delete val="1"/>
        <c:axPos val="l"/>
        <c:numFmt formatCode="General" sourceLinked="1"/>
        <c:majorTickMark val="none"/>
        <c:minorTickMark val="none"/>
        <c:tickLblPos val="nextTo"/>
        <c:crossAx val="4624379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B191-4600-82C4-C965CFB354D9}"/>
              </c:ext>
            </c:extLst>
          </c:dPt>
          <c:dPt>
            <c:idx val="1"/>
            <c:bubble3D val="0"/>
            <c:spPr>
              <a:noFill/>
              <a:ln w="19050">
                <a:noFill/>
              </a:ln>
              <a:effectLst/>
            </c:spPr>
            <c:extLst>
              <c:ext xmlns:c16="http://schemas.microsoft.com/office/drawing/2014/chart" uri="{C3380CC4-5D6E-409C-BE32-E72D297353CC}">
                <c16:uniqueId val="{00000003-B191-4600-82C4-C965CFB354D9}"/>
              </c:ext>
            </c:extLst>
          </c:dPt>
          <c:dPt>
            <c:idx val="2"/>
            <c:bubble3D val="0"/>
            <c:spPr>
              <a:noFill/>
              <a:ln w="19050">
                <a:noFill/>
              </a:ln>
              <a:effectLst/>
            </c:spPr>
            <c:extLst>
              <c:ext xmlns:c16="http://schemas.microsoft.com/office/drawing/2014/chart" uri="{C3380CC4-5D6E-409C-BE32-E72D297353CC}">
                <c16:uniqueId val="{00000005-B191-4600-82C4-C965CFB354D9}"/>
              </c:ext>
            </c:extLst>
          </c:dPt>
          <c:dPt>
            <c:idx val="3"/>
            <c:bubble3D val="0"/>
            <c:spPr>
              <a:noFill/>
              <a:ln w="19050">
                <a:noFill/>
              </a:ln>
              <a:effectLst/>
            </c:spPr>
            <c:extLst>
              <c:ext xmlns:c16="http://schemas.microsoft.com/office/drawing/2014/chart" uri="{C3380CC4-5D6E-409C-BE32-E72D297353CC}">
                <c16:uniqueId val="{00000007-B191-4600-82C4-C965CFB354D9}"/>
              </c:ext>
            </c:extLst>
          </c:dPt>
          <c:dPt>
            <c:idx val="4"/>
            <c:bubble3D val="0"/>
            <c:spPr>
              <a:noFill/>
              <a:ln w="19050">
                <a:noFill/>
              </a:ln>
              <a:effectLst/>
            </c:spPr>
            <c:extLst>
              <c:ext xmlns:c16="http://schemas.microsoft.com/office/drawing/2014/chart" uri="{C3380CC4-5D6E-409C-BE32-E72D297353CC}">
                <c16:uniqueId val="{00000009-B191-4600-82C4-C965CFB354D9}"/>
              </c:ext>
            </c:extLst>
          </c:dPt>
          <c:dPt>
            <c:idx val="5"/>
            <c:bubble3D val="0"/>
            <c:spPr>
              <a:noFill/>
              <a:ln w="19050">
                <a:noFill/>
              </a:ln>
              <a:effectLst/>
            </c:spPr>
            <c:extLst>
              <c:ext xmlns:c16="http://schemas.microsoft.com/office/drawing/2014/chart" uri="{C3380CC4-5D6E-409C-BE32-E72D297353CC}">
                <c16:uniqueId val="{0000000B-B191-4600-82C4-C965CFB354D9}"/>
              </c:ext>
            </c:extLst>
          </c:dPt>
          <c:dPt>
            <c:idx val="6"/>
            <c:bubble3D val="0"/>
            <c:spPr>
              <a:solidFill>
                <a:srgbClr val="BDE372"/>
              </a:solidFill>
              <a:ln w="19050">
                <a:noFill/>
              </a:ln>
              <a:effectLst/>
            </c:spPr>
            <c:extLst>
              <c:ext xmlns:c16="http://schemas.microsoft.com/office/drawing/2014/chart" uri="{C3380CC4-5D6E-409C-BE32-E72D297353CC}">
                <c16:uniqueId val="{0000000D-B191-4600-82C4-C965CFB354D9}"/>
              </c:ext>
            </c:extLst>
          </c:dPt>
          <c:dPt>
            <c:idx val="7"/>
            <c:bubble3D val="0"/>
            <c:spPr>
              <a:solidFill>
                <a:srgbClr val="87CC76"/>
              </a:solidFill>
              <a:ln w="19050">
                <a:noFill/>
              </a:ln>
              <a:effectLst/>
            </c:spPr>
            <c:extLst>
              <c:ext xmlns:c16="http://schemas.microsoft.com/office/drawing/2014/chart" uri="{C3380CC4-5D6E-409C-BE32-E72D297353CC}">
                <c16:uniqueId val="{0000000F-B191-4600-82C4-C965CFB354D9}"/>
              </c:ext>
            </c:extLst>
          </c:dPt>
          <c:dPt>
            <c:idx val="8"/>
            <c:bubble3D val="0"/>
            <c:spPr>
              <a:solidFill>
                <a:srgbClr val="57B279"/>
              </a:solidFill>
              <a:ln w="19050">
                <a:noFill/>
              </a:ln>
              <a:effectLst/>
            </c:spPr>
            <c:extLst>
              <c:ext xmlns:c16="http://schemas.microsoft.com/office/drawing/2014/chart" uri="{C3380CC4-5D6E-409C-BE32-E72D297353CC}">
                <c16:uniqueId val="{00000011-B191-4600-82C4-C965CFB354D9}"/>
              </c:ext>
            </c:extLst>
          </c:dPt>
          <c:dPt>
            <c:idx val="9"/>
            <c:bubble3D val="0"/>
            <c:spPr>
              <a:solidFill>
                <a:srgbClr val="2C9778"/>
              </a:solidFill>
              <a:ln w="19050">
                <a:noFill/>
              </a:ln>
              <a:effectLst/>
            </c:spPr>
            <c:extLst>
              <c:ext xmlns:c16="http://schemas.microsoft.com/office/drawing/2014/chart" uri="{C3380CC4-5D6E-409C-BE32-E72D297353CC}">
                <c16:uniqueId val="{00000013-B191-4600-82C4-C965CFB354D9}"/>
              </c:ext>
            </c:extLst>
          </c:dPt>
          <c:dPt>
            <c:idx val="10"/>
            <c:bubble3D val="0"/>
            <c:spPr>
              <a:solidFill>
                <a:srgbClr val="008E7A"/>
              </a:solidFill>
              <a:ln w="19050">
                <a:noFill/>
              </a:ln>
              <a:effectLst/>
            </c:spPr>
            <c:extLst>
              <c:ext xmlns:c16="http://schemas.microsoft.com/office/drawing/2014/chart" uri="{C3380CC4-5D6E-409C-BE32-E72D297353CC}">
                <c16:uniqueId val="{00000015-B191-4600-82C4-C965CFB354D9}"/>
              </c:ext>
            </c:extLst>
          </c:dPt>
          <c:dPt>
            <c:idx val="11"/>
            <c:bubble3D val="0"/>
            <c:spPr>
              <a:solidFill>
                <a:srgbClr val="00807C"/>
              </a:solidFill>
              <a:ln w="19050">
                <a:noFill/>
              </a:ln>
              <a:effectLst/>
            </c:spPr>
            <c:extLst>
              <c:ext xmlns:c16="http://schemas.microsoft.com/office/drawing/2014/chart" uri="{C3380CC4-5D6E-409C-BE32-E72D297353CC}">
                <c16:uniqueId val="{00000017-B191-4600-82C4-C965CFB354D9}"/>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B191-4600-82C4-C965CFB354D9}"/>
            </c:ext>
          </c:extLst>
        </c:ser>
        <c:dLbls>
          <c:showLegendKey val="0"/>
          <c:showVal val="0"/>
          <c:showCatName val="0"/>
          <c:showSerName val="0"/>
          <c:showPercent val="0"/>
          <c:showBubbleSize val="0"/>
          <c:showLeaderLines val="1"/>
        </c:dLbls>
        <c:firstSliceAng val="270"/>
        <c:holeSize val="4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B191-4600-82C4-C965CFB354D9}"/>
              </c:ext>
            </c:extLst>
          </c:dPt>
          <c:dPt>
            <c:idx val="1"/>
            <c:bubble3D val="0"/>
            <c:spPr>
              <a:noFill/>
              <a:ln w="19050">
                <a:noFill/>
              </a:ln>
              <a:effectLst/>
            </c:spPr>
            <c:extLst>
              <c:ext xmlns:c16="http://schemas.microsoft.com/office/drawing/2014/chart" uri="{C3380CC4-5D6E-409C-BE32-E72D297353CC}">
                <c16:uniqueId val="{0000001C-B191-4600-82C4-C965CFB354D9}"/>
              </c:ext>
            </c:extLst>
          </c:dPt>
          <c:dPt>
            <c:idx val="2"/>
            <c:bubble3D val="0"/>
            <c:spPr>
              <a:solidFill>
                <a:srgbClr val="EFA081"/>
              </a:solidFill>
              <a:ln w="19050">
                <a:noFill/>
              </a:ln>
              <a:effectLst/>
            </c:spPr>
            <c:extLst>
              <c:ext xmlns:c16="http://schemas.microsoft.com/office/drawing/2014/chart" uri="{C3380CC4-5D6E-409C-BE32-E72D297353CC}">
                <c16:uniqueId val="{0000001E-B191-4600-82C4-C965CFB354D9}"/>
              </c:ext>
            </c:extLst>
          </c:dPt>
          <c:dPt>
            <c:idx val="3"/>
            <c:bubble3D val="0"/>
            <c:spPr>
              <a:solidFill>
                <a:srgbClr val="E1541C"/>
              </a:solidFill>
              <a:ln w="19050">
                <a:noFill/>
              </a:ln>
              <a:effectLst/>
            </c:spPr>
            <c:extLst>
              <c:ext xmlns:c16="http://schemas.microsoft.com/office/drawing/2014/chart" uri="{C3380CC4-5D6E-409C-BE32-E72D297353CC}">
                <c16:uniqueId val="{0000001F-8758-4448-A8FE-767626AEEC15}"/>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1F-B191-4600-82C4-C965CFB354D9}"/>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8F5AAE"/>
              </a:solidFill>
              <a:ln w="19050">
                <a:noFill/>
              </a:ln>
              <a:effectLst/>
            </c:spPr>
            <c:extLst>
              <c:ext xmlns:c16="http://schemas.microsoft.com/office/drawing/2014/chart" uri="{C3380CC4-5D6E-409C-BE32-E72D297353CC}">
                <c16:uniqueId val="{00000001-2B82-455F-9D6C-7B6A6AE221EA}"/>
              </c:ext>
            </c:extLst>
          </c:dPt>
          <c:dPt>
            <c:idx val="1"/>
            <c:bubble3D val="0"/>
            <c:spPr>
              <a:solidFill>
                <a:srgbClr val="8F5AAE"/>
              </a:solidFill>
              <a:ln w="19050">
                <a:noFill/>
              </a:ln>
              <a:effectLst/>
            </c:spPr>
            <c:extLst>
              <c:ext xmlns:c16="http://schemas.microsoft.com/office/drawing/2014/chart" uri="{C3380CC4-5D6E-409C-BE32-E72D297353CC}">
                <c16:uniqueId val="{00000003-2B82-455F-9D6C-7B6A6AE221EA}"/>
              </c:ext>
            </c:extLst>
          </c:dPt>
          <c:dPt>
            <c:idx val="2"/>
            <c:bubble3D val="0"/>
            <c:spPr>
              <a:solidFill>
                <a:srgbClr val="546FC2"/>
              </a:solidFill>
              <a:ln w="19050">
                <a:noFill/>
              </a:ln>
              <a:effectLst/>
            </c:spPr>
            <c:extLst>
              <c:ext xmlns:c16="http://schemas.microsoft.com/office/drawing/2014/chart" uri="{C3380CC4-5D6E-409C-BE32-E72D297353CC}">
                <c16:uniqueId val="{00000005-2B82-455F-9D6C-7B6A6AE221EA}"/>
              </c:ext>
            </c:extLst>
          </c:dPt>
          <c:dPt>
            <c:idx val="3"/>
            <c:bubble3D val="0"/>
            <c:spPr>
              <a:solidFill>
                <a:srgbClr val="007EC3"/>
              </a:solidFill>
              <a:ln w="19050">
                <a:noFill/>
              </a:ln>
              <a:effectLst/>
            </c:spPr>
            <c:extLst>
              <c:ext xmlns:c16="http://schemas.microsoft.com/office/drawing/2014/chart" uri="{C3380CC4-5D6E-409C-BE32-E72D297353CC}">
                <c16:uniqueId val="{00000007-2B82-455F-9D6C-7B6A6AE221EA}"/>
              </c:ext>
            </c:extLst>
          </c:dPt>
          <c:dPt>
            <c:idx val="4"/>
            <c:bubble3D val="0"/>
            <c:spPr>
              <a:solidFill>
                <a:srgbClr val="0087B2"/>
              </a:solidFill>
              <a:ln w="19050">
                <a:noFill/>
              </a:ln>
              <a:effectLst/>
            </c:spPr>
            <c:extLst>
              <c:ext xmlns:c16="http://schemas.microsoft.com/office/drawing/2014/chart" uri="{C3380CC4-5D6E-409C-BE32-E72D297353CC}">
                <c16:uniqueId val="{00000009-2B82-455F-9D6C-7B6A6AE221EA}"/>
              </c:ext>
            </c:extLst>
          </c:dPt>
          <c:dPt>
            <c:idx val="5"/>
            <c:bubble3D val="0"/>
            <c:spPr>
              <a:solidFill>
                <a:srgbClr val="008C97"/>
              </a:solidFill>
              <a:ln w="19050">
                <a:noFill/>
              </a:ln>
              <a:effectLst/>
            </c:spPr>
            <c:extLst>
              <c:ext xmlns:c16="http://schemas.microsoft.com/office/drawing/2014/chart" uri="{C3380CC4-5D6E-409C-BE32-E72D297353CC}">
                <c16:uniqueId val="{0000000B-2B82-455F-9D6C-7B6A6AE221EA}"/>
              </c:ext>
            </c:extLst>
          </c:dPt>
          <c:dPt>
            <c:idx val="6"/>
            <c:bubble3D val="0"/>
            <c:spPr>
              <a:noFill/>
              <a:ln w="19050">
                <a:noFill/>
              </a:ln>
              <a:effectLst/>
            </c:spPr>
            <c:extLst>
              <c:ext xmlns:c16="http://schemas.microsoft.com/office/drawing/2014/chart" uri="{C3380CC4-5D6E-409C-BE32-E72D297353CC}">
                <c16:uniqueId val="{0000000D-2B82-455F-9D6C-7B6A6AE221EA}"/>
              </c:ext>
            </c:extLst>
          </c:dPt>
          <c:dPt>
            <c:idx val="7"/>
            <c:bubble3D val="0"/>
            <c:spPr>
              <a:noFill/>
              <a:ln w="19050">
                <a:noFill/>
              </a:ln>
              <a:effectLst/>
            </c:spPr>
            <c:extLst>
              <c:ext xmlns:c16="http://schemas.microsoft.com/office/drawing/2014/chart" uri="{C3380CC4-5D6E-409C-BE32-E72D297353CC}">
                <c16:uniqueId val="{0000000F-2B82-455F-9D6C-7B6A6AE221EA}"/>
              </c:ext>
            </c:extLst>
          </c:dPt>
          <c:dPt>
            <c:idx val="8"/>
            <c:bubble3D val="0"/>
            <c:spPr>
              <a:noFill/>
              <a:ln w="19050">
                <a:noFill/>
              </a:ln>
              <a:effectLst/>
            </c:spPr>
            <c:extLst>
              <c:ext xmlns:c16="http://schemas.microsoft.com/office/drawing/2014/chart" uri="{C3380CC4-5D6E-409C-BE32-E72D297353CC}">
                <c16:uniqueId val="{00000011-2B82-455F-9D6C-7B6A6AE221EA}"/>
              </c:ext>
            </c:extLst>
          </c:dPt>
          <c:dPt>
            <c:idx val="9"/>
            <c:bubble3D val="0"/>
            <c:spPr>
              <a:noFill/>
              <a:ln w="19050">
                <a:noFill/>
              </a:ln>
              <a:effectLst/>
            </c:spPr>
            <c:extLst>
              <c:ext xmlns:c16="http://schemas.microsoft.com/office/drawing/2014/chart" uri="{C3380CC4-5D6E-409C-BE32-E72D297353CC}">
                <c16:uniqueId val="{00000013-2B82-455F-9D6C-7B6A6AE221EA}"/>
              </c:ext>
            </c:extLst>
          </c:dPt>
          <c:dPt>
            <c:idx val="10"/>
            <c:bubble3D val="0"/>
            <c:spPr>
              <a:noFill/>
              <a:ln w="19050">
                <a:noFill/>
              </a:ln>
              <a:effectLst/>
            </c:spPr>
            <c:extLst>
              <c:ext xmlns:c16="http://schemas.microsoft.com/office/drawing/2014/chart" uri="{C3380CC4-5D6E-409C-BE32-E72D297353CC}">
                <c16:uniqueId val="{00000015-2B82-455F-9D6C-7B6A6AE221EA}"/>
              </c:ext>
            </c:extLst>
          </c:dPt>
          <c:dPt>
            <c:idx val="11"/>
            <c:bubble3D val="0"/>
            <c:spPr>
              <a:noFill/>
              <a:ln w="19050">
                <a:noFill/>
              </a:ln>
              <a:effectLst/>
            </c:spPr>
            <c:extLst>
              <c:ext xmlns:c16="http://schemas.microsoft.com/office/drawing/2014/chart" uri="{C3380CC4-5D6E-409C-BE32-E72D297353CC}">
                <c16:uniqueId val="{00000017-2B82-455F-9D6C-7B6A6AE221EA}"/>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2B82-455F-9D6C-7B6A6AE221EA}"/>
            </c:ext>
          </c:extLst>
        </c:ser>
        <c:dLbls>
          <c:showLegendKey val="0"/>
          <c:showVal val="0"/>
          <c:showCatName val="0"/>
          <c:showSerName val="0"/>
          <c:showPercent val="0"/>
          <c:showBubbleSize val="0"/>
          <c:showLeaderLines val="1"/>
        </c:dLbls>
        <c:firstSliceAng val="270"/>
        <c:holeSize val="40"/>
      </c:doughnutChart>
      <c:doughnutChart>
        <c:varyColors val="1"/>
        <c:ser>
          <c:idx val="1"/>
          <c:order val="1"/>
          <c:spPr>
            <a:ln>
              <a:noFill/>
            </a:ln>
          </c:spPr>
          <c:dPt>
            <c:idx val="0"/>
            <c:bubble3D val="0"/>
            <c:spPr>
              <a:solidFill>
                <a:srgbClr val="E1541C"/>
              </a:solidFill>
              <a:ln w="19050">
                <a:noFill/>
              </a:ln>
              <a:effectLst/>
            </c:spPr>
            <c:extLst>
              <c:ext xmlns:c16="http://schemas.microsoft.com/office/drawing/2014/chart" uri="{C3380CC4-5D6E-409C-BE32-E72D297353CC}">
                <c16:uniqueId val="{0000001A-2B82-455F-9D6C-7B6A6AE221EA}"/>
              </c:ext>
            </c:extLst>
          </c:dPt>
          <c:dPt>
            <c:idx val="1"/>
            <c:bubble3D val="0"/>
            <c:spPr>
              <a:solidFill>
                <a:srgbClr val="EFA081"/>
              </a:solidFill>
              <a:ln w="19050">
                <a:noFill/>
              </a:ln>
              <a:effectLst/>
            </c:spPr>
            <c:extLst>
              <c:ext xmlns:c16="http://schemas.microsoft.com/office/drawing/2014/chart" uri="{C3380CC4-5D6E-409C-BE32-E72D297353CC}">
                <c16:uniqueId val="{0000001C-2B82-455F-9D6C-7B6A6AE221EA}"/>
              </c:ext>
            </c:extLst>
          </c:dPt>
          <c:dPt>
            <c:idx val="2"/>
            <c:bubble3D val="0"/>
            <c:spPr>
              <a:noFill/>
              <a:ln w="19050">
                <a:noFill/>
              </a:ln>
              <a:effectLst/>
            </c:spPr>
            <c:extLst>
              <c:ext xmlns:c16="http://schemas.microsoft.com/office/drawing/2014/chart" uri="{C3380CC4-5D6E-409C-BE32-E72D297353CC}">
                <c16:uniqueId val="{0000001D-05DE-42A9-95F4-8786B10433F7}"/>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D-2B82-455F-9D6C-7B6A6AE221EA}"/>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noFill/>
            <a:ln>
              <a:noFill/>
            </a:ln>
          </c:spPr>
          <c:dPt>
            <c:idx val="0"/>
            <c:bubble3D val="0"/>
            <c:spPr>
              <a:noFill/>
              <a:ln w="19050">
                <a:solidFill>
                  <a:schemeClr val="bg1"/>
                </a:solidFill>
              </a:ln>
              <a:effectLst/>
            </c:spPr>
            <c:extLst>
              <c:ext xmlns:c16="http://schemas.microsoft.com/office/drawing/2014/chart" uri="{C3380CC4-5D6E-409C-BE32-E72D297353CC}">
                <c16:uniqueId val="{00000001-8918-46CF-8DB6-DD18F35B7075}"/>
              </c:ext>
            </c:extLst>
          </c:dPt>
          <c:dPt>
            <c:idx val="1"/>
            <c:bubble3D val="0"/>
            <c:spPr>
              <a:noFill/>
              <a:ln w="19050">
                <a:solidFill>
                  <a:schemeClr val="bg1"/>
                </a:solidFill>
              </a:ln>
              <a:effectLst/>
            </c:spPr>
            <c:extLst>
              <c:ext xmlns:c16="http://schemas.microsoft.com/office/drawing/2014/chart" uri="{C3380CC4-5D6E-409C-BE32-E72D297353CC}">
                <c16:uniqueId val="{00000003-8918-46CF-8DB6-DD18F35B7075}"/>
              </c:ext>
            </c:extLst>
          </c:dPt>
          <c:dPt>
            <c:idx val="2"/>
            <c:bubble3D val="0"/>
            <c:spPr>
              <a:noFill/>
              <a:ln w="19050">
                <a:solidFill>
                  <a:schemeClr val="bg1"/>
                </a:solidFill>
              </a:ln>
              <a:effectLst/>
            </c:spPr>
            <c:extLst>
              <c:ext xmlns:c16="http://schemas.microsoft.com/office/drawing/2014/chart" uri="{C3380CC4-5D6E-409C-BE32-E72D297353CC}">
                <c16:uniqueId val="{00000005-8918-46CF-8DB6-DD18F35B7075}"/>
              </c:ext>
            </c:extLst>
          </c:dPt>
          <c:dPt>
            <c:idx val="3"/>
            <c:bubble3D val="0"/>
            <c:spPr>
              <a:noFill/>
              <a:ln w="19050">
                <a:solidFill>
                  <a:schemeClr val="bg1"/>
                </a:solidFill>
              </a:ln>
              <a:effectLst/>
            </c:spPr>
            <c:extLst>
              <c:ext xmlns:c16="http://schemas.microsoft.com/office/drawing/2014/chart" uri="{C3380CC4-5D6E-409C-BE32-E72D297353CC}">
                <c16:uniqueId val="{00000007-8918-46CF-8DB6-DD18F35B7075}"/>
              </c:ext>
            </c:extLst>
          </c:dPt>
          <c:dPt>
            <c:idx val="4"/>
            <c:bubble3D val="0"/>
            <c:spPr>
              <a:noFill/>
              <a:ln w="19050">
                <a:solidFill>
                  <a:schemeClr val="bg1"/>
                </a:solidFill>
              </a:ln>
              <a:effectLst/>
            </c:spPr>
            <c:extLst>
              <c:ext xmlns:c16="http://schemas.microsoft.com/office/drawing/2014/chart" uri="{C3380CC4-5D6E-409C-BE32-E72D297353CC}">
                <c16:uniqueId val="{00000009-8918-46CF-8DB6-DD18F35B7075}"/>
              </c:ext>
            </c:extLst>
          </c:dPt>
          <c:dPt>
            <c:idx val="5"/>
            <c:bubble3D val="0"/>
            <c:spPr>
              <a:noFill/>
              <a:ln w="19050">
                <a:solidFill>
                  <a:schemeClr val="bg1"/>
                </a:solidFill>
              </a:ln>
              <a:effectLst/>
            </c:spPr>
            <c:extLst>
              <c:ext xmlns:c16="http://schemas.microsoft.com/office/drawing/2014/chart" uri="{C3380CC4-5D6E-409C-BE32-E72D297353CC}">
                <c16:uniqueId val="{0000000B-8918-46CF-8DB6-DD18F35B7075}"/>
              </c:ext>
            </c:extLst>
          </c:dPt>
          <c:dPt>
            <c:idx val="6"/>
            <c:bubble3D val="0"/>
            <c:spPr>
              <a:noFill/>
              <a:ln w="19050">
                <a:noFill/>
              </a:ln>
              <a:effectLst/>
            </c:spPr>
            <c:extLst>
              <c:ext xmlns:c16="http://schemas.microsoft.com/office/drawing/2014/chart" uri="{C3380CC4-5D6E-409C-BE32-E72D297353CC}">
                <c16:uniqueId val="{0000000D-8918-46CF-8DB6-DD18F35B7075}"/>
              </c:ext>
            </c:extLst>
          </c:dPt>
          <c:dPt>
            <c:idx val="7"/>
            <c:bubble3D val="0"/>
            <c:spPr>
              <a:noFill/>
              <a:ln w="19050">
                <a:noFill/>
              </a:ln>
              <a:effectLst/>
            </c:spPr>
            <c:extLst>
              <c:ext xmlns:c16="http://schemas.microsoft.com/office/drawing/2014/chart" uri="{C3380CC4-5D6E-409C-BE32-E72D297353CC}">
                <c16:uniqueId val="{0000000F-8918-46CF-8DB6-DD18F35B7075}"/>
              </c:ext>
            </c:extLst>
          </c:dPt>
          <c:dPt>
            <c:idx val="8"/>
            <c:bubble3D val="0"/>
            <c:spPr>
              <a:noFill/>
              <a:ln w="19050">
                <a:noFill/>
              </a:ln>
              <a:effectLst/>
            </c:spPr>
            <c:extLst>
              <c:ext xmlns:c16="http://schemas.microsoft.com/office/drawing/2014/chart" uri="{C3380CC4-5D6E-409C-BE32-E72D297353CC}">
                <c16:uniqueId val="{00000011-8918-46CF-8DB6-DD18F35B7075}"/>
              </c:ext>
            </c:extLst>
          </c:dPt>
          <c:dPt>
            <c:idx val="9"/>
            <c:bubble3D val="0"/>
            <c:spPr>
              <a:noFill/>
              <a:ln w="19050">
                <a:noFill/>
              </a:ln>
              <a:effectLst/>
            </c:spPr>
            <c:extLst>
              <c:ext xmlns:c16="http://schemas.microsoft.com/office/drawing/2014/chart" uri="{C3380CC4-5D6E-409C-BE32-E72D297353CC}">
                <c16:uniqueId val="{00000013-8918-46CF-8DB6-DD18F35B7075}"/>
              </c:ext>
            </c:extLst>
          </c:dPt>
          <c:dPt>
            <c:idx val="10"/>
            <c:bubble3D val="0"/>
            <c:spPr>
              <a:noFill/>
              <a:ln w="19050">
                <a:noFill/>
              </a:ln>
              <a:effectLst/>
            </c:spPr>
            <c:extLst>
              <c:ext xmlns:c16="http://schemas.microsoft.com/office/drawing/2014/chart" uri="{C3380CC4-5D6E-409C-BE32-E72D297353CC}">
                <c16:uniqueId val="{00000015-8918-46CF-8DB6-DD18F35B7075}"/>
              </c:ext>
            </c:extLst>
          </c:dPt>
          <c:dPt>
            <c:idx val="11"/>
            <c:bubble3D val="0"/>
            <c:spPr>
              <a:noFill/>
              <a:ln w="19050">
                <a:noFill/>
              </a:ln>
              <a:effectLst/>
            </c:spPr>
            <c:extLst>
              <c:ext xmlns:c16="http://schemas.microsoft.com/office/drawing/2014/chart" uri="{C3380CC4-5D6E-409C-BE32-E72D297353CC}">
                <c16:uniqueId val="{00000017-8918-46CF-8DB6-DD18F35B7075}"/>
              </c:ext>
            </c:extLst>
          </c:dP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8918-46CF-8DB6-DD18F35B7075}"/>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noFill/>
            <a:ln>
              <a:noFill/>
            </a:ln>
          </c:spPr>
          <c:dPt>
            <c:idx val="0"/>
            <c:bubble3D val="0"/>
            <c:spPr>
              <a:noFill/>
              <a:ln w="19050">
                <a:noFill/>
              </a:ln>
              <a:effectLst/>
            </c:spPr>
            <c:extLst>
              <c:ext xmlns:c16="http://schemas.microsoft.com/office/drawing/2014/chart" uri="{C3380CC4-5D6E-409C-BE32-E72D297353CC}">
                <c16:uniqueId val="{00000001-6752-48BD-9D03-F3E71AC8F814}"/>
              </c:ext>
            </c:extLst>
          </c:dPt>
          <c:dPt>
            <c:idx val="1"/>
            <c:bubble3D val="0"/>
            <c:spPr>
              <a:noFill/>
              <a:ln w="19050">
                <a:noFill/>
              </a:ln>
              <a:effectLst/>
            </c:spPr>
            <c:extLst>
              <c:ext xmlns:c16="http://schemas.microsoft.com/office/drawing/2014/chart" uri="{C3380CC4-5D6E-409C-BE32-E72D297353CC}">
                <c16:uniqueId val="{00000003-6752-48BD-9D03-F3E71AC8F814}"/>
              </c:ext>
            </c:extLst>
          </c:dPt>
          <c:dPt>
            <c:idx val="2"/>
            <c:bubble3D val="0"/>
            <c:spPr>
              <a:noFill/>
              <a:ln w="19050">
                <a:noFill/>
              </a:ln>
              <a:effectLst/>
            </c:spPr>
            <c:extLst>
              <c:ext xmlns:c16="http://schemas.microsoft.com/office/drawing/2014/chart" uri="{C3380CC4-5D6E-409C-BE32-E72D297353CC}">
                <c16:uniqueId val="{00000005-6752-48BD-9D03-F3E71AC8F814}"/>
              </c:ext>
            </c:extLst>
          </c:dPt>
          <c:dPt>
            <c:idx val="3"/>
            <c:bubble3D val="0"/>
            <c:spPr>
              <a:noFill/>
              <a:ln w="19050">
                <a:noFill/>
              </a:ln>
              <a:effectLst/>
            </c:spPr>
            <c:extLst>
              <c:ext xmlns:c16="http://schemas.microsoft.com/office/drawing/2014/chart" uri="{C3380CC4-5D6E-409C-BE32-E72D297353CC}">
                <c16:uniqueId val="{00000007-6752-48BD-9D03-F3E71AC8F814}"/>
              </c:ext>
            </c:extLst>
          </c:dPt>
          <c:dPt>
            <c:idx val="4"/>
            <c:bubble3D val="0"/>
            <c:spPr>
              <a:noFill/>
              <a:ln w="19050">
                <a:noFill/>
              </a:ln>
              <a:effectLst/>
            </c:spPr>
            <c:extLst>
              <c:ext xmlns:c16="http://schemas.microsoft.com/office/drawing/2014/chart" uri="{C3380CC4-5D6E-409C-BE32-E72D297353CC}">
                <c16:uniqueId val="{00000009-6752-48BD-9D03-F3E71AC8F814}"/>
              </c:ext>
            </c:extLst>
          </c:dPt>
          <c:dPt>
            <c:idx val="5"/>
            <c:bubble3D val="0"/>
            <c:spPr>
              <a:noFill/>
              <a:ln w="19050">
                <a:noFill/>
              </a:ln>
              <a:effectLst/>
            </c:spPr>
            <c:extLst>
              <c:ext xmlns:c16="http://schemas.microsoft.com/office/drawing/2014/chart" uri="{C3380CC4-5D6E-409C-BE32-E72D297353CC}">
                <c16:uniqueId val="{0000000B-6752-48BD-9D03-F3E71AC8F814}"/>
              </c:ext>
            </c:extLst>
          </c:dPt>
          <c:dPt>
            <c:idx val="6"/>
            <c:bubble3D val="0"/>
            <c:spPr>
              <a:noFill/>
              <a:ln w="19050">
                <a:solidFill>
                  <a:schemeClr val="bg1"/>
                </a:solidFill>
              </a:ln>
              <a:effectLst/>
            </c:spPr>
            <c:extLst>
              <c:ext xmlns:c16="http://schemas.microsoft.com/office/drawing/2014/chart" uri="{C3380CC4-5D6E-409C-BE32-E72D297353CC}">
                <c16:uniqueId val="{0000000D-6752-48BD-9D03-F3E71AC8F814}"/>
              </c:ext>
            </c:extLst>
          </c:dPt>
          <c:dPt>
            <c:idx val="7"/>
            <c:bubble3D val="0"/>
            <c:spPr>
              <a:noFill/>
              <a:ln w="19050">
                <a:solidFill>
                  <a:schemeClr val="bg1"/>
                </a:solidFill>
              </a:ln>
              <a:effectLst/>
            </c:spPr>
            <c:extLst>
              <c:ext xmlns:c16="http://schemas.microsoft.com/office/drawing/2014/chart" uri="{C3380CC4-5D6E-409C-BE32-E72D297353CC}">
                <c16:uniqueId val="{0000000F-6752-48BD-9D03-F3E71AC8F814}"/>
              </c:ext>
            </c:extLst>
          </c:dPt>
          <c:dPt>
            <c:idx val="8"/>
            <c:bubble3D val="0"/>
            <c:spPr>
              <a:noFill/>
              <a:ln w="19050">
                <a:solidFill>
                  <a:schemeClr val="bg1"/>
                </a:solidFill>
              </a:ln>
              <a:effectLst/>
            </c:spPr>
            <c:extLst>
              <c:ext xmlns:c16="http://schemas.microsoft.com/office/drawing/2014/chart" uri="{C3380CC4-5D6E-409C-BE32-E72D297353CC}">
                <c16:uniqueId val="{00000011-6752-48BD-9D03-F3E71AC8F814}"/>
              </c:ext>
            </c:extLst>
          </c:dPt>
          <c:dPt>
            <c:idx val="9"/>
            <c:bubble3D val="0"/>
            <c:spPr>
              <a:noFill/>
              <a:ln w="19050">
                <a:solidFill>
                  <a:schemeClr val="bg1"/>
                </a:solidFill>
              </a:ln>
              <a:effectLst/>
            </c:spPr>
            <c:extLst>
              <c:ext xmlns:c16="http://schemas.microsoft.com/office/drawing/2014/chart" uri="{C3380CC4-5D6E-409C-BE32-E72D297353CC}">
                <c16:uniqueId val="{00000013-6752-48BD-9D03-F3E71AC8F814}"/>
              </c:ext>
            </c:extLst>
          </c:dPt>
          <c:dPt>
            <c:idx val="10"/>
            <c:bubble3D val="0"/>
            <c:spPr>
              <a:noFill/>
              <a:ln w="19050">
                <a:solidFill>
                  <a:schemeClr val="bg1"/>
                </a:solidFill>
              </a:ln>
              <a:effectLst/>
            </c:spPr>
            <c:extLst>
              <c:ext xmlns:c16="http://schemas.microsoft.com/office/drawing/2014/chart" uri="{C3380CC4-5D6E-409C-BE32-E72D297353CC}">
                <c16:uniqueId val="{00000015-6752-48BD-9D03-F3E71AC8F814}"/>
              </c:ext>
            </c:extLst>
          </c:dPt>
          <c:dPt>
            <c:idx val="11"/>
            <c:bubble3D val="0"/>
            <c:spPr>
              <a:noFill/>
              <a:ln w="19050">
                <a:solidFill>
                  <a:schemeClr val="bg1"/>
                </a:solidFill>
              </a:ln>
              <a:effectLst/>
            </c:spPr>
            <c:extLst>
              <c:ext xmlns:c16="http://schemas.microsoft.com/office/drawing/2014/chart" uri="{C3380CC4-5D6E-409C-BE32-E72D297353CC}">
                <c16:uniqueId val="{00000017-6752-48BD-9D03-F3E71AC8F814}"/>
              </c:ext>
            </c:extLst>
          </c:dP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6752-48BD-9D03-F3E71AC8F814}"/>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tx>
            <c:v>fill</c:v>
          </c:tx>
          <c:spPr>
            <a:gradFill>
              <a:gsLst>
                <a:gs pos="11000">
                  <a:srgbClr val="0F8668"/>
                </a:gs>
                <a:gs pos="100000">
                  <a:srgbClr val="00916A">
                    <a:alpha val="0"/>
                  </a:srgbClr>
                </a:gs>
              </a:gsLst>
              <a:lin ang="5400000" scaled="0"/>
            </a:gradFill>
            <a:ln>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66FE-448C-8A0C-F5E9BB92D0AF}"/>
            </c:ext>
          </c:extLst>
        </c:ser>
        <c:dLbls>
          <c:showLegendKey val="0"/>
          <c:showVal val="0"/>
          <c:showCatName val="0"/>
          <c:showSerName val="0"/>
          <c:showPercent val="0"/>
          <c:showBubbleSize val="0"/>
        </c:dLbls>
        <c:axId val="765226703"/>
        <c:axId val="765249263"/>
      </c:areaChart>
      <c:lineChart>
        <c:grouping val="standard"/>
        <c:varyColors val="0"/>
        <c:ser>
          <c:idx val="0"/>
          <c:order val="0"/>
          <c:tx>
            <c:strRef>
              <c:f>Processing!$F$2</c:f>
              <c:strCache>
                <c:ptCount val="1"/>
                <c:pt idx="0">
                  <c:v>Visitors</c:v>
                </c:pt>
              </c:strCache>
            </c:strRef>
          </c:tx>
          <c:spPr>
            <a:ln w="19050" cap="rnd">
              <a:solidFill>
                <a:srgbClr val="37E9BA"/>
              </a:solidFill>
              <a:round/>
            </a:ln>
            <a:effectLst/>
          </c:spPr>
          <c:marker>
            <c:symbol val="none"/>
          </c:marke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1-66FE-448C-8A0C-F5E9BB92D0AF}"/>
            </c:ext>
          </c:extLst>
        </c:ser>
        <c:dLbls>
          <c:showLegendKey val="0"/>
          <c:showVal val="0"/>
          <c:showCatName val="0"/>
          <c:showSerName val="0"/>
          <c:showPercent val="0"/>
          <c:showBubbleSize val="0"/>
        </c:dLbls>
        <c:marker val="1"/>
        <c:smooth val="0"/>
        <c:axId val="765226703"/>
        <c:axId val="765249263"/>
      </c:lineChart>
      <c:catAx>
        <c:axId val="765226703"/>
        <c:scaling>
          <c:orientation val="minMax"/>
        </c:scaling>
        <c:delete val="1"/>
        <c:axPos val="b"/>
        <c:majorTickMark val="none"/>
        <c:minorTickMark val="none"/>
        <c:tickLblPos val="nextTo"/>
        <c:crossAx val="765249263"/>
        <c:crosses val="autoZero"/>
        <c:auto val="1"/>
        <c:lblAlgn val="ctr"/>
        <c:lblOffset val="100"/>
        <c:noMultiLvlLbl val="0"/>
      </c:catAx>
      <c:valAx>
        <c:axId val="765249263"/>
        <c:scaling>
          <c:orientation val="minMax"/>
        </c:scaling>
        <c:delete val="1"/>
        <c:axPos val="l"/>
        <c:numFmt formatCode="General" sourceLinked="1"/>
        <c:majorTickMark val="none"/>
        <c:minorTickMark val="none"/>
        <c:tickLblPos val="nextTo"/>
        <c:crossAx val="765226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Processing!$G$17</c:f>
              <c:strCache>
                <c:ptCount val="1"/>
                <c:pt idx="0">
                  <c:v>Product A</c:v>
                </c:pt>
              </c:strCache>
            </c:strRef>
          </c:tx>
          <c:spPr>
            <a:solidFill>
              <a:srgbClr val="077379"/>
            </a:solidFill>
            <a:ln w="63500">
              <a:gradFill>
                <a:gsLst>
                  <a:gs pos="0">
                    <a:srgbClr val="37E9BA"/>
                  </a:gs>
                  <a:gs pos="88000">
                    <a:srgbClr val="077379"/>
                  </a:gs>
                </a:gsLst>
                <a:lin ang="5400000" scaled="1"/>
              </a:gradFill>
            </a:ln>
            <a:effectLst/>
          </c:spPr>
          <c:invertIfNegative val="0"/>
          <c:val>
            <c:numRef>
              <c:f>Processing!$G$18:$G$29</c:f>
              <c:numCache>
                <c:formatCode>General</c:formatCode>
                <c:ptCount val="12"/>
                <c:pt idx="0">
                  <c:v>505000</c:v>
                </c:pt>
                <c:pt idx="1">
                  <c:v>586911</c:v>
                </c:pt>
                <c:pt idx="2">
                  <c:v>671347</c:v>
                </c:pt>
                <c:pt idx="3">
                  <c:v>581356</c:v>
                </c:pt>
                <c:pt idx="4">
                  <c:v>547521</c:v>
                </c:pt>
                <c:pt idx="5">
                  <c:v>562570</c:v>
                </c:pt>
                <c:pt idx="6">
                  <c:v>456722</c:v>
                </c:pt>
                <c:pt idx="7">
                  <c:v>400162</c:v>
                </c:pt>
                <c:pt idx="8">
                  <c:v>352187</c:v>
                </c:pt>
                <c:pt idx="9">
                  <c:v>355520</c:v>
                </c:pt>
                <c:pt idx="10">
                  <c:v>426422</c:v>
                </c:pt>
                <c:pt idx="11">
                  <c:v>429250</c:v>
                </c:pt>
              </c:numCache>
            </c:numRef>
          </c:val>
          <c:extLst>
            <c:ext xmlns:c16="http://schemas.microsoft.com/office/drawing/2014/chart" uri="{C3380CC4-5D6E-409C-BE32-E72D297353CC}">
              <c16:uniqueId val="{00000000-1FD8-4036-9C63-7E169777CBCF}"/>
            </c:ext>
          </c:extLst>
        </c:ser>
        <c:dLbls>
          <c:showLegendKey val="0"/>
          <c:showVal val="0"/>
          <c:showCatName val="0"/>
          <c:showSerName val="0"/>
          <c:showPercent val="0"/>
          <c:showBubbleSize val="0"/>
        </c:dLbls>
        <c:gapWidth val="200"/>
        <c:overlap val="-27"/>
        <c:axId val="765267983"/>
        <c:axId val="765277103"/>
      </c:barChart>
      <c:catAx>
        <c:axId val="765267983"/>
        <c:scaling>
          <c:orientation val="minMax"/>
        </c:scaling>
        <c:delete val="1"/>
        <c:axPos val="b"/>
        <c:majorTickMark val="none"/>
        <c:minorTickMark val="none"/>
        <c:tickLblPos val="nextTo"/>
        <c:crossAx val="765277103"/>
        <c:crosses val="autoZero"/>
        <c:auto val="1"/>
        <c:lblAlgn val="ctr"/>
        <c:lblOffset val="100"/>
        <c:noMultiLvlLbl val="0"/>
      </c:catAx>
      <c:valAx>
        <c:axId val="765277103"/>
        <c:scaling>
          <c:orientation val="minMax"/>
        </c:scaling>
        <c:delete val="1"/>
        <c:axPos val="l"/>
        <c:numFmt formatCode="General" sourceLinked="1"/>
        <c:majorTickMark val="none"/>
        <c:minorTickMark val="none"/>
        <c:tickLblPos val="nextTo"/>
        <c:crossAx val="765267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rgbClr val="055F71"/>
            </a:soli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AB63-45BE-BE63-D77F607689BA}"/>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AB63-45BE-BE63-D77F607689BA}"/>
            </c:ext>
          </c:extLst>
        </c:ser>
        <c:dLbls>
          <c:showLegendKey val="0"/>
          <c:showVal val="0"/>
          <c:showCatName val="0"/>
          <c:showSerName val="0"/>
          <c:showPercent val="0"/>
          <c:showBubbleSize val="0"/>
        </c:dLbls>
        <c:gapWidth val="4"/>
        <c:overlap val="100"/>
        <c:axId val="462405791"/>
        <c:axId val="462391391"/>
      </c:barChart>
      <c:catAx>
        <c:axId val="462405791"/>
        <c:scaling>
          <c:orientation val="minMax"/>
        </c:scaling>
        <c:delete val="1"/>
        <c:axPos val="l"/>
        <c:numFmt formatCode="General" sourceLinked="1"/>
        <c:majorTickMark val="none"/>
        <c:minorTickMark val="none"/>
        <c:tickLblPos val="nextTo"/>
        <c:crossAx val="462391391"/>
        <c:crosses val="autoZero"/>
        <c:auto val="1"/>
        <c:lblAlgn val="ctr"/>
        <c:lblOffset val="100"/>
        <c:noMultiLvlLbl val="0"/>
      </c:catAx>
      <c:valAx>
        <c:axId val="462391391"/>
        <c:scaling>
          <c:orientation val="minMax"/>
        </c:scaling>
        <c:delete val="1"/>
        <c:axPos val="b"/>
        <c:numFmt formatCode="0%" sourceLinked="1"/>
        <c:majorTickMark val="none"/>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4550-4E84-ACC4-9A21A5076FAB}"/>
              </c:ext>
            </c:extLst>
          </c:dPt>
          <c:dPt>
            <c:idx val="1"/>
            <c:bubble3D val="0"/>
            <c:spPr>
              <a:noFill/>
              <a:ln w="19050">
                <a:noFill/>
              </a:ln>
              <a:effectLst/>
            </c:spPr>
            <c:extLst>
              <c:ext xmlns:c16="http://schemas.microsoft.com/office/drawing/2014/chart" uri="{C3380CC4-5D6E-409C-BE32-E72D297353CC}">
                <c16:uniqueId val="{00000003-4550-4E84-ACC4-9A21A5076FAB}"/>
              </c:ext>
            </c:extLst>
          </c:dPt>
          <c:dPt>
            <c:idx val="2"/>
            <c:bubble3D val="0"/>
            <c:spPr>
              <a:noFill/>
              <a:ln w="19050">
                <a:noFill/>
              </a:ln>
              <a:effectLst/>
            </c:spPr>
            <c:extLst>
              <c:ext xmlns:c16="http://schemas.microsoft.com/office/drawing/2014/chart" uri="{C3380CC4-5D6E-409C-BE32-E72D297353CC}">
                <c16:uniqueId val="{00000005-4550-4E84-ACC4-9A21A5076FAB}"/>
              </c:ext>
            </c:extLst>
          </c:dPt>
          <c:dPt>
            <c:idx val="3"/>
            <c:bubble3D val="0"/>
            <c:spPr>
              <a:noFill/>
              <a:ln w="19050">
                <a:noFill/>
              </a:ln>
              <a:effectLst/>
            </c:spPr>
            <c:extLst>
              <c:ext xmlns:c16="http://schemas.microsoft.com/office/drawing/2014/chart" uri="{C3380CC4-5D6E-409C-BE32-E72D297353CC}">
                <c16:uniqueId val="{00000007-4550-4E84-ACC4-9A21A5076FAB}"/>
              </c:ext>
            </c:extLst>
          </c:dPt>
          <c:dPt>
            <c:idx val="4"/>
            <c:bubble3D val="0"/>
            <c:spPr>
              <a:noFill/>
              <a:ln w="19050">
                <a:noFill/>
              </a:ln>
              <a:effectLst/>
            </c:spPr>
            <c:extLst>
              <c:ext xmlns:c16="http://schemas.microsoft.com/office/drawing/2014/chart" uri="{C3380CC4-5D6E-409C-BE32-E72D297353CC}">
                <c16:uniqueId val="{00000009-4550-4E84-ACC4-9A21A5076FAB}"/>
              </c:ext>
            </c:extLst>
          </c:dPt>
          <c:dPt>
            <c:idx val="5"/>
            <c:bubble3D val="0"/>
            <c:spPr>
              <a:noFill/>
              <a:ln w="19050">
                <a:noFill/>
              </a:ln>
              <a:effectLst/>
            </c:spPr>
            <c:extLst>
              <c:ext xmlns:c16="http://schemas.microsoft.com/office/drawing/2014/chart" uri="{C3380CC4-5D6E-409C-BE32-E72D297353CC}">
                <c16:uniqueId val="{0000000B-4550-4E84-ACC4-9A21A5076FAB}"/>
              </c:ext>
            </c:extLst>
          </c:dPt>
          <c:dPt>
            <c:idx val="6"/>
            <c:bubble3D val="0"/>
            <c:spPr>
              <a:solidFill>
                <a:schemeClr val="bg1">
                  <a:alpha val="20000"/>
                </a:schemeClr>
              </a:solidFill>
              <a:ln w="19050">
                <a:noFill/>
              </a:ln>
              <a:effectLst/>
            </c:spPr>
            <c:extLst>
              <c:ext xmlns:c16="http://schemas.microsoft.com/office/drawing/2014/chart" uri="{C3380CC4-5D6E-409C-BE32-E72D297353CC}">
                <c16:uniqueId val="{0000000D-4550-4E84-ACC4-9A21A5076FAB}"/>
              </c:ext>
            </c:extLst>
          </c:dPt>
          <c:dPt>
            <c:idx val="7"/>
            <c:bubble3D val="0"/>
            <c:spPr>
              <a:solidFill>
                <a:schemeClr val="bg1">
                  <a:alpha val="20000"/>
                </a:schemeClr>
              </a:solidFill>
              <a:ln w="19050">
                <a:noFill/>
              </a:ln>
              <a:effectLst/>
            </c:spPr>
            <c:extLst>
              <c:ext xmlns:c16="http://schemas.microsoft.com/office/drawing/2014/chart" uri="{C3380CC4-5D6E-409C-BE32-E72D297353CC}">
                <c16:uniqueId val="{0000000F-4550-4E84-ACC4-9A21A5076FAB}"/>
              </c:ext>
            </c:extLst>
          </c:dPt>
          <c:dPt>
            <c:idx val="8"/>
            <c:bubble3D val="0"/>
            <c:spPr>
              <a:solidFill>
                <a:schemeClr val="bg1">
                  <a:alpha val="20000"/>
                </a:schemeClr>
              </a:solidFill>
              <a:ln w="19050">
                <a:noFill/>
              </a:ln>
              <a:effectLst/>
            </c:spPr>
            <c:extLst>
              <c:ext xmlns:c16="http://schemas.microsoft.com/office/drawing/2014/chart" uri="{C3380CC4-5D6E-409C-BE32-E72D297353CC}">
                <c16:uniqueId val="{00000011-4550-4E84-ACC4-9A21A5076FAB}"/>
              </c:ext>
            </c:extLst>
          </c:dPt>
          <c:dPt>
            <c:idx val="9"/>
            <c:bubble3D val="0"/>
            <c:spPr>
              <a:solidFill>
                <a:schemeClr val="bg1">
                  <a:alpha val="20000"/>
                </a:schemeClr>
              </a:solidFill>
              <a:ln w="19050">
                <a:noFill/>
              </a:ln>
              <a:effectLst/>
            </c:spPr>
            <c:extLst>
              <c:ext xmlns:c16="http://schemas.microsoft.com/office/drawing/2014/chart" uri="{C3380CC4-5D6E-409C-BE32-E72D297353CC}">
                <c16:uniqueId val="{00000013-4550-4E84-ACC4-9A21A5076FAB}"/>
              </c:ext>
            </c:extLst>
          </c:dPt>
          <c:dPt>
            <c:idx val="10"/>
            <c:bubble3D val="0"/>
            <c:spPr>
              <a:solidFill>
                <a:schemeClr val="bg1">
                  <a:alpha val="20000"/>
                </a:schemeClr>
              </a:solidFill>
              <a:ln w="19050">
                <a:noFill/>
              </a:ln>
              <a:effectLst/>
            </c:spPr>
            <c:extLst>
              <c:ext xmlns:c16="http://schemas.microsoft.com/office/drawing/2014/chart" uri="{C3380CC4-5D6E-409C-BE32-E72D297353CC}">
                <c16:uniqueId val="{00000015-4550-4E84-ACC4-9A21A5076FAB}"/>
              </c:ext>
            </c:extLst>
          </c:dPt>
          <c:dPt>
            <c:idx val="11"/>
            <c:bubble3D val="0"/>
            <c:spPr>
              <a:solidFill>
                <a:schemeClr val="bg1">
                  <a:alpha val="20000"/>
                </a:schemeClr>
              </a:solidFill>
              <a:ln w="19050">
                <a:noFill/>
              </a:ln>
              <a:effectLst/>
            </c:spPr>
            <c:extLst>
              <c:ext xmlns:c16="http://schemas.microsoft.com/office/drawing/2014/chart" uri="{C3380CC4-5D6E-409C-BE32-E72D297353CC}">
                <c16:uniqueId val="{00000017-4550-4E84-ACC4-9A21A5076FAB}"/>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4550-4E84-ACC4-9A21A5076FAB}"/>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4550-4E84-ACC4-9A21A5076FAB}"/>
              </c:ext>
            </c:extLst>
          </c:dPt>
          <c:dPt>
            <c:idx val="1"/>
            <c:bubble3D val="0"/>
            <c:spPr>
              <a:noFill/>
              <a:ln w="19050">
                <a:noFill/>
              </a:ln>
              <a:effectLst/>
            </c:spPr>
            <c:extLst>
              <c:ext xmlns:c16="http://schemas.microsoft.com/office/drawing/2014/chart" uri="{C3380CC4-5D6E-409C-BE32-E72D297353CC}">
                <c16:uniqueId val="{0000001C-4550-4E84-ACC4-9A21A5076FAB}"/>
              </c:ext>
            </c:extLst>
          </c:dPt>
          <c:dPt>
            <c:idx val="2"/>
            <c:bubble3D val="0"/>
            <c:spPr>
              <a:solidFill>
                <a:schemeClr val="bg1"/>
              </a:solidFill>
              <a:ln w="19050">
                <a:noFill/>
              </a:ln>
              <a:effectLst/>
            </c:spPr>
            <c:extLst>
              <c:ext xmlns:c16="http://schemas.microsoft.com/office/drawing/2014/chart" uri="{C3380CC4-5D6E-409C-BE32-E72D297353CC}">
                <c16:uniqueId val="{0000001E-4550-4E84-ACC4-9A21A5076FAB}"/>
              </c:ext>
            </c:extLst>
          </c:dPt>
          <c:dPt>
            <c:idx val="3"/>
            <c:bubble3D val="0"/>
            <c:spPr>
              <a:solidFill>
                <a:srgbClr val="CEB5DD"/>
              </a:solidFill>
              <a:ln w="19050">
                <a:noFill/>
              </a:ln>
              <a:effectLst/>
            </c:spPr>
            <c:extLst>
              <c:ext xmlns:c16="http://schemas.microsoft.com/office/drawing/2014/chart" uri="{C3380CC4-5D6E-409C-BE32-E72D297353CC}">
                <c16:uniqueId val="{0000001F-7C20-4A43-9389-9BC23E33F344}"/>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1F-4550-4E84-ACC4-9A21A5076FAB}"/>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alpha val="20000"/>
                </a:schemeClr>
              </a:solidFill>
              <a:ln w="19050">
                <a:noFill/>
              </a:ln>
              <a:effectLst/>
            </c:spPr>
            <c:extLst>
              <c:ext xmlns:c16="http://schemas.microsoft.com/office/drawing/2014/chart" uri="{C3380CC4-5D6E-409C-BE32-E72D297353CC}">
                <c16:uniqueId val="{00000001-EF4B-4426-9B38-00EFFA4B78B6}"/>
              </c:ext>
            </c:extLst>
          </c:dPt>
          <c:dPt>
            <c:idx val="1"/>
            <c:bubble3D val="0"/>
            <c:spPr>
              <a:solidFill>
                <a:schemeClr val="bg1">
                  <a:alpha val="20000"/>
                </a:schemeClr>
              </a:solidFill>
              <a:ln w="19050">
                <a:noFill/>
              </a:ln>
              <a:effectLst/>
            </c:spPr>
            <c:extLst>
              <c:ext xmlns:c16="http://schemas.microsoft.com/office/drawing/2014/chart" uri="{C3380CC4-5D6E-409C-BE32-E72D297353CC}">
                <c16:uniqueId val="{00000003-EF4B-4426-9B38-00EFFA4B78B6}"/>
              </c:ext>
            </c:extLst>
          </c:dPt>
          <c:dPt>
            <c:idx val="2"/>
            <c:bubble3D val="0"/>
            <c:spPr>
              <a:solidFill>
                <a:schemeClr val="bg1">
                  <a:alpha val="20000"/>
                </a:schemeClr>
              </a:solidFill>
              <a:ln w="19050">
                <a:noFill/>
              </a:ln>
              <a:effectLst/>
            </c:spPr>
            <c:extLst>
              <c:ext xmlns:c16="http://schemas.microsoft.com/office/drawing/2014/chart" uri="{C3380CC4-5D6E-409C-BE32-E72D297353CC}">
                <c16:uniqueId val="{00000005-EF4B-4426-9B38-00EFFA4B78B6}"/>
              </c:ext>
            </c:extLst>
          </c:dPt>
          <c:dPt>
            <c:idx val="3"/>
            <c:bubble3D val="0"/>
            <c:spPr>
              <a:solidFill>
                <a:schemeClr val="bg1">
                  <a:alpha val="20000"/>
                </a:schemeClr>
              </a:solidFill>
              <a:ln w="19050">
                <a:noFill/>
              </a:ln>
              <a:effectLst/>
            </c:spPr>
            <c:extLst>
              <c:ext xmlns:c16="http://schemas.microsoft.com/office/drawing/2014/chart" uri="{C3380CC4-5D6E-409C-BE32-E72D297353CC}">
                <c16:uniqueId val="{00000007-EF4B-4426-9B38-00EFFA4B78B6}"/>
              </c:ext>
            </c:extLst>
          </c:dPt>
          <c:dPt>
            <c:idx val="4"/>
            <c:bubble3D val="0"/>
            <c:spPr>
              <a:solidFill>
                <a:schemeClr val="bg1">
                  <a:alpha val="20000"/>
                </a:schemeClr>
              </a:solidFill>
              <a:ln w="19050">
                <a:noFill/>
              </a:ln>
              <a:effectLst/>
            </c:spPr>
            <c:extLst>
              <c:ext xmlns:c16="http://schemas.microsoft.com/office/drawing/2014/chart" uri="{C3380CC4-5D6E-409C-BE32-E72D297353CC}">
                <c16:uniqueId val="{00000009-EF4B-4426-9B38-00EFFA4B78B6}"/>
              </c:ext>
            </c:extLst>
          </c:dPt>
          <c:dPt>
            <c:idx val="5"/>
            <c:bubble3D val="0"/>
            <c:spPr>
              <a:solidFill>
                <a:schemeClr val="bg1">
                  <a:alpha val="20000"/>
                </a:schemeClr>
              </a:solidFill>
              <a:ln w="19050">
                <a:noFill/>
              </a:ln>
              <a:effectLst/>
            </c:spPr>
            <c:extLst>
              <c:ext xmlns:c16="http://schemas.microsoft.com/office/drawing/2014/chart" uri="{C3380CC4-5D6E-409C-BE32-E72D297353CC}">
                <c16:uniqueId val="{0000000B-EF4B-4426-9B38-00EFFA4B78B6}"/>
              </c:ext>
            </c:extLst>
          </c:dPt>
          <c:dPt>
            <c:idx val="6"/>
            <c:bubble3D val="0"/>
            <c:spPr>
              <a:noFill/>
              <a:ln w="19050">
                <a:noFill/>
              </a:ln>
              <a:effectLst/>
            </c:spPr>
            <c:extLst>
              <c:ext xmlns:c16="http://schemas.microsoft.com/office/drawing/2014/chart" uri="{C3380CC4-5D6E-409C-BE32-E72D297353CC}">
                <c16:uniqueId val="{0000000D-EF4B-4426-9B38-00EFFA4B78B6}"/>
              </c:ext>
            </c:extLst>
          </c:dPt>
          <c:dPt>
            <c:idx val="7"/>
            <c:bubble3D val="0"/>
            <c:spPr>
              <a:noFill/>
              <a:ln w="19050">
                <a:noFill/>
              </a:ln>
              <a:effectLst/>
            </c:spPr>
            <c:extLst>
              <c:ext xmlns:c16="http://schemas.microsoft.com/office/drawing/2014/chart" uri="{C3380CC4-5D6E-409C-BE32-E72D297353CC}">
                <c16:uniqueId val="{0000000F-EF4B-4426-9B38-00EFFA4B78B6}"/>
              </c:ext>
            </c:extLst>
          </c:dPt>
          <c:dPt>
            <c:idx val="8"/>
            <c:bubble3D val="0"/>
            <c:spPr>
              <a:noFill/>
              <a:ln w="19050">
                <a:noFill/>
              </a:ln>
              <a:effectLst/>
            </c:spPr>
            <c:extLst>
              <c:ext xmlns:c16="http://schemas.microsoft.com/office/drawing/2014/chart" uri="{C3380CC4-5D6E-409C-BE32-E72D297353CC}">
                <c16:uniqueId val="{00000011-EF4B-4426-9B38-00EFFA4B78B6}"/>
              </c:ext>
            </c:extLst>
          </c:dPt>
          <c:dPt>
            <c:idx val="9"/>
            <c:bubble3D val="0"/>
            <c:spPr>
              <a:noFill/>
              <a:ln w="19050">
                <a:noFill/>
              </a:ln>
              <a:effectLst/>
            </c:spPr>
            <c:extLst>
              <c:ext xmlns:c16="http://schemas.microsoft.com/office/drawing/2014/chart" uri="{C3380CC4-5D6E-409C-BE32-E72D297353CC}">
                <c16:uniqueId val="{00000013-EF4B-4426-9B38-00EFFA4B78B6}"/>
              </c:ext>
            </c:extLst>
          </c:dPt>
          <c:dPt>
            <c:idx val="10"/>
            <c:bubble3D val="0"/>
            <c:spPr>
              <a:noFill/>
              <a:ln w="19050">
                <a:noFill/>
              </a:ln>
              <a:effectLst/>
            </c:spPr>
            <c:extLst>
              <c:ext xmlns:c16="http://schemas.microsoft.com/office/drawing/2014/chart" uri="{C3380CC4-5D6E-409C-BE32-E72D297353CC}">
                <c16:uniqueId val="{00000015-EF4B-4426-9B38-00EFFA4B78B6}"/>
              </c:ext>
            </c:extLst>
          </c:dPt>
          <c:dPt>
            <c:idx val="11"/>
            <c:bubble3D val="0"/>
            <c:spPr>
              <a:noFill/>
              <a:ln w="19050">
                <a:noFill/>
              </a:ln>
              <a:effectLst/>
            </c:spPr>
            <c:extLst>
              <c:ext xmlns:c16="http://schemas.microsoft.com/office/drawing/2014/chart" uri="{C3380CC4-5D6E-409C-BE32-E72D297353CC}">
                <c16:uniqueId val="{00000017-EF4B-4426-9B38-00EFFA4B78B6}"/>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EF4B-4426-9B38-00EFFA4B78B6}"/>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solidFill>
                <a:srgbClr val="CEB5DD"/>
              </a:solidFill>
              <a:ln w="19050">
                <a:noFill/>
              </a:ln>
              <a:effectLst/>
            </c:spPr>
            <c:extLst>
              <c:ext xmlns:c16="http://schemas.microsoft.com/office/drawing/2014/chart" uri="{C3380CC4-5D6E-409C-BE32-E72D297353CC}">
                <c16:uniqueId val="{0000001A-EF4B-4426-9B38-00EFFA4B78B6}"/>
              </c:ext>
            </c:extLst>
          </c:dPt>
          <c:dPt>
            <c:idx val="1"/>
            <c:bubble3D val="0"/>
            <c:spPr>
              <a:solidFill>
                <a:schemeClr val="bg1"/>
              </a:solidFill>
              <a:ln w="19050">
                <a:noFill/>
              </a:ln>
              <a:effectLst/>
            </c:spPr>
            <c:extLst>
              <c:ext xmlns:c16="http://schemas.microsoft.com/office/drawing/2014/chart" uri="{C3380CC4-5D6E-409C-BE32-E72D297353CC}">
                <c16:uniqueId val="{0000001C-EF4B-4426-9B38-00EFFA4B78B6}"/>
              </c:ext>
            </c:extLst>
          </c:dPt>
          <c:dPt>
            <c:idx val="2"/>
            <c:bubble3D val="0"/>
            <c:spPr>
              <a:noFill/>
              <a:ln w="19050">
                <a:noFill/>
              </a:ln>
              <a:effectLst/>
            </c:spPr>
            <c:extLst>
              <c:ext xmlns:c16="http://schemas.microsoft.com/office/drawing/2014/chart" uri="{C3380CC4-5D6E-409C-BE32-E72D297353CC}">
                <c16:uniqueId val="{0000001D-256E-40FA-8818-A57F2FFB419D}"/>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D-EF4B-4426-9B38-00EFFA4B78B6}"/>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25400">
              <a:noFill/>
            </a:ln>
            <a:effectLst>
              <a:outerShdw blurRad="50800" dist="38100" dir="8100000" algn="tr" rotWithShape="0">
                <a:prstClr val="black">
                  <a:alpha val="40000"/>
                </a:prstClr>
              </a:outerShdw>
            </a:effectLst>
          </c:spPr>
          <c:dPt>
            <c:idx val="0"/>
            <c:bubble3D val="0"/>
            <c:spPr>
              <a:solidFill>
                <a:srgbClr val="D3F1ED"/>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9-6F57-413D-85BB-3B523C23C2F6}"/>
              </c:ext>
            </c:extLst>
          </c:dPt>
          <c:dPt>
            <c:idx val="1"/>
            <c:bubble3D val="0"/>
            <c:spPr>
              <a:solidFill>
                <a:srgbClr val="34A696"/>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B-6F57-413D-85BB-3B523C23C2F6}"/>
              </c:ext>
            </c:extLst>
          </c:dPt>
          <c:dPt>
            <c:idx val="2"/>
            <c:bubble3D val="0"/>
            <c:spPr>
              <a:solidFill>
                <a:srgbClr val="70D2C3"/>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D-6F57-413D-85BB-3B523C23C2F6}"/>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C-6F57-413D-85BB-3B523C23C2F6}"/>
            </c:ext>
          </c:extLst>
        </c:ser>
        <c:dLbls>
          <c:showLegendKey val="0"/>
          <c:showVal val="0"/>
          <c:showCatName val="0"/>
          <c:showSerName val="0"/>
          <c:showPercent val="0"/>
          <c:showBubbleSize val="0"/>
          <c:showLeaderLines val="1"/>
        </c:dLbls>
        <c:firstSliceAng val="0"/>
        <c:holeSize val="30"/>
      </c:doughnutChart>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6"/>
          <c:order val="6"/>
          <c:tx>
            <c:v>fill</c:v>
          </c:tx>
          <c:spPr>
            <a:gradFill>
              <a:gsLst>
                <a:gs pos="12000">
                  <a:srgbClr val="E1541C">
                    <a:alpha val="20000"/>
                  </a:srgbClr>
                </a:gs>
                <a:gs pos="100000">
                  <a:schemeClr val="bg1">
                    <a:alpha val="0"/>
                  </a:schemeClr>
                </a:gs>
              </a:gsLst>
              <a:lin ang="5400000" scaled="1"/>
            </a:gradFill>
            <a:ln w="25400">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0706-400E-9DFB-6E68A72D8236}"/>
            </c:ext>
          </c:extLst>
        </c:ser>
        <c:dLbls>
          <c:showLegendKey val="0"/>
          <c:showVal val="0"/>
          <c:showCatName val="0"/>
          <c:showSerName val="0"/>
          <c:showPercent val="0"/>
          <c:showBubbleSize val="0"/>
        </c:dLbls>
        <c:axId val="1884850064"/>
        <c:axId val="1884855344"/>
      </c:areaChart>
      <c:barChart>
        <c:barDir val="col"/>
        <c:grouping val="clustered"/>
        <c:varyColors val="0"/>
        <c:ser>
          <c:idx val="1"/>
          <c:order val="1"/>
          <c:tx>
            <c:strRef>
              <c:f>Processing!$G$2</c:f>
              <c:strCache>
                <c:ptCount val="1"/>
                <c:pt idx="0">
                  <c:v>Buyers</c:v>
                </c:pt>
              </c:strCache>
            </c:strRef>
          </c:tx>
          <c:spPr>
            <a:solidFill>
              <a:srgbClr val="70AEB8"/>
            </a:solidFill>
            <a:ln w="101600">
              <a:solidFill>
                <a:srgbClr val="70AEB8"/>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Processing!$G$3:$G$14</c:f>
              <c:numCache>
                <c:formatCode>General</c:formatCode>
                <c:ptCount val="12"/>
                <c:pt idx="0">
                  <c:v>4500</c:v>
                </c:pt>
                <c:pt idx="1">
                  <c:v>5311</c:v>
                </c:pt>
                <c:pt idx="2">
                  <c:v>6147</c:v>
                </c:pt>
                <c:pt idx="3">
                  <c:v>5256</c:v>
                </c:pt>
                <c:pt idx="4">
                  <c:v>4921</c:v>
                </c:pt>
                <c:pt idx="5">
                  <c:v>5070</c:v>
                </c:pt>
                <c:pt idx="6">
                  <c:v>4022</c:v>
                </c:pt>
                <c:pt idx="7">
                  <c:v>3462</c:v>
                </c:pt>
                <c:pt idx="8">
                  <c:v>2987</c:v>
                </c:pt>
                <c:pt idx="9">
                  <c:v>3020</c:v>
                </c:pt>
                <c:pt idx="10">
                  <c:v>3722</c:v>
                </c:pt>
                <c:pt idx="11">
                  <c:v>3750</c:v>
                </c:pt>
              </c:numCache>
            </c:numRef>
          </c:val>
          <c:extLst>
            <c:ext xmlns:c16="http://schemas.microsoft.com/office/drawing/2014/chart" uri="{C3380CC4-5D6E-409C-BE32-E72D297353CC}">
              <c16:uniqueId val="{00000001-0706-400E-9DFB-6E68A72D8236}"/>
            </c:ext>
          </c:extLst>
        </c:ser>
        <c:ser>
          <c:idx val="2"/>
          <c:order val="2"/>
          <c:tx>
            <c:strRef>
              <c:f>Processing!$H$2</c:f>
              <c:strCache>
                <c:ptCount val="1"/>
                <c:pt idx="0">
                  <c:v>New Buyers</c:v>
                </c:pt>
              </c:strCache>
            </c:strRef>
          </c:tx>
          <c:spPr>
            <a:solidFill>
              <a:srgbClr val="43808B"/>
            </a:solidFill>
            <a:ln w="101600">
              <a:solidFill>
                <a:srgbClr val="43808B"/>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Processing!$H$3:$H$14</c:f>
              <c:numCache>
                <c:formatCode>General</c:formatCode>
                <c:ptCount val="12"/>
                <c:pt idx="0">
                  <c:v>2835</c:v>
                </c:pt>
                <c:pt idx="1">
                  <c:v>4089</c:v>
                </c:pt>
                <c:pt idx="2">
                  <c:v>4795</c:v>
                </c:pt>
                <c:pt idx="3">
                  <c:v>4205</c:v>
                </c:pt>
                <c:pt idx="4">
                  <c:v>3740</c:v>
                </c:pt>
                <c:pt idx="5">
                  <c:v>4056</c:v>
                </c:pt>
                <c:pt idx="6">
                  <c:v>2815</c:v>
                </c:pt>
                <c:pt idx="7">
                  <c:v>2181</c:v>
                </c:pt>
                <c:pt idx="8">
                  <c:v>2330</c:v>
                </c:pt>
                <c:pt idx="9">
                  <c:v>2416</c:v>
                </c:pt>
                <c:pt idx="10">
                  <c:v>2568</c:v>
                </c:pt>
                <c:pt idx="11">
                  <c:v>2662</c:v>
                </c:pt>
              </c:numCache>
            </c:numRef>
          </c:val>
          <c:extLst>
            <c:ext xmlns:c16="http://schemas.microsoft.com/office/drawing/2014/chart" uri="{C3380CC4-5D6E-409C-BE32-E72D297353CC}">
              <c16:uniqueId val="{00000002-0706-400E-9DFB-6E68A72D8236}"/>
            </c:ext>
          </c:extLst>
        </c:ser>
        <c:ser>
          <c:idx val="4"/>
          <c:order val="4"/>
          <c:tx>
            <c:strRef>
              <c:f>Processing!$J$2</c:f>
              <c:strCache>
                <c:ptCount val="1"/>
                <c:pt idx="0">
                  <c:v>Cursor B</c:v>
                </c:pt>
              </c:strCache>
            </c:strRef>
          </c:tx>
          <c:spPr>
            <a:solidFill>
              <a:srgbClr val="0068A9"/>
            </a:solidFill>
            <a:ln w="101600">
              <a:solidFill>
                <a:srgbClr val="0068A9"/>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Processing!$J$3:$J$14</c:f>
              <c:numCache>
                <c:formatCode>General</c:formatCode>
                <c:ptCount val="12"/>
                <c:pt idx="0">
                  <c:v>4500</c:v>
                </c:pt>
                <c:pt idx="1">
                  <c:v>#N/A</c:v>
                </c:pt>
                <c:pt idx="2">
                  <c:v>#N/A</c:v>
                </c:pt>
                <c:pt idx="3">
                  <c:v>#N/A</c:v>
                </c:pt>
                <c:pt idx="4">
                  <c:v>#N/A</c:v>
                </c:pt>
                <c:pt idx="5">
                  <c:v>#N/A</c:v>
                </c:pt>
                <c:pt idx="6">
                  <c:v>#N/A</c:v>
                </c:pt>
                <c:pt idx="7">
                  <c:v>#N/A</c:v>
                </c:pt>
                <c:pt idx="8">
                  <c:v>#N/A</c:v>
                </c:pt>
                <c:pt idx="9">
                  <c:v>3020</c:v>
                </c:pt>
                <c:pt idx="10">
                  <c:v>#N/A</c:v>
                </c:pt>
                <c:pt idx="11">
                  <c:v>#N/A</c:v>
                </c:pt>
              </c:numCache>
            </c:numRef>
          </c:val>
          <c:extLst>
            <c:ext xmlns:c16="http://schemas.microsoft.com/office/drawing/2014/chart" uri="{C3380CC4-5D6E-409C-BE32-E72D297353CC}">
              <c16:uniqueId val="{00000003-0706-400E-9DFB-6E68A72D8236}"/>
            </c:ext>
          </c:extLst>
        </c:ser>
        <c:ser>
          <c:idx val="5"/>
          <c:order val="5"/>
          <c:tx>
            <c:strRef>
              <c:f>Processing!$K$2</c:f>
              <c:strCache>
                <c:ptCount val="1"/>
                <c:pt idx="0">
                  <c:v>Cursor F</c:v>
                </c:pt>
              </c:strCache>
            </c:strRef>
          </c:tx>
          <c:spPr>
            <a:solidFill>
              <a:srgbClr val="00C5AE"/>
            </a:solidFill>
            <a:ln w="101600">
              <a:solidFill>
                <a:srgbClr val="00C5AE"/>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Processing!$K$3:$K$14</c:f>
              <c:numCache>
                <c:formatCode>General</c:formatCode>
                <c:ptCount val="12"/>
                <c:pt idx="0">
                  <c:v>2835</c:v>
                </c:pt>
                <c:pt idx="1">
                  <c:v>#N/A</c:v>
                </c:pt>
                <c:pt idx="2">
                  <c:v>#N/A</c:v>
                </c:pt>
                <c:pt idx="3">
                  <c:v>#N/A</c:v>
                </c:pt>
                <c:pt idx="4">
                  <c:v>#N/A</c:v>
                </c:pt>
                <c:pt idx="5">
                  <c:v>#N/A</c:v>
                </c:pt>
                <c:pt idx="6">
                  <c:v>#N/A</c:v>
                </c:pt>
                <c:pt idx="7">
                  <c:v>#N/A</c:v>
                </c:pt>
                <c:pt idx="8">
                  <c:v>#N/A</c:v>
                </c:pt>
                <c:pt idx="9">
                  <c:v>2416</c:v>
                </c:pt>
                <c:pt idx="10">
                  <c:v>#N/A</c:v>
                </c:pt>
                <c:pt idx="11">
                  <c:v>#N/A</c:v>
                </c:pt>
              </c:numCache>
            </c:numRef>
          </c:val>
          <c:extLst>
            <c:ext xmlns:c16="http://schemas.microsoft.com/office/drawing/2014/chart" uri="{C3380CC4-5D6E-409C-BE32-E72D297353CC}">
              <c16:uniqueId val="{00000004-0706-400E-9DFB-6E68A72D8236}"/>
            </c:ext>
          </c:extLst>
        </c:ser>
        <c:dLbls>
          <c:showLegendKey val="0"/>
          <c:showVal val="0"/>
          <c:showCatName val="0"/>
          <c:showSerName val="0"/>
          <c:showPercent val="0"/>
          <c:showBubbleSize val="0"/>
        </c:dLbls>
        <c:gapWidth val="200"/>
        <c:overlap val="100"/>
        <c:axId val="1884850064"/>
        <c:axId val="1884855344"/>
      </c:barChart>
      <c:lineChart>
        <c:grouping val="standard"/>
        <c:varyColors val="0"/>
        <c:ser>
          <c:idx val="0"/>
          <c:order val="0"/>
          <c:tx>
            <c:strRef>
              <c:f>Processing!$F$2</c:f>
              <c:strCache>
                <c:ptCount val="1"/>
                <c:pt idx="0">
                  <c:v>Visitors</c:v>
                </c:pt>
              </c:strCache>
            </c:strRef>
          </c:tx>
          <c:spPr>
            <a:ln w="28575" cap="rnd">
              <a:solidFill>
                <a:srgbClr val="E1541C"/>
              </a:solidFill>
              <a:round/>
            </a:ln>
            <a:effectLst>
              <a:outerShdw blurRad="50800" dist="38100" dir="5400000" algn="t" rotWithShape="0">
                <a:prstClr val="black">
                  <a:alpha val="40000"/>
                </a:prstClr>
              </a:outerShdw>
            </a:effectLst>
          </c:spPr>
          <c:marker>
            <c:symbol val="none"/>
          </c:marker>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5-0706-400E-9DFB-6E68A72D8236}"/>
            </c:ext>
          </c:extLst>
        </c:ser>
        <c:dLbls>
          <c:showLegendKey val="0"/>
          <c:showVal val="0"/>
          <c:showCatName val="0"/>
          <c:showSerName val="0"/>
          <c:showPercent val="0"/>
          <c:showBubbleSize val="0"/>
        </c:dLbls>
        <c:marker val="1"/>
        <c:smooth val="0"/>
        <c:axId val="1884850064"/>
        <c:axId val="1884855344"/>
      </c:lineChart>
      <c:scatterChart>
        <c:scatterStyle val="lineMarker"/>
        <c:varyColors val="0"/>
        <c:ser>
          <c:idx val="3"/>
          <c:order val="3"/>
          <c:tx>
            <c:strRef>
              <c:f>Processing!$I$2</c:f>
              <c:strCache>
                <c:ptCount val="1"/>
                <c:pt idx="0">
                  <c:v>Cursor V</c:v>
                </c:pt>
              </c:strCache>
            </c:strRef>
          </c:tx>
          <c:spPr>
            <a:ln w="25400" cap="rnd">
              <a:noFill/>
              <a:round/>
            </a:ln>
            <a:effectLst/>
          </c:spPr>
          <c:marker>
            <c:symbol val="circle"/>
            <c:size val="7"/>
            <c:spPr>
              <a:solidFill>
                <a:schemeClr val="bg1"/>
              </a:solidFill>
              <a:ln w="9525">
                <a:solidFill>
                  <a:srgbClr val="E1541C"/>
                </a:solidFill>
              </a:ln>
              <a:effectLst/>
            </c:spPr>
          </c:marker>
          <c:errBars>
            <c:errDir val="y"/>
            <c:errBarType val="minus"/>
            <c:errValType val="cust"/>
            <c:noEndCap val="1"/>
            <c:plus>
              <c:numLit>
                <c:formatCode>General</c:formatCode>
                <c:ptCount val="1"/>
                <c:pt idx="0">
                  <c:v>1</c:v>
                </c:pt>
              </c:numLit>
            </c:plus>
            <c:minus>
              <c:numRef>
                <c:f>Processing!$L$3:$L$14</c:f>
                <c:numCache>
                  <c:formatCode>General</c:formatCode>
                  <c:ptCount val="12"/>
                  <c:pt idx="0">
                    <c:v>3833</c:v>
                  </c:pt>
                  <c:pt idx="1">
                    <c:v>#N/A</c:v>
                  </c:pt>
                  <c:pt idx="2">
                    <c:v>#N/A</c:v>
                  </c:pt>
                  <c:pt idx="3">
                    <c:v>#N/A</c:v>
                  </c:pt>
                  <c:pt idx="4">
                    <c:v>#N/A</c:v>
                  </c:pt>
                  <c:pt idx="5">
                    <c:v>#N/A</c:v>
                  </c:pt>
                  <c:pt idx="6">
                    <c:v>#N/A</c:v>
                  </c:pt>
                  <c:pt idx="7">
                    <c:v>#N/A</c:v>
                  </c:pt>
                  <c:pt idx="8">
                    <c:v>#N/A</c:v>
                  </c:pt>
                  <c:pt idx="9">
                    <c:v>2470</c:v>
                  </c:pt>
                  <c:pt idx="10">
                    <c:v>#N/A</c:v>
                  </c:pt>
                  <c:pt idx="11">
                    <c:v>#N/A</c:v>
                  </c:pt>
                </c:numCache>
              </c:numRef>
            </c:minus>
            <c:spPr>
              <a:noFill/>
              <a:ln w="9525" cap="flat" cmpd="sng" algn="ctr">
                <a:gradFill>
                  <a:gsLst>
                    <a:gs pos="0">
                      <a:srgbClr val="E1541C"/>
                    </a:gs>
                    <a:gs pos="100000">
                      <a:srgbClr val="0068A9"/>
                    </a:gs>
                  </a:gsLst>
                  <a:lin ang="5400000" scaled="1"/>
                </a:gradFill>
                <a:round/>
              </a:ln>
              <a:effectLst/>
            </c:spPr>
          </c:errBars>
          <c:xVal>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Processing!$I$3:$I$14</c:f>
              <c:numCache>
                <c:formatCode>General</c:formatCode>
                <c:ptCount val="12"/>
                <c:pt idx="0">
                  <c:v>8333</c:v>
                </c:pt>
                <c:pt idx="1">
                  <c:v>#N/A</c:v>
                </c:pt>
                <c:pt idx="2">
                  <c:v>#N/A</c:v>
                </c:pt>
                <c:pt idx="3">
                  <c:v>#N/A</c:v>
                </c:pt>
                <c:pt idx="4">
                  <c:v>#N/A</c:v>
                </c:pt>
                <c:pt idx="5">
                  <c:v>#N/A</c:v>
                </c:pt>
                <c:pt idx="6">
                  <c:v>#N/A</c:v>
                </c:pt>
                <c:pt idx="7">
                  <c:v>#N/A</c:v>
                </c:pt>
                <c:pt idx="8">
                  <c:v>#N/A</c:v>
                </c:pt>
                <c:pt idx="9">
                  <c:v>5490</c:v>
                </c:pt>
                <c:pt idx="10">
                  <c:v>#N/A</c:v>
                </c:pt>
                <c:pt idx="11">
                  <c:v>#N/A</c:v>
                </c:pt>
              </c:numCache>
            </c:numRef>
          </c:yVal>
          <c:smooth val="0"/>
          <c:extLst>
            <c:ext xmlns:c16="http://schemas.microsoft.com/office/drawing/2014/chart" uri="{C3380CC4-5D6E-409C-BE32-E72D297353CC}">
              <c16:uniqueId val="{00000006-0706-400E-9DFB-6E68A72D8236}"/>
            </c:ext>
          </c:extLst>
        </c:ser>
        <c:dLbls>
          <c:showLegendKey val="0"/>
          <c:showVal val="0"/>
          <c:showCatName val="0"/>
          <c:showSerName val="0"/>
          <c:showPercent val="0"/>
          <c:showBubbleSize val="0"/>
        </c:dLbls>
        <c:axId val="1884850064"/>
        <c:axId val="1884855344"/>
      </c:scatterChart>
      <c:catAx>
        <c:axId val="1884850064"/>
        <c:scaling>
          <c:orientation val="minMax"/>
        </c:scaling>
        <c:delete val="1"/>
        <c:axPos val="b"/>
        <c:numFmt formatCode="General" sourceLinked="1"/>
        <c:majorTickMark val="none"/>
        <c:minorTickMark val="none"/>
        <c:tickLblPos val="nextTo"/>
        <c:crossAx val="1884855344"/>
        <c:crosses val="autoZero"/>
        <c:auto val="1"/>
        <c:lblAlgn val="ctr"/>
        <c:lblOffset val="100"/>
        <c:noMultiLvlLbl val="0"/>
      </c:catAx>
      <c:valAx>
        <c:axId val="1884855344"/>
        <c:scaling>
          <c:orientation val="minMax"/>
        </c:scaling>
        <c:delete val="1"/>
        <c:axPos val="l"/>
        <c:numFmt formatCode="General" sourceLinked="1"/>
        <c:majorTickMark val="none"/>
        <c:minorTickMark val="none"/>
        <c:tickLblPos val="nextTo"/>
        <c:crossAx val="1884850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63500" dir="2700000" algn="tl" rotWithShape="0">
                <a:srgbClr val="052C6D">
                  <a:alpha val="40000"/>
                </a:srgbClr>
              </a:outerShdw>
            </a:effectLst>
          </c:spPr>
          <c:dPt>
            <c:idx val="0"/>
            <c:bubble3D val="0"/>
            <c:spPr>
              <a:gradFill flip="none" rotWithShape="1">
                <a:gsLst>
                  <a:gs pos="24000">
                    <a:srgbClr val="008E7A"/>
                  </a:gs>
                  <a:gs pos="100000">
                    <a:srgbClr val="00AA95"/>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1-7D07-4B23-8727-08D704547C70}"/>
              </c:ext>
            </c:extLst>
          </c:dPt>
          <c:dPt>
            <c:idx val="1"/>
            <c:bubble3D val="0"/>
            <c:spPr>
              <a:gradFill flip="none" rotWithShape="1">
                <a:gsLst>
                  <a:gs pos="0">
                    <a:srgbClr val="0653A3"/>
                  </a:gs>
                  <a:gs pos="100000">
                    <a:srgbClr val="023554"/>
                  </a:gs>
                </a:gsLst>
                <a:path path="circle">
                  <a:fillToRect l="100000" b="100000"/>
                </a:path>
                <a:tileRect t="-100000" r="-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3-7D07-4B23-8727-08D704547C70}"/>
              </c:ext>
            </c:extLst>
          </c:dPt>
          <c:dPt>
            <c:idx val="2"/>
            <c:bubble3D val="0"/>
            <c:spPr>
              <a:gradFill flip="none" rotWithShape="1">
                <a:gsLst>
                  <a:gs pos="26000">
                    <a:srgbClr val="F9A811"/>
                  </a:gs>
                  <a:gs pos="79000">
                    <a:srgbClr val="D7511E"/>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5-7D07-4B23-8727-08D704547C70}"/>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7D07-4B23-8727-08D704547C70}"/>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gradFill flip="none" rotWithShape="1">
              <a:gsLst>
                <a:gs pos="100000">
                  <a:srgbClr val="F9A811"/>
                </a:gs>
                <a:gs pos="0">
                  <a:srgbClr val="D7511E"/>
                </a:gs>
              </a:gsLst>
              <a:lin ang="0" scaled="0"/>
              <a:tileRect/>
            </a:gra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66A0-446A-9F7B-A6747004CC1B}"/>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66A0-446A-9F7B-A6747004CC1B}"/>
            </c:ext>
          </c:extLst>
        </c:ser>
        <c:dLbls>
          <c:showLegendKey val="0"/>
          <c:showVal val="0"/>
          <c:showCatName val="0"/>
          <c:showSerName val="0"/>
          <c:showPercent val="0"/>
          <c:showBubbleSize val="0"/>
        </c:dLbls>
        <c:gapWidth val="0"/>
        <c:overlap val="100"/>
        <c:axId val="462405791"/>
        <c:axId val="462391391"/>
      </c:barChart>
      <c:catAx>
        <c:axId val="462405791"/>
        <c:scaling>
          <c:orientation val="minMax"/>
        </c:scaling>
        <c:delete val="1"/>
        <c:axPos val="l"/>
        <c:numFmt formatCode="General" sourceLinked="1"/>
        <c:majorTickMark val="none"/>
        <c:minorTickMark val="none"/>
        <c:tickLblPos val="nextTo"/>
        <c:crossAx val="462391391"/>
        <c:crosses val="autoZero"/>
        <c:auto val="1"/>
        <c:lblAlgn val="ctr"/>
        <c:lblOffset val="100"/>
        <c:noMultiLvlLbl val="0"/>
      </c:catAx>
      <c:valAx>
        <c:axId val="462391391"/>
        <c:scaling>
          <c:orientation val="minMax"/>
        </c:scaling>
        <c:delete val="1"/>
        <c:axPos val="b"/>
        <c:numFmt formatCode="0%" sourceLinked="1"/>
        <c:majorTickMark val="none"/>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C145-44B1-91E7-29FD3F02A871}"/>
              </c:ext>
            </c:extLst>
          </c:dPt>
          <c:dPt>
            <c:idx val="1"/>
            <c:bubble3D val="0"/>
            <c:spPr>
              <a:noFill/>
              <a:ln w="19050">
                <a:noFill/>
              </a:ln>
              <a:effectLst/>
            </c:spPr>
            <c:extLst>
              <c:ext xmlns:c16="http://schemas.microsoft.com/office/drawing/2014/chart" uri="{C3380CC4-5D6E-409C-BE32-E72D297353CC}">
                <c16:uniqueId val="{00000003-C145-44B1-91E7-29FD3F02A871}"/>
              </c:ext>
            </c:extLst>
          </c:dPt>
          <c:dPt>
            <c:idx val="2"/>
            <c:bubble3D val="0"/>
            <c:spPr>
              <a:noFill/>
              <a:ln w="19050">
                <a:noFill/>
              </a:ln>
              <a:effectLst/>
            </c:spPr>
            <c:extLst>
              <c:ext xmlns:c16="http://schemas.microsoft.com/office/drawing/2014/chart" uri="{C3380CC4-5D6E-409C-BE32-E72D297353CC}">
                <c16:uniqueId val="{00000005-C145-44B1-91E7-29FD3F02A871}"/>
              </c:ext>
            </c:extLst>
          </c:dPt>
          <c:dPt>
            <c:idx val="3"/>
            <c:bubble3D val="0"/>
            <c:spPr>
              <a:noFill/>
              <a:ln w="19050">
                <a:noFill/>
              </a:ln>
              <a:effectLst/>
            </c:spPr>
            <c:extLst>
              <c:ext xmlns:c16="http://schemas.microsoft.com/office/drawing/2014/chart" uri="{C3380CC4-5D6E-409C-BE32-E72D297353CC}">
                <c16:uniqueId val="{00000007-C145-44B1-91E7-29FD3F02A871}"/>
              </c:ext>
            </c:extLst>
          </c:dPt>
          <c:dPt>
            <c:idx val="4"/>
            <c:bubble3D val="0"/>
            <c:spPr>
              <a:noFill/>
              <a:ln w="19050">
                <a:noFill/>
              </a:ln>
              <a:effectLst/>
            </c:spPr>
            <c:extLst>
              <c:ext xmlns:c16="http://schemas.microsoft.com/office/drawing/2014/chart" uri="{C3380CC4-5D6E-409C-BE32-E72D297353CC}">
                <c16:uniqueId val="{00000009-C145-44B1-91E7-29FD3F02A871}"/>
              </c:ext>
            </c:extLst>
          </c:dPt>
          <c:dPt>
            <c:idx val="5"/>
            <c:bubble3D val="0"/>
            <c:spPr>
              <a:noFill/>
              <a:ln w="19050">
                <a:noFill/>
              </a:ln>
              <a:effectLst/>
            </c:spPr>
            <c:extLst>
              <c:ext xmlns:c16="http://schemas.microsoft.com/office/drawing/2014/chart" uri="{C3380CC4-5D6E-409C-BE32-E72D297353CC}">
                <c16:uniqueId val="{0000000B-C145-44B1-91E7-29FD3F02A871}"/>
              </c:ext>
            </c:extLst>
          </c:dPt>
          <c:dPt>
            <c:idx val="6"/>
            <c:bubble3D val="0"/>
            <c:spPr>
              <a:solidFill>
                <a:srgbClr val="BDE372"/>
              </a:solidFill>
              <a:ln w="19050">
                <a:noFill/>
              </a:ln>
              <a:effectLst/>
            </c:spPr>
            <c:extLst>
              <c:ext xmlns:c16="http://schemas.microsoft.com/office/drawing/2014/chart" uri="{C3380CC4-5D6E-409C-BE32-E72D297353CC}">
                <c16:uniqueId val="{0000000D-C145-44B1-91E7-29FD3F02A871}"/>
              </c:ext>
            </c:extLst>
          </c:dPt>
          <c:dPt>
            <c:idx val="7"/>
            <c:bubble3D val="0"/>
            <c:spPr>
              <a:solidFill>
                <a:srgbClr val="87CC76"/>
              </a:solidFill>
              <a:ln w="19050">
                <a:noFill/>
              </a:ln>
              <a:effectLst/>
            </c:spPr>
            <c:extLst>
              <c:ext xmlns:c16="http://schemas.microsoft.com/office/drawing/2014/chart" uri="{C3380CC4-5D6E-409C-BE32-E72D297353CC}">
                <c16:uniqueId val="{0000000F-C145-44B1-91E7-29FD3F02A871}"/>
              </c:ext>
            </c:extLst>
          </c:dPt>
          <c:dPt>
            <c:idx val="8"/>
            <c:bubble3D val="0"/>
            <c:spPr>
              <a:solidFill>
                <a:srgbClr val="57B279"/>
              </a:solidFill>
              <a:ln w="19050">
                <a:noFill/>
              </a:ln>
              <a:effectLst/>
            </c:spPr>
            <c:extLst>
              <c:ext xmlns:c16="http://schemas.microsoft.com/office/drawing/2014/chart" uri="{C3380CC4-5D6E-409C-BE32-E72D297353CC}">
                <c16:uniqueId val="{00000011-C145-44B1-91E7-29FD3F02A871}"/>
              </c:ext>
            </c:extLst>
          </c:dPt>
          <c:dPt>
            <c:idx val="9"/>
            <c:bubble3D val="0"/>
            <c:spPr>
              <a:solidFill>
                <a:srgbClr val="2C9778"/>
              </a:solidFill>
              <a:ln w="19050">
                <a:noFill/>
              </a:ln>
              <a:effectLst/>
            </c:spPr>
            <c:extLst>
              <c:ext xmlns:c16="http://schemas.microsoft.com/office/drawing/2014/chart" uri="{C3380CC4-5D6E-409C-BE32-E72D297353CC}">
                <c16:uniqueId val="{00000013-C145-44B1-91E7-29FD3F02A871}"/>
              </c:ext>
            </c:extLst>
          </c:dPt>
          <c:dPt>
            <c:idx val="10"/>
            <c:bubble3D val="0"/>
            <c:spPr>
              <a:solidFill>
                <a:srgbClr val="008E7A"/>
              </a:solidFill>
              <a:ln w="19050">
                <a:noFill/>
              </a:ln>
              <a:effectLst/>
            </c:spPr>
            <c:extLst>
              <c:ext xmlns:c16="http://schemas.microsoft.com/office/drawing/2014/chart" uri="{C3380CC4-5D6E-409C-BE32-E72D297353CC}">
                <c16:uniqueId val="{00000015-C145-44B1-91E7-29FD3F02A871}"/>
              </c:ext>
            </c:extLst>
          </c:dPt>
          <c:dPt>
            <c:idx val="11"/>
            <c:bubble3D val="0"/>
            <c:spPr>
              <a:solidFill>
                <a:srgbClr val="00807C"/>
              </a:solidFill>
              <a:ln w="19050">
                <a:noFill/>
              </a:ln>
              <a:effectLst/>
            </c:spPr>
            <c:extLst>
              <c:ext xmlns:c16="http://schemas.microsoft.com/office/drawing/2014/chart" uri="{C3380CC4-5D6E-409C-BE32-E72D297353CC}">
                <c16:uniqueId val="{00000017-C145-44B1-91E7-29FD3F02A871}"/>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C145-44B1-91E7-29FD3F02A871}"/>
            </c:ext>
          </c:extLst>
        </c:ser>
        <c:dLbls>
          <c:showLegendKey val="0"/>
          <c:showVal val="0"/>
          <c:showCatName val="0"/>
          <c:showSerName val="0"/>
          <c:showPercent val="0"/>
          <c:showBubbleSize val="0"/>
          <c:showLeaderLines val="1"/>
        </c:dLbls>
        <c:firstSliceAng val="270"/>
        <c:holeSize val="4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C145-44B1-91E7-29FD3F02A871}"/>
              </c:ext>
            </c:extLst>
          </c:dPt>
          <c:dPt>
            <c:idx val="1"/>
            <c:bubble3D val="0"/>
            <c:spPr>
              <a:noFill/>
              <a:ln w="19050">
                <a:noFill/>
              </a:ln>
              <a:effectLst/>
            </c:spPr>
            <c:extLst>
              <c:ext xmlns:c16="http://schemas.microsoft.com/office/drawing/2014/chart" uri="{C3380CC4-5D6E-409C-BE32-E72D297353CC}">
                <c16:uniqueId val="{0000001C-C145-44B1-91E7-29FD3F02A871}"/>
              </c:ext>
            </c:extLst>
          </c:dPt>
          <c:dPt>
            <c:idx val="2"/>
            <c:bubble3D val="0"/>
            <c:spPr>
              <a:solidFill>
                <a:srgbClr val="EFA081"/>
              </a:solidFill>
              <a:ln w="19050">
                <a:noFill/>
              </a:ln>
              <a:effectLst/>
            </c:spPr>
            <c:extLst>
              <c:ext xmlns:c16="http://schemas.microsoft.com/office/drawing/2014/chart" uri="{C3380CC4-5D6E-409C-BE32-E72D297353CC}">
                <c16:uniqueId val="{0000001E-C145-44B1-91E7-29FD3F02A871}"/>
              </c:ext>
            </c:extLst>
          </c:dPt>
          <c:dPt>
            <c:idx val="3"/>
            <c:bubble3D val="0"/>
            <c:spPr>
              <a:solidFill>
                <a:srgbClr val="E1541C"/>
              </a:solidFill>
              <a:ln w="19050">
                <a:noFill/>
              </a:ln>
              <a:effectLst/>
            </c:spPr>
            <c:extLst>
              <c:ext xmlns:c16="http://schemas.microsoft.com/office/drawing/2014/chart" uri="{C3380CC4-5D6E-409C-BE32-E72D297353CC}">
                <c16:uniqueId val="{00000020-C145-44B1-91E7-29FD3F02A871}"/>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21-C145-44B1-91E7-29FD3F02A871}"/>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8F5AAE"/>
              </a:solidFill>
              <a:ln w="19050">
                <a:noFill/>
              </a:ln>
              <a:effectLst/>
            </c:spPr>
            <c:extLst>
              <c:ext xmlns:c16="http://schemas.microsoft.com/office/drawing/2014/chart" uri="{C3380CC4-5D6E-409C-BE32-E72D297353CC}">
                <c16:uniqueId val="{00000001-08A9-4CD7-8569-264F965B6003}"/>
              </c:ext>
            </c:extLst>
          </c:dPt>
          <c:dPt>
            <c:idx val="1"/>
            <c:bubble3D val="0"/>
            <c:spPr>
              <a:solidFill>
                <a:srgbClr val="8F5AAE"/>
              </a:solidFill>
              <a:ln w="19050">
                <a:noFill/>
              </a:ln>
              <a:effectLst/>
            </c:spPr>
            <c:extLst>
              <c:ext xmlns:c16="http://schemas.microsoft.com/office/drawing/2014/chart" uri="{C3380CC4-5D6E-409C-BE32-E72D297353CC}">
                <c16:uniqueId val="{00000003-08A9-4CD7-8569-264F965B6003}"/>
              </c:ext>
            </c:extLst>
          </c:dPt>
          <c:dPt>
            <c:idx val="2"/>
            <c:bubble3D val="0"/>
            <c:spPr>
              <a:solidFill>
                <a:srgbClr val="546FC2"/>
              </a:solidFill>
              <a:ln w="19050">
                <a:noFill/>
              </a:ln>
              <a:effectLst/>
            </c:spPr>
            <c:extLst>
              <c:ext xmlns:c16="http://schemas.microsoft.com/office/drawing/2014/chart" uri="{C3380CC4-5D6E-409C-BE32-E72D297353CC}">
                <c16:uniqueId val="{00000005-08A9-4CD7-8569-264F965B6003}"/>
              </c:ext>
            </c:extLst>
          </c:dPt>
          <c:dPt>
            <c:idx val="3"/>
            <c:bubble3D val="0"/>
            <c:spPr>
              <a:solidFill>
                <a:srgbClr val="007EC3"/>
              </a:solidFill>
              <a:ln w="19050">
                <a:noFill/>
              </a:ln>
              <a:effectLst/>
            </c:spPr>
            <c:extLst>
              <c:ext xmlns:c16="http://schemas.microsoft.com/office/drawing/2014/chart" uri="{C3380CC4-5D6E-409C-BE32-E72D297353CC}">
                <c16:uniqueId val="{00000007-08A9-4CD7-8569-264F965B6003}"/>
              </c:ext>
            </c:extLst>
          </c:dPt>
          <c:dPt>
            <c:idx val="4"/>
            <c:bubble3D val="0"/>
            <c:spPr>
              <a:solidFill>
                <a:srgbClr val="0087B2"/>
              </a:solidFill>
              <a:ln w="19050">
                <a:noFill/>
              </a:ln>
              <a:effectLst/>
            </c:spPr>
            <c:extLst>
              <c:ext xmlns:c16="http://schemas.microsoft.com/office/drawing/2014/chart" uri="{C3380CC4-5D6E-409C-BE32-E72D297353CC}">
                <c16:uniqueId val="{00000009-08A9-4CD7-8569-264F965B6003}"/>
              </c:ext>
            </c:extLst>
          </c:dPt>
          <c:dPt>
            <c:idx val="5"/>
            <c:bubble3D val="0"/>
            <c:spPr>
              <a:solidFill>
                <a:srgbClr val="008C97"/>
              </a:solidFill>
              <a:ln w="19050">
                <a:noFill/>
              </a:ln>
              <a:effectLst/>
            </c:spPr>
            <c:extLst>
              <c:ext xmlns:c16="http://schemas.microsoft.com/office/drawing/2014/chart" uri="{C3380CC4-5D6E-409C-BE32-E72D297353CC}">
                <c16:uniqueId val="{0000000B-08A9-4CD7-8569-264F965B6003}"/>
              </c:ext>
            </c:extLst>
          </c:dPt>
          <c:dPt>
            <c:idx val="6"/>
            <c:bubble3D val="0"/>
            <c:spPr>
              <a:noFill/>
              <a:ln w="19050">
                <a:noFill/>
              </a:ln>
              <a:effectLst/>
            </c:spPr>
            <c:extLst>
              <c:ext xmlns:c16="http://schemas.microsoft.com/office/drawing/2014/chart" uri="{C3380CC4-5D6E-409C-BE32-E72D297353CC}">
                <c16:uniqueId val="{0000000D-08A9-4CD7-8569-264F965B6003}"/>
              </c:ext>
            </c:extLst>
          </c:dPt>
          <c:dPt>
            <c:idx val="7"/>
            <c:bubble3D val="0"/>
            <c:spPr>
              <a:noFill/>
              <a:ln w="19050">
                <a:noFill/>
              </a:ln>
              <a:effectLst/>
            </c:spPr>
            <c:extLst>
              <c:ext xmlns:c16="http://schemas.microsoft.com/office/drawing/2014/chart" uri="{C3380CC4-5D6E-409C-BE32-E72D297353CC}">
                <c16:uniqueId val="{0000000F-08A9-4CD7-8569-264F965B6003}"/>
              </c:ext>
            </c:extLst>
          </c:dPt>
          <c:dPt>
            <c:idx val="8"/>
            <c:bubble3D val="0"/>
            <c:spPr>
              <a:noFill/>
              <a:ln w="19050">
                <a:noFill/>
              </a:ln>
              <a:effectLst/>
            </c:spPr>
            <c:extLst>
              <c:ext xmlns:c16="http://schemas.microsoft.com/office/drawing/2014/chart" uri="{C3380CC4-5D6E-409C-BE32-E72D297353CC}">
                <c16:uniqueId val="{00000011-08A9-4CD7-8569-264F965B6003}"/>
              </c:ext>
            </c:extLst>
          </c:dPt>
          <c:dPt>
            <c:idx val="9"/>
            <c:bubble3D val="0"/>
            <c:spPr>
              <a:noFill/>
              <a:ln w="19050">
                <a:noFill/>
              </a:ln>
              <a:effectLst/>
            </c:spPr>
            <c:extLst>
              <c:ext xmlns:c16="http://schemas.microsoft.com/office/drawing/2014/chart" uri="{C3380CC4-5D6E-409C-BE32-E72D297353CC}">
                <c16:uniqueId val="{00000013-08A9-4CD7-8569-264F965B6003}"/>
              </c:ext>
            </c:extLst>
          </c:dPt>
          <c:dPt>
            <c:idx val="10"/>
            <c:bubble3D val="0"/>
            <c:spPr>
              <a:noFill/>
              <a:ln w="19050">
                <a:noFill/>
              </a:ln>
              <a:effectLst/>
            </c:spPr>
            <c:extLst>
              <c:ext xmlns:c16="http://schemas.microsoft.com/office/drawing/2014/chart" uri="{C3380CC4-5D6E-409C-BE32-E72D297353CC}">
                <c16:uniqueId val="{00000015-08A9-4CD7-8569-264F965B6003}"/>
              </c:ext>
            </c:extLst>
          </c:dPt>
          <c:dPt>
            <c:idx val="11"/>
            <c:bubble3D val="0"/>
            <c:spPr>
              <a:noFill/>
              <a:ln w="19050">
                <a:noFill/>
              </a:ln>
              <a:effectLst/>
            </c:spPr>
            <c:extLst>
              <c:ext xmlns:c16="http://schemas.microsoft.com/office/drawing/2014/chart" uri="{C3380CC4-5D6E-409C-BE32-E72D297353CC}">
                <c16:uniqueId val="{00000017-08A9-4CD7-8569-264F965B6003}"/>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08A9-4CD7-8569-264F965B6003}"/>
            </c:ext>
          </c:extLst>
        </c:ser>
        <c:dLbls>
          <c:showLegendKey val="0"/>
          <c:showVal val="0"/>
          <c:showCatName val="0"/>
          <c:showSerName val="0"/>
          <c:showPercent val="0"/>
          <c:showBubbleSize val="0"/>
          <c:showLeaderLines val="1"/>
        </c:dLbls>
        <c:firstSliceAng val="270"/>
        <c:holeSize val="40"/>
      </c:doughnutChart>
      <c:doughnutChart>
        <c:varyColors val="1"/>
        <c:ser>
          <c:idx val="1"/>
          <c:order val="1"/>
          <c:spPr>
            <a:ln>
              <a:noFill/>
            </a:ln>
          </c:spPr>
          <c:dPt>
            <c:idx val="0"/>
            <c:bubble3D val="0"/>
            <c:spPr>
              <a:solidFill>
                <a:srgbClr val="E1541C"/>
              </a:solidFill>
              <a:ln w="19050">
                <a:noFill/>
              </a:ln>
              <a:effectLst/>
            </c:spPr>
            <c:extLst>
              <c:ext xmlns:c16="http://schemas.microsoft.com/office/drawing/2014/chart" uri="{C3380CC4-5D6E-409C-BE32-E72D297353CC}">
                <c16:uniqueId val="{0000001A-08A9-4CD7-8569-264F965B6003}"/>
              </c:ext>
            </c:extLst>
          </c:dPt>
          <c:dPt>
            <c:idx val="1"/>
            <c:bubble3D val="0"/>
            <c:spPr>
              <a:solidFill>
                <a:srgbClr val="EFA081"/>
              </a:solidFill>
              <a:ln w="19050">
                <a:noFill/>
              </a:ln>
              <a:effectLst/>
            </c:spPr>
            <c:extLst>
              <c:ext xmlns:c16="http://schemas.microsoft.com/office/drawing/2014/chart" uri="{C3380CC4-5D6E-409C-BE32-E72D297353CC}">
                <c16:uniqueId val="{0000001C-08A9-4CD7-8569-264F965B6003}"/>
              </c:ext>
            </c:extLst>
          </c:dPt>
          <c:dPt>
            <c:idx val="2"/>
            <c:bubble3D val="0"/>
            <c:spPr>
              <a:noFill/>
              <a:ln w="19050">
                <a:noFill/>
              </a:ln>
              <a:effectLst/>
            </c:spPr>
            <c:extLst>
              <c:ext xmlns:c16="http://schemas.microsoft.com/office/drawing/2014/chart" uri="{C3380CC4-5D6E-409C-BE32-E72D297353CC}">
                <c16:uniqueId val="{0000001E-08A9-4CD7-8569-264F965B6003}"/>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F-08A9-4CD7-8569-264F965B6003}"/>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noFill/>
            <a:ln>
              <a:noFill/>
            </a:ln>
          </c:spPr>
          <c:dPt>
            <c:idx val="0"/>
            <c:bubble3D val="0"/>
            <c:spPr>
              <a:noFill/>
              <a:ln w="19050">
                <a:solidFill>
                  <a:schemeClr val="bg1"/>
                </a:solidFill>
              </a:ln>
              <a:effectLst/>
            </c:spPr>
            <c:extLst>
              <c:ext xmlns:c16="http://schemas.microsoft.com/office/drawing/2014/chart" uri="{C3380CC4-5D6E-409C-BE32-E72D297353CC}">
                <c16:uniqueId val="{00000001-954B-4C5D-8AF7-8CCC1F5F7F1F}"/>
              </c:ext>
            </c:extLst>
          </c:dPt>
          <c:dPt>
            <c:idx val="1"/>
            <c:bubble3D val="0"/>
            <c:spPr>
              <a:noFill/>
              <a:ln w="19050">
                <a:solidFill>
                  <a:schemeClr val="bg1"/>
                </a:solidFill>
              </a:ln>
              <a:effectLst/>
            </c:spPr>
            <c:extLst>
              <c:ext xmlns:c16="http://schemas.microsoft.com/office/drawing/2014/chart" uri="{C3380CC4-5D6E-409C-BE32-E72D297353CC}">
                <c16:uniqueId val="{00000003-954B-4C5D-8AF7-8CCC1F5F7F1F}"/>
              </c:ext>
            </c:extLst>
          </c:dPt>
          <c:dPt>
            <c:idx val="2"/>
            <c:bubble3D val="0"/>
            <c:spPr>
              <a:noFill/>
              <a:ln w="19050">
                <a:solidFill>
                  <a:schemeClr val="bg1"/>
                </a:solidFill>
              </a:ln>
              <a:effectLst/>
            </c:spPr>
            <c:extLst>
              <c:ext xmlns:c16="http://schemas.microsoft.com/office/drawing/2014/chart" uri="{C3380CC4-5D6E-409C-BE32-E72D297353CC}">
                <c16:uniqueId val="{00000005-954B-4C5D-8AF7-8CCC1F5F7F1F}"/>
              </c:ext>
            </c:extLst>
          </c:dPt>
          <c:dPt>
            <c:idx val="3"/>
            <c:bubble3D val="0"/>
            <c:spPr>
              <a:noFill/>
              <a:ln w="19050">
                <a:solidFill>
                  <a:schemeClr val="bg1"/>
                </a:solidFill>
              </a:ln>
              <a:effectLst/>
            </c:spPr>
            <c:extLst>
              <c:ext xmlns:c16="http://schemas.microsoft.com/office/drawing/2014/chart" uri="{C3380CC4-5D6E-409C-BE32-E72D297353CC}">
                <c16:uniqueId val="{00000007-954B-4C5D-8AF7-8CCC1F5F7F1F}"/>
              </c:ext>
            </c:extLst>
          </c:dPt>
          <c:dPt>
            <c:idx val="4"/>
            <c:bubble3D val="0"/>
            <c:spPr>
              <a:noFill/>
              <a:ln w="19050">
                <a:solidFill>
                  <a:schemeClr val="bg1"/>
                </a:solidFill>
              </a:ln>
              <a:effectLst/>
            </c:spPr>
            <c:extLst>
              <c:ext xmlns:c16="http://schemas.microsoft.com/office/drawing/2014/chart" uri="{C3380CC4-5D6E-409C-BE32-E72D297353CC}">
                <c16:uniqueId val="{00000009-954B-4C5D-8AF7-8CCC1F5F7F1F}"/>
              </c:ext>
            </c:extLst>
          </c:dPt>
          <c:dPt>
            <c:idx val="5"/>
            <c:bubble3D val="0"/>
            <c:spPr>
              <a:noFill/>
              <a:ln w="19050">
                <a:solidFill>
                  <a:schemeClr val="bg1"/>
                </a:solidFill>
              </a:ln>
              <a:effectLst/>
            </c:spPr>
            <c:extLst>
              <c:ext xmlns:c16="http://schemas.microsoft.com/office/drawing/2014/chart" uri="{C3380CC4-5D6E-409C-BE32-E72D297353CC}">
                <c16:uniqueId val="{0000000B-954B-4C5D-8AF7-8CCC1F5F7F1F}"/>
              </c:ext>
            </c:extLst>
          </c:dPt>
          <c:dPt>
            <c:idx val="6"/>
            <c:bubble3D val="0"/>
            <c:spPr>
              <a:noFill/>
              <a:ln w="19050">
                <a:noFill/>
              </a:ln>
              <a:effectLst/>
            </c:spPr>
            <c:extLst>
              <c:ext xmlns:c16="http://schemas.microsoft.com/office/drawing/2014/chart" uri="{C3380CC4-5D6E-409C-BE32-E72D297353CC}">
                <c16:uniqueId val="{0000000D-954B-4C5D-8AF7-8CCC1F5F7F1F}"/>
              </c:ext>
            </c:extLst>
          </c:dPt>
          <c:dPt>
            <c:idx val="7"/>
            <c:bubble3D val="0"/>
            <c:spPr>
              <a:noFill/>
              <a:ln w="19050">
                <a:noFill/>
              </a:ln>
              <a:effectLst/>
            </c:spPr>
            <c:extLst>
              <c:ext xmlns:c16="http://schemas.microsoft.com/office/drawing/2014/chart" uri="{C3380CC4-5D6E-409C-BE32-E72D297353CC}">
                <c16:uniqueId val="{0000000F-954B-4C5D-8AF7-8CCC1F5F7F1F}"/>
              </c:ext>
            </c:extLst>
          </c:dPt>
          <c:dPt>
            <c:idx val="8"/>
            <c:bubble3D val="0"/>
            <c:spPr>
              <a:noFill/>
              <a:ln w="19050">
                <a:noFill/>
              </a:ln>
              <a:effectLst/>
            </c:spPr>
            <c:extLst>
              <c:ext xmlns:c16="http://schemas.microsoft.com/office/drawing/2014/chart" uri="{C3380CC4-5D6E-409C-BE32-E72D297353CC}">
                <c16:uniqueId val="{00000011-954B-4C5D-8AF7-8CCC1F5F7F1F}"/>
              </c:ext>
            </c:extLst>
          </c:dPt>
          <c:dPt>
            <c:idx val="9"/>
            <c:bubble3D val="0"/>
            <c:spPr>
              <a:noFill/>
              <a:ln w="19050">
                <a:noFill/>
              </a:ln>
              <a:effectLst/>
            </c:spPr>
            <c:extLst>
              <c:ext xmlns:c16="http://schemas.microsoft.com/office/drawing/2014/chart" uri="{C3380CC4-5D6E-409C-BE32-E72D297353CC}">
                <c16:uniqueId val="{00000013-954B-4C5D-8AF7-8CCC1F5F7F1F}"/>
              </c:ext>
            </c:extLst>
          </c:dPt>
          <c:dPt>
            <c:idx val="10"/>
            <c:bubble3D val="0"/>
            <c:spPr>
              <a:noFill/>
              <a:ln w="19050">
                <a:noFill/>
              </a:ln>
              <a:effectLst/>
            </c:spPr>
            <c:extLst>
              <c:ext xmlns:c16="http://schemas.microsoft.com/office/drawing/2014/chart" uri="{C3380CC4-5D6E-409C-BE32-E72D297353CC}">
                <c16:uniqueId val="{00000015-954B-4C5D-8AF7-8CCC1F5F7F1F}"/>
              </c:ext>
            </c:extLst>
          </c:dPt>
          <c:dPt>
            <c:idx val="11"/>
            <c:bubble3D val="0"/>
            <c:spPr>
              <a:noFill/>
              <a:ln w="19050">
                <a:noFill/>
              </a:ln>
              <a:effectLst/>
            </c:spPr>
            <c:extLst>
              <c:ext xmlns:c16="http://schemas.microsoft.com/office/drawing/2014/chart" uri="{C3380CC4-5D6E-409C-BE32-E72D297353CC}">
                <c16:uniqueId val="{00000017-954B-4C5D-8AF7-8CCC1F5F7F1F}"/>
              </c:ext>
            </c:extLst>
          </c:dP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954B-4C5D-8AF7-8CCC1F5F7F1F}"/>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noFill/>
            <a:ln>
              <a:noFill/>
            </a:ln>
          </c:spPr>
          <c:dPt>
            <c:idx val="0"/>
            <c:bubble3D val="0"/>
            <c:spPr>
              <a:noFill/>
              <a:ln w="19050">
                <a:noFill/>
              </a:ln>
              <a:effectLst/>
            </c:spPr>
            <c:extLst>
              <c:ext xmlns:c16="http://schemas.microsoft.com/office/drawing/2014/chart" uri="{C3380CC4-5D6E-409C-BE32-E72D297353CC}">
                <c16:uniqueId val="{00000001-FF2C-4853-A887-3E021695696B}"/>
              </c:ext>
            </c:extLst>
          </c:dPt>
          <c:dPt>
            <c:idx val="1"/>
            <c:bubble3D val="0"/>
            <c:spPr>
              <a:noFill/>
              <a:ln w="19050">
                <a:noFill/>
              </a:ln>
              <a:effectLst/>
            </c:spPr>
            <c:extLst>
              <c:ext xmlns:c16="http://schemas.microsoft.com/office/drawing/2014/chart" uri="{C3380CC4-5D6E-409C-BE32-E72D297353CC}">
                <c16:uniqueId val="{00000003-FF2C-4853-A887-3E021695696B}"/>
              </c:ext>
            </c:extLst>
          </c:dPt>
          <c:dPt>
            <c:idx val="2"/>
            <c:bubble3D val="0"/>
            <c:spPr>
              <a:noFill/>
              <a:ln w="19050">
                <a:noFill/>
              </a:ln>
              <a:effectLst/>
            </c:spPr>
            <c:extLst>
              <c:ext xmlns:c16="http://schemas.microsoft.com/office/drawing/2014/chart" uri="{C3380CC4-5D6E-409C-BE32-E72D297353CC}">
                <c16:uniqueId val="{00000005-FF2C-4853-A887-3E021695696B}"/>
              </c:ext>
            </c:extLst>
          </c:dPt>
          <c:dPt>
            <c:idx val="3"/>
            <c:bubble3D val="0"/>
            <c:spPr>
              <a:noFill/>
              <a:ln w="19050">
                <a:noFill/>
              </a:ln>
              <a:effectLst/>
            </c:spPr>
            <c:extLst>
              <c:ext xmlns:c16="http://schemas.microsoft.com/office/drawing/2014/chart" uri="{C3380CC4-5D6E-409C-BE32-E72D297353CC}">
                <c16:uniqueId val="{00000007-FF2C-4853-A887-3E021695696B}"/>
              </c:ext>
            </c:extLst>
          </c:dPt>
          <c:dPt>
            <c:idx val="4"/>
            <c:bubble3D val="0"/>
            <c:spPr>
              <a:noFill/>
              <a:ln w="19050">
                <a:noFill/>
              </a:ln>
              <a:effectLst/>
            </c:spPr>
            <c:extLst>
              <c:ext xmlns:c16="http://schemas.microsoft.com/office/drawing/2014/chart" uri="{C3380CC4-5D6E-409C-BE32-E72D297353CC}">
                <c16:uniqueId val="{00000009-FF2C-4853-A887-3E021695696B}"/>
              </c:ext>
            </c:extLst>
          </c:dPt>
          <c:dPt>
            <c:idx val="5"/>
            <c:bubble3D val="0"/>
            <c:spPr>
              <a:noFill/>
              <a:ln w="19050">
                <a:noFill/>
              </a:ln>
              <a:effectLst/>
            </c:spPr>
            <c:extLst>
              <c:ext xmlns:c16="http://schemas.microsoft.com/office/drawing/2014/chart" uri="{C3380CC4-5D6E-409C-BE32-E72D297353CC}">
                <c16:uniqueId val="{0000000B-FF2C-4853-A887-3E021695696B}"/>
              </c:ext>
            </c:extLst>
          </c:dPt>
          <c:dPt>
            <c:idx val="6"/>
            <c:bubble3D val="0"/>
            <c:spPr>
              <a:noFill/>
              <a:ln w="19050">
                <a:solidFill>
                  <a:schemeClr val="bg1"/>
                </a:solidFill>
              </a:ln>
              <a:effectLst/>
            </c:spPr>
            <c:extLst>
              <c:ext xmlns:c16="http://schemas.microsoft.com/office/drawing/2014/chart" uri="{C3380CC4-5D6E-409C-BE32-E72D297353CC}">
                <c16:uniqueId val="{0000000D-FF2C-4853-A887-3E021695696B}"/>
              </c:ext>
            </c:extLst>
          </c:dPt>
          <c:dPt>
            <c:idx val="7"/>
            <c:bubble3D val="0"/>
            <c:spPr>
              <a:noFill/>
              <a:ln w="19050">
                <a:solidFill>
                  <a:schemeClr val="bg1"/>
                </a:solidFill>
              </a:ln>
              <a:effectLst/>
            </c:spPr>
            <c:extLst>
              <c:ext xmlns:c16="http://schemas.microsoft.com/office/drawing/2014/chart" uri="{C3380CC4-5D6E-409C-BE32-E72D297353CC}">
                <c16:uniqueId val="{0000000F-FF2C-4853-A887-3E021695696B}"/>
              </c:ext>
            </c:extLst>
          </c:dPt>
          <c:dPt>
            <c:idx val="8"/>
            <c:bubble3D val="0"/>
            <c:spPr>
              <a:noFill/>
              <a:ln w="19050">
                <a:solidFill>
                  <a:schemeClr val="bg1"/>
                </a:solidFill>
              </a:ln>
              <a:effectLst/>
            </c:spPr>
            <c:extLst>
              <c:ext xmlns:c16="http://schemas.microsoft.com/office/drawing/2014/chart" uri="{C3380CC4-5D6E-409C-BE32-E72D297353CC}">
                <c16:uniqueId val="{00000011-FF2C-4853-A887-3E021695696B}"/>
              </c:ext>
            </c:extLst>
          </c:dPt>
          <c:dPt>
            <c:idx val="9"/>
            <c:bubble3D val="0"/>
            <c:spPr>
              <a:noFill/>
              <a:ln w="19050">
                <a:solidFill>
                  <a:schemeClr val="bg1"/>
                </a:solidFill>
              </a:ln>
              <a:effectLst/>
            </c:spPr>
            <c:extLst>
              <c:ext xmlns:c16="http://schemas.microsoft.com/office/drawing/2014/chart" uri="{C3380CC4-5D6E-409C-BE32-E72D297353CC}">
                <c16:uniqueId val="{00000013-FF2C-4853-A887-3E021695696B}"/>
              </c:ext>
            </c:extLst>
          </c:dPt>
          <c:dPt>
            <c:idx val="10"/>
            <c:bubble3D val="0"/>
            <c:spPr>
              <a:noFill/>
              <a:ln w="19050">
                <a:solidFill>
                  <a:schemeClr val="bg1"/>
                </a:solidFill>
              </a:ln>
              <a:effectLst/>
            </c:spPr>
            <c:extLst>
              <c:ext xmlns:c16="http://schemas.microsoft.com/office/drawing/2014/chart" uri="{C3380CC4-5D6E-409C-BE32-E72D297353CC}">
                <c16:uniqueId val="{00000015-FF2C-4853-A887-3E021695696B}"/>
              </c:ext>
            </c:extLst>
          </c:dPt>
          <c:dPt>
            <c:idx val="11"/>
            <c:bubble3D val="0"/>
            <c:spPr>
              <a:noFill/>
              <a:ln w="19050">
                <a:solidFill>
                  <a:schemeClr val="bg1"/>
                </a:solidFill>
              </a:ln>
              <a:effectLst/>
            </c:spPr>
            <c:extLst>
              <c:ext xmlns:c16="http://schemas.microsoft.com/office/drawing/2014/chart" uri="{C3380CC4-5D6E-409C-BE32-E72D297353CC}">
                <c16:uniqueId val="{00000017-FF2C-4853-A887-3E021695696B}"/>
              </c:ext>
            </c:extLst>
          </c:dP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FF2C-4853-A887-3E021695696B}"/>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tx>
            <c:v>fill</c:v>
          </c:tx>
          <c:spPr>
            <a:gradFill>
              <a:gsLst>
                <a:gs pos="11000">
                  <a:srgbClr val="0F8668"/>
                </a:gs>
                <a:gs pos="100000">
                  <a:srgbClr val="00916A">
                    <a:alpha val="0"/>
                  </a:srgbClr>
                </a:gs>
              </a:gsLst>
              <a:lin ang="5400000" scaled="0"/>
            </a:gradFill>
            <a:ln>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8810-412C-B7A3-3EA5538E1194}"/>
            </c:ext>
          </c:extLst>
        </c:ser>
        <c:dLbls>
          <c:showLegendKey val="0"/>
          <c:showVal val="0"/>
          <c:showCatName val="0"/>
          <c:showSerName val="0"/>
          <c:showPercent val="0"/>
          <c:showBubbleSize val="0"/>
        </c:dLbls>
        <c:axId val="765226703"/>
        <c:axId val="765249263"/>
      </c:areaChart>
      <c:lineChart>
        <c:grouping val="standard"/>
        <c:varyColors val="0"/>
        <c:ser>
          <c:idx val="0"/>
          <c:order val="0"/>
          <c:tx>
            <c:strRef>
              <c:f>Processing!$F$2</c:f>
              <c:strCache>
                <c:ptCount val="1"/>
                <c:pt idx="0">
                  <c:v>Visitors</c:v>
                </c:pt>
              </c:strCache>
            </c:strRef>
          </c:tx>
          <c:spPr>
            <a:ln w="19050" cap="rnd">
              <a:solidFill>
                <a:srgbClr val="37E9BA"/>
              </a:solidFill>
              <a:round/>
            </a:ln>
            <a:effectLst/>
          </c:spPr>
          <c:marker>
            <c:symbol val="none"/>
          </c:marke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1-8810-412C-B7A3-3EA5538E1194}"/>
            </c:ext>
          </c:extLst>
        </c:ser>
        <c:dLbls>
          <c:showLegendKey val="0"/>
          <c:showVal val="0"/>
          <c:showCatName val="0"/>
          <c:showSerName val="0"/>
          <c:showPercent val="0"/>
          <c:showBubbleSize val="0"/>
        </c:dLbls>
        <c:marker val="1"/>
        <c:smooth val="0"/>
        <c:axId val="765226703"/>
        <c:axId val="765249263"/>
      </c:lineChart>
      <c:catAx>
        <c:axId val="765226703"/>
        <c:scaling>
          <c:orientation val="minMax"/>
        </c:scaling>
        <c:delete val="1"/>
        <c:axPos val="b"/>
        <c:majorTickMark val="none"/>
        <c:minorTickMark val="none"/>
        <c:tickLblPos val="nextTo"/>
        <c:crossAx val="765249263"/>
        <c:crosses val="autoZero"/>
        <c:auto val="1"/>
        <c:lblAlgn val="ctr"/>
        <c:lblOffset val="100"/>
        <c:noMultiLvlLbl val="0"/>
      </c:catAx>
      <c:valAx>
        <c:axId val="765249263"/>
        <c:scaling>
          <c:orientation val="minMax"/>
        </c:scaling>
        <c:delete val="1"/>
        <c:axPos val="l"/>
        <c:numFmt formatCode="General" sourceLinked="1"/>
        <c:majorTickMark val="none"/>
        <c:minorTickMark val="none"/>
        <c:tickLblPos val="nextTo"/>
        <c:crossAx val="765226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Processing!$G$17</c:f>
              <c:strCache>
                <c:ptCount val="1"/>
                <c:pt idx="0">
                  <c:v>Product A</c:v>
                </c:pt>
              </c:strCache>
            </c:strRef>
          </c:tx>
          <c:spPr>
            <a:solidFill>
              <a:srgbClr val="077379"/>
            </a:solidFill>
            <a:ln w="63500">
              <a:gradFill>
                <a:gsLst>
                  <a:gs pos="0">
                    <a:srgbClr val="37E9BA"/>
                  </a:gs>
                  <a:gs pos="88000">
                    <a:srgbClr val="077379"/>
                  </a:gs>
                </a:gsLst>
                <a:lin ang="5400000" scaled="1"/>
              </a:gradFill>
            </a:ln>
            <a:effectLst/>
          </c:spPr>
          <c:invertIfNegative val="0"/>
          <c:val>
            <c:numRef>
              <c:f>Processing!$G$18:$G$29</c:f>
              <c:numCache>
                <c:formatCode>General</c:formatCode>
                <c:ptCount val="12"/>
                <c:pt idx="0">
                  <c:v>505000</c:v>
                </c:pt>
                <c:pt idx="1">
                  <c:v>586911</c:v>
                </c:pt>
                <c:pt idx="2">
                  <c:v>671347</c:v>
                </c:pt>
                <c:pt idx="3">
                  <c:v>581356</c:v>
                </c:pt>
                <c:pt idx="4">
                  <c:v>547521</c:v>
                </c:pt>
                <c:pt idx="5">
                  <c:v>562570</c:v>
                </c:pt>
                <c:pt idx="6">
                  <c:v>456722</c:v>
                </c:pt>
                <c:pt idx="7">
                  <c:v>400162</c:v>
                </c:pt>
                <c:pt idx="8">
                  <c:v>352187</c:v>
                </c:pt>
                <c:pt idx="9">
                  <c:v>355520</c:v>
                </c:pt>
                <c:pt idx="10">
                  <c:v>426422</c:v>
                </c:pt>
                <c:pt idx="11">
                  <c:v>429250</c:v>
                </c:pt>
              </c:numCache>
            </c:numRef>
          </c:val>
          <c:extLst>
            <c:ext xmlns:c16="http://schemas.microsoft.com/office/drawing/2014/chart" uri="{C3380CC4-5D6E-409C-BE32-E72D297353CC}">
              <c16:uniqueId val="{00000000-FA8F-4F82-A6C0-80139F19F300}"/>
            </c:ext>
          </c:extLst>
        </c:ser>
        <c:dLbls>
          <c:showLegendKey val="0"/>
          <c:showVal val="0"/>
          <c:showCatName val="0"/>
          <c:showSerName val="0"/>
          <c:showPercent val="0"/>
          <c:showBubbleSize val="0"/>
        </c:dLbls>
        <c:gapWidth val="200"/>
        <c:overlap val="-27"/>
        <c:axId val="765267983"/>
        <c:axId val="765277103"/>
      </c:barChart>
      <c:catAx>
        <c:axId val="765267983"/>
        <c:scaling>
          <c:orientation val="minMax"/>
        </c:scaling>
        <c:delete val="1"/>
        <c:axPos val="b"/>
        <c:majorTickMark val="none"/>
        <c:minorTickMark val="none"/>
        <c:tickLblPos val="nextTo"/>
        <c:crossAx val="765277103"/>
        <c:crosses val="autoZero"/>
        <c:auto val="1"/>
        <c:lblAlgn val="ctr"/>
        <c:lblOffset val="100"/>
        <c:noMultiLvlLbl val="0"/>
      </c:catAx>
      <c:valAx>
        <c:axId val="765277103"/>
        <c:scaling>
          <c:orientation val="minMax"/>
        </c:scaling>
        <c:delete val="1"/>
        <c:axPos val="l"/>
        <c:numFmt formatCode="General" sourceLinked="1"/>
        <c:majorTickMark val="none"/>
        <c:minorTickMark val="none"/>
        <c:tickLblPos val="nextTo"/>
        <c:crossAx val="765267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rgbClr val="055F71"/>
            </a:soli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E4D5-4BBE-8AD4-B10854A48C2C}"/>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E4D5-4BBE-8AD4-B10854A48C2C}"/>
            </c:ext>
          </c:extLst>
        </c:ser>
        <c:dLbls>
          <c:showLegendKey val="0"/>
          <c:showVal val="0"/>
          <c:showCatName val="0"/>
          <c:showSerName val="0"/>
          <c:showPercent val="0"/>
          <c:showBubbleSize val="0"/>
        </c:dLbls>
        <c:gapWidth val="4"/>
        <c:overlap val="100"/>
        <c:axId val="462405791"/>
        <c:axId val="462391391"/>
      </c:barChart>
      <c:catAx>
        <c:axId val="462405791"/>
        <c:scaling>
          <c:orientation val="minMax"/>
        </c:scaling>
        <c:delete val="1"/>
        <c:axPos val="l"/>
        <c:numFmt formatCode="General" sourceLinked="1"/>
        <c:majorTickMark val="none"/>
        <c:minorTickMark val="none"/>
        <c:tickLblPos val="nextTo"/>
        <c:crossAx val="462391391"/>
        <c:crosses val="autoZero"/>
        <c:auto val="1"/>
        <c:lblAlgn val="ctr"/>
        <c:lblOffset val="100"/>
        <c:noMultiLvlLbl val="0"/>
      </c:catAx>
      <c:valAx>
        <c:axId val="462391391"/>
        <c:scaling>
          <c:orientation val="minMax"/>
        </c:scaling>
        <c:delete val="1"/>
        <c:axPos val="b"/>
        <c:numFmt formatCode="0%" sourceLinked="1"/>
        <c:majorTickMark val="none"/>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690A-4646-A69E-2B98A83F1DE1}"/>
              </c:ext>
            </c:extLst>
          </c:dPt>
          <c:dPt>
            <c:idx val="1"/>
            <c:bubble3D val="0"/>
            <c:spPr>
              <a:noFill/>
              <a:ln w="19050">
                <a:noFill/>
              </a:ln>
              <a:effectLst/>
            </c:spPr>
            <c:extLst>
              <c:ext xmlns:c16="http://schemas.microsoft.com/office/drawing/2014/chart" uri="{C3380CC4-5D6E-409C-BE32-E72D297353CC}">
                <c16:uniqueId val="{00000003-690A-4646-A69E-2B98A83F1DE1}"/>
              </c:ext>
            </c:extLst>
          </c:dPt>
          <c:dPt>
            <c:idx val="2"/>
            <c:bubble3D val="0"/>
            <c:spPr>
              <a:noFill/>
              <a:ln w="19050">
                <a:noFill/>
              </a:ln>
              <a:effectLst/>
            </c:spPr>
            <c:extLst>
              <c:ext xmlns:c16="http://schemas.microsoft.com/office/drawing/2014/chart" uri="{C3380CC4-5D6E-409C-BE32-E72D297353CC}">
                <c16:uniqueId val="{00000005-690A-4646-A69E-2B98A83F1DE1}"/>
              </c:ext>
            </c:extLst>
          </c:dPt>
          <c:dPt>
            <c:idx val="3"/>
            <c:bubble3D val="0"/>
            <c:spPr>
              <a:noFill/>
              <a:ln w="19050">
                <a:noFill/>
              </a:ln>
              <a:effectLst/>
            </c:spPr>
            <c:extLst>
              <c:ext xmlns:c16="http://schemas.microsoft.com/office/drawing/2014/chart" uri="{C3380CC4-5D6E-409C-BE32-E72D297353CC}">
                <c16:uniqueId val="{00000007-690A-4646-A69E-2B98A83F1DE1}"/>
              </c:ext>
            </c:extLst>
          </c:dPt>
          <c:dPt>
            <c:idx val="4"/>
            <c:bubble3D val="0"/>
            <c:spPr>
              <a:noFill/>
              <a:ln w="19050">
                <a:noFill/>
              </a:ln>
              <a:effectLst/>
            </c:spPr>
            <c:extLst>
              <c:ext xmlns:c16="http://schemas.microsoft.com/office/drawing/2014/chart" uri="{C3380CC4-5D6E-409C-BE32-E72D297353CC}">
                <c16:uniqueId val="{00000009-690A-4646-A69E-2B98A83F1DE1}"/>
              </c:ext>
            </c:extLst>
          </c:dPt>
          <c:dPt>
            <c:idx val="5"/>
            <c:bubble3D val="0"/>
            <c:spPr>
              <a:noFill/>
              <a:ln w="19050">
                <a:noFill/>
              </a:ln>
              <a:effectLst/>
            </c:spPr>
            <c:extLst>
              <c:ext xmlns:c16="http://schemas.microsoft.com/office/drawing/2014/chart" uri="{C3380CC4-5D6E-409C-BE32-E72D297353CC}">
                <c16:uniqueId val="{0000000B-690A-4646-A69E-2B98A83F1DE1}"/>
              </c:ext>
            </c:extLst>
          </c:dPt>
          <c:dPt>
            <c:idx val="6"/>
            <c:bubble3D val="0"/>
            <c:spPr>
              <a:solidFill>
                <a:schemeClr val="bg1">
                  <a:alpha val="20000"/>
                </a:schemeClr>
              </a:solidFill>
              <a:ln w="19050">
                <a:noFill/>
              </a:ln>
              <a:effectLst/>
            </c:spPr>
            <c:extLst>
              <c:ext xmlns:c16="http://schemas.microsoft.com/office/drawing/2014/chart" uri="{C3380CC4-5D6E-409C-BE32-E72D297353CC}">
                <c16:uniqueId val="{0000000D-690A-4646-A69E-2B98A83F1DE1}"/>
              </c:ext>
            </c:extLst>
          </c:dPt>
          <c:dPt>
            <c:idx val="7"/>
            <c:bubble3D val="0"/>
            <c:spPr>
              <a:solidFill>
                <a:schemeClr val="bg1">
                  <a:alpha val="20000"/>
                </a:schemeClr>
              </a:solidFill>
              <a:ln w="19050">
                <a:noFill/>
              </a:ln>
              <a:effectLst/>
            </c:spPr>
            <c:extLst>
              <c:ext xmlns:c16="http://schemas.microsoft.com/office/drawing/2014/chart" uri="{C3380CC4-5D6E-409C-BE32-E72D297353CC}">
                <c16:uniqueId val="{0000000F-690A-4646-A69E-2B98A83F1DE1}"/>
              </c:ext>
            </c:extLst>
          </c:dPt>
          <c:dPt>
            <c:idx val="8"/>
            <c:bubble3D val="0"/>
            <c:spPr>
              <a:solidFill>
                <a:schemeClr val="bg1">
                  <a:alpha val="20000"/>
                </a:schemeClr>
              </a:solidFill>
              <a:ln w="19050">
                <a:noFill/>
              </a:ln>
              <a:effectLst/>
            </c:spPr>
            <c:extLst>
              <c:ext xmlns:c16="http://schemas.microsoft.com/office/drawing/2014/chart" uri="{C3380CC4-5D6E-409C-BE32-E72D297353CC}">
                <c16:uniqueId val="{00000011-690A-4646-A69E-2B98A83F1DE1}"/>
              </c:ext>
            </c:extLst>
          </c:dPt>
          <c:dPt>
            <c:idx val="9"/>
            <c:bubble3D val="0"/>
            <c:spPr>
              <a:solidFill>
                <a:schemeClr val="bg1">
                  <a:alpha val="20000"/>
                </a:schemeClr>
              </a:solidFill>
              <a:ln w="19050">
                <a:noFill/>
              </a:ln>
              <a:effectLst/>
            </c:spPr>
            <c:extLst>
              <c:ext xmlns:c16="http://schemas.microsoft.com/office/drawing/2014/chart" uri="{C3380CC4-5D6E-409C-BE32-E72D297353CC}">
                <c16:uniqueId val="{00000013-690A-4646-A69E-2B98A83F1DE1}"/>
              </c:ext>
            </c:extLst>
          </c:dPt>
          <c:dPt>
            <c:idx val="10"/>
            <c:bubble3D val="0"/>
            <c:spPr>
              <a:solidFill>
                <a:schemeClr val="bg1">
                  <a:alpha val="20000"/>
                </a:schemeClr>
              </a:solidFill>
              <a:ln w="19050">
                <a:noFill/>
              </a:ln>
              <a:effectLst/>
            </c:spPr>
            <c:extLst>
              <c:ext xmlns:c16="http://schemas.microsoft.com/office/drawing/2014/chart" uri="{C3380CC4-5D6E-409C-BE32-E72D297353CC}">
                <c16:uniqueId val="{00000015-690A-4646-A69E-2B98A83F1DE1}"/>
              </c:ext>
            </c:extLst>
          </c:dPt>
          <c:dPt>
            <c:idx val="11"/>
            <c:bubble3D val="0"/>
            <c:spPr>
              <a:solidFill>
                <a:schemeClr val="bg1">
                  <a:alpha val="20000"/>
                </a:schemeClr>
              </a:solidFill>
              <a:ln w="19050">
                <a:noFill/>
              </a:ln>
              <a:effectLst/>
            </c:spPr>
            <c:extLst>
              <c:ext xmlns:c16="http://schemas.microsoft.com/office/drawing/2014/chart" uri="{C3380CC4-5D6E-409C-BE32-E72D297353CC}">
                <c16:uniqueId val="{00000017-690A-4646-A69E-2B98A83F1DE1}"/>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690A-4646-A69E-2B98A83F1DE1}"/>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690A-4646-A69E-2B98A83F1DE1}"/>
              </c:ext>
            </c:extLst>
          </c:dPt>
          <c:dPt>
            <c:idx val="1"/>
            <c:bubble3D val="0"/>
            <c:spPr>
              <a:noFill/>
              <a:ln w="19050">
                <a:noFill/>
              </a:ln>
              <a:effectLst/>
            </c:spPr>
            <c:extLst>
              <c:ext xmlns:c16="http://schemas.microsoft.com/office/drawing/2014/chart" uri="{C3380CC4-5D6E-409C-BE32-E72D297353CC}">
                <c16:uniqueId val="{0000001C-690A-4646-A69E-2B98A83F1DE1}"/>
              </c:ext>
            </c:extLst>
          </c:dPt>
          <c:dPt>
            <c:idx val="2"/>
            <c:bubble3D val="0"/>
            <c:spPr>
              <a:solidFill>
                <a:schemeClr val="bg1"/>
              </a:solidFill>
              <a:ln w="19050">
                <a:noFill/>
              </a:ln>
              <a:effectLst/>
            </c:spPr>
            <c:extLst>
              <c:ext xmlns:c16="http://schemas.microsoft.com/office/drawing/2014/chart" uri="{C3380CC4-5D6E-409C-BE32-E72D297353CC}">
                <c16:uniqueId val="{0000001E-690A-4646-A69E-2B98A83F1DE1}"/>
              </c:ext>
            </c:extLst>
          </c:dPt>
          <c:dPt>
            <c:idx val="3"/>
            <c:bubble3D val="0"/>
            <c:spPr>
              <a:solidFill>
                <a:srgbClr val="CEB5DD"/>
              </a:solidFill>
              <a:ln w="19050">
                <a:noFill/>
              </a:ln>
              <a:effectLst/>
            </c:spPr>
            <c:extLst>
              <c:ext xmlns:c16="http://schemas.microsoft.com/office/drawing/2014/chart" uri="{C3380CC4-5D6E-409C-BE32-E72D297353CC}">
                <c16:uniqueId val="{00000020-690A-4646-A69E-2B98A83F1DE1}"/>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21-690A-4646-A69E-2B98A83F1DE1}"/>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alpha val="20000"/>
                </a:schemeClr>
              </a:solidFill>
              <a:ln w="19050">
                <a:noFill/>
              </a:ln>
              <a:effectLst/>
            </c:spPr>
            <c:extLst>
              <c:ext xmlns:c16="http://schemas.microsoft.com/office/drawing/2014/chart" uri="{C3380CC4-5D6E-409C-BE32-E72D297353CC}">
                <c16:uniqueId val="{00000001-8D05-40BD-82BA-D6DCA42BFE95}"/>
              </c:ext>
            </c:extLst>
          </c:dPt>
          <c:dPt>
            <c:idx val="1"/>
            <c:bubble3D val="0"/>
            <c:spPr>
              <a:solidFill>
                <a:schemeClr val="bg1">
                  <a:alpha val="20000"/>
                </a:schemeClr>
              </a:solidFill>
              <a:ln w="19050">
                <a:noFill/>
              </a:ln>
              <a:effectLst/>
            </c:spPr>
            <c:extLst>
              <c:ext xmlns:c16="http://schemas.microsoft.com/office/drawing/2014/chart" uri="{C3380CC4-5D6E-409C-BE32-E72D297353CC}">
                <c16:uniqueId val="{00000003-8D05-40BD-82BA-D6DCA42BFE95}"/>
              </c:ext>
            </c:extLst>
          </c:dPt>
          <c:dPt>
            <c:idx val="2"/>
            <c:bubble3D val="0"/>
            <c:spPr>
              <a:solidFill>
                <a:schemeClr val="bg1">
                  <a:alpha val="20000"/>
                </a:schemeClr>
              </a:solidFill>
              <a:ln w="19050">
                <a:noFill/>
              </a:ln>
              <a:effectLst/>
            </c:spPr>
            <c:extLst>
              <c:ext xmlns:c16="http://schemas.microsoft.com/office/drawing/2014/chart" uri="{C3380CC4-5D6E-409C-BE32-E72D297353CC}">
                <c16:uniqueId val="{00000005-8D05-40BD-82BA-D6DCA42BFE95}"/>
              </c:ext>
            </c:extLst>
          </c:dPt>
          <c:dPt>
            <c:idx val="3"/>
            <c:bubble3D val="0"/>
            <c:spPr>
              <a:solidFill>
                <a:schemeClr val="bg1">
                  <a:alpha val="20000"/>
                </a:schemeClr>
              </a:solidFill>
              <a:ln w="19050">
                <a:noFill/>
              </a:ln>
              <a:effectLst/>
            </c:spPr>
            <c:extLst>
              <c:ext xmlns:c16="http://schemas.microsoft.com/office/drawing/2014/chart" uri="{C3380CC4-5D6E-409C-BE32-E72D297353CC}">
                <c16:uniqueId val="{00000007-8D05-40BD-82BA-D6DCA42BFE95}"/>
              </c:ext>
            </c:extLst>
          </c:dPt>
          <c:dPt>
            <c:idx val="4"/>
            <c:bubble3D val="0"/>
            <c:spPr>
              <a:solidFill>
                <a:schemeClr val="bg1">
                  <a:alpha val="20000"/>
                </a:schemeClr>
              </a:solidFill>
              <a:ln w="19050">
                <a:noFill/>
              </a:ln>
              <a:effectLst/>
            </c:spPr>
            <c:extLst>
              <c:ext xmlns:c16="http://schemas.microsoft.com/office/drawing/2014/chart" uri="{C3380CC4-5D6E-409C-BE32-E72D297353CC}">
                <c16:uniqueId val="{00000009-8D05-40BD-82BA-D6DCA42BFE95}"/>
              </c:ext>
            </c:extLst>
          </c:dPt>
          <c:dPt>
            <c:idx val="5"/>
            <c:bubble3D val="0"/>
            <c:spPr>
              <a:solidFill>
                <a:schemeClr val="bg1">
                  <a:alpha val="20000"/>
                </a:schemeClr>
              </a:solidFill>
              <a:ln w="19050">
                <a:noFill/>
              </a:ln>
              <a:effectLst/>
            </c:spPr>
            <c:extLst>
              <c:ext xmlns:c16="http://schemas.microsoft.com/office/drawing/2014/chart" uri="{C3380CC4-5D6E-409C-BE32-E72D297353CC}">
                <c16:uniqueId val="{0000000B-8D05-40BD-82BA-D6DCA42BFE95}"/>
              </c:ext>
            </c:extLst>
          </c:dPt>
          <c:dPt>
            <c:idx val="6"/>
            <c:bubble3D val="0"/>
            <c:spPr>
              <a:noFill/>
              <a:ln w="19050">
                <a:noFill/>
              </a:ln>
              <a:effectLst/>
            </c:spPr>
            <c:extLst>
              <c:ext xmlns:c16="http://schemas.microsoft.com/office/drawing/2014/chart" uri="{C3380CC4-5D6E-409C-BE32-E72D297353CC}">
                <c16:uniqueId val="{0000000D-8D05-40BD-82BA-D6DCA42BFE95}"/>
              </c:ext>
            </c:extLst>
          </c:dPt>
          <c:dPt>
            <c:idx val="7"/>
            <c:bubble3D val="0"/>
            <c:spPr>
              <a:noFill/>
              <a:ln w="19050">
                <a:noFill/>
              </a:ln>
              <a:effectLst/>
            </c:spPr>
            <c:extLst>
              <c:ext xmlns:c16="http://schemas.microsoft.com/office/drawing/2014/chart" uri="{C3380CC4-5D6E-409C-BE32-E72D297353CC}">
                <c16:uniqueId val="{0000000F-8D05-40BD-82BA-D6DCA42BFE95}"/>
              </c:ext>
            </c:extLst>
          </c:dPt>
          <c:dPt>
            <c:idx val="8"/>
            <c:bubble3D val="0"/>
            <c:spPr>
              <a:noFill/>
              <a:ln w="19050">
                <a:noFill/>
              </a:ln>
              <a:effectLst/>
            </c:spPr>
            <c:extLst>
              <c:ext xmlns:c16="http://schemas.microsoft.com/office/drawing/2014/chart" uri="{C3380CC4-5D6E-409C-BE32-E72D297353CC}">
                <c16:uniqueId val="{00000011-8D05-40BD-82BA-D6DCA42BFE95}"/>
              </c:ext>
            </c:extLst>
          </c:dPt>
          <c:dPt>
            <c:idx val="9"/>
            <c:bubble3D val="0"/>
            <c:spPr>
              <a:noFill/>
              <a:ln w="19050">
                <a:noFill/>
              </a:ln>
              <a:effectLst/>
            </c:spPr>
            <c:extLst>
              <c:ext xmlns:c16="http://schemas.microsoft.com/office/drawing/2014/chart" uri="{C3380CC4-5D6E-409C-BE32-E72D297353CC}">
                <c16:uniqueId val="{00000013-8D05-40BD-82BA-D6DCA42BFE95}"/>
              </c:ext>
            </c:extLst>
          </c:dPt>
          <c:dPt>
            <c:idx val="10"/>
            <c:bubble3D val="0"/>
            <c:spPr>
              <a:noFill/>
              <a:ln w="19050">
                <a:noFill/>
              </a:ln>
              <a:effectLst/>
            </c:spPr>
            <c:extLst>
              <c:ext xmlns:c16="http://schemas.microsoft.com/office/drawing/2014/chart" uri="{C3380CC4-5D6E-409C-BE32-E72D297353CC}">
                <c16:uniqueId val="{00000015-8D05-40BD-82BA-D6DCA42BFE95}"/>
              </c:ext>
            </c:extLst>
          </c:dPt>
          <c:dPt>
            <c:idx val="11"/>
            <c:bubble3D val="0"/>
            <c:spPr>
              <a:noFill/>
              <a:ln w="19050">
                <a:noFill/>
              </a:ln>
              <a:effectLst/>
            </c:spPr>
            <c:extLst>
              <c:ext xmlns:c16="http://schemas.microsoft.com/office/drawing/2014/chart" uri="{C3380CC4-5D6E-409C-BE32-E72D297353CC}">
                <c16:uniqueId val="{00000017-8D05-40BD-82BA-D6DCA42BFE95}"/>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8D05-40BD-82BA-D6DCA42BFE95}"/>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solidFill>
                <a:srgbClr val="CEB5DD"/>
              </a:solidFill>
              <a:ln w="19050">
                <a:noFill/>
              </a:ln>
              <a:effectLst/>
            </c:spPr>
            <c:extLst>
              <c:ext xmlns:c16="http://schemas.microsoft.com/office/drawing/2014/chart" uri="{C3380CC4-5D6E-409C-BE32-E72D297353CC}">
                <c16:uniqueId val="{0000001A-8D05-40BD-82BA-D6DCA42BFE95}"/>
              </c:ext>
            </c:extLst>
          </c:dPt>
          <c:dPt>
            <c:idx val="1"/>
            <c:bubble3D val="0"/>
            <c:spPr>
              <a:solidFill>
                <a:schemeClr val="bg1"/>
              </a:solidFill>
              <a:ln w="19050">
                <a:noFill/>
              </a:ln>
              <a:effectLst/>
            </c:spPr>
            <c:extLst>
              <c:ext xmlns:c16="http://schemas.microsoft.com/office/drawing/2014/chart" uri="{C3380CC4-5D6E-409C-BE32-E72D297353CC}">
                <c16:uniqueId val="{0000001C-8D05-40BD-82BA-D6DCA42BFE95}"/>
              </c:ext>
            </c:extLst>
          </c:dPt>
          <c:dPt>
            <c:idx val="2"/>
            <c:bubble3D val="0"/>
            <c:spPr>
              <a:noFill/>
              <a:ln w="19050">
                <a:noFill/>
              </a:ln>
              <a:effectLst/>
            </c:spPr>
            <c:extLst>
              <c:ext xmlns:c16="http://schemas.microsoft.com/office/drawing/2014/chart" uri="{C3380CC4-5D6E-409C-BE32-E72D297353CC}">
                <c16:uniqueId val="{0000001E-8D05-40BD-82BA-D6DCA42BFE95}"/>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F-8D05-40BD-82BA-D6DCA42BFE95}"/>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25400">
              <a:noFill/>
            </a:ln>
            <a:effectLst>
              <a:outerShdw blurRad="50800" dist="38100" dir="8100000" algn="tr" rotWithShape="0">
                <a:prstClr val="black">
                  <a:alpha val="40000"/>
                </a:prstClr>
              </a:outerShdw>
            </a:effectLst>
          </c:spPr>
          <c:dPt>
            <c:idx val="0"/>
            <c:bubble3D val="0"/>
            <c:spPr>
              <a:solidFill>
                <a:srgbClr val="D3F1ED"/>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1-C585-46BF-97F3-5DB477D804CB}"/>
              </c:ext>
            </c:extLst>
          </c:dPt>
          <c:dPt>
            <c:idx val="1"/>
            <c:bubble3D val="0"/>
            <c:spPr>
              <a:solidFill>
                <a:srgbClr val="34A696"/>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3-C585-46BF-97F3-5DB477D804CB}"/>
              </c:ext>
            </c:extLst>
          </c:dPt>
          <c:dPt>
            <c:idx val="2"/>
            <c:bubble3D val="0"/>
            <c:spPr>
              <a:solidFill>
                <a:srgbClr val="70D2C3"/>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5-C585-46BF-97F3-5DB477D804CB}"/>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C585-46BF-97F3-5DB477D804CB}"/>
            </c:ext>
          </c:extLst>
        </c:ser>
        <c:dLbls>
          <c:showLegendKey val="0"/>
          <c:showVal val="0"/>
          <c:showCatName val="0"/>
          <c:showSerName val="0"/>
          <c:showPercent val="0"/>
          <c:showBubbleSize val="0"/>
          <c:showLeaderLines val="1"/>
        </c:dLbls>
        <c:firstSliceAng val="0"/>
        <c:holeSize val="30"/>
      </c:doughnutChart>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Processing!$N$35</c:f>
              <c:strCache>
                <c:ptCount val="1"/>
                <c:pt idx="0">
                  <c:v>1</c:v>
                </c:pt>
              </c:strCache>
            </c:strRef>
          </c:tx>
          <c:spPr>
            <a:blipFill>
              <a:blip xmlns:r="http://schemas.openxmlformats.org/officeDocument/2006/relationships" r:embed="rId3"/>
              <a:stretch>
                <a:fillRect/>
              </a:stretch>
            </a:blipFill>
            <a:ln>
              <a:noFill/>
            </a:ln>
            <a:effectLst/>
          </c:spPr>
          <c:invertIfNegative val="0"/>
          <c:cat>
            <c:strRef>
              <c:f>Processing!$M$36:$M$38</c:f>
              <c:strCache>
                <c:ptCount val="3"/>
                <c:pt idx="0">
                  <c:v>Top 1</c:v>
                </c:pt>
                <c:pt idx="1">
                  <c:v>Top 2</c:v>
                </c:pt>
                <c:pt idx="2">
                  <c:v>Top 3</c:v>
                </c:pt>
              </c:strCache>
            </c:strRef>
          </c:cat>
          <c:val>
            <c:numRef>
              <c:f>Processing!$N$36:$N$38</c:f>
              <c:numCache>
                <c:formatCode>General</c:formatCode>
                <c:ptCount val="3"/>
                <c:pt idx="0">
                  <c:v>0</c:v>
                </c:pt>
                <c:pt idx="1">
                  <c:v>10</c:v>
                </c:pt>
                <c:pt idx="2">
                  <c:v>0</c:v>
                </c:pt>
              </c:numCache>
            </c:numRef>
          </c:val>
          <c:extLst>
            <c:ext xmlns:c16="http://schemas.microsoft.com/office/drawing/2014/chart" uri="{C3380CC4-5D6E-409C-BE32-E72D297353CC}">
              <c16:uniqueId val="{00000000-0134-4D3A-BFDC-F62459607347}"/>
            </c:ext>
          </c:extLst>
        </c:ser>
        <c:ser>
          <c:idx val="1"/>
          <c:order val="1"/>
          <c:tx>
            <c:strRef>
              <c:f>Processing!$O$35</c:f>
              <c:strCache>
                <c:ptCount val="1"/>
                <c:pt idx="0">
                  <c:v>2</c:v>
                </c:pt>
              </c:strCache>
            </c:strRef>
          </c:tx>
          <c:spPr>
            <a:blipFill>
              <a:blip xmlns:r="http://schemas.openxmlformats.org/officeDocument/2006/relationships" r:embed="rId4"/>
              <a:stretch>
                <a:fillRect/>
              </a:stretch>
            </a:blipFill>
            <a:ln>
              <a:noFill/>
            </a:ln>
            <a:effectLst/>
          </c:spPr>
          <c:invertIfNegative val="0"/>
          <c:cat>
            <c:strRef>
              <c:f>Processing!$M$36:$M$38</c:f>
              <c:strCache>
                <c:ptCount val="3"/>
                <c:pt idx="0">
                  <c:v>Top 1</c:v>
                </c:pt>
                <c:pt idx="1">
                  <c:v>Top 2</c:v>
                </c:pt>
                <c:pt idx="2">
                  <c:v>Top 3</c:v>
                </c:pt>
              </c:strCache>
            </c:strRef>
          </c:cat>
          <c:val>
            <c:numRef>
              <c:f>Processing!$O$36:$O$38</c:f>
              <c:numCache>
                <c:formatCode>General</c:formatCode>
                <c:ptCount val="3"/>
                <c:pt idx="0">
                  <c:v>0</c:v>
                </c:pt>
                <c:pt idx="1">
                  <c:v>0</c:v>
                </c:pt>
                <c:pt idx="2">
                  <c:v>0</c:v>
                </c:pt>
              </c:numCache>
            </c:numRef>
          </c:val>
          <c:extLst>
            <c:ext xmlns:c16="http://schemas.microsoft.com/office/drawing/2014/chart" uri="{C3380CC4-5D6E-409C-BE32-E72D297353CC}">
              <c16:uniqueId val="{00000001-0134-4D3A-BFDC-F62459607347}"/>
            </c:ext>
          </c:extLst>
        </c:ser>
        <c:ser>
          <c:idx val="2"/>
          <c:order val="2"/>
          <c:tx>
            <c:strRef>
              <c:f>Processing!$P$35</c:f>
              <c:strCache>
                <c:ptCount val="1"/>
                <c:pt idx="0">
                  <c:v>3</c:v>
                </c:pt>
              </c:strCache>
            </c:strRef>
          </c:tx>
          <c:spPr>
            <a:blipFill>
              <a:blip xmlns:r="http://schemas.openxmlformats.org/officeDocument/2006/relationships" r:embed="rId5"/>
              <a:stretch>
                <a:fillRect/>
              </a:stretch>
            </a:blipFill>
            <a:ln>
              <a:noFill/>
            </a:ln>
            <a:effectLst/>
          </c:spPr>
          <c:invertIfNegative val="0"/>
          <c:cat>
            <c:strRef>
              <c:f>Processing!$M$36:$M$38</c:f>
              <c:strCache>
                <c:ptCount val="3"/>
                <c:pt idx="0">
                  <c:v>Top 1</c:v>
                </c:pt>
                <c:pt idx="1">
                  <c:v>Top 2</c:v>
                </c:pt>
                <c:pt idx="2">
                  <c:v>Top 3</c:v>
                </c:pt>
              </c:strCache>
            </c:strRef>
          </c:cat>
          <c:val>
            <c:numRef>
              <c:f>Processing!$P$36:$P$38</c:f>
              <c:numCache>
                <c:formatCode>General</c:formatCode>
                <c:ptCount val="3"/>
                <c:pt idx="0">
                  <c:v>10</c:v>
                </c:pt>
                <c:pt idx="1">
                  <c:v>0</c:v>
                </c:pt>
                <c:pt idx="2">
                  <c:v>0</c:v>
                </c:pt>
              </c:numCache>
            </c:numRef>
          </c:val>
          <c:extLst>
            <c:ext xmlns:c16="http://schemas.microsoft.com/office/drawing/2014/chart" uri="{C3380CC4-5D6E-409C-BE32-E72D297353CC}">
              <c16:uniqueId val="{00000002-0134-4D3A-BFDC-F62459607347}"/>
            </c:ext>
          </c:extLst>
        </c:ser>
        <c:ser>
          <c:idx val="3"/>
          <c:order val="3"/>
          <c:tx>
            <c:strRef>
              <c:f>Processing!$Q$35</c:f>
              <c:strCache>
                <c:ptCount val="1"/>
                <c:pt idx="0">
                  <c:v>4</c:v>
                </c:pt>
              </c:strCache>
            </c:strRef>
          </c:tx>
          <c:spPr>
            <a:blipFill>
              <a:blip xmlns:r="http://schemas.openxmlformats.org/officeDocument/2006/relationships" r:embed="rId6"/>
              <a:stretch>
                <a:fillRect/>
              </a:stretch>
            </a:blipFill>
            <a:ln>
              <a:noFill/>
            </a:ln>
            <a:effectLst/>
          </c:spPr>
          <c:invertIfNegative val="0"/>
          <c:cat>
            <c:strRef>
              <c:f>Processing!$M$36:$M$38</c:f>
              <c:strCache>
                <c:ptCount val="3"/>
                <c:pt idx="0">
                  <c:v>Top 1</c:v>
                </c:pt>
                <c:pt idx="1">
                  <c:v>Top 2</c:v>
                </c:pt>
                <c:pt idx="2">
                  <c:v>Top 3</c:v>
                </c:pt>
              </c:strCache>
            </c:strRef>
          </c:cat>
          <c:val>
            <c:numRef>
              <c:f>Processing!$Q$36:$Q$38</c:f>
              <c:numCache>
                <c:formatCode>General</c:formatCode>
                <c:ptCount val="3"/>
                <c:pt idx="0">
                  <c:v>0</c:v>
                </c:pt>
                <c:pt idx="1">
                  <c:v>0</c:v>
                </c:pt>
                <c:pt idx="2">
                  <c:v>0</c:v>
                </c:pt>
              </c:numCache>
            </c:numRef>
          </c:val>
          <c:extLst>
            <c:ext xmlns:c16="http://schemas.microsoft.com/office/drawing/2014/chart" uri="{C3380CC4-5D6E-409C-BE32-E72D297353CC}">
              <c16:uniqueId val="{00000003-0134-4D3A-BFDC-F62459607347}"/>
            </c:ext>
          </c:extLst>
        </c:ser>
        <c:ser>
          <c:idx val="4"/>
          <c:order val="4"/>
          <c:tx>
            <c:strRef>
              <c:f>Processing!$R$35</c:f>
              <c:strCache>
                <c:ptCount val="1"/>
                <c:pt idx="0">
                  <c:v>5</c:v>
                </c:pt>
              </c:strCache>
            </c:strRef>
          </c:tx>
          <c:spPr>
            <a:blipFill>
              <a:blip xmlns:r="http://schemas.openxmlformats.org/officeDocument/2006/relationships" r:embed="rId7"/>
              <a:stretch>
                <a:fillRect/>
              </a:stretch>
            </a:blipFill>
            <a:ln>
              <a:noFill/>
            </a:ln>
            <a:effectLst/>
          </c:spPr>
          <c:invertIfNegative val="0"/>
          <c:cat>
            <c:strRef>
              <c:f>Processing!$M$36:$M$38</c:f>
              <c:strCache>
                <c:ptCount val="3"/>
                <c:pt idx="0">
                  <c:v>Top 1</c:v>
                </c:pt>
                <c:pt idx="1">
                  <c:v>Top 2</c:v>
                </c:pt>
                <c:pt idx="2">
                  <c:v>Top 3</c:v>
                </c:pt>
              </c:strCache>
            </c:strRef>
          </c:cat>
          <c:val>
            <c:numRef>
              <c:f>Processing!$R$36:$R$38</c:f>
              <c:numCache>
                <c:formatCode>General</c:formatCode>
                <c:ptCount val="3"/>
                <c:pt idx="0">
                  <c:v>0</c:v>
                </c:pt>
                <c:pt idx="1">
                  <c:v>0</c:v>
                </c:pt>
                <c:pt idx="2">
                  <c:v>10</c:v>
                </c:pt>
              </c:numCache>
            </c:numRef>
          </c:val>
          <c:extLst>
            <c:ext xmlns:c16="http://schemas.microsoft.com/office/drawing/2014/chart" uri="{C3380CC4-5D6E-409C-BE32-E72D297353CC}">
              <c16:uniqueId val="{00000004-0134-4D3A-BFDC-F62459607347}"/>
            </c:ext>
          </c:extLst>
        </c:ser>
        <c:dLbls>
          <c:showLegendKey val="0"/>
          <c:showVal val="0"/>
          <c:showCatName val="0"/>
          <c:showSerName val="0"/>
          <c:showPercent val="0"/>
          <c:showBubbleSize val="0"/>
        </c:dLbls>
        <c:gapWidth val="20"/>
        <c:overlap val="100"/>
        <c:axId val="1049366320"/>
        <c:axId val="1049625536"/>
      </c:barChart>
      <c:catAx>
        <c:axId val="1049366320"/>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ru-RU"/>
          </a:p>
        </c:txPr>
        <c:crossAx val="1049625536"/>
        <c:crosses val="autoZero"/>
        <c:auto val="1"/>
        <c:lblAlgn val="ctr"/>
        <c:lblOffset val="100"/>
        <c:noMultiLvlLbl val="0"/>
      </c:catAx>
      <c:valAx>
        <c:axId val="1049625536"/>
        <c:scaling>
          <c:orientation val="minMax"/>
          <c:max val="10"/>
          <c:min val="0"/>
        </c:scaling>
        <c:delete val="1"/>
        <c:axPos val="t"/>
        <c:numFmt formatCode="General" sourceLinked="1"/>
        <c:majorTickMark val="out"/>
        <c:minorTickMark val="none"/>
        <c:tickLblPos val="nextTo"/>
        <c:crossAx val="1049366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00C5AE"/>
              </a:solidFill>
              <a:ln>
                <a:noFill/>
              </a:ln>
              <a:effectLst/>
            </c:spPr>
            <c:extLst>
              <c:ext xmlns:c16="http://schemas.microsoft.com/office/drawing/2014/chart" uri="{C3380CC4-5D6E-409C-BE32-E72D297353CC}">
                <c16:uniqueId val="{00000001-D88E-4673-BAA4-4CD987E78844}"/>
              </c:ext>
            </c:extLst>
          </c:dPt>
          <c:val>
            <c:numRef>
              <c:f>Processing!$I$36</c:f>
              <c:numCache>
                <c:formatCode>0%</c:formatCode>
                <c:ptCount val="1"/>
                <c:pt idx="0">
                  <c:v>0.82159000000000004</c:v>
                </c:pt>
              </c:numCache>
            </c:numRef>
          </c:val>
          <c:extLst>
            <c:ext xmlns:c16="http://schemas.microsoft.com/office/drawing/2014/chart" uri="{C3380CC4-5D6E-409C-BE32-E72D297353CC}">
              <c16:uniqueId val="{00000002-D88E-4673-BAA4-4CD987E78844}"/>
            </c:ext>
          </c:extLst>
        </c:ser>
        <c:ser>
          <c:idx val="1"/>
          <c:order val="1"/>
          <c:spPr>
            <a:solidFill>
              <a:schemeClr val="accent2"/>
            </a:solidFill>
            <a:ln>
              <a:noFill/>
            </a:ln>
            <a:effectLst/>
          </c:spPr>
          <c:invertIfNegative val="0"/>
          <c:val>
            <c:numRef>
              <c:f>Processing!$J$36</c:f>
              <c:numCache>
                <c:formatCode>0%</c:formatCode>
                <c:ptCount val="1"/>
                <c:pt idx="0">
                  <c:v>0</c:v>
                </c:pt>
              </c:numCache>
            </c:numRef>
          </c:val>
          <c:extLst>
            <c:ext xmlns:c16="http://schemas.microsoft.com/office/drawing/2014/chart" uri="{C3380CC4-5D6E-409C-BE32-E72D297353CC}">
              <c16:uniqueId val="{00000003-D88E-4673-BAA4-4CD987E78844}"/>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5-D88E-4673-BAA4-4CD987E78844}"/>
              </c:ext>
            </c:extLst>
          </c:dPt>
          <c:val>
            <c:numRef>
              <c:f>Processing!$K$36</c:f>
              <c:numCache>
                <c:formatCode>0%</c:formatCode>
                <c:ptCount val="1"/>
                <c:pt idx="0">
                  <c:v>0.17840999999999996</c:v>
                </c:pt>
              </c:numCache>
            </c:numRef>
          </c:val>
          <c:extLst>
            <c:ext xmlns:c16="http://schemas.microsoft.com/office/drawing/2014/chart" uri="{C3380CC4-5D6E-409C-BE32-E72D297353CC}">
              <c16:uniqueId val="{00000006-D88E-4673-BAA4-4CD987E78844}"/>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1-D800-4886-8507-62EEDB21E355}"/>
              </c:ext>
            </c:extLst>
          </c:dPt>
          <c:val>
            <c:numRef>
              <c:f>Processing!$I$37</c:f>
              <c:numCache>
                <c:formatCode>0%</c:formatCode>
                <c:ptCount val="1"/>
                <c:pt idx="0">
                  <c:v>0.64758000000000004</c:v>
                </c:pt>
              </c:numCache>
            </c:numRef>
          </c:val>
          <c:extLst>
            <c:ext xmlns:c16="http://schemas.microsoft.com/office/drawing/2014/chart" uri="{C3380CC4-5D6E-409C-BE32-E72D297353CC}">
              <c16:uniqueId val="{00000002-D800-4886-8507-62EEDB21E355}"/>
            </c:ext>
          </c:extLst>
        </c:ser>
        <c:ser>
          <c:idx val="1"/>
          <c:order val="1"/>
          <c:spPr>
            <a:solidFill>
              <a:schemeClr val="accent2"/>
            </a:solidFill>
            <a:ln>
              <a:noFill/>
            </a:ln>
            <a:effectLst/>
          </c:spPr>
          <c:invertIfNegative val="0"/>
          <c:val>
            <c:numRef>
              <c:f>Processing!$J$37</c:f>
              <c:numCache>
                <c:formatCode>0%</c:formatCode>
                <c:ptCount val="1"/>
                <c:pt idx="0">
                  <c:v>0</c:v>
                </c:pt>
              </c:numCache>
            </c:numRef>
          </c:val>
          <c:extLst>
            <c:ext xmlns:c16="http://schemas.microsoft.com/office/drawing/2014/chart" uri="{C3380CC4-5D6E-409C-BE32-E72D297353CC}">
              <c16:uniqueId val="{00000003-D800-4886-8507-62EEDB21E355}"/>
            </c:ext>
          </c:extLst>
        </c:ser>
        <c:ser>
          <c:idx val="2"/>
          <c:order val="2"/>
          <c:spPr>
            <a:solidFill>
              <a:srgbClr val="3D717F"/>
            </a:solidFill>
            <a:ln>
              <a:noFill/>
            </a:ln>
            <a:effectLst/>
          </c:spPr>
          <c:invertIfNegative val="0"/>
          <c:val>
            <c:numRef>
              <c:f>Processing!$K$37</c:f>
              <c:numCache>
                <c:formatCode>0%</c:formatCode>
                <c:ptCount val="1"/>
                <c:pt idx="0">
                  <c:v>0.35241999999999996</c:v>
                </c:pt>
              </c:numCache>
            </c:numRef>
          </c:val>
          <c:extLst>
            <c:ext xmlns:c16="http://schemas.microsoft.com/office/drawing/2014/chart" uri="{C3380CC4-5D6E-409C-BE32-E72D297353CC}">
              <c16:uniqueId val="{00000004-D800-4886-8507-62EEDB21E355}"/>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1-C914-4C84-BAD8-911A09A973D5}"/>
              </c:ext>
            </c:extLst>
          </c:dPt>
          <c:val>
            <c:numRef>
              <c:f>Processing!$I$38</c:f>
              <c:numCache>
                <c:formatCode>0%</c:formatCode>
                <c:ptCount val="1"/>
                <c:pt idx="0">
                  <c:v>0.48148000000000002</c:v>
                </c:pt>
              </c:numCache>
            </c:numRef>
          </c:val>
          <c:extLst>
            <c:ext xmlns:c16="http://schemas.microsoft.com/office/drawing/2014/chart" uri="{C3380CC4-5D6E-409C-BE32-E72D297353CC}">
              <c16:uniqueId val="{00000002-C914-4C84-BAD8-911A09A973D5}"/>
            </c:ext>
          </c:extLst>
        </c:ser>
        <c:ser>
          <c:idx val="1"/>
          <c:order val="1"/>
          <c:spPr>
            <a:solidFill>
              <a:schemeClr val="accent2"/>
            </a:solidFill>
            <a:ln>
              <a:noFill/>
            </a:ln>
            <a:effectLst/>
          </c:spPr>
          <c:invertIfNegative val="0"/>
          <c:val>
            <c:numRef>
              <c:f>Processing!$J$38</c:f>
              <c:numCache>
                <c:formatCode>0%</c:formatCode>
                <c:ptCount val="1"/>
                <c:pt idx="0">
                  <c:v>0</c:v>
                </c:pt>
              </c:numCache>
            </c:numRef>
          </c:val>
          <c:extLst>
            <c:ext xmlns:c16="http://schemas.microsoft.com/office/drawing/2014/chart" uri="{C3380CC4-5D6E-409C-BE32-E72D297353CC}">
              <c16:uniqueId val="{00000003-C914-4C84-BAD8-911A09A973D5}"/>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5-C914-4C84-BAD8-911A09A973D5}"/>
              </c:ext>
            </c:extLst>
          </c:dPt>
          <c:val>
            <c:numRef>
              <c:f>Processing!$K$38</c:f>
              <c:numCache>
                <c:formatCode>0%</c:formatCode>
                <c:ptCount val="1"/>
                <c:pt idx="0">
                  <c:v>0.51851999999999998</c:v>
                </c:pt>
              </c:numCache>
            </c:numRef>
          </c:val>
          <c:extLst>
            <c:ext xmlns:c16="http://schemas.microsoft.com/office/drawing/2014/chart" uri="{C3380CC4-5D6E-409C-BE32-E72D297353CC}">
              <c16:uniqueId val="{00000006-C914-4C84-BAD8-911A09A973D5}"/>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6"/>
          <c:order val="6"/>
          <c:tx>
            <c:v>fill</c:v>
          </c:tx>
          <c:spPr>
            <a:gradFill>
              <a:gsLst>
                <a:gs pos="12000">
                  <a:srgbClr val="E1541C">
                    <a:alpha val="20000"/>
                  </a:srgbClr>
                </a:gs>
                <a:gs pos="100000">
                  <a:schemeClr val="bg1">
                    <a:alpha val="0"/>
                  </a:schemeClr>
                </a:gs>
              </a:gsLst>
              <a:lin ang="5400000" scaled="1"/>
            </a:gradFill>
            <a:ln w="25400">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AA84-48AE-9294-7615711813D4}"/>
            </c:ext>
          </c:extLst>
        </c:ser>
        <c:dLbls>
          <c:showLegendKey val="0"/>
          <c:showVal val="0"/>
          <c:showCatName val="0"/>
          <c:showSerName val="0"/>
          <c:showPercent val="0"/>
          <c:showBubbleSize val="0"/>
        </c:dLbls>
        <c:axId val="1884850064"/>
        <c:axId val="1884855344"/>
      </c:areaChart>
      <c:barChart>
        <c:barDir val="col"/>
        <c:grouping val="clustered"/>
        <c:varyColors val="0"/>
        <c:ser>
          <c:idx val="1"/>
          <c:order val="1"/>
          <c:tx>
            <c:strRef>
              <c:f>Processing!$G$2</c:f>
              <c:strCache>
                <c:ptCount val="1"/>
                <c:pt idx="0">
                  <c:v>Buyers</c:v>
                </c:pt>
              </c:strCache>
            </c:strRef>
          </c:tx>
          <c:spPr>
            <a:solidFill>
              <a:srgbClr val="70AEB8"/>
            </a:solidFill>
            <a:ln w="101600">
              <a:solidFill>
                <a:srgbClr val="70AEB8"/>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Processing!$G$3:$G$14</c:f>
              <c:numCache>
                <c:formatCode>General</c:formatCode>
                <c:ptCount val="12"/>
                <c:pt idx="0">
                  <c:v>4500</c:v>
                </c:pt>
                <c:pt idx="1">
                  <c:v>5311</c:v>
                </c:pt>
                <c:pt idx="2">
                  <c:v>6147</c:v>
                </c:pt>
                <c:pt idx="3">
                  <c:v>5256</c:v>
                </c:pt>
                <c:pt idx="4">
                  <c:v>4921</c:v>
                </c:pt>
                <c:pt idx="5">
                  <c:v>5070</c:v>
                </c:pt>
                <c:pt idx="6">
                  <c:v>4022</c:v>
                </c:pt>
                <c:pt idx="7">
                  <c:v>3462</c:v>
                </c:pt>
                <c:pt idx="8">
                  <c:v>2987</c:v>
                </c:pt>
                <c:pt idx="9">
                  <c:v>3020</c:v>
                </c:pt>
                <c:pt idx="10">
                  <c:v>3722</c:v>
                </c:pt>
                <c:pt idx="11">
                  <c:v>3750</c:v>
                </c:pt>
              </c:numCache>
            </c:numRef>
          </c:val>
          <c:extLst>
            <c:ext xmlns:c16="http://schemas.microsoft.com/office/drawing/2014/chart" uri="{C3380CC4-5D6E-409C-BE32-E72D297353CC}">
              <c16:uniqueId val="{00000001-AA84-48AE-9294-7615711813D4}"/>
            </c:ext>
          </c:extLst>
        </c:ser>
        <c:ser>
          <c:idx val="2"/>
          <c:order val="2"/>
          <c:tx>
            <c:strRef>
              <c:f>Processing!$H$2</c:f>
              <c:strCache>
                <c:ptCount val="1"/>
                <c:pt idx="0">
                  <c:v>New Buyers</c:v>
                </c:pt>
              </c:strCache>
            </c:strRef>
          </c:tx>
          <c:spPr>
            <a:solidFill>
              <a:srgbClr val="43808B"/>
            </a:solidFill>
            <a:ln w="101600">
              <a:solidFill>
                <a:srgbClr val="43808B"/>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Processing!$H$3:$H$14</c:f>
              <c:numCache>
                <c:formatCode>General</c:formatCode>
                <c:ptCount val="12"/>
                <c:pt idx="0">
                  <c:v>2835</c:v>
                </c:pt>
                <c:pt idx="1">
                  <c:v>4089</c:v>
                </c:pt>
                <c:pt idx="2">
                  <c:v>4795</c:v>
                </c:pt>
                <c:pt idx="3">
                  <c:v>4205</c:v>
                </c:pt>
                <c:pt idx="4">
                  <c:v>3740</c:v>
                </c:pt>
                <c:pt idx="5">
                  <c:v>4056</c:v>
                </c:pt>
                <c:pt idx="6">
                  <c:v>2815</c:v>
                </c:pt>
                <c:pt idx="7">
                  <c:v>2181</c:v>
                </c:pt>
                <c:pt idx="8">
                  <c:v>2330</c:v>
                </c:pt>
                <c:pt idx="9">
                  <c:v>2416</c:v>
                </c:pt>
                <c:pt idx="10">
                  <c:v>2568</c:v>
                </c:pt>
                <c:pt idx="11">
                  <c:v>2662</c:v>
                </c:pt>
              </c:numCache>
            </c:numRef>
          </c:val>
          <c:extLst>
            <c:ext xmlns:c16="http://schemas.microsoft.com/office/drawing/2014/chart" uri="{C3380CC4-5D6E-409C-BE32-E72D297353CC}">
              <c16:uniqueId val="{00000002-AA84-48AE-9294-7615711813D4}"/>
            </c:ext>
          </c:extLst>
        </c:ser>
        <c:ser>
          <c:idx val="4"/>
          <c:order val="4"/>
          <c:tx>
            <c:strRef>
              <c:f>Processing!$J$2</c:f>
              <c:strCache>
                <c:ptCount val="1"/>
                <c:pt idx="0">
                  <c:v>Cursor B</c:v>
                </c:pt>
              </c:strCache>
            </c:strRef>
          </c:tx>
          <c:spPr>
            <a:solidFill>
              <a:srgbClr val="2384F9"/>
            </a:solidFill>
            <a:ln w="101600">
              <a:solidFill>
                <a:srgbClr val="2384F9"/>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Processing!$J$3:$J$14</c:f>
              <c:numCache>
                <c:formatCode>General</c:formatCode>
                <c:ptCount val="12"/>
                <c:pt idx="0">
                  <c:v>4500</c:v>
                </c:pt>
                <c:pt idx="1">
                  <c:v>#N/A</c:v>
                </c:pt>
                <c:pt idx="2">
                  <c:v>#N/A</c:v>
                </c:pt>
                <c:pt idx="3">
                  <c:v>#N/A</c:v>
                </c:pt>
                <c:pt idx="4">
                  <c:v>#N/A</c:v>
                </c:pt>
                <c:pt idx="5">
                  <c:v>#N/A</c:v>
                </c:pt>
                <c:pt idx="6">
                  <c:v>#N/A</c:v>
                </c:pt>
                <c:pt idx="7">
                  <c:v>#N/A</c:v>
                </c:pt>
                <c:pt idx="8">
                  <c:v>#N/A</c:v>
                </c:pt>
                <c:pt idx="9">
                  <c:v>3020</c:v>
                </c:pt>
                <c:pt idx="10">
                  <c:v>#N/A</c:v>
                </c:pt>
                <c:pt idx="11">
                  <c:v>#N/A</c:v>
                </c:pt>
              </c:numCache>
            </c:numRef>
          </c:val>
          <c:extLst>
            <c:ext xmlns:c16="http://schemas.microsoft.com/office/drawing/2014/chart" uri="{C3380CC4-5D6E-409C-BE32-E72D297353CC}">
              <c16:uniqueId val="{00000003-AA84-48AE-9294-7615711813D4}"/>
            </c:ext>
          </c:extLst>
        </c:ser>
        <c:ser>
          <c:idx val="5"/>
          <c:order val="5"/>
          <c:tx>
            <c:strRef>
              <c:f>Processing!$K$2</c:f>
              <c:strCache>
                <c:ptCount val="1"/>
                <c:pt idx="0">
                  <c:v>Cursor F</c:v>
                </c:pt>
              </c:strCache>
            </c:strRef>
          </c:tx>
          <c:spPr>
            <a:solidFill>
              <a:srgbClr val="00C5AE"/>
            </a:solidFill>
            <a:ln w="101600">
              <a:solidFill>
                <a:srgbClr val="00C5AE"/>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Processing!$K$3:$K$14</c:f>
              <c:numCache>
                <c:formatCode>General</c:formatCode>
                <c:ptCount val="12"/>
                <c:pt idx="0">
                  <c:v>2835</c:v>
                </c:pt>
                <c:pt idx="1">
                  <c:v>#N/A</c:v>
                </c:pt>
                <c:pt idx="2">
                  <c:v>#N/A</c:v>
                </c:pt>
                <c:pt idx="3">
                  <c:v>#N/A</c:v>
                </c:pt>
                <c:pt idx="4">
                  <c:v>#N/A</c:v>
                </c:pt>
                <c:pt idx="5">
                  <c:v>#N/A</c:v>
                </c:pt>
                <c:pt idx="6">
                  <c:v>#N/A</c:v>
                </c:pt>
                <c:pt idx="7">
                  <c:v>#N/A</c:v>
                </c:pt>
                <c:pt idx="8">
                  <c:v>#N/A</c:v>
                </c:pt>
                <c:pt idx="9">
                  <c:v>2416</c:v>
                </c:pt>
                <c:pt idx="10">
                  <c:v>#N/A</c:v>
                </c:pt>
                <c:pt idx="11">
                  <c:v>#N/A</c:v>
                </c:pt>
              </c:numCache>
            </c:numRef>
          </c:val>
          <c:extLst>
            <c:ext xmlns:c16="http://schemas.microsoft.com/office/drawing/2014/chart" uri="{C3380CC4-5D6E-409C-BE32-E72D297353CC}">
              <c16:uniqueId val="{00000004-AA84-48AE-9294-7615711813D4}"/>
            </c:ext>
          </c:extLst>
        </c:ser>
        <c:dLbls>
          <c:showLegendKey val="0"/>
          <c:showVal val="0"/>
          <c:showCatName val="0"/>
          <c:showSerName val="0"/>
          <c:showPercent val="0"/>
          <c:showBubbleSize val="0"/>
        </c:dLbls>
        <c:gapWidth val="200"/>
        <c:overlap val="100"/>
        <c:axId val="1884850064"/>
        <c:axId val="1884855344"/>
      </c:barChart>
      <c:lineChart>
        <c:grouping val="standard"/>
        <c:varyColors val="0"/>
        <c:ser>
          <c:idx val="0"/>
          <c:order val="0"/>
          <c:tx>
            <c:strRef>
              <c:f>Processing!$F$2</c:f>
              <c:strCache>
                <c:ptCount val="1"/>
                <c:pt idx="0">
                  <c:v>Visitors</c:v>
                </c:pt>
              </c:strCache>
            </c:strRef>
          </c:tx>
          <c:spPr>
            <a:ln w="28575" cap="rnd">
              <a:solidFill>
                <a:srgbClr val="E1541C"/>
              </a:solidFill>
              <a:round/>
            </a:ln>
            <a:effectLst>
              <a:outerShdw blurRad="50800" dist="38100" dir="5400000" algn="t" rotWithShape="0">
                <a:prstClr val="black">
                  <a:alpha val="40000"/>
                </a:prstClr>
              </a:outerShdw>
            </a:effectLst>
          </c:spPr>
          <c:marker>
            <c:symbol val="none"/>
          </c:marker>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5-AA84-48AE-9294-7615711813D4}"/>
            </c:ext>
          </c:extLst>
        </c:ser>
        <c:dLbls>
          <c:showLegendKey val="0"/>
          <c:showVal val="0"/>
          <c:showCatName val="0"/>
          <c:showSerName val="0"/>
          <c:showPercent val="0"/>
          <c:showBubbleSize val="0"/>
        </c:dLbls>
        <c:marker val="1"/>
        <c:smooth val="0"/>
        <c:axId val="1884850064"/>
        <c:axId val="1884855344"/>
      </c:lineChart>
      <c:scatterChart>
        <c:scatterStyle val="lineMarker"/>
        <c:varyColors val="0"/>
        <c:ser>
          <c:idx val="3"/>
          <c:order val="3"/>
          <c:tx>
            <c:strRef>
              <c:f>Processing!$I$2</c:f>
              <c:strCache>
                <c:ptCount val="1"/>
                <c:pt idx="0">
                  <c:v>Cursor V</c:v>
                </c:pt>
              </c:strCache>
            </c:strRef>
          </c:tx>
          <c:spPr>
            <a:ln w="25400" cap="rnd">
              <a:noFill/>
              <a:round/>
            </a:ln>
            <a:effectLst/>
          </c:spPr>
          <c:marker>
            <c:symbol val="circle"/>
            <c:size val="7"/>
            <c:spPr>
              <a:solidFill>
                <a:schemeClr val="bg1"/>
              </a:solidFill>
              <a:ln w="9525">
                <a:solidFill>
                  <a:srgbClr val="E1541C"/>
                </a:solidFill>
              </a:ln>
              <a:effectLst/>
            </c:spPr>
          </c:marker>
          <c:errBars>
            <c:errDir val="y"/>
            <c:errBarType val="minus"/>
            <c:errValType val="cust"/>
            <c:noEndCap val="1"/>
            <c:plus>
              <c:numLit>
                <c:formatCode>General</c:formatCode>
                <c:ptCount val="1"/>
                <c:pt idx="0">
                  <c:v>1</c:v>
                </c:pt>
              </c:numLit>
            </c:plus>
            <c:minus>
              <c:numRef>
                <c:f>Processing!$L$3:$L$14</c:f>
                <c:numCache>
                  <c:formatCode>General</c:formatCode>
                  <c:ptCount val="12"/>
                  <c:pt idx="0">
                    <c:v>3833</c:v>
                  </c:pt>
                  <c:pt idx="1">
                    <c:v>#N/A</c:v>
                  </c:pt>
                  <c:pt idx="2">
                    <c:v>#N/A</c:v>
                  </c:pt>
                  <c:pt idx="3">
                    <c:v>#N/A</c:v>
                  </c:pt>
                  <c:pt idx="4">
                    <c:v>#N/A</c:v>
                  </c:pt>
                  <c:pt idx="5">
                    <c:v>#N/A</c:v>
                  </c:pt>
                  <c:pt idx="6">
                    <c:v>#N/A</c:v>
                  </c:pt>
                  <c:pt idx="7">
                    <c:v>#N/A</c:v>
                  </c:pt>
                  <c:pt idx="8">
                    <c:v>#N/A</c:v>
                  </c:pt>
                  <c:pt idx="9">
                    <c:v>2470</c:v>
                  </c:pt>
                  <c:pt idx="10">
                    <c:v>#N/A</c:v>
                  </c:pt>
                  <c:pt idx="11">
                    <c:v>#N/A</c:v>
                  </c:pt>
                </c:numCache>
              </c:numRef>
            </c:minus>
            <c:spPr>
              <a:noFill/>
              <a:ln w="9525" cap="flat" cmpd="sng" algn="ctr">
                <a:gradFill>
                  <a:gsLst>
                    <a:gs pos="0">
                      <a:srgbClr val="E1541C"/>
                    </a:gs>
                    <a:gs pos="100000">
                      <a:srgbClr val="2384F9"/>
                    </a:gs>
                  </a:gsLst>
                  <a:lin ang="5400000" scaled="1"/>
                </a:gradFill>
                <a:round/>
              </a:ln>
              <a:effectLst/>
            </c:spPr>
          </c:errBars>
          <c:xVal>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Processing!$I$3:$I$14</c:f>
              <c:numCache>
                <c:formatCode>General</c:formatCode>
                <c:ptCount val="12"/>
                <c:pt idx="0">
                  <c:v>8333</c:v>
                </c:pt>
                <c:pt idx="1">
                  <c:v>#N/A</c:v>
                </c:pt>
                <c:pt idx="2">
                  <c:v>#N/A</c:v>
                </c:pt>
                <c:pt idx="3">
                  <c:v>#N/A</c:v>
                </c:pt>
                <c:pt idx="4">
                  <c:v>#N/A</c:v>
                </c:pt>
                <c:pt idx="5">
                  <c:v>#N/A</c:v>
                </c:pt>
                <c:pt idx="6">
                  <c:v>#N/A</c:v>
                </c:pt>
                <c:pt idx="7">
                  <c:v>#N/A</c:v>
                </c:pt>
                <c:pt idx="8">
                  <c:v>#N/A</c:v>
                </c:pt>
                <c:pt idx="9">
                  <c:v>5490</c:v>
                </c:pt>
                <c:pt idx="10">
                  <c:v>#N/A</c:v>
                </c:pt>
                <c:pt idx="11">
                  <c:v>#N/A</c:v>
                </c:pt>
              </c:numCache>
            </c:numRef>
          </c:yVal>
          <c:smooth val="0"/>
          <c:extLst>
            <c:ext xmlns:c16="http://schemas.microsoft.com/office/drawing/2014/chart" uri="{C3380CC4-5D6E-409C-BE32-E72D297353CC}">
              <c16:uniqueId val="{00000006-AA84-48AE-9294-7615711813D4}"/>
            </c:ext>
          </c:extLst>
        </c:ser>
        <c:dLbls>
          <c:showLegendKey val="0"/>
          <c:showVal val="0"/>
          <c:showCatName val="0"/>
          <c:showSerName val="0"/>
          <c:showPercent val="0"/>
          <c:showBubbleSize val="0"/>
        </c:dLbls>
        <c:axId val="1884850064"/>
        <c:axId val="1884855344"/>
      </c:scatterChart>
      <c:catAx>
        <c:axId val="1884850064"/>
        <c:scaling>
          <c:orientation val="minMax"/>
        </c:scaling>
        <c:delete val="1"/>
        <c:axPos val="b"/>
        <c:numFmt formatCode="General" sourceLinked="1"/>
        <c:majorTickMark val="none"/>
        <c:minorTickMark val="none"/>
        <c:tickLblPos val="nextTo"/>
        <c:crossAx val="1884855344"/>
        <c:crosses val="autoZero"/>
        <c:auto val="1"/>
        <c:lblAlgn val="ctr"/>
        <c:lblOffset val="100"/>
        <c:noMultiLvlLbl val="0"/>
      </c:catAx>
      <c:valAx>
        <c:axId val="1884855344"/>
        <c:scaling>
          <c:orientation val="minMax"/>
        </c:scaling>
        <c:delete val="1"/>
        <c:axPos val="l"/>
        <c:numFmt formatCode="General" sourceLinked="1"/>
        <c:majorTickMark val="none"/>
        <c:minorTickMark val="none"/>
        <c:tickLblPos val="nextTo"/>
        <c:crossAx val="1884850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63500" dir="2700000" algn="tl" rotWithShape="0">
                <a:srgbClr val="052C6D">
                  <a:alpha val="40000"/>
                </a:srgbClr>
              </a:outerShdw>
            </a:effectLst>
          </c:spPr>
          <c:dPt>
            <c:idx val="0"/>
            <c:bubble3D val="0"/>
            <c:spPr>
              <a:gradFill flip="none" rotWithShape="1">
                <a:gsLst>
                  <a:gs pos="24000">
                    <a:srgbClr val="008E7A"/>
                  </a:gs>
                  <a:gs pos="100000">
                    <a:srgbClr val="00AA95"/>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1-1D98-4810-AAB0-ED7749F49481}"/>
              </c:ext>
            </c:extLst>
          </c:dPt>
          <c:dPt>
            <c:idx val="1"/>
            <c:bubble3D val="0"/>
            <c:spPr>
              <a:gradFill flip="none" rotWithShape="1">
                <a:gsLst>
                  <a:gs pos="0">
                    <a:srgbClr val="2384F9"/>
                  </a:gs>
                  <a:gs pos="100000">
                    <a:srgbClr val="023554"/>
                  </a:gs>
                </a:gsLst>
                <a:path path="circle">
                  <a:fillToRect l="100000" b="100000"/>
                </a:path>
                <a:tileRect t="-100000" r="-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3-1D98-4810-AAB0-ED7749F49481}"/>
              </c:ext>
            </c:extLst>
          </c:dPt>
          <c:dPt>
            <c:idx val="2"/>
            <c:bubble3D val="0"/>
            <c:spPr>
              <a:gradFill flip="none" rotWithShape="1">
                <a:gsLst>
                  <a:gs pos="26000">
                    <a:srgbClr val="F9A811"/>
                  </a:gs>
                  <a:gs pos="79000">
                    <a:srgbClr val="D7511E"/>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5-1D98-4810-AAB0-ED7749F49481}"/>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1D98-4810-AAB0-ED7749F49481}"/>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tx>
            <c:v>fill</c:v>
          </c:tx>
          <c:spPr>
            <a:gradFill>
              <a:gsLst>
                <a:gs pos="15000">
                  <a:srgbClr val="2384F9">
                    <a:alpha val="70000"/>
                  </a:srgbClr>
                </a:gs>
                <a:gs pos="100000">
                  <a:srgbClr val="2384F9">
                    <a:alpha val="0"/>
                  </a:srgbClr>
                </a:gs>
              </a:gsLst>
              <a:lin ang="5400000" scaled="0"/>
            </a:gradFill>
            <a:ln>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51D6-4868-B640-84DB84D43168}"/>
            </c:ext>
          </c:extLst>
        </c:ser>
        <c:dLbls>
          <c:showLegendKey val="0"/>
          <c:showVal val="0"/>
          <c:showCatName val="0"/>
          <c:showSerName val="0"/>
          <c:showPercent val="0"/>
          <c:showBubbleSize val="0"/>
        </c:dLbls>
        <c:axId val="765226703"/>
        <c:axId val="765249263"/>
      </c:areaChart>
      <c:lineChart>
        <c:grouping val="standard"/>
        <c:varyColors val="0"/>
        <c:ser>
          <c:idx val="0"/>
          <c:order val="0"/>
          <c:tx>
            <c:strRef>
              <c:f>Processing!$F$2</c:f>
              <c:strCache>
                <c:ptCount val="1"/>
                <c:pt idx="0">
                  <c:v>Visitors</c:v>
                </c:pt>
              </c:strCache>
            </c:strRef>
          </c:tx>
          <c:spPr>
            <a:ln w="19050" cap="rnd">
              <a:solidFill>
                <a:srgbClr val="37E9BA"/>
              </a:solidFill>
              <a:round/>
            </a:ln>
            <a:effectLst/>
          </c:spPr>
          <c:marker>
            <c:symbol val="none"/>
          </c:marke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1-51D6-4868-B640-84DB84D43168}"/>
            </c:ext>
          </c:extLst>
        </c:ser>
        <c:dLbls>
          <c:showLegendKey val="0"/>
          <c:showVal val="0"/>
          <c:showCatName val="0"/>
          <c:showSerName val="0"/>
          <c:showPercent val="0"/>
          <c:showBubbleSize val="0"/>
        </c:dLbls>
        <c:marker val="1"/>
        <c:smooth val="0"/>
        <c:axId val="765226703"/>
        <c:axId val="765249263"/>
      </c:lineChart>
      <c:catAx>
        <c:axId val="765226703"/>
        <c:scaling>
          <c:orientation val="minMax"/>
        </c:scaling>
        <c:delete val="1"/>
        <c:axPos val="b"/>
        <c:majorTickMark val="none"/>
        <c:minorTickMark val="none"/>
        <c:tickLblPos val="nextTo"/>
        <c:crossAx val="765249263"/>
        <c:crosses val="autoZero"/>
        <c:auto val="1"/>
        <c:lblAlgn val="ctr"/>
        <c:lblOffset val="100"/>
        <c:noMultiLvlLbl val="0"/>
      </c:catAx>
      <c:valAx>
        <c:axId val="765249263"/>
        <c:scaling>
          <c:orientation val="minMax"/>
        </c:scaling>
        <c:delete val="1"/>
        <c:axPos val="l"/>
        <c:numFmt formatCode="General" sourceLinked="1"/>
        <c:majorTickMark val="none"/>
        <c:minorTickMark val="none"/>
        <c:tickLblPos val="nextTo"/>
        <c:crossAx val="765226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Processing!$G$17</c:f>
              <c:strCache>
                <c:ptCount val="1"/>
                <c:pt idx="0">
                  <c:v>Product A</c:v>
                </c:pt>
              </c:strCache>
            </c:strRef>
          </c:tx>
          <c:spPr>
            <a:solidFill>
              <a:srgbClr val="077379"/>
            </a:solidFill>
            <a:ln w="63500">
              <a:gradFill>
                <a:gsLst>
                  <a:gs pos="0">
                    <a:srgbClr val="37E9BA"/>
                  </a:gs>
                  <a:gs pos="88000">
                    <a:srgbClr val="077379"/>
                  </a:gs>
                </a:gsLst>
                <a:lin ang="5400000" scaled="1"/>
              </a:gradFill>
            </a:ln>
            <a:effectLst/>
          </c:spPr>
          <c:invertIfNegative val="0"/>
          <c:val>
            <c:numRef>
              <c:f>Processing!$G$18:$G$29</c:f>
              <c:numCache>
                <c:formatCode>General</c:formatCode>
                <c:ptCount val="12"/>
                <c:pt idx="0">
                  <c:v>505000</c:v>
                </c:pt>
                <c:pt idx="1">
                  <c:v>586911</c:v>
                </c:pt>
                <c:pt idx="2">
                  <c:v>671347</c:v>
                </c:pt>
                <c:pt idx="3">
                  <c:v>581356</c:v>
                </c:pt>
                <c:pt idx="4">
                  <c:v>547521</c:v>
                </c:pt>
                <c:pt idx="5">
                  <c:v>562570</c:v>
                </c:pt>
                <c:pt idx="6">
                  <c:v>456722</c:v>
                </c:pt>
                <c:pt idx="7">
                  <c:v>400162</c:v>
                </c:pt>
                <c:pt idx="8">
                  <c:v>352187</c:v>
                </c:pt>
                <c:pt idx="9">
                  <c:v>355520</c:v>
                </c:pt>
                <c:pt idx="10">
                  <c:v>426422</c:v>
                </c:pt>
                <c:pt idx="11">
                  <c:v>429250</c:v>
                </c:pt>
              </c:numCache>
            </c:numRef>
          </c:val>
          <c:extLst>
            <c:ext xmlns:c16="http://schemas.microsoft.com/office/drawing/2014/chart" uri="{C3380CC4-5D6E-409C-BE32-E72D297353CC}">
              <c16:uniqueId val="{00000000-DC37-4996-BE2A-E412960327BA}"/>
            </c:ext>
          </c:extLst>
        </c:ser>
        <c:dLbls>
          <c:showLegendKey val="0"/>
          <c:showVal val="0"/>
          <c:showCatName val="0"/>
          <c:showSerName val="0"/>
          <c:showPercent val="0"/>
          <c:showBubbleSize val="0"/>
        </c:dLbls>
        <c:gapWidth val="200"/>
        <c:overlap val="-27"/>
        <c:axId val="765267983"/>
        <c:axId val="765277103"/>
      </c:barChart>
      <c:catAx>
        <c:axId val="765267983"/>
        <c:scaling>
          <c:orientation val="minMax"/>
        </c:scaling>
        <c:delete val="1"/>
        <c:axPos val="b"/>
        <c:majorTickMark val="none"/>
        <c:minorTickMark val="none"/>
        <c:tickLblPos val="nextTo"/>
        <c:crossAx val="765277103"/>
        <c:crosses val="autoZero"/>
        <c:auto val="1"/>
        <c:lblAlgn val="ctr"/>
        <c:lblOffset val="100"/>
        <c:noMultiLvlLbl val="0"/>
      </c:catAx>
      <c:valAx>
        <c:axId val="765277103"/>
        <c:scaling>
          <c:orientation val="minMax"/>
        </c:scaling>
        <c:delete val="1"/>
        <c:axPos val="l"/>
        <c:numFmt formatCode="General" sourceLinked="1"/>
        <c:majorTickMark val="none"/>
        <c:minorTickMark val="none"/>
        <c:tickLblPos val="nextTo"/>
        <c:crossAx val="765267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rgbClr val="055F71"/>
            </a:soli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71DC-48A6-84B0-6DF4427D0039}"/>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71DC-48A6-84B0-6DF4427D0039}"/>
            </c:ext>
          </c:extLst>
        </c:ser>
        <c:dLbls>
          <c:showLegendKey val="0"/>
          <c:showVal val="0"/>
          <c:showCatName val="0"/>
          <c:showSerName val="0"/>
          <c:showPercent val="0"/>
          <c:showBubbleSize val="0"/>
        </c:dLbls>
        <c:gapWidth val="4"/>
        <c:overlap val="100"/>
        <c:axId val="462405791"/>
        <c:axId val="462391391"/>
      </c:barChart>
      <c:catAx>
        <c:axId val="462405791"/>
        <c:scaling>
          <c:orientation val="minMax"/>
        </c:scaling>
        <c:delete val="1"/>
        <c:axPos val="l"/>
        <c:numFmt formatCode="General" sourceLinked="1"/>
        <c:majorTickMark val="none"/>
        <c:minorTickMark val="none"/>
        <c:tickLblPos val="nextTo"/>
        <c:crossAx val="462391391"/>
        <c:crosses val="autoZero"/>
        <c:auto val="1"/>
        <c:lblAlgn val="ctr"/>
        <c:lblOffset val="100"/>
        <c:noMultiLvlLbl val="0"/>
      </c:catAx>
      <c:valAx>
        <c:axId val="462391391"/>
        <c:scaling>
          <c:orientation val="minMax"/>
        </c:scaling>
        <c:delete val="1"/>
        <c:axPos val="b"/>
        <c:numFmt formatCode="0%" sourceLinked="1"/>
        <c:majorTickMark val="none"/>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9030-4820-A108-96BDC75795A0}"/>
              </c:ext>
            </c:extLst>
          </c:dPt>
          <c:dPt>
            <c:idx val="1"/>
            <c:bubble3D val="0"/>
            <c:spPr>
              <a:noFill/>
              <a:ln w="19050">
                <a:noFill/>
              </a:ln>
              <a:effectLst/>
            </c:spPr>
            <c:extLst>
              <c:ext xmlns:c16="http://schemas.microsoft.com/office/drawing/2014/chart" uri="{C3380CC4-5D6E-409C-BE32-E72D297353CC}">
                <c16:uniqueId val="{00000003-9030-4820-A108-96BDC75795A0}"/>
              </c:ext>
            </c:extLst>
          </c:dPt>
          <c:dPt>
            <c:idx val="2"/>
            <c:bubble3D val="0"/>
            <c:spPr>
              <a:noFill/>
              <a:ln w="19050">
                <a:noFill/>
              </a:ln>
              <a:effectLst/>
            </c:spPr>
            <c:extLst>
              <c:ext xmlns:c16="http://schemas.microsoft.com/office/drawing/2014/chart" uri="{C3380CC4-5D6E-409C-BE32-E72D297353CC}">
                <c16:uniqueId val="{00000005-9030-4820-A108-96BDC75795A0}"/>
              </c:ext>
            </c:extLst>
          </c:dPt>
          <c:dPt>
            <c:idx val="3"/>
            <c:bubble3D val="0"/>
            <c:spPr>
              <a:noFill/>
              <a:ln w="19050">
                <a:noFill/>
              </a:ln>
              <a:effectLst/>
            </c:spPr>
            <c:extLst>
              <c:ext xmlns:c16="http://schemas.microsoft.com/office/drawing/2014/chart" uri="{C3380CC4-5D6E-409C-BE32-E72D297353CC}">
                <c16:uniqueId val="{00000007-9030-4820-A108-96BDC75795A0}"/>
              </c:ext>
            </c:extLst>
          </c:dPt>
          <c:dPt>
            <c:idx val="4"/>
            <c:bubble3D val="0"/>
            <c:spPr>
              <a:noFill/>
              <a:ln w="19050">
                <a:noFill/>
              </a:ln>
              <a:effectLst/>
            </c:spPr>
            <c:extLst>
              <c:ext xmlns:c16="http://schemas.microsoft.com/office/drawing/2014/chart" uri="{C3380CC4-5D6E-409C-BE32-E72D297353CC}">
                <c16:uniqueId val="{00000009-9030-4820-A108-96BDC75795A0}"/>
              </c:ext>
            </c:extLst>
          </c:dPt>
          <c:dPt>
            <c:idx val="5"/>
            <c:bubble3D val="0"/>
            <c:spPr>
              <a:noFill/>
              <a:ln w="19050">
                <a:noFill/>
              </a:ln>
              <a:effectLst/>
            </c:spPr>
            <c:extLst>
              <c:ext xmlns:c16="http://schemas.microsoft.com/office/drawing/2014/chart" uri="{C3380CC4-5D6E-409C-BE32-E72D297353CC}">
                <c16:uniqueId val="{0000000B-9030-4820-A108-96BDC75795A0}"/>
              </c:ext>
            </c:extLst>
          </c:dPt>
          <c:dPt>
            <c:idx val="6"/>
            <c:bubble3D val="0"/>
            <c:spPr>
              <a:solidFill>
                <a:schemeClr val="bg1">
                  <a:alpha val="20000"/>
                </a:schemeClr>
              </a:solidFill>
              <a:ln w="19050">
                <a:noFill/>
              </a:ln>
              <a:effectLst/>
            </c:spPr>
            <c:extLst>
              <c:ext xmlns:c16="http://schemas.microsoft.com/office/drawing/2014/chart" uri="{C3380CC4-5D6E-409C-BE32-E72D297353CC}">
                <c16:uniqueId val="{0000000D-9030-4820-A108-96BDC75795A0}"/>
              </c:ext>
            </c:extLst>
          </c:dPt>
          <c:dPt>
            <c:idx val="7"/>
            <c:bubble3D val="0"/>
            <c:spPr>
              <a:solidFill>
                <a:schemeClr val="bg1">
                  <a:alpha val="20000"/>
                </a:schemeClr>
              </a:solidFill>
              <a:ln w="19050">
                <a:noFill/>
              </a:ln>
              <a:effectLst/>
            </c:spPr>
            <c:extLst>
              <c:ext xmlns:c16="http://schemas.microsoft.com/office/drawing/2014/chart" uri="{C3380CC4-5D6E-409C-BE32-E72D297353CC}">
                <c16:uniqueId val="{0000000F-9030-4820-A108-96BDC75795A0}"/>
              </c:ext>
            </c:extLst>
          </c:dPt>
          <c:dPt>
            <c:idx val="8"/>
            <c:bubble3D val="0"/>
            <c:spPr>
              <a:solidFill>
                <a:schemeClr val="bg1">
                  <a:alpha val="20000"/>
                </a:schemeClr>
              </a:solidFill>
              <a:ln w="19050">
                <a:noFill/>
              </a:ln>
              <a:effectLst/>
            </c:spPr>
            <c:extLst>
              <c:ext xmlns:c16="http://schemas.microsoft.com/office/drawing/2014/chart" uri="{C3380CC4-5D6E-409C-BE32-E72D297353CC}">
                <c16:uniqueId val="{00000011-9030-4820-A108-96BDC75795A0}"/>
              </c:ext>
            </c:extLst>
          </c:dPt>
          <c:dPt>
            <c:idx val="9"/>
            <c:bubble3D val="0"/>
            <c:spPr>
              <a:solidFill>
                <a:schemeClr val="bg1">
                  <a:alpha val="20000"/>
                </a:schemeClr>
              </a:solidFill>
              <a:ln w="19050">
                <a:noFill/>
              </a:ln>
              <a:effectLst/>
            </c:spPr>
            <c:extLst>
              <c:ext xmlns:c16="http://schemas.microsoft.com/office/drawing/2014/chart" uri="{C3380CC4-5D6E-409C-BE32-E72D297353CC}">
                <c16:uniqueId val="{00000013-9030-4820-A108-96BDC75795A0}"/>
              </c:ext>
            </c:extLst>
          </c:dPt>
          <c:dPt>
            <c:idx val="10"/>
            <c:bubble3D val="0"/>
            <c:spPr>
              <a:solidFill>
                <a:schemeClr val="bg1">
                  <a:alpha val="20000"/>
                </a:schemeClr>
              </a:solidFill>
              <a:ln w="19050">
                <a:noFill/>
              </a:ln>
              <a:effectLst/>
            </c:spPr>
            <c:extLst>
              <c:ext xmlns:c16="http://schemas.microsoft.com/office/drawing/2014/chart" uri="{C3380CC4-5D6E-409C-BE32-E72D297353CC}">
                <c16:uniqueId val="{00000015-9030-4820-A108-96BDC75795A0}"/>
              </c:ext>
            </c:extLst>
          </c:dPt>
          <c:dPt>
            <c:idx val="11"/>
            <c:bubble3D val="0"/>
            <c:spPr>
              <a:solidFill>
                <a:schemeClr val="bg1">
                  <a:alpha val="20000"/>
                </a:schemeClr>
              </a:solidFill>
              <a:ln w="19050">
                <a:noFill/>
              </a:ln>
              <a:effectLst/>
            </c:spPr>
            <c:extLst>
              <c:ext xmlns:c16="http://schemas.microsoft.com/office/drawing/2014/chart" uri="{C3380CC4-5D6E-409C-BE32-E72D297353CC}">
                <c16:uniqueId val="{00000017-9030-4820-A108-96BDC75795A0}"/>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9030-4820-A108-96BDC75795A0}"/>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9030-4820-A108-96BDC75795A0}"/>
              </c:ext>
            </c:extLst>
          </c:dPt>
          <c:dPt>
            <c:idx val="1"/>
            <c:bubble3D val="0"/>
            <c:spPr>
              <a:noFill/>
              <a:ln w="19050">
                <a:noFill/>
              </a:ln>
              <a:effectLst/>
            </c:spPr>
            <c:extLst>
              <c:ext xmlns:c16="http://schemas.microsoft.com/office/drawing/2014/chart" uri="{C3380CC4-5D6E-409C-BE32-E72D297353CC}">
                <c16:uniqueId val="{0000001C-9030-4820-A108-96BDC75795A0}"/>
              </c:ext>
            </c:extLst>
          </c:dPt>
          <c:dPt>
            <c:idx val="2"/>
            <c:bubble3D val="0"/>
            <c:spPr>
              <a:solidFill>
                <a:schemeClr val="bg1"/>
              </a:solidFill>
              <a:ln w="19050">
                <a:noFill/>
              </a:ln>
              <a:effectLst/>
            </c:spPr>
            <c:extLst>
              <c:ext xmlns:c16="http://schemas.microsoft.com/office/drawing/2014/chart" uri="{C3380CC4-5D6E-409C-BE32-E72D297353CC}">
                <c16:uniqueId val="{0000001E-9030-4820-A108-96BDC75795A0}"/>
              </c:ext>
            </c:extLst>
          </c:dPt>
          <c:dPt>
            <c:idx val="3"/>
            <c:bubble3D val="0"/>
            <c:spPr>
              <a:solidFill>
                <a:srgbClr val="CEB5DD"/>
              </a:solidFill>
              <a:ln w="19050">
                <a:noFill/>
              </a:ln>
              <a:effectLst/>
            </c:spPr>
            <c:extLst>
              <c:ext xmlns:c16="http://schemas.microsoft.com/office/drawing/2014/chart" uri="{C3380CC4-5D6E-409C-BE32-E72D297353CC}">
                <c16:uniqueId val="{0000001F-4A3C-4269-B43D-67F41C8ECE5C}"/>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1F-9030-4820-A108-96BDC75795A0}"/>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alpha val="20000"/>
                </a:schemeClr>
              </a:solidFill>
              <a:ln w="19050">
                <a:noFill/>
              </a:ln>
              <a:effectLst/>
            </c:spPr>
            <c:extLst>
              <c:ext xmlns:c16="http://schemas.microsoft.com/office/drawing/2014/chart" uri="{C3380CC4-5D6E-409C-BE32-E72D297353CC}">
                <c16:uniqueId val="{00000001-DF99-417E-876D-85004153B436}"/>
              </c:ext>
            </c:extLst>
          </c:dPt>
          <c:dPt>
            <c:idx val="1"/>
            <c:bubble3D val="0"/>
            <c:spPr>
              <a:solidFill>
                <a:schemeClr val="bg1">
                  <a:alpha val="20000"/>
                </a:schemeClr>
              </a:solidFill>
              <a:ln w="19050">
                <a:noFill/>
              </a:ln>
              <a:effectLst/>
            </c:spPr>
            <c:extLst>
              <c:ext xmlns:c16="http://schemas.microsoft.com/office/drawing/2014/chart" uri="{C3380CC4-5D6E-409C-BE32-E72D297353CC}">
                <c16:uniqueId val="{00000003-DF99-417E-876D-85004153B436}"/>
              </c:ext>
            </c:extLst>
          </c:dPt>
          <c:dPt>
            <c:idx val="2"/>
            <c:bubble3D val="0"/>
            <c:spPr>
              <a:solidFill>
                <a:schemeClr val="bg1">
                  <a:alpha val="20000"/>
                </a:schemeClr>
              </a:solidFill>
              <a:ln w="19050">
                <a:noFill/>
              </a:ln>
              <a:effectLst/>
            </c:spPr>
            <c:extLst>
              <c:ext xmlns:c16="http://schemas.microsoft.com/office/drawing/2014/chart" uri="{C3380CC4-5D6E-409C-BE32-E72D297353CC}">
                <c16:uniqueId val="{00000005-DF99-417E-876D-85004153B436}"/>
              </c:ext>
            </c:extLst>
          </c:dPt>
          <c:dPt>
            <c:idx val="3"/>
            <c:bubble3D val="0"/>
            <c:spPr>
              <a:solidFill>
                <a:schemeClr val="bg1">
                  <a:alpha val="20000"/>
                </a:schemeClr>
              </a:solidFill>
              <a:ln w="19050">
                <a:noFill/>
              </a:ln>
              <a:effectLst/>
            </c:spPr>
            <c:extLst>
              <c:ext xmlns:c16="http://schemas.microsoft.com/office/drawing/2014/chart" uri="{C3380CC4-5D6E-409C-BE32-E72D297353CC}">
                <c16:uniqueId val="{00000007-DF99-417E-876D-85004153B436}"/>
              </c:ext>
            </c:extLst>
          </c:dPt>
          <c:dPt>
            <c:idx val="4"/>
            <c:bubble3D val="0"/>
            <c:spPr>
              <a:solidFill>
                <a:schemeClr val="bg1">
                  <a:alpha val="20000"/>
                </a:schemeClr>
              </a:solidFill>
              <a:ln w="19050">
                <a:noFill/>
              </a:ln>
              <a:effectLst/>
            </c:spPr>
            <c:extLst>
              <c:ext xmlns:c16="http://schemas.microsoft.com/office/drawing/2014/chart" uri="{C3380CC4-5D6E-409C-BE32-E72D297353CC}">
                <c16:uniqueId val="{00000009-DF99-417E-876D-85004153B436}"/>
              </c:ext>
            </c:extLst>
          </c:dPt>
          <c:dPt>
            <c:idx val="5"/>
            <c:bubble3D val="0"/>
            <c:spPr>
              <a:solidFill>
                <a:schemeClr val="bg1">
                  <a:alpha val="20000"/>
                </a:schemeClr>
              </a:solidFill>
              <a:ln w="19050">
                <a:noFill/>
              </a:ln>
              <a:effectLst/>
            </c:spPr>
            <c:extLst>
              <c:ext xmlns:c16="http://schemas.microsoft.com/office/drawing/2014/chart" uri="{C3380CC4-5D6E-409C-BE32-E72D297353CC}">
                <c16:uniqueId val="{0000000B-DF99-417E-876D-85004153B436}"/>
              </c:ext>
            </c:extLst>
          </c:dPt>
          <c:dPt>
            <c:idx val="6"/>
            <c:bubble3D val="0"/>
            <c:spPr>
              <a:noFill/>
              <a:ln w="19050">
                <a:noFill/>
              </a:ln>
              <a:effectLst/>
            </c:spPr>
            <c:extLst>
              <c:ext xmlns:c16="http://schemas.microsoft.com/office/drawing/2014/chart" uri="{C3380CC4-5D6E-409C-BE32-E72D297353CC}">
                <c16:uniqueId val="{0000000D-DF99-417E-876D-85004153B436}"/>
              </c:ext>
            </c:extLst>
          </c:dPt>
          <c:dPt>
            <c:idx val="7"/>
            <c:bubble3D val="0"/>
            <c:spPr>
              <a:noFill/>
              <a:ln w="19050">
                <a:noFill/>
              </a:ln>
              <a:effectLst/>
            </c:spPr>
            <c:extLst>
              <c:ext xmlns:c16="http://schemas.microsoft.com/office/drawing/2014/chart" uri="{C3380CC4-5D6E-409C-BE32-E72D297353CC}">
                <c16:uniqueId val="{0000000F-DF99-417E-876D-85004153B436}"/>
              </c:ext>
            </c:extLst>
          </c:dPt>
          <c:dPt>
            <c:idx val="8"/>
            <c:bubble3D val="0"/>
            <c:spPr>
              <a:noFill/>
              <a:ln w="19050">
                <a:noFill/>
              </a:ln>
              <a:effectLst/>
            </c:spPr>
            <c:extLst>
              <c:ext xmlns:c16="http://schemas.microsoft.com/office/drawing/2014/chart" uri="{C3380CC4-5D6E-409C-BE32-E72D297353CC}">
                <c16:uniqueId val="{00000011-DF99-417E-876D-85004153B436}"/>
              </c:ext>
            </c:extLst>
          </c:dPt>
          <c:dPt>
            <c:idx val="9"/>
            <c:bubble3D val="0"/>
            <c:spPr>
              <a:noFill/>
              <a:ln w="19050">
                <a:noFill/>
              </a:ln>
              <a:effectLst/>
            </c:spPr>
            <c:extLst>
              <c:ext xmlns:c16="http://schemas.microsoft.com/office/drawing/2014/chart" uri="{C3380CC4-5D6E-409C-BE32-E72D297353CC}">
                <c16:uniqueId val="{00000013-DF99-417E-876D-85004153B436}"/>
              </c:ext>
            </c:extLst>
          </c:dPt>
          <c:dPt>
            <c:idx val="10"/>
            <c:bubble3D val="0"/>
            <c:spPr>
              <a:noFill/>
              <a:ln w="19050">
                <a:noFill/>
              </a:ln>
              <a:effectLst/>
            </c:spPr>
            <c:extLst>
              <c:ext xmlns:c16="http://schemas.microsoft.com/office/drawing/2014/chart" uri="{C3380CC4-5D6E-409C-BE32-E72D297353CC}">
                <c16:uniqueId val="{00000015-DF99-417E-876D-85004153B436}"/>
              </c:ext>
            </c:extLst>
          </c:dPt>
          <c:dPt>
            <c:idx val="11"/>
            <c:bubble3D val="0"/>
            <c:spPr>
              <a:noFill/>
              <a:ln w="19050">
                <a:noFill/>
              </a:ln>
              <a:effectLst/>
            </c:spPr>
            <c:extLst>
              <c:ext xmlns:c16="http://schemas.microsoft.com/office/drawing/2014/chart" uri="{C3380CC4-5D6E-409C-BE32-E72D297353CC}">
                <c16:uniqueId val="{00000017-DF99-417E-876D-85004153B436}"/>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DF99-417E-876D-85004153B436}"/>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solidFill>
                <a:srgbClr val="CEB5DD"/>
              </a:solidFill>
              <a:ln w="19050">
                <a:noFill/>
              </a:ln>
              <a:effectLst/>
            </c:spPr>
            <c:extLst>
              <c:ext xmlns:c16="http://schemas.microsoft.com/office/drawing/2014/chart" uri="{C3380CC4-5D6E-409C-BE32-E72D297353CC}">
                <c16:uniqueId val="{0000001A-DF99-417E-876D-85004153B436}"/>
              </c:ext>
            </c:extLst>
          </c:dPt>
          <c:dPt>
            <c:idx val="1"/>
            <c:bubble3D val="0"/>
            <c:spPr>
              <a:solidFill>
                <a:schemeClr val="bg1"/>
              </a:solidFill>
              <a:ln w="19050">
                <a:noFill/>
              </a:ln>
              <a:effectLst/>
            </c:spPr>
            <c:extLst>
              <c:ext xmlns:c16="http://schemas.microsoft.com/office/drawing/2014/chart" uri="{C3380CC4-5D6E-409C-BE32-E72D297353CC}">
                <c16:uniqueId val="{0000001C-DF99-417E-876D-85004153B436}"/>
              </c:ext>
            </c:extLst>
          </c:dPt>
          <c:dPt>
            <c:idx val="2"/>
            <c:bubble3D val="0"/>
            <c:spPr>
              <a:noFill/>
              <a:ln w="19050">
                <a:noFill/>
              </a:ln>
              <a:effectLst/>
            </c:spPr>
            <c:extLst>
              <c:ext xmlns:c16="http://schemas.microsoft.com/office/drawing/2014/chart" uri="{C3380CC4-5D6E-409C-BE32-E72D297353CC}">
                <c16:uniqueId val="{0000001D-2DFC-4024-80F5-FD12A5E077AA}"/>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D-DF99-417E-876D-85004153B436}"/>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25400">
              <a:noFill/>
            </a:ln>
            <a:effectLst>
              <a:outerShdw blurRad="50800" dist="38100" dir="8100000" algn="tr" rotWithShape="0">
                <a:prstClr val="black">
                  <a:alpha val="40000"/>
                </a:prstClr>
              </a:outerShdw>
            </a:effectLst>
          </c:spPr>
          <c:dPt>
            <c:idx val="0"/>
            <c:bubble3D val="0"/>
            <c:spPr>
              <a:solidFill>
                <a:srgbClr val="D3F1ED"/>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1-CD22-44C6-9EEC-057821E9EA06}"/>
              </c:ext>
            </c:extLst>
          </c:dPt>
          <c:dPt>
            <c:idx val="1"/>
            <c:bubble3D val="0"/>
            <c:spPr>
              <a:solidFill>
                <a:srgbClr val="34A696"/>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3-CD22-44C6-9EEC-057821E9EA06}"/>
              </c:ext>
            </c:extLst>
          </c:dPt>
          <c:dPt>
            <c:idx val="2"/>
            <c:bubble3D val="0"/>
            <c:spPr>
              <a:solidFill>
                <a:srgbClr val="70D2C3"/>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5-CD22-44C6-9EEC-057821E9EA06}"/>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CD22-44C6-9EEC-057821E9EA06}"/>
            </c:ext>
          </c:extLst>
        </c:ser>
        <c:dLbls>
          <c:showLegendKey val="0"/>
          <c:showVal val="0"/>
          <c:showCatName val="0"/>
          <c:showSerName val="0"/>
          <c:showPercent val="0"/>
          <c:showBubbleSize val="0"/>
          <c:showLeaderLines val="1"/>
        </c:dLbls>
        <c:firstSliceAng val="0"/>
        <c:holeSize val="30"/>
      </c:doughnutChart>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4"/>
          <c:order val="4"/>
          <c:tx>
            <c:v>fill S</c:v>
          </c:tx>
          <c:spPr>
            <a:gradFill>
              <a:gsLst>
                <a:gs pos="0">
                  <a:srgbClr val="00C5AE">
                    <a:alpha val="0"/>
                  </a:srgbClr>
                </a:gs>
                <a:gs pos="73000">
                  <a:srgbClr val="00C5AE">
                    <a:alpha val="25000"/>
                  </a:srgbClr>
                </a:gs>
              </a:gsLst>
              <a:lin ang="5400000" scaled="0"/>
            </a:gradFill>
            <a:ln>
              <a:noFill/>
            </a:ln>
            <a:effectLst/>
          </c:spPr>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extLst>
            <c:ext xmlns:c16="http://schemas.microsoft.com/office/drawing/2014/chart" uri="{C3380CC4-5D6E-409C-BE32-E72D297353CC}">
              <c16:uniqueId val="{00000000-D906-4A5A-8BDB-636F285F6C5D}"/>
            </c:ext>
          </c:extLst>
        </c:ser>
        <c:ser>
          <c:idx val="5"/>
          <c:order val="5"/>
          <c:tx>
            <c:v>fill P</c:v>
          </c:tx>
          <c:spPr>
            <a:gradFill>
              <a:gsLst>
                <a:gs pos="0">
                  <a:srgbClr val="2384F9">
                    <a:alpha val="0"/>
                  </a:srgbClr>
                </a:gs>
                <a:gs pos="80000">
                  <a:srgbClr val="2384F9">
                    <a:alpha val="25000"/>
                  </a:srgbClr>
                </a:gs>
              </a:gsLst>
              <a:lin ang="5400000" scaled="0"/>
            </a:gradFill>
            <a:ln>
              <a:noFill/>
            </a:ln>
            <a:effectLst/>
          </c:spPr>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extLst>
            <c:ext xmlns:c16="http://schemas.microsoft.com/office/drawing/2014/chart" uri="{C3380CC4-5D6E-409C-BE32-E72D297353CC}">
              <c16:uniqueId val="{00000001-D906-4A5A-8BDB-636F285F6C5D}"/>
            </c:ext>
          </c:extLst>
        </c:ser>
        <c:dLbls>
          <c:showLegendKey val="0"/>
          <c:showVal val="0"/>
          <c:showCatName val="0"/>
          <c:showSerName val="0"/>
          <c:showPercent val="0"/>
          <c:showBubbleSize val="0"/>
        </c:dLbls>
        <c:axId val="765213263"/>
        <c:axId val="765203663"/>
      </c:areaChart>
      <c:lineChart>
        <c:grouping val="standard"/>
        <c:varyColors val="0"/>
        <c:ser>
          <c:idx val="0"/>
          <c:order val="0"/>
          <c:tx>
            <c:strRef>
              <c:f>Processing!$S$2</c:f>
              <c:strCache>
                <c:ptCount val="1"/>
                <c:pt idx="0">
                  <c:v>Sales Volume</c:v>
                </c:pt>
              </c:strCache>
            </c:strRef>
          </c:tx>
          <c:spPr>
            <a:ln w="19050" cap="rnd">
              <a:solidFill>
                <a:srgbClr val="00C5AE"/>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smooth val="1"/>
          <c:extLst>
            <c:ext xmlns:c16="http://schemas.microsoft.com/office/drawing/2014/chart" uri="{C3380CC4-5D6E-409C-BE32-E72D297353CC}">
              <c16:uniqueId val="{00000002-D906-4A5A-8BDB-636F285F6C5D}"/>
            </c:ext>
          </c:extLst>
        </c:ser>
        <c:ser>
          <c:idx val="1"/>
          <c:order val="1"/>
          <c:tx>
            <c:strRef>
              <c:f>Processing!$T$2</c:f>
              <c:strCache>
                <c:ptCount val="1"/>
                <c:pt idx="0">
                  <c:v>Purchase Volume</c:v>
                </c:pt>
              </c:strCache>
            </c:strRef>
          </c:tx>
          <c:spPr>
            <a:ln w="19050" cap="rnd">
              <a:solidFill>
                <a:srgbClr val="2384F9"/>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smooth val="1"/>
          <c:extLst>
            <c:ext xmlns:c16="http://schemas.microsoft.com/office/drawing/2014/chart" uri="{C3380CC4-5D6E-409C-BE32-E72D297353CC}">
              <c16:uniqueId val="{00000003-D906-4A5A-8BDB-636F285F6C5D}"/>
            </c:ext>
          </c:extLst>
        </c:ser>
        <c:dLbls>
          <c:showLegendKey val="0"/>
          <c:showVal val="0"/>
          <c:showCatName val="0"/>
          <c:showSerName val="0"/>
          <c:showPercent val="0"/>
          <c:showBubbleSize val="0"/>
        </c:dLbls>
        <c:marker val="1"/>
        <c:smooth val="0"/>
        <c:axId val="765213263"/>
        <c:axId val="765203663"/>
      </c:lineChart>
      <c:scatterChart>
        <c:scatterStyle val="lineMarker"/>
        <c:varyColors val="0"/>
        <c:ser>
          <c:idx val="2"/>
          <c:order val="2"/>
          <c:tx>
            <c:strRef>
              <c:f>Processing!$U$2</c:f>
              <c:strCache>
                <c:ptCount val="1"/>
                <c:pt idx="0">
                  <c:v>Cursor S</c:v>
                </c:pt>
              </c:strCache>
            </c:strRef>
          </c:tx>
          <c:spPr>
            <a:ln w="25400" cap="rnd">
              <a:noFill/>
              <a:round/>
            </a:ln>
            <a:effectLst/>
          </c:spPr>
          <c:marker>
            <c:symbol val="circle"/>
            <c:size val="5"/>
            <c:spPr>
              <a:solidFill>
                <a:schemeClr val="bg1"/>
              </a:solidFill>
              <a:ln w="12700">
                <a:solidFill>
                  <a:srgbClr val="00C5AE"/>
                </a:solidFill>
              </a:ln>
              <a:effectLst/>
            </c:spPr>
          </c:marker>
          <c:errBars>
            <c:errDir val="y"/>
            <c:errBarType val="minus"/>
            <c:errValType val="cust"/>
            <c:noEndCap val="1"/>
            <c:plus>
              <c:numLit>
                <c:formatCode>General</c:formatCode>
                <c:ptCount val="1"/>
                <c:pt idx="0">
                  <c:v>1</c:v>
                </c:pt>
              </c:numLit>
            </c:plus>
            <c:minus>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minus>
            <c:spPr>
              <a:noFill/>
              <a:ln w="9525" cap="flat" cmpd="sng" algn="ctr">
                <a:solidFill>
                  <a:srgbClr val="00C5AE"/>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yVal>
          <c:smooth val="0"/>
          <c:extLst>
            <c:ext xmlns:c16="http://schemas.microsoft.com/office/drawing/2014/chart" uri="{C3380CC4-5D6E-409C-BE32-E72D297353CC}">
              <c16:uniqueId val="{00000004-D906-4A5A-8BDB-636F285F6C5D}"/>
            </c:ext>
          </c:extLst>
        </c:ser>
        <c:ser>
          <c:idx val="3"/>
          <c:order val="3"/>
          <c:tx>
            <c:strRef>
              <c:f>Processing!$V$2</c:f>
              <c:strCache>
                <c:ptCount val="1"/>
                <c:pt idx="0">
                  <c:v>Cursor P</c:v>
                </c:pt>
              </c:strCache>
            </c:strRef>
          </c:tx>
          <c:spPr>
            <a:ln w="25400" cap="rnd">
              <a:noFill/>
              <a:round/>
            </a:ln>
            <a:effectLst/>
          </c:spPr>
          <c:marker>
            <c:symbol val="circle"/>
            <c:size val="5"/>
            <c:spPr>
              <a:solidFill>
                <a:schemeClr val="bg1"/>
              </a:solidFill>
              <a:ln w="12700">
                <a:solidFill>
                  <a:srgbClr val="2384F9"/>
                </a:solidFill>
              </a:ln>
              <a:effectLst/>
            </c:spPr>
          </c:marker>
          <c:errBars>
            <c:errDir val="y"/>
            <c:errBarType val="minus"/>
            <c:errValType val="cust"/>
            <c:noEndCap val="1"/>
            <c:plus>
              <c:numLit>
                <c:formatCode>General</c:formatCode>
                <c:ptCount val="1"/>
                <c:pt idx="0">
                  <c:v>1</c:v>
                </c:pt>
              </c:numLit>
            </c:plus>
            <c:minus>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minus>
            <c:spPr>
              <a:noFill/>
              <a:ln w="9525" cap="flat" cmpd="sng" algn="ctr">
                <a:solidFill>
                  <a:srgbClr val="2384F9"/>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yVal>
          <c:smooth val="0"/>
          <c:extLst>
            <c:ext xmlns:c16="http://schemas.microsoft.com/office/drawing/2014/chart" uri="{C3380CC4-5D6E-409C-BE32-E72D297353CC}">
              <c16:uniqueId val="{00000005-D906-4A5A-8BDB-636F285F6C5D}"/>
            </c:ext>
          </c:extLst>
        </c:ser>
        <c:dLbls>
          <c:showLegendKey val="0"/>
          <c:showVal val="0"/>
          <c:showCatName val="0"/>
          <c:showSerName val="0"/>
          <c:showPercent val="0"/>
          <c:showBubbleSize val="0"/>
        </c:dLbls>
        <c:axId val="765213263"/>
        <c:axId val="765203663"/>
      </c:scatterChart>
      <c:catAx>
        <c:axId val="76521326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765203663"/>
        <c:crosses val="autoZero"/>
        <c:auto val="1"/>
        <c:lblAlgn val="ctr"/>
        <c:lblOffset val="100"/>
        <c:noMultiLvlLbl val="0"/>
      </c:catAx>
      <c:valAx>
        <c:axId val="765203663"/>
        <c:scaling>
          <c:orientation val="minMax"/>
        </c:scaling>
        <c:delete val="0"/>
        <c:axPos val="l"/>
        <c:numFmt formatCode="[&gt;=1000000]#,##0.0,,\ &quot;M&quot;;[&gt;=1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5213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Processing!$N$35</c:f>
              <c:strCache>
                <c:ptCount val="1"/>
                <c:pt idx="0">
                  <c:v>1</c:v>
                </c:pt>
              </c:strCache>
            </c:strRef>
          </c:tx>
          <c:spPr>
            <a:blipFill>
              <a:blip xmlns:r="http://schemas.openxmlformats.org/officeDocument/2006/relationships" r:embed="rId3"/>
              <a:stretch>
                <a:fillRect/>
              </a:stretch>
            </a:blipFill>
            <a:ln>
              <a:noFill/>
            </a:ln>
            <a:effectLst/>
          </c:spPr>
          <c:invertIfNegative val="0"/>
          <c:cat>
            <c:strRef>
              <c:f>Processing!$M$36:$M$38</c:f>
              <c:strCache>
                <c:ptCount val="3"/>
                <c:pt idx="0">
                  <c:v>Top 1</c:v>
                </c:pt>
                <c:pt idx="1">
                  <c:v>Top 2</c:v>
                </c:pt>
                <c:pt idx="2">
                  <c:v>Top 3</c:v>
                </c:pt>
              </c:strCache>
            </c:strRef>
          </c:cat>
          <c:val>
            <c:numRef>
              <c:f>Processing!$N$36:$N$38</c:f>
              <c:numCache>
                <c:formatCode>General</c:formatCode>
                <c:ptCount val="3"/>
                <c:pt idx="0">
                  <c:v>0</c:v>
                </c:pt>
                <c:pt idx="1">
                  <c:v>10</c:v>
                </c:pt>
                <c:pt idx="2">
                  <c:v>0</c:v>
                </c:pt>
              </c:numCache>
            </c:numRef>
          </c:val>
          <c:extLst>
            <c:ext xmlns:c16="http://schemas.microsoft.com/office/drawing/2014/chart" uri="{C3380CC4-5D6E-409C-BE32-E72D297353CC}">
              <c16:uniqueId val="{00000000-E1F2-4AA2-827C-8685C603216B}"/>
            </c:ext>
          </c:extLst>
        </c:ser>
        <c:ser>
          <c:idx val="1"/>
          <c:order val="1"/>
          <c:tx>
            <c:strRef>
              <c:f>Processing!$O$35</c:f>
              <c:strCache>
                <c:ptCount val="1"/>
                <c:pt idx="0">
                  <c:v>2</c:v>
                </c:pt>
              </c:strCache>
            </c:strRef>
          </c:tx>
          <c:spPr>
            <a:blipFill>
              <a:blip xmlns:r="http://schemas.openxmlformats.org/officeDocument/2006/relationships" r:embed="rId4"/>
              <a:stretch>
                <a:fillRect/>
              </a:stretch>
            </a:blipFill>
            <a:ln>
              <a:noFill/>
            </a:ln>
            <a:effectLst/>
          </c:spPr>
          <c:invertIfNegative val="0"/>
          <c:cat>
            <c:strRef>
              <c:f>Processing!$M$36:$M$38</c:f>
              <c:strCache>
                <c:ptCount val="3"/>
                <c:pt idx="0">
                  <c:v>Top 1</c:v>
                </c:pt>
                <c:pt idx="1">
                  <c:v>Top 2</c:v>
                </c:pt>
                <c:pt idx="2">
                  <c:v>Top 3</c:v>
                </c:pt>
              </c:strCache>
            </c:strRef>
          </c:cat>
          <c:val>
            <c:numRef>
              <c:f>Processing!$O$36:$O$38</c:f>
              <c:numCache>
                <c:formatCode>General</c:formatCode>
                <c:ptCount val="3"/>
                <c:pt idx="0">
                  <c:v>0</c:v>
                </c:pt>
                <c:pt idx="1">
                  <c:v>0</c:v>
                </c:pt>
                <c:pt idx="2">
                  <c:v>0</c:v>
                </c:pt>
              </c:numCache>
            </c:numRef>
          </c:val>
          <c:extLst>
            <c:ext xmlns:c16="http://schemas.microsoft.com/office/drawing/2014/chart" uri="{C3380CC4-5D6E-409C-BE32-E72D297353CC}">
              <c16:uniqueId val="{00000001-E1F2-4AA2-827C-8685C603216B}"/>
            </c:ext>
          </c:extLst>
        </c:ser>
        <c:ser>
          <c:idx val="2"/>
          <c:order val="2"/>
          <c:tx>
            <c:strRef>
              <c:f>Processing!$P$35</c:f>
              <c:strCache>
                <c:ptCount val="1"/>
                <c:pt idx="0">
                  <c:v>3</c:v>
                </c:pt>
              </c:strCache>
            </c:strRef>
          </c:tx>
          <c:spPr>
            <a:blipFill>
              <a:blip xmlns:r="http://schemas.openxmlformats.org/officeDocument/2006/relationships" r:embed="rId5"/>
              <a:stretch>
                <a:fillRect/>
              </a:stretch>
            </a:blipFill>
            <a:ln>
              <a:noFill/>
            </a:ln>
            <a:effectLst/>
          </c:spPr>
          <c:invertIfNegative val="0"/>
          <c:cat>
            <c:strRef>
              <c:f>Processing!$M$36:$M$38</c:f>
              <c:strCache>
                <c:ptCount val="3"/>
                <c:pt idx="0">
                  <c:v>Top 1</c:v>
                </c:pt>
                <c:pt idx="1">
                  <c:v>Top 2</c:v>
                </c:pt>
                <c:pt idx="2">
                  <c:v>Top 3</c:v>
                </c:pt>
              </c:strCache>
            </c:strRef>
          </c:cat>
          <c:val>
            <c:numRef>
              <c:f>Processing!$P$36:$P$38</c:f>
              <c:numCache>
                <c:formatCode>General</c:formatCode>
                <c:ptCount val="3"/>
                <c:pt idx="0">
                  <c:v>10</c:v>
                </c:pt>
                <c:pt idx="1">
                  <c:v>0</c:v>
                </c:pt>
                <c:pt idx="2">
                  <c:v>0</c:v>
                </c:pt>
              </c:numCache>
            </c:numRef>
          </c:val>
          <c:extLst>
            <c:ext xmlns:c16="http://schemas.microsoft.com/office/drawing/2014/chart" uri="{C3380CC4-5D6E-409C-BE32-E72D297353CC}">
              <c16:uniqueId val="{00000002-E1F2-4AA2-827C-8685C603216B}"/>
            </c:ext>
          </c:extLst>
        </c:ser>
        <c:ser>
          <c:idx val="3"/>
          <c:order val="3"/>
          <c:tx>
            <c:strRef>
              <c:f>Processing!$Q$35</c:f>
              <c:strCache>
                <c:ptCount val="1"/>
                <c:pt idx="0">
                  <c:v>4</c:v>
                </c:pt>
              </c:strCache>
            </c:strRef>
          </c:tx>
          <c:spPr>
            <a:blipFill>
              <a:blip xmlns:r="http://schemas.openxmlformats.org/officeDocument/2006/relationships" r:embed="rId6"/>
              <a:stretch>
                <a:fillRect/>
              </a:stretch>
            </a:blipFill>
            <a:ln>
              <a:noFill/>
            </a:ln>
            <a:effectLst/>
          </c:spPr>
          <c:invertIfNegative val="0"/>
          <c:cat>
            <c:strRef>
              <c:f>Processing!$M$36:$M$38</c:f>
              <c:strCache>
                <c:ptCount val="3"/>
                <c:pt idx="0">
                  <c:v>Top 1</c:v>
                </c:pt>
                <c:pt idx="1">
                  <c:v>Top 2</c:v>
                </c:pt>
                <c:pt idx="2">
                  <c:v>Top 3</c:v>
                </c:pt>
              </c:strCache>
            </c:strRef>
          </c:cat>
          <c:val>
            <c:numRef>
              <c:f>Processing!$Q$36:$Q$38</c:f>
              <c:numCache>
                <c:formatCode>General</c:formatCode>
                <c:ptCount val="3"/>
                <c:pt idx="0">
                  <c:v>0</c:v>
                </c:pt>
                <c:pt idx="1">
                  <c:v>0</c:v>
                </c:pt>
                <c:pt idx="2">
                  <c:v>0</c:v>
                </c:pt>
              </c:numCache>
            </c:numRef>
          </c:val>
          <c:extLst>
            <c:ext xmlns:c16="http://schemas.microsoft.com/office/drawing/2014/chart" uri="{C3380CC4-5D6E-409C-BE32-E72D297353CC}">
              <c16:uniqueId val="{00000003-E1F2-4AA2-827C-8685C603216B}"/>
            </c:ext>
          </c:extLst>
        </c:ser>
        <c:ser>
          <c:idx val="4"/>
          <c:order val="4"/>
          <c:tx>
            <c:strRef>
              <c:f>Processing!$R$35</c:f>
              <c:strCache>
                <c:ptCount val="1"/>
                <c:pt idx="0">
                  <c:v>5</c:v>
                </c:pt>
              </c:strCache>
            </c:strRef>
          </c:tx>
          <c:spPr>
            <a:blipFill>
              <a:blip xmlns:r="http://schemas.openxmlformats.org/officeDocument/2006/relationships" r:embed="rId7"/>
              <a:stretch>
                <a:fillRect/>
              </a:stretch>
            </a:blipFill>
            <a:ln>
              <a:noFill/>
            </a:ln>
            <a:effectLst/>
          </c:spPr>
          <c:invertIfNegative val="0"/>
          <c:cat>
            <c:strRef>
              <c:f>Processing!$M$36:$M$38</c:f>
              <c:strCache>
                <c:ptCount val="3"/>
                <c:pt idx="0">
                  <c:v>Top 1</c:v>
                </c:pt>
                <c:pt idx="1">
                  <c:v>Top 2</c:v>
                </c:pt>
                <c:pt idx="2">
                  <c:v>Top 3</c:v>
                </c:pt>
              </c:strCache>
            </c:strRef>
          </c:cat>
          <c:val>
            <c:numRef>
              <c:f>Processing!$R$36:$R$38</c:f>
              <c:numCache>
                <c:formatCode>General</c:formatCode>
                <c:ptCount val="3"/>
                <c:pt idx="0">
                  <c:v>0</c:v>
                </c:pt>
                <c:pt idx="1">
                  <c:v>0</c:v>
                </c:pt>
                <c:pt idx="2">
                  <c:v>10</c:v>
                </c:pt>
              </c:numCache>
            </c:numRef>
          </c:val>
          <c:extLst>
            <c:ext xmlns:c16="http://schemas.microsoft.com/office/drawing/2014/chart" uri="{C3380CC4-5D6E-409C-BE32-E72D297353CC}">
              <c16:uniqueId val="{00000004-E1F2-4AA2-827C-8685C603216B}"/>
            </c:ext>
          </c:extLst>
        </c:ser>
        <c:dLbls>
          <c:showLegendKey val="0"/>
          <c:showVal val="0"/>
          <c:showCatName val="0"/>
          <c:showSerName val="0"/>
          <c:showPercent val="0"/>
          <c:showBubbleSize val="0"/>
        </c:dLbls>
        <c:gapWidth val="20"/>
        <c:overlap val="100"/>
        <c:axId val="1049366320"/>
        <c:axId val="1049625536"/>
      </c:barChart>
      <c:catAx>
        <c:axId val="1049366320"/>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ru-RU"/>
          </a:p>
        </c:txPr>
        <c:crossAx val="1049625536"/>
        <c:crosses val="autoZero"/>
        <c:auto val="1"/>
        <c:lblAlgn val="ctr"/>
        <c:lblOffset val="100"/>
        <c:noMultiLvlLbl val="0"/>
      </c:catAx>
      <c:valAx>
        <c:axId val="1049625536"/>
        <c:scaling>
          <c:orientation val="minMax"/>
          <c:max val="10"/>
          <c:min val="0"/>
        </c:scaling>
        <c:delete val="1"/>
        <c:axPos val="t"/>
        <c:numFmt formatCode="General" sourceLinked="1"/>
        <c:majorTickMark val="out"/>
        <c:minorTickMark val="none"/>
        <c:tickLblPos val="nextTo"/>
        <c:crossAx val="1049366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00C5AE"/>
              </a:solidFill>
              <a:ln>
                <a:noFill/>
              </a:ln>
              <a:effectLst/>
            </c:spPr>
            <c:extLst>
              <c:ext xmlns:c16="http://schemas.microsoft.com/office/drawing/2014/chart" uri="{C3380CC4-5D6E-409C-BE32-E72D297353CC}">
                <c16:uniqueId val="{00000001-044F-456C-A3E9-837AFFB5E6F8}"/>
              </c:ext>
            </c:extLst>
          </c:dPt>
          <c:val>
            <c:numRef>
              <c:f>Processing!$I$36</c:f>
              <c:numCache>
                <c:formatCode>0%</c:formatCode>
                <c:ptCount val="1"/>
                <c:pt idx="0">
                  <c:v>0.82159000000000004</c:v>
                </c:pt>
              </c:numCache>
            </c:numRef>
          </c:val>
          <c:extLst>
            <c:ext xmlns:c16="http://schemas.microsoft.com/office/drawing/2014/chart" uri="{C3380CC4-5D6E-409C-BE32-E72D297353CC}">
              <c16:uniqueId val="{00000002-044F-456C-A3E9-837AFFB5E6F8}"/>
            </c:ext>
          </c:extLst>
        </c:ser>
        <c:ser>
          <c:idx val="1"/>
          <c:order val="1"/>
          <c:spPr>
            <a:solidFill>
              <a:schemeClr val="accent2"/>
            </a:solidFill>
            <a:ln>
              <a:noFill/>
            </a:ln>
            <a:effectLst/>
          </c:spPr>
          <c:invertIfNegative val="0"/>
          <c:val>
            <c:numRef>
              <c:f>Processing!$J$36</c:f>
              <c:numCache>
                <c:formatCode>0%</c:formatCode>
                <c:ptCount val="1"/>
                <c:pt idx="0">
                  <c:v>0</c:v>
                </c:pt>
              </c:numCache>
            </c:numRef>
          </c:val>
          <c:extLst>
            <c:ext xmlns:c16="http://schemas.microsoft.com/office/drawing/2014/chart" uri="{C3380CC4-5D6E-409C-BE32-E72D297353CC}">
              <c16:uniqueId val="{00000003-044F-456C-A3E9-837AFFB5E6F8}"/>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7-044F-456C-A3E9-837AFFB5E6F8}"/>
              </c:ext>
            </c:extLst>
          </c:dPt>
          <c:val>
            <c:numRef>
              <c:f>Processing!$K$36</c:f>
              <c:numCache>
                <c:formatCode>0%</c:formatCode>
                <c:ptCount val="1"/>
                <c:pt idx="0">
                  <c:v>0.17840999999999996</c:v>
                </c:pt>
              </c:numCache>
            </c:numRef>
          </c:val>
          <c:extLst>
            <c:ext xmlns:c16="http://schemas.microsoft.com/office/drawing/2014/chart" uri="{C3380CC4-5D6E-409C-BE32-E72D297353CC}">
              <c16:uniqueId val="{00000004-044F-456C-A3E9-837AFFB5E6F8}"/>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4-46E1-428D-B025-F7E022A02C09}"/>
              </c:ext>
            </c:extLst>
          </c:dPt>
          <c:val>
            <c:numRef>
              <c:f>Processing!$I$37</c:f>
              <c:numCache>
                <c:formatCode>0%</c:formatCode>
                <c:ptCount val="1"/>
                <c:pt idx="0">
                  <c:v>0.64758000000000004</c:v>
                </c:pt>
              </c:numCache>
            </c:numRef>
          </c:val>
          <c:extLst>
            <c:ext xmlns:c16="http://schemas.microsoft.com/office/drawing/2014/chart" uri="{C3380CC4-5D6E-409C-BE32-E72D297353CC}">
              <c16:uniqueId val="{00000005-46E1-428D-B025-F7E022A02C09}"/>
            </c:ext>
          </c:extLst>
        </c:ser>
        <c:ser>
          <c:idx val="1"/>
          <c:order val="1"/>
          <c:spPr>
            <a:solidFill>
              <a:schemeClr val="accent2"/>
            </a:solidFill>
            <a:ln>
              <a:noFill/>
            </a:ln>
            <a:effectLst/>
          </c:spPr>
          <c:invertIfNegative val="0"/>
          <c:val>
            <c:numRef>
              <c:f>Processing!$J$37</c:f>
              <c:numCache>
                <c:formatCode>0%</c:formatCode>
                <c:ptCount val="1"/>
                <c:pt idx="0">
                  <c:v>0</c:v>
                </c:pt>
              </c:numCache>
            </c:numRef>
          </c:val>
          <c:extLst>
            <c:ext xmlns:c16="http://schemas.microsoft.com/office/drawing/2014/chart" uri="{C3380CC4-5D6E-409C-BE32-E72D297353CC}">
              <c16:uniqueId val="{00000007-46E1-428D-B025-F7E022A02C09}"/>
            </c:ext>
          </c:extLst>
        </c:ser>
        <c:ser>
          <c:idx val="2"/>
          <c:order val="2"/>
          <c:spPr>
            <a:solidFill>
              <a:srgbClr val="3D717F"/>
            </a:solidFill>
            <a:ln>
              <a:noFill/>
            </a:ln>
            <a:effectLst/>
          </c:spPr>
          <c:invertIfNegative val="0"/>
          <c:val>
            <c:numRef>
              <c:f>Processing!$K$37</c:f>
              <c:numCache>
                <c:formatCode>0%</c:formatCode>
                <c:ptCount val="1"/>
                <c:pt idx="0">
                  <c:v>0.35241999999999996</c:v>
                </c:pt>
              </c:numCache>
            </c:numRef>
          </c:val>
          <c:extLst>
            <c:ext xmlns:c16="http://schemas.microsoft.com/office/drawing/2014/chart" uri="{C3380CC4-5D6E-409C-BE32-E72D297353CC}">
              <c16:uniqueId val="{00000009-46E1-428D-B025-F7E022A02C09}"/>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4-0A26-4F11-9381-2AFB3AFD0D0A}"/>
              </c:ext>
            </c:extLst>
          </c:dPt>
          <c:val>
            <c:numRef>
              <c:f>Processing!$I$38</c:f>
              <c:numCache>
                <c:formatCode>0%</c:formatCode>
                <c:ptCount val="1"/>
                <c:pt idx="0">
                  <c:v>0.48148000000000002</c:v>
                </c:pt>
              </c:numCache>
            </c:numRef>
          </c:val>
          <c:extLst>
            <c:ext xmlns:c16="http://schemas.microsoft.com/office/drawing/2014/chart" uri="{C3380CC4-5D6E-409C-BE32-E72D297353CC}">
              <c16:uniqueId val="{00000005-0A26-4F11-9381-2AFB3AFD0D0A}"/>
            </c:ext>
          </c:extLst>
        </c:ser>
        <c:ser>
          <c:idx val="1"/>
          <c:order val="1"/>
          <c:spPr>
            <a:solidFill>
              <a:schemeClr val="accent2"/>
            </a:solidFill>
            <a:ln>
              <a:noFill/>
            </a:ln>
            <a:effectLst/>
          </c:spPr>
          <c:invertIfNegative val="0"/>
          <c:val>
            <c:numRef>
              <c:f>Processing!$J$38</c:f>
              <c:numCache>
                <c:formatCode>0%</c:formatCode>
                <c:ptCount val="1"/>
                <c:pt idx="0">
                  <c:v>0</c:v>
                </c:pt>
              </c:numCache>
            </c:numRef>
          </c:val>
          <c:extLst>
            <c:ext xmlns:c16="http://schemas.microsoft.com/office/drawing/2014/chart" uri="{C3380CC4-5D6E-409C-BE32-E72D297353CC}">
              <c16:uniqueId val="{00000007-0A26-4F11-9381-2AFB3AFD0D0A}"/>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A-0A26-4F11-9381-2AFB3AFD0D0A}"/>
              </c:ext>
            </c:extLst>
          </c:dPt>
          <c:val>
            <c:numRef>
              <c:f>Processing!$K$38</c:f>
              <c:numCache>
                <c:formatCode>0%</c:formatCode>
                <c:ptCount val="1"/>
                <c:pt idx="0">
                  <c:v>0.51851999999999998</c:v>
                </c:pt>
              </c:numCache>
            </c:numRef>
          </c:val>
          <c:extLst>
            <c:ext xmlns:c16="http://schemas.microsoft.com/office/drawing/2014/chart" uri="{C3380CC4-5D6E-409C-BE32-E72D297353CC}">
              <c16:uniqueId val="{00000009-0A26-4F11-9381-2AFB3AFD0D0A}"/>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63500" dir="2700000" algn="tl" rotWithShape="0">
                <a:srgbClr val="052C6D">
                  <a:alpha val="40000"/>
                </a:srgbClr>
              </a:outerShdw>
            </a:effectLst>
          </c:spPr>
          <c:dPt>
            <c:idx val="0"/>
            <c:bubble3D val="0"/>
            <c:spPr>
              <a:gradFill flip="none" rotWithShape="1">
                <a:gsLst>
                  <a:gs pos="24000">
                    <a:srgbClr val="008E7A"/>
                  </a:gs>
                  <a:gs pos="100000">
                    <a:srgbClr val="00AA95"/>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1-4738-4F19-82EA-38701B7BD661}"/>
              </c:ext>
            </c:extLst>
          </c:dPt>
          <c:dPt>
            <c:idx val="1"/>
            <c:bubble3D val="0"/>
            <c:spPr>
              <a:gradFill flip="none" rotWithShape="1">
                <a:gsLst>
                  <a:gs pos="0">
                    <a:srgbClr val="2384F9"/>
                  </a:gs>
                  <a:gs pos="100000">
                    <a:srgbClr val="023554"/>
                  </a:gs>
                </a:gsLst>
                <a:path path="circle">
                  <a:fillToRect l="100000" b="100000"/>
                </a:path>
                <a:tileRect t="-100000" r="-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3-4738-4F19-82EA-38701B7BD661}"/>
              </c:ext>
            </c:extLst>
          </c:dPt>
          <c:dPt>
            <c:idx val="2"/>
            <c:bubble3D val="0"/>
            <c:spPr>
              <a:gradFill flip="none" rotWithShape="1">
                <a:gsLst>
                  <a:gs pos="26000">
                    <a:srgbClr val="F9A811"/>
                  </a:gs>
                  <a:gs pos="79000">
                    <a:srgbClr val="D7511E"/>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5-4738-4F19-82EA-38701B7BD661}"/>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4738-4F19-82EA-38701B7BD661}"/>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tx>
            <c:v>fill</c:v>
          </c:tx>
          <c:spPr>
            <a:gradFill>
              <a:gsLst>
                <a:gs pos="11000">
                  <a:srgbClr val="0F8668"/>
                </a:gs>
                <a:gs pos="100000">
                  <a:srgbClr val="00916A">
                    <a:alpha val="0"/>
                  </a:srgbClr>
                </a:gs>
              </a:gsLst>
              <a:lin ang="5400000" scaled="0"/>
            </a:gradFill>
            <a:ln>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D354-4580-879B-D9605CCDB761}"/>
            </c:ext>
          </c:extLst>
        </c:ser>
        <c:dLbls>
          <c:showLegendKey val="0"/>
          <c:showVal val="0"/>
          <c:showCatName val="0"/>
          <c:showSerName val="0"/>
          <c:showPercent val="0"/>
          <c:showBubbleSize val="0"/>
        </c:dLbls>
        <c:axId val="765226703"/>
        <c:axId val="765249263"/>
      </c:areaChart>
      <c:lineChart>
        <c:grouping val="standard"/>
        <c:varyColors val="0"/>
        <c:ser>
          <c:idx val="0"/>
          <c:order val="0"/>
          <c:tx>
            <c:strRef>
              <c:f>Processing!$F$2</c:f>
              <c:strCache>
                <c:ptCount val="1"/>
                <c:pt idx="0">
                  <c:v>Visitors</c:v>
                </c:pt>
              </c:strCache>
            </c:strRef>
          </c:tx>
          <c:spPr>
            <a:ln w="19050" cap="rnd">
              <a:solidFill>
                <a:srgbClr val="37E9BA"/>
              </a:solidFill>
              <a:round/>
            </a:ln>
            <a:effectLst/>
          </c:spPr>
          <c:marker>
            <c:symbol val="none"/>
          </c:marke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1-D354-4580-879B-D9605CCDB761}"/>
            </c:ext>
          </c:extLst>
        </c:ser>
        <c:dLbls>
          <c:showLegendKey val="0"/>
          <c:showVal val="0"/>
          <c:showCatName val="0"/>
          <c:showSerName val="0"/>
          <c:showPercent val="0"/>
          <c:showBubbleSize val="0"/>
        </c:dLbls>
        <c:marker val="1"/>
        <c:smooth val="0"/>
        <c:axId val="765226703"/>
        <c:axId val="765249263"/>
      </c:lineChart>
      <c:catAx>
        <c:axId val="765226703"/>
        <c:scaling>
          <c:orientation val="minMax"/>
        </c:scaling>
        <c:delete val="1"/>
        <c:axPos val="b"/>
        <c:majorTickMark val="none"/>
        <c:minorTickMark val="none"/>
        <c:tickLblPos val="nextTo"/>
        <c:crossAx val="765249263"/>
        <c:crosses val="autoZero"/>
        <c:auto val="1"/>
        <c:lblAlgn val="ctr"/>
        <c:lblOffset val="100"/>
        <c:noMultiLvlLbl val="0"/>
      </c:catAx>
      <c:valAx>
        <c:axId val="765249263"/>
        <c:scaling>
          <c:orientation val="minMax"/>
        </c:scaling>
        <c:delete val="1"/>
        <c:axPos val="l"/>
        <c:numFmt formatCode="General" sourceLinked="1"/>
        <c:majorTickMark val="none"/>
        <c:minorTickMark val="none"/>
        <c:tickLblPos val="nextTo"/>
        <c:crossAx val="765226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Processing!$G$17</c:f>
              <c:strCache>
                <c:ptCount val="1"/>
                <c:pt idx="0">
                  <c:v>Product A</c:v>
                </c:pt>
              </c:strCache>
            </c:strRef>
          </c:tx>
          <c:spPr>
            <a:solidFill>
              <a:srgbClr val="077379"/>
            </a:solidFill>
            <a:ln w="63500">
              <a:gradFill>
                <a:gsLst>
                  <a:gs pos="0">
                    <a:srgbClr val="37E9BA"/>
                  </a:gs>
                  <a:gs pos="88000">
                    <a:srgbClr val="077379"/>
                  </a:gs>
                </a:gsLst>
                <a:lin ang="5400000" scaled="1"/>
              </a:gradFill>
            </a:ln>
            <a:effectLst/>
          </c:spPr>
          <c:invertIfNegative val="0"/>
          <c:val>
            <c:numRef>
              <c:f>Processing!$G$18:$G$29</c:f>
              <c:numCache>
                <c:formatCode>General</c:formatCode>
                <c:ptCount val="12"/>
                <c:pt idx="0">
                  <c:v>505000</c:v>
                </c:pt>
                <c:pt idx="1">
                  <c:v>586911</c:v>
                </c:pt>
                <c:pt idx="2">
                  <c:v>671347</c:v>
                </c:pt>
                <c:pt idx="3">
                  <c:v>581356</c:v>
                </c:pt>
                <c:pt idx="4">
                  <c:v>547521</c:v>
                </c:pt>
                <c:pt idx="5">
                  <c:v>562570</c:v>
                </c:pt>
                <c:pt idx="6">
                  <c:v>456722</c:v>
                </c:pt>
                <c:pt idx="7">
                  <c:v>400162</c:v>
                </c:pt>
                <c:pt idx="8">
                  <c:v>352187</c:v>
                </c:pt>
                <c:pt idx="9">
                  <c:v>355520</c:v>
                </c:pt>
                <c:pt idx="10">
                  <c:v>426422</c:v>
                </c:pt>
                <c:pt idx="11">
                  <c:v>429250</c:v>
                </c:pt>
              </c:numCache>
            </c:numRef>
          </c:val>
          <c:extLst>
            <c:ext xmlns:c16="http://schemas.microsoft.com/office/drawing/2014/chart" uri="{C3380CC4-5D6E-409C-BE32-E72D297353CC}">
              <c16:uniqueId val="{00000000-0077-4408-AD4E-E002D86DA1F7}"/>
            </c:ext>
          </c:extLst>
        </c:ser>
        <c:dLbls>
          <c:showLegendKey val="0"/>
          <c:showVal val="0"/>
          <c:showCatName val="0"/>
          <c:showSerName val="0"/>
          <c:showPercent val="0"/>
          <c:showBubbleSize val="0"/>
        </c:dLbls>
        <c:gapWidth val="200"/>
        <c:overlap val="-27"/>
        <c:axId val="765267983"/>
        <c:axId val="765277103"/>
      </c:barChart>
      <c:catAx>
        <c:axId val="765267983"/>
        <c:scaling>
          <c:orientation val="minMax"/>
        </c:scaling>
        <c:delete val="1"/>
        <c:axPos val="b"/>
        <c:majorTickMark val="none"/>
        <c:minorTickMark val="none"/>
        <c:tickLblPos val="nextTo"/>
        <c:crossAx val="765277103"/>
        <c:crosses val="autoZero"/>
        <c:auto val="1"/>
        <c:lblAlgn val="ctr"/>
        <c:lblOffset val="100"/>
        <c:noMultiLvlLbl val="0"/>
      </c:catAx>
      <c:valAx>
        <c:axId val="765277103"/>
        <c:scaling>
          <c:orientation val="minMax"/>
        </c:scaling>
        <c:delete val="1"/>
        <c:axPos val="l"/>
        <c:numFmt formatCode="General" sourceLinked="1"/>
        <c:majorTickMark val="none"/>
        <c:minorTickMark val="none"/>
        <c:tickLblPos val="nextTo"/>
        <c:crossAx val="765267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rgbClr val="055F71"/>
            </a:soli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D589-4688-A2B5-AEB050F72F06}"/>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D589-4688-A2B5-AEB050F72F06}"/>
            </c:ext>
          </c:extLst>
        </c:ser>
        <c:dLbls>
          <c:showLegendKey val="0"/>
          <c:showVal val="0"/>
          <c:showCatName val="0"/>
          <c:showSerName val="0"/>
          <c:showPercent val="0"/>
          <c:showBubbleSize val="0"/>
        </c:dLbls>
        <c:gapWidth val="4"/>
        <c:overlap val="100"/>
        <c:axId val="462405791"/>
        <c:axId val="462391391"/>
      </c:barChart>
      <c:catAx>
        <c:axId val="462405791"/>
        <c:scaling>
          <c:orientation val="minMax"/>
        </c:scaling>
        <c:delete val="1"/>
        <c:axPos val="l"/>
        <c:numFmt formatCode="General" sourceLinked="1"/>
        <c:majorTickMark val="none"/>
        <c:minorTickMark val="none"/>
        <c:tickLblPos val="nextTo"/>
        <c:crossAx val="462391391"/>
        <c:crosses val="autoZero"/>
        <c:auto val="1"/>
        <c:lblAlgn val="ctr"/>
        <c:lblOffset val="100"/>
        <c:noMultiLvlLbl val="0"/>
      </c:catAx>
      <c:valAx>
        <c:axId val="462391391"/>
        <c:scaling>
          <c:orientation val="minMax"/>
        </c:scaling>
        <c:delete val="1"/>
        <c:axPos val="b"/>
        <c:numFmt formatCode="0%" sourceLinked="1"/>
        <c:majorTickMark val="none"/>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47FE-4E3B-925C-2182DA62E55F}"/>
              </c:ext>
            </c:extLst>
          </c:dPt>
          <c:dPt>
            <c:idx val="1"/>
            <c:bubble3D val="0"/>
            <c:spPr>
              <a:noFill/>
              <a:ln w="19050">
                <a:noFill/>
              </a:ln>
              <a:effectLst/>
            </c:spPr>
            <c:extLst>
              <c:ext xmlns:c16="http://schemas.microsoft.com/office/drawing/2014/chart" uri="{C3380CC4-5D6E-409C-BE32-E72D297353CC}">
                <c16:uniqueId val="{00000003-47FE-4E3B-925C-2182DA62E55F}"/>
              </c:ext>
            </c:extLst>
          </c:dPt>
          <c:dPt>
            <c:idx val="2"/>
            <c:bubble3D val="0"/>
            <c:spPr>
              <a:noFill/>
              <a:ln w="19050">
                <a:noFill/>
              </a:ln>
              <a:effectLst/>
            </c:spPr>
            <c:extLst>
              <c:ext xmlns:c16="http://schemas.microsoft.com/office/drawing/2014/chart" uri="{C3380CC4-5D6E-409C-BE32-E72D297353CC}">
                <c16:uniqueId val="{00000005-47FE-4E3B-925C-2182DA62E55F}"/>
              </c:ext>
            </c:extLst>
          </c:dPt>
          <c:dPt>
            <c:idx val="3"/>
            <c:bubble3D val="0"/>
            <c:spPr>
              <a:noFill/>
              <a:ln w="19050">
                <a:noFill/>
              </a:ln>
              <a:effectLst/>
            </c:spPr>
            <c:extLst>
              <c:ext xmlns:c16="http://schemas.microsoft.com/office/drawing/2014/chart" uri="{C3380CC4-5D6E-409C-BE32-E72D297353CC}">
                <c16:uniqueId val="{00000007-47FE-4E3B-925C-2182DA62E55F}"/>
              </c:ext>
            </c:extLst>
          </c:dPt>
          <c:dPt>
            <c:idx val="4"/>
            <c:bubble3D val="0"/>
            <c:spPr>
              <a:noFill/>
              <a:ln w="19050">
                <a:noFill/>
              </a:ln>
              <a:effectLst/>
            </c:spPr>
            <c:extLst>
              <c:ext xmlns:c16="http://schemas.microsoft.com/office/drawing/2014/chart" uri="{C3380CC4-5D6E-409C-BE32-E72D297353CC}">
                <c16:uniqueId val="{00000009-47FE-4E3B-925C-2182DA62E55F}"/>
              </c:ext>
            </c:extLst>
          </c:dPt>
          <c:dPt>
            <c:idx val="5"/>
            <c:bubble3D val="0"/>
            <c:spPr>
              <a:noFill/>
              <a:ln w="19050">
                <a:noFill/>
              </a:ln>
              <a:effectLst/>
            </c:spPr>
            <c:extLst>
              <c:ext xmlns:c16="http://schemas.microsoft.com/office/drawing/2014/chart" uri="{C3380CC4-5D6E-409C-BE32-E72D297353CC}">
                <c16:uniqueId val="{0000000B-47FE-4E3B-925C-2182DA62E55F}"/>
              </c:ext>
            </c:extLst>
          </c:dPt>
          <c:dPt>
            <c:idx val="6"/>
            <c:bubble3D val="0"/>
            <c:spPr>
              <a:solidFill>
                <a:schemeClr val="bg1">
                  <a:alpha val="20000"/>
                </a:schemeClr>
              </a:solidFill>
              <a:ln w="19050">
                <a:noFill/>
              </a:ln>
              <a:effectLst/>
            </c:spPr>
            <c:extLst>
              <c:ext xmlns:c16="http://schemas.microsoft.com/office/drawing/2014/chart" uri="{C3380CC4-5D6E-409C-BE32-E72D297353CC}">
                <c16:uniqueId val="{0000000D-47FE-4E3B-925C-2182DA62E55F}"/>
              </c:ext>
            </c:extLst>
          </c:dPt>
          <c:dPt>
            <c:idx val="7"/>
            <c:bubble3D val="0"/>
            <c:spPr>
              <a:solidFill>
                <a:schemeClr val="bg1">
                  <a:alpha val="20000"/>
                </a:schemeClr>
              </a:solidFill>
              <a:ln w="19050">
                <a:noFill/>
              </a:ln>
              <a:effectLst/>
            </c:spPr>
            <c:extLst>
              <c:ext xmlns:c16="http://schemas.microsoft.com/office/drawing/2014/chart" uri="{C3380CC4-5D6E-409C-BE32-E72D297353CC}">
                <c16:uniqueId val="{0000000F-47FE-4E3B-925C-2182DA62E55F}"/>
              </c:ext>
            </c:extLst>
          </c:dPt>
          <c:dPt>
            <c:idx val="8"/>
            <c:bubble3D val="0"/>
            <c:spPr>
              <a:solidFill>
                <a:schemeClr val="bg1">
                  <a:alpha val="20000"/>
                </a:schemeClr>
              </a:solidFill>
              <a:ln w="19050">
                <a:noFill/>
              </a:ln>
              <a:effectLst/>
            </c:spPr>
            <c:extLst>
              <c:ext xmlns:c16="http://schemas.microsoft.com/office/drawing/2014/chart" uri="{C3380CC4-5D6E-409C-BE32-E72D297353CC}">
                <c16:uniqueId val="{00000011-47FE-4E3B-925C-2182DA62E55F}"/>
              </c:ext>
            </c:extLst>
          </c:dPt>
          <c:dPt>
            <c:idx val="9"/>
            <c:bubble3D val="0"/>
            <c:spPr>
              <a:solidFill>
                <a:schemeClr val="bg1">
                  <a:alpha val="20000"/>
                </a:schemeClr>
              </a:solidFill>
              <a:ln w="19050">
                <a:noFill/>
              </a:ln>
              <a:effectLst/>
            </c:spPr>
            <c:extLst>
              <c:ext xmlns:c16="http://schemas.microsoft.com/office/drawing/2014/chart" uri="{C3380CC4-5D6E-409C-BE32-E72D297353CC}">
                <c16:uniqueId val="{00000013-47FE-4E3B-925C-2182DA62E55F}"/>
              </c:ext>
            </c:extLst>
          </c:dPt>
          <c:dPt>
            <c:idx val="10"/>
            <c:bubble3D val="0"/>
            <c:spPr>
              <a:solidFill>
                <a:schemeClr val="bg1">
                  <a:alpha val="20000"/>
                </a:schemeClr>
              </a:solidFill>
              <a:ln w="19050">
                <a:noFill/>
              </a:ln>
              <a:effectLst/>
            </c:spPr>
            <c:extLst>
              <c:ext xmlns:c16="http://schemas.microsoft.com/office/drawing/2014/chart" uri="{C3380CC4-5D6E-409C-BE32-E72D297353CC}">
                <c16:uniqueId val="{00000015-47FE-4E3B-925C-2182DA62E55F}"/>
              </c:ext>
            </c:extLst>
          </c:dPt>
          <c:dPt>
            <c:idx val="11"/>
            <c:bubble3D val="0"/>
            <c:spPr>
              <a:solidFill>
                <a:schemeClr val="bg1">
                  <a:alpha val="20000"/>
                </a:schemeClr>
              </a:solidFill>
              <a:ln w="19050">
                <a:noFill/>
              </a:ln>
              <a:effectLst/>
            </c:spPr>
            <c:extLst>
              <c:ext xmlns:c16="http://schemas.microsoft.com/office/drawing/2014/chart" uri="{C3380CC4-5D6E-409C-BE32-E72D297353CC}">
                <c16:uniqueId val="{00000017-47FE-4E3B-925C-2182DA62E55F}"/>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47FE-4E3B-925C-2182DA62E55F}"/>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47FE-4E3B-925C-2182DA62E55F}"/>
              </c:ext>
            </c:extLst>
          </c:dPt>
          <c:dPt>
            <c:idx val="1"/>
            <c:bubble3D val="0"/>
            <c:spPr>
              <a:noFill/>
              <a:ln w="19050">
                <a:noFill/>
              </a:ln>
              <a:effectLst/>
            </c:spPr>
            <c:extLst>
              <c:ext xmlns:c16="http://schemas.microsoft.com/office/drawing/2014/chart" uri="{C3380CC4-5D6E-409C-BE32-E72D297353CC}">
                <c16:uniqueId val="{0000001C-47FE-4E3B-925C-2182DA62E55F}"/>
              </c:ext>
            </c:extLst>
          </c:dPt>
          <c:dPt>
            <c:idx val="2"/>
            <c:bubble3D val="0"/>
            <c:spPr>
              <a:solidFill>
                <a:schemeClr val="bg1"/>
              </a:solidFill>
              <a:ln w="19050">
                <a:noFill/>
              </a:ln>
              <a:effectLst/>
            </c:spPr>
            <c:extLst>
              <c:ext xmlns:c16="http://schemas.microsoft.com/office/drawing/2014/chart" uri="{C3380CC4-5D6E-409C-BE32-E72D297353CC}">
                <c16:uniqueId val="{0000001E-47FE-4E3B-925C-2182DA62E55F}"/>
              </c:ext>
            </c:extLst>
          </c:dPt>
          <c:dPt>
            <c:idx val="3"/>
            <c:bubble3D val="0"/>
            <c:spPr>
              <a:solidFill>
                <a:srgbClr val="CEB5DD"/>
              </a:solidFill>
              <a:ln w="19050">
                <a:noFill/>
              </a:ln>
              <a:effectLst/>
            </c:spPr>
            <c:extLst>
              <c:ext xmlns:c16="http://schemas.microsoft.com/office/drawing/2014/chart" uri="{C3380CC4-5D6E-409C-BE32-E72D297353CC}">
                <c16:uniqueId val="{0000001F-D9CF-4B2A-9BC7-895F9627F9DD}"/>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1F-47FE-4E3B-925C-2182DA62E55F}"/>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alpha val="20000"/>
                </a:schemeClr>
              </a:solidFill>
              <a:ln w="19050">
                <a:noFill/>
              </a:ln>
              <a:effectLst/>
            </c:spPr>
            <c:extLst>
              <c:ext xmlns:c16="http://schemas.microsoft.com/office/drawing/2014/chart" uri="{C3380CC4-5D6E-409C-BE32-E72D297353CC}">
                <c16:uniqueId val="{00000001-6039-4874-9939-C453CB74CD23}"/>
              </c:ext>
            </c:extLst>
          </c:dPt>
          <c:dPt>
            <c:idx val="1"/>
            <c:bubble3D val="0"/>
            <c:spPr>
              <a:solidFill>
                <a:schemeClr val="bg1">
                  <a:alpha val="20000"/>
                </a:schemeClr>
              </a:solidFill>
              <a:ln w="19050">
                <a:noFill/>
              </a:ln>
              <a:effectLst/>
            </c:spPr>
            <c:extLst>
              <c:ext xmlns:c16="http://schemas.microsoft.com/office/drawing/2014/chart" uri="{C3380CC4-5D6E-409C-BE32-E72D297353CC}">
                <c16:uniqueId val="{00000003-6039-4874-9939-C453CB74CD23}"/>
              </c:ext>
            </c:extLst>
          </c:dPt>
          <c:dPt>
            <c:idx val="2"/>
            <c:bubble3D val="0"/>
            <c:spPr>
              <a:solidFill>
                <a:schemeClr val="bg1">
                  <a:alpha val="20000"/>
                </a:schemeClr>
              </a:solidFill>
              <a:ln w="19050">
                <a:noFill/>
              </a:ln>
              <a:effectLst/>
            </c:spPr>
            <c:extLst>
              <c:ext xmlns:c16="http://schemas.microsoft.com/office/drawing/2014/chart" uri="{C3380CC4-5D6E-409C-BE32-E72D297353CC}">
                <c16:uniqueId val="{00000005-6039-4874-9939-C453CB74CD23}"/>
              </c:ext>
            </c:extLst>
          </c:dPt>
          <c:dPt>
            <c:idx val="3"/>
            <c:bubble3D val="0"/>
            <c:spPr>
              <a:solidFill>
                <a:schemeClr val="bg1">
                  <a:alpha val="20000"/>
                </a:schemeClr>
              </a:solidFill>
              <a:ln w="19050">
                <a:noFill/>
              </a:ln>
              <a:effectLst/>
            </c:spPr>
            <c:extLst>
              <c:ext xmlns:c16="http://schemas.microsoft.com/office/drawing/2014/chart" uri="{C3380CC4-5D6E-409C-BE32-E72D297353CC}">
                <c16:uniqueId val="{00000007-6039-4874-9939-C453CB74CD23}"/>
              </c:ext>
            </c:extLst>
          </c:dPt>
          <c:dPt>
            <c:idx val="4"/>
            <c:bubble3D val="0"/>
            <c:spPr>
              <a:solidFill>
                <a:schemeClr val="bg1">
                  <a:alpha val="20000"/>
                </a:schemeClr>
              </a:solidFill>
              <a:ln w="19050">
                <a:noFill/>
              </a:ln>
              <a:effectLst/>
            </c:spPr>
            <c:extLst>
              <c:ext xmlns:c16="http://schemas.microsoft.com/office/drawing/2014/chart" uri="{C3380CC4-5D6E-409C-BE32-E72D297353CC}">
                <c16:uniqueId val="{00000009-6039-4874-9939-C453CB74CD23}"/>
              </c:ext>
            </c:extLst>
          </c:dPt>
          <c:dPt>
            <c:idx val="5"/>
            <c:bubble3D val="0"/>
            <c:spPr>
              <a:solidFill>
                <a:schemeClr val="bg1">
                  <a:alpha val="20000"/>
                </a:schemeClr>
              </a:solidFill>
              <a:ln w="19050">
                <a:noFill/>
              </a:ln>
              <a:effectLst/>
            </c:spPr>
            <c:extLst>
              <c:ext xmlns:c16="http://schemas.microsoft.com/office/drawing/2014/chart" uri="{C3380CC4-5D6E-409C-BE32-E72D297353CC}">
                <c16:uniqueId val="{0000000B-6039-4874-9939-C453CB74CD23}"/>
              </c:ext>
            </c:extLst>
          </c:dPt>
          <c:dPt>
            <c:idx val="6"/>
            <c:bubble3D val="0"/>
            <c:spPr>
              <a:noFill/>
              <a:ln w="19050">
                <a:noFill/>
              </a:ln>
              <a:effectLst/>
            </c:spPr>
            <c:extLst>
              <c:ext xmlns:c16="http://schemas.microsoft.com/office/drawing/2014/chart" uri="{C3380CC4-5D6E-409C-BE32-E72D297353CC}">
                <c16:uniqueId val="{0000000D-6039-4874-9939-C453CB74CD23}"/>
              </c:ext>
            </c:extLst>
          </c:dPt>
          <c:dPt>
            <c:idx val="7"/>
            <c:bubble3D val="0"/>
            <c:spPr>
              <a:noFill/>
              <a:ln w="19050">
                <a:noFill/>
              </a:ln>
              <a:effectLst/>
            </c:spPr>
            <c:extLst>
              <c:ext xmlns:c16="http://schemas.microsoft.com/office/drawing/2014/chart" uri="{C3380CC4-5D6E-409C-BE32-E72D297353CC}">
                <c16:uniqueId val="{0000000F-6039-4874-9939-C453CB74CD23}"/>
              </c:ext>
            </c:extLst>
          </c:dPt>
          <c:dPt>
            <c:idx val="8"/>
            <c:bubble3D val="0"/>
            <c:spPr>
              <a:noFill/>
              <a:ln w="19050">
                <a:noFill/>
              </a:ln>
              <a:effectLst/>
            </c:spPr>
            <c:extLst>
              <c:ext xmlns:c16="http://schemas.microsoft.com/office/drawing/2014/chart" uri="{C3380CC4-5D6E-409C-BE32-E72D297353CC}">
                <c16:uniqueId val="{00000011-6039-4874-9939-C453CB74CD23}"/>
              </c:ext>
            </c:extLst>
          </c:dPt>
          <c:dPt>
            <c:idx val="9"/>
            <c:bubble3D val="0"/>
            <c:spPr>
              <a:noFill/>
              <a:ln w="19050">
                <a:noFill/>
              </a:ln>
              <a:effectLst/>
            </c:spPr>
            <c:extLst>
              <c:ext xmlns:c16="http://schemas.microsoft.com/office/drawing/2014/chart" uri="{C3380CC4-5D6E-409C-BE32-E72D297353CC}">
                <c16:uniqueId val="{00000013-6039-4874-9939-C453CB74CD23}"/>
              </c:ext>
            </c:extLst>
          </c:dPt>
          <c:dPt>
            <c:idx val="10"/>
            <c:bubble3D val="0"/>
            <c:spPr>
              <a:noFill/>
              <a:ln w="19050">
                <a:noFill/>
              </a:ln>
              <a:effectLst/>
            </c:spPr>
            <c:extLst>
              <c:ext xmlns:c16="http://schemas.microsoft.com/office/drawing/2014/chart" uri="{C3380CC4-5D6E-409C-BE32-E72D297353CC}">
                <c16:uniqueId val="{00000015-6039-4874-9939-C453CB74CD23}"/>
              </c:ext>
            </c:extLst>
          </c:dPt>
          <c:dPt>
            <c:idx val="11"/>
            <c:bubble3D val="0"/>
            <c:spPr>
              <a:noFill/>
              <a:ln w="19050">
                <a:noFill/>
              </a:ln>
              <a:effectLst/>
            </c:spPr>
            <c:extLst>
              <c:ext xmlns:c16="http://schemas.microsoft.com/office/drawing/2014/chart" uri="{C3380CC4-5D6E-409C-BE32-E72D297353CC}">
                <c16:uniqueId val="{00000017-6039-4874-9939-C453CB74CD23}"/>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6039-4874-9939-C453CB74CD23}"/>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solidFill>
                <a:srgbClr val="CEB5DD"/>
              </a:solidFill>
              <a:ln w="19050">
                <a:noFill/>
              </a:ln>
              <a:effectLst/>
            </c:spPr>
            <c:extLst>
              <c:ext xmlns:c16="http://schemas.microsoft.com/office/drawing/2014/chart" uri="{C3380CC4-5D6E-409C-BE32-E72D297353CC}">
                <c16:uniqueId val="{0000001A-6039-4874-9939-C453CB74CD23}"/>
              </c:ext>
            </c:extLst>
          </c:dPt>
          <c:dPt>
            <c:idx val="1"/>
            <c:bubble3D val="0"/>
            <c:spPr>
              <a:solidFill>
                <a:schemeClr val="bg1"/>
              </a:solidFill>
              <a:ln w="19050">
                <a:noFill/>
              </a:ln>
              <a:effectLst/>
            </c:spPr>
            <c:extLst>
              <c:ext xmlns:c16="http://schemas.microsoft.com/office/drawing/2014/chart" uri="{C3380CC4-5D6E-409C-BE32-E72D297353CC}">
                <c16:uniqueId val="{0000001C-6039-4874-9939-C453CB74CD23}"/>
              </c:ext>
            </c:extLst>
          </c:dPt>
          <c:dPt>
            <c:idx val="2"/>
            <c:bubble3D val="0"/>
            <c:spPr>
              <a:noFill/>
              <a:ln w="19050">
                <a:noFill/>
              </a:ln>
              <a:effectLst/>
            </c:spPr>
            <c:extLst>
              <c:ext xmlns:c16="http://schemas.microsoft.com/office/drawing/2014/chart" uri="{C3380CC4-5D6E-409C-BE32-E72D297353CC}">
                <c16:uniqueId val="{0000001D-37CD-48E8-B4F7-26F1ACD86473}"/>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D-6039-4874-9939-C453CB74CD23}"/>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25400">
              <a:noFill/>
            </a:ln>
            <a:effectLst>
              <a:outerShdw blurRad="50800" dist="38100" dir="8100000" algn="tr" rotWithShape="0">
                <a:prstClr val="black">
                  <a:alpha val="40000"/>
                </a:prstClr>
              </a:outerShdw>
            </a:effectLst>
          </c:spPr>
          <c:dPt>
            <c:idx val="0"/>
            <c:bubble3D val="0"/>
            <c:spPr>
              <a:solidFill>
                <a:srgbClr val="D3F1ED"/>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1-581D-467A-88C9-82DBE6AEC194}"/>
              </c:ext>
            </c:extLst>
          </c:dPt>
          <c:dPt>
            <c:idx val="1"/>
            <c:bubble3D val="0"/>
            <c:spPr>
              <a:solidFill>
                <a:srgbClr val="34A696"/>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3-581D-467A-88C9-82DBE6AEC194}"/>
              </c:ext>
            </c:extLst>
          </c:dPt>
          <c:dPt>
            <c:idx val="2"/>
            <c:bubble3D val="0"/>
            <c:spPr>
              <a:solidFill>
                <a:srgbClr val="70D2C3"/>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5-581D-467A-88C9-82DBE6AEC194}"/>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581D-467A-88C9-82DBE6AEC194}"/>
            </c:ext>
          </c:extLst>
        </c:ser>
        <c:dLbls>
          <c:showLegendKey val="0"/>
          <c:showVal val="0"/>
          <c:showCatName val="0"/>
          <c:showSerName val="0"/>
          <c:showPercent val="0"/>
          <c:showBubbleSize val="0"/>
          <c:showLeaderLines val="1"/>
        </c:dLbls>
        <c:firstSliceAng val="0"/>
        <c:holeSize val="30"/>
      </c:doughnutChart>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4"/>
          <c:order val="4"/>
          <c:tx>
            <c:v>fill S</c:v>
          </c:tx>
          <c:spPr>
            <a:gradFill>
              <a:gsLst>
                <a:gs pos="0">
                  <a:srgbClr val="00C5AE">
                    <a:alpha val="0"/>
                  </a:srgbClr>
                </a:gs>
                <a:gs pos="73000">
                  <a:srgbClr val="00C5AE">
                    <a:alpha val="25000"/>
                  </a:srgbClr>
                </a:gs>
              </a:gsLst>
              <a:lin ang="5400000" scaled="0"/>
            </a:gradFill>
            <a:ln>
              <a:noFill/>
            </a:ln>
            <a:effectLst/>
          </c:spPr>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extLst>
            <c:ext xmlns:c16="http://schemas.microsoft.com/office/drawing/2014/chart" uri="{C3380CC4-5D6E-409C-BE32-E72D297353CC}">
              <c16:uniqueId val="{00000000-78D6-410A-9F09-01D2C9500721}"/>
            </c:ext>
          </c:extLst>
        </c:ser>
        <c:ser>
          <c:idx val="5"/>
          <c:order val="5"/>
          <c:tx>
            <c:v>fill P</c:v>
          </c:tx>
          <c:spPr>
            <a:gradFill>
              <a:gsLst>
                <a:gs pos="0">
                  <a:srgbClr val="2384F9">
                    <a:alpha val="0"/>
                  </a:srgbClr>
                </a:gs>
                <a:gs pos="80000">
                  <a:srgbClr val="2384F9">
                    <a:alpha val="25000"/>
                  </a:srgbClr>
                </a:gs>
              </a:gsLst>
              <a:lin ang="5400000" scaled="0"/>
            </a:gradFill>
            <a:ln>
              <a:noFill/>
            </a:ln>
            <a:effectLst/>
          </c:spPr>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extLst>
            <c:ext xmlns:c16="http://schemas.microsoft.com/office/drawing/2014/chart" uri="{C3380CC4-5D6E-409C-BE32-E72D297353CC}">
              <c16:uniqueId val="{00000001-78D6-410A-9F09-01D2C9500721}"/>
            </c:ext>
          </c:extLst>
        </c:ser>
        <c:dLbls>
          <c:showLegendKey val="0"/>
          <c:showVal val="0"/>
          <c:showCatName val="0"/>
          <c:showSerName val="0"/>
          <c:showPercent val="0"/>
          <c:showBubbleSize val="0"/>
        </c:dLbls>
        <c:axId val="765213263"/>
        <c:axId val="765203663"/>
      </c:areaChart>
      <c:lineChart>
        <c:grouping val="standard"/>
        <c:varyColors val="0"/>
        <c:ser>
          <c:idx val="0"/>
          <c:order val="0"/>
          <c:tx>
            <c:strRef>
              <c:f>Processing!$S$2</c:f>
              <c:strCache>
                <c:ptCount val="1"/>
                <c:pt idx="0">
                  <c:v>Sales Volume</c:v>
                </c:pt>
              </c:strCache>
            </c:strRef>
          </c:tx>
          <c:spPr>
            <a:ln w="19050" cap="rnd">
              <a:solidFill>
                <a:srgbClr val="00C5AE"/>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smooth val="1"/>
          <c:extLst>
            <c:ext xmlns:c16="http://schemas.microsoft.com/office/drawing/2014/chart" uri="{C3380CC4-5D6E-409C-BE32-E72D297353CC}">
              <c16:uniqueId val="{00000002-78D6-410A-9F09-01D2C9500721}"/>
            </c:ext>
          </c:extLst>
        </c:ser>
        <c:ser>
          <c:idx val="1"/>
          <c:order val="1"/>
          <c:tx>
            <c:strRef>
              <c:f>Processing!$T$2</c:f>
              <c:strCache>
                <c:ptCount val="1"/>
                <c:pt idx="0">
                  <c:v>Purchase Volume</c:v>
                </c:pt>
              </c:strCache>
            </c:strRef>
          </c:tx>
          <c:spPr>
            <a:ln w="19050" cap="rnd">
              <a:solidFill>
                <a:srgbClr val="2384F9"/>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smooth val="1"/>
          <c:extLst>
            <c:ext xmlns:c16="http://schemas.microsoft.com/office/drawing/2014/chart" uri="{C3380CC4-5D6E-409C-BE32-E72D297353CC}">
              <c16:uniqueId val="{00000003-78D6-410A-9F09-01D2C9500721}"/>
            </c:ext>
          </c:extLst>
        </c:ser>
        <c:dLbls>
          <c:showLegendKey val="0"/>
          <c:showVal val="0"/>
          <c:showCatName val="0"/>
          <c:showSerName val="0"/>
          <c:showPercent val="0"/>
          <c:showBubbleSize val="0"/>
        </c:dLbls>
        <c:marker val="1"/>
        <c:smooth val="0"/>
        <c:axId val="765213263"/>
        <c:axId val="765203663"/>
      </c:lineChart>
      <c:scatterChart>
        <c:scatterStyle val="lineMarker"/>
        <c:varyColors val="0"/>
        <c:ser>
          <c:idx val="2"/>
          <c:order val="2"/>
          <c:tx>
            <c:strRef>
              <c:f>Processing!$U$2</c:f>
              <c:strCache>
                <c:ptCount val="1"/>
                <c:pt idx="0">
                  <c:v>Cursor S</c:v>
                </c:pt>
              </c:strCache>
            </c:strRef>
          </c:tx>
          <c:spPr>
            <a:ln w="25400" cap="rnd">
              <a:noFill/>
              <a:round/>
            </a:ln>
            <a:effectLst/>
          </c:spPr>
          <c:marker>
            <c:symbol val="circle"/>
            <c:size val="5"/>
            <c:spPr>
              <a:solidFill>
                <a:schemeClr val="bg1"/>
              </a:solidFill>
              <a:ln w="12700">
                <a:solidFill>
                  <a:srgbClr val="00C5AE"/>
                </a:solidFill>
              </a:ln>
              <a:effectLst/>
            </c:spPr>
          </c:marker>
          <c:errBars>
            <c:errDir val="y"/>
            <c:errBarType val="minus"/>
            <c:errValType val="cust"/>
            <c:noEndCap val="1"/>
            <c:plus>
              <c:numLit>
                <c:formatCode>General</c:formatCode>
                <c:ptCount val="1"/>
                <c:pt idx="0">
                  <c:v>1</c:v>
                </c:pt>
              </c:numLit>
            </c:plus>
            <c:minus>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minus>
            <c:spPr>
              <a:noFill/>
              <a:ln w="9525" cap="flat" cmpd="sng" algn="ctr">
                <a:solidFill>
                  <a:srgbClr val="00C5AE"/>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yVal>
          <c:smooth val="0"/>
          <c:extLst>
            <c:ext xmlns:c16="http://schemas.microsoft.com/office/drawing/2014/chart" uri="{C3380CC4-5D6E-409C-BE32-E72D297353CC}">
              <c16:uniqueId val="{00000004-78D6-410A-9F09-01D2C9500721}"/>
            </c:ext>
          </c:extLst>
        </c:ser>
        <c:ser>
          <c:idx val="3"/>
          <c:order val="3"/>
          <c:tx>
            <c:strRef>
              <c:f>Processing!$V$2</c:f>
              <c:strCache>
                <c:ptCount val="1"/>
                <c:pt idx="0">
                  <c:v>Cursor P</c:v>
                </c:pt>
              </c:strCache>
            </c:strRef>
          </c:tx>
          <c:spPr>
            <a:ln w="25400" cap="rnd">
              <a:noFill/>
              <a:round/>
            </a:ln>
            <a:effectLst/>
          </c:spPr>
          <c:marker>
            <c:symbol val="circle"/>
            <c:size val="5"/>
            <c:spPr>
              <a:solidFill>
                <a:schemeClr val="bg1"/>
              </a:solidFill>
              <a:ln w="12700">
                <a:solidFill>
                  <a:srgbClr val="2384F9"/>
                </a:solidFill>
              </a:ln>
              <a:effectLst/>
            </c:spPr>
          </c:marker>
          <c:errBars>
            <c:errDir val="y"/>
            <c:errBarType val="minus"/>
            <c:errValType val="cust"/>
            <c:noEndCap val="1"/>
            <c:plus>
              <c:numLit>
                <c:formatCode>General</c:formatCode>
                <c:ptCount val="1"/>
                <c:pt idx="0">
                  <c:v>1</c:v>
                </c:pt>
              </c:numLit>
            </c:plus>
            <c:minus>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minus>
            <c:spPr>
              <a:noFill/>
              <a:ln w="9525" cap="flat" cmpd="sng" algn="ctr">
                <a:solidFill>
                  <a:srgbClr val="2384F9"/>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yVal>
          <c:smooth val="0"/>
          <c:extLst>
            <c:ext xmlns:c16="http://schemas.microsoft.com/office/drawing/2014/chart" uri="{C3380CC4-5D6E-409C-BE32-E72D297353CC}">
              <c16:uniqueId val="{00000005-78D6-410A-9F09-01D2C9500721}"/>
            </c:ext>
          </c:extLst>
        </c:ser>
        <c:dLbls>
          <c:showLegendKey val="0"/>
          <c:showVal val="0"/>
          <c:showCatName val="0"/>
          <c:showSerName val="0"/>
          <c:showPercent val="0"/>
          <c:showBubbleSize val="0"/>
        </c:dLbls>
        <c:axId val="765213263"/>
        <c:axId val="765203663"/>
      </c:scatterChart>
      <c:catAx>
        <c:axId val="76521326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765203663"/>
        <c:crosses val="autoZero"/>
        <c:auto val="1"/>
        <c:lblAlgn val="ctr"/>
        <c:lblOffset val="100"/>
        <c:noMultiLvlLbl val="0"/>
      </c:catAx>
      <c:valAx>
        <c:axId val="765203663"/>
        <c:scaling>
          <c:orientation val="minMax"/>
        </c:scaling>
        <c:delete val="0"/>
        <c:axPos val="l"/>
        <c:numFmt formatCode="[&gt;=1000000]#,##0.0,,\ &quot;M&quot;;[&gt;=1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5213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Processing!$N$35</c:f>
              <c:strCache>
                <c:ptCount val="1"/>
                <c:pt idx="0">
                  <c:v>1</c:v>
                </c:pt>
              </c:strCache>
            </c:strRef>
          </c:tx>
          <c:spPr>
            <a:blipFill>
              <a:blip xmlns:r="http://schemas.openxmlformats.org/officeDocument/2006/relationships" r:embed="rId3"/>
              <a:stretch>
                <a:fillRect/>
              </a:stretch>
            </a:blipFill>
            <a:ln>
              <a:noFill/>
            </a:ln>
            <a:effectLst/>
          </c:spPr>
          <c:invertIfNegative val="0"/>
          <c:cat>
            <c:strRef>
              <c:f>Processing!$M$36:$M$38</c:f>
              <c:strCache>
                <c:ptCount val="3"/>
                <c:pt idx="0">
                  <c:v>Top 1</c:v>
                </c:pt>
                <c:pt idx="1">
                  <c:v>Top 2</c:v>
                </c:pt>
                <c:pt idx="2">
                  <c:v>Top 3</c:v>
                </c:pt>
              </c:strCache>
            </c:strRef>
          </c:cat>
          <c:val>
            <c:numRef>
              <c:f>Processing!$N$36:$N$38</c:f>
              <c:numCache>
                <c:formatCode>General</c:formatCode>
                <c:ptCount val="3"/>
                <c:pt idx="0">
                  <c:v>0</c:v>
                </c:pt>
                <c:pt idx="1">
                  <c:v>10</c:v>
                </c:pt>
                <c:pt idx="2">
                  <c:v>0</c:v>
                </c:pt>
              </c:numCache>
            </c:numRef>
          </c:val>
          <c:extLst>
            <c:ext xmlns:c16="http://schemas.microsoft.com/office/drawing/2014/chart" uri="{C3380CC4-5D6E-409C-BE32-E72D297353CC}">
              <c16:uniqueId val="{00000000-9302-4E52-B48B-B12607D98BB9}"/>
            </c:ext>
          </c:extLst>
        </c:ser>
        <c:ser>
          <c:idx val="1"/>
          <c:order val="1"/>
          <c:tx>
            <c:strRef>
              <c:f>Processing!$O$35</c:f>
              <c:strCache>
                <c:ptCount val="1"/>
                <c:pt idx="0">
                  <c:v>2</c:v>
                </c:pt>
              </c:strCache>
            </c:strRef>
          </c:tx>
          <c:spPr>
            <a:blipFill>
              <a:blip xmlns:r="http://schemas.openxmlformats.org/officeDocument/2006/relationships" r:embed="rId4"/>
              <a:stretch>
                <a:fillRect/>
              </a:stretch>
            </a:blipFill>
            <a:ln>
              <a:noFill/>
            </a:ln>
            <a:effectLst/>
          </c:spPr>
          <c:invertIfNegative val="0"/>
          <c:cat>
            <c:strRef>
              <c:f>Processing!$M$36:$M$38</c:f>
              <c:strCache>
                <c:ptCount val="3"/>
                <c:pt idx="0">
                  <c:v>Top 1</c:v>
                </c:pt>
                <c:pt idx="1">
                  <c:v>Top 2</c:v>
                </c:pt>
                <c:pt idx="2">
                  <c:v>Top 3</c:v>
                </c:pt>
              </c:strCache>
            </c:strRef>
          </c:cat>
          <c:val>
            <c:numRef>
              <c:f>Processing!$O$36:$O$38</c:f>
              <c:numCache>
                <c:formatCode>General</c:formatCode>
                <c:ptCount val="3"/>
                <c:pt idx="0">
                  <c:v>0</c:v>
                </c:pt>
                <c:pt idx="1">
                  <c:v>0</c:v>
                </c:pt>
                <c:pt idx="2">
                  <c:v>0</c:v>
                </c:pt>
              </c:numCache>
            </c:numRef>
          </c:val>
          <c:extLst>
            <c:ext xmlns:c16="http://schemas.microsoft.com/office/drawing/2014/chart" uri="{C3380CC4-5D6E-409C-BE32-E72D297353CC}">
              <c16:uniqueId val="{00000001-9302-4E52-B48B-B12607D98BB9}"/>
            </c:ext>
          </c:extLst>
        </c:ser>
        <c:ser>
          <c:idx val="2"/>
          <c:order val="2"/>
          <c:tx>
            <c:strRef>
              <c:f>Processing!$P$35</c:f>
              <c:strCache>
                <c:ptCount val="1"/>
                <c:pt idx="0">
                  <c:v>3</c:v>
                </c:pt>
              </c:strCache>
            </c:strRef>
          </c:tx>
          <c:spPr>
            <a:blipFill>
              <a:blip xmlns:r="http://schemas.openxmlformats.org/officeDocument/2006/relationships" r:embed="rId5"/>
              <a:stretch>
                <a:fillRect/>
              </a:stretch>
            </a:blipFill>
            <a:ln>
              <a:noFill/>
            </a:ln>
            <a:effectLst/>
          </c:spPr>
          <c:invertIfNegative val="0"/>
          <c:cat>
            <c:strRef>
              <c:f>Processing!$M$36:$M$38</c:f>
              <c:strCache>
                <c:ptCount val="3"/>
                <c:pt idx="0">
                  <c:v>Top 1</c:v>
                </c:pt>
                <c:pt idx="1">
                  <c:v>Top 2</c:v>
                </c:pt>
                <c:pt idx="2">
                  <c:v>Top 3</c:v>
                </c:pt>
              </c:strCache>
            </c:strRef>
          </c:cat>
          <c:val>
            <c:numRef>
              <c:f>Processing!$P$36:$P$38</c:f>
              <c:numCache>
                <c:formatCode>General</c:formatCode>
                <c:ptCount val="3"/>
                <c:pt idx="0">
                  <c:v>10</c:v>
                </c:pt>
                <c:pt idx="1">
                  <c:v>0</c:v>
                </c:pt>
                <c:pt idx="2">
                  <c:v>0</c:v>
                </c:pt>
              </c:numCache>
            </c:numRef>
          </c:val>
          <c:extLst>
            <c:ext xmlns:c16="http://schemas.microsoft.com/office/drawing/2014/chart" uri="{C3380CC4-5D6E-409C-BE32-E72D297353CC}">
              <c16:uniqueId val="{00000002-9302-4E52-B48B-B12607D98BB9}"/>
            </c:ext>
          </c:extLst>
        </c:ser>
        <c:ser>
          <c:idx val="3"/>
          <c:order val="3"/>
          <c:tx>
            <c:strRef>
              <c:f>Processing!$Q$35</c:f>
              <c:strCache>
                <c:ptCount val="1"/>
                <c:pt idx="0">
                  <c:v>4</c:v>
                </c:pt>
              </c:strCache>
            </c:strRef>
          </c:tx>
          <c:spPr>
            <a:blipFill>
              <a:blip xmlns:r="http://schemas.openxmlformats.org/officeDocument/2006/relationships" r:embed="rId6"/>
              <a:stretch>
                <a:fillRect/>
              </a:stretch>
            </a:blipFill>
            <a:ln>
              <a:noFill/>
            </a:ln>
            <a:effectLst/>
          </c:spPr>
          <c:invertIfNegative val="0"/>
          <c:cat>
            <c:strRef>
              <c:f>Processing!$M$36:$M$38</c:f>
              <c:strCache>
                <c:ptCount val="3"/>
                <c:pt idx="0">
                  <c:v>Top 1</c:v>
                </c:pt>
                <c:pt idx="1">
                  <c:v>Top 2</c:v>
                </c:pt>
                <c:pt idx="2">
                  <c:v>Top 3</c:v>
                </c:pt>
              </c:strCache>
            </c:strRef>
          </c:cat>
          <c:val>
            <c:numRef>
              <c:f>Processing!$Q$36:$Q$38</c:f>
              <c:numCache>
                <c:formatCode>General</c:formatCode>
                <c:ptCount val="3"/>
                <c:pt idx="0">
                  <c:v>0</c:v>
                </c:pt>
                <c:pt idx="1">
                  <c:v>0</c:v>
                </c:pt>
                <c:pt idx="2">
                  <c:v>0</c:v>
                </c:pt>
              </c:numCache>
            </c:numRef>
          </c:val>
          <c:extLst>
            <c:ext xmlns:c16="http://schemas.microsoft.com/office/drawing/2014/chart" uri="{C3380CC4-5D6E-409C-BE32-E72D297353CC}">
              <c16:uniqueId val="{00000003-9302-4E52-B48B-B12607D98BB9}"/>
            </c:ext>
          </c:extLst>
        </c:ser>
        <c:ser>
          <c:idx val="4"/>
          <c:order val="4"/>
          <c:tx>
            <c:strRef>
              <c:f>Processing!$R$35</c:f>
              <c:strCache>
                <c:ptCount val="1"/>
                <c:pt idx="0">
                  <c:v>5</c:v>
                </c:pt>
              </c:strCache>
            </c:strRef>
          </c:tx>
          <c:spPr>
            <a:blipFill>
              <a:blip xmlns:r="http://schemas.openxmlformats.org/officeDocument/2006/relationships" r:embed="rId7"/>
              <a:stretch>
                <a:fillRect/>
              </a:stretch>
            </a:blipFill>
            <a:ln>
              <a:noFill/>
            </a:ln>
            <a:effectLst/>
          </c:spPr>
          <c:invertIfNegative val="0"/>
          <c:cat>
            <c:strRef>
              <c:f>Processing!$M$36:$M$38</c:f>
              <c:strCache>
                <c:ptCount val="3"/>
                <c:pt idx="0">
                  <c:v>Top 1</c:v>
                </c:pt>
                <c:pt idx="1">
                  <c:v>Top 2</c:v>
                </c:pt>
                <c:pt idx="2">
                  <c:v>Top 3</c:v>
                </c:pt>
              </c:strCache>
            </c:strRef>
          </c:cat>
          <c:val>
            <c:numRef>
              <c:f>Processing!$R$36:$R$38</c:f>
              <c:numCache>
                <c:formatCode>General</c:formatCode>
                <c:ptCount val="3"/>
                <c:pt idx="0">
                  <c:v>0</c:v>
                </c:pt>
                <c:pt idx="1">
                  <c:v>0</c:v>
                </c:pt>
                <c:pt idx="2">
                  <c:v>10</c:v>
                </c:pt>
              </c:numCache>
            </c:numRef>
          </c:val>
          <c:extLst>
            <c:ext xmlns:c16="http://schemas.microsoft.com/office/drawing/2014/chart" uri="{C3380CC4-5D6E-409C-BE32-E72D297353CC}">
              <c16:uniqueId val="{00000004-9302-4E52-B48B-B12607D98BB9}"/>
            </c:ext>
          </c:extLst>
        </c:ser>
        <c:dLbls>
          <c:showLegendKey val="0"/>
          <c:showVal val="0"/>
          <c:showCatName val="0"/>
          <c:showSerName val="0"/>
          <c:showPercent val="0"/>
          <c:showBubbleSize val="0"/>
        </c:dLbls>
        <c:gapWidth val="20"/>
        <c:overlap val="100"/>
        <c:axId val="1049366320"/>
        <c:axId val="1049625536"/>
      </c:barChart>
      <c:catAx>
        <c:axId val="1049366320"/>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ru-RU"/>
          </a:p>
        </c:txPr>
        <c:crossAx val="1049625536"/>
        <c:crosses val="autoZero"/>
        <c:auto val="1"/>
        <c:lblAlgn val="ctr"/>
        <c:lblOffset val="100"/>
        <c:noMultiLvlLbl val="0"/>
      </c:catAx>
      <c:valAx>
        <c:axId val="1049625536"/>
        <c:scaling>
          <c:orientation val="minMax"/>
          <c:max val="10"/>
          <c:min val="0"/>
        </c:scaling>
        <c:delete val="1"/>
        <c:axPos val="t"/>
        <c:numFmt formatCode="General" sourceLinked="1"/>
        <c:majorTickMark val="out"/>
        <c:minorTickMark val="none"/>
        <c:tickLblPos val="nextTo"/>
        <c:crossAx val="1049366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00C5AE"/>
              </a:solidFill>
              <a:ln>
                <a:noFill/>
              </a:ln>
              <a:effectLst/>
            </c:spPr>
            <c:extLst>
              <c:ext xmlns:c16="http://schemas.microsoft.com/office/drawing/2014/chart" uri="{C3380CC4-5D6E-409C-BE32-E72D297353CC}">
                <c16:uniqueId val="{00000001-FF75-4572-B48F-28B7D3F1C858}"/>
              </c:ext>
            </c:extLst>
          </c:dPt>
          <c:val>
            <c:numRef>
              <c:f>Processing!$I$36</c:f>
              <c:numCache>
                <c:formatCode>0%</c:formatCode>
                <c:ptCount val="1"/>
                <c:pt idx="0">
                  <c:v>0.82159000000000004</c:v>
                </c:pt>
              </c:numCache>
            </c:numRef>
          </c:val>
          <c:extLst>
            <c:ext xmlns:c16="http://schemas.microsoft.com/office/drawing/2014/chart" uri="{C3380CC4-5D6E-409C-BE32-E72D297353CC}">
              <c16:uniqueId val="{00000002-FF75-4572-B48F-28B7D3F1C858}"/>
            </c:ext>
          </c:extLst>
        </c:ser>
        <c:ser>
          <c:idx val="1"/>
          <c:order val="1"/>
          <c:spPr>
            <a:solidFill>
              <a:schemeClr val="accent2"/>
            </a:solidFill>
            <a:ln>
              <a:noFill/>
            </a:ln>
            <a:effectLst/>
          </c:spPr>
          <c:invertIfNegative val="0"/>
          <c:val>
            <c:numRef>
              <c:f>Processing!$J$36</c:f>
              <c:numCache>
                <c:formatCode>0%</c:formatCode>
                <c:ptCount val="1"/>
                <c:pt idx="0">
                  <c:v>0</c:v>
                </c:pt>
              </c:numCache>
            </c:numRef>
          </c:val>
          <c:extLst>
            <c:ext xmlns:c16="http://schemas.microsoft.com/office/drawing/2014/chart" uri="{C3380CC4-5D6E-409C-BE32-E72D297353CC}">
              <c16:uniqueId val="{00000003-FF75-4572-B48F-28B7D3F1C858}"/>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5-FF75-4572-B48F-28B7D3F1C858}"/>
              </c:ext>
            </c:extLst>
          </c:dPt>
          <c:val>
            <c:numRef>
              <c:f>Processing!$K$36</c:f>
              <c:numCache>
                <c:formatCode>0%</c:formatCode>
                <c:ptCount val="1"/>
                <c:pt idx="0">
                  <c:v>0.17840999999999996</c:v>
                </c:pt>
              </c:numCache>
            </c:numRef>
          </c:val>
          <c:extLst>
            <c:ext xmlns:c16="http://schemas.microsoft.com/office/drawing/2014/chart" uri="{C3380CC4-5D6E-409C-BE32-E72D297353CC}">
              <c16:uniqueId val="{00000006-FF75-4572-B48F-28B7D3F1C858}"/>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1-463A-4D46-971E-2A079E14118A}"/>
              </c:ext>
            </c:extLst>
          </c:dPt>
          <c:val>
            <c:numRef>
              <c:f>Processing!$I$37</c:f>
              <c:numCache>
                <c:formatCode>0%</c:formatCode>
                <c:ptCount val="1"/>
                <c:pt idx="0">
                  <c:v>0.64758000000000004</c:v>
                </c:pt>
              </c:numCache>
            </c:numRef>
          </c:val>
          <c:extLst>
            <c:ext xmlns:c16="http://schemas.microsoft.com/office/drawing/2014/chart" uri="{C3380CC4-5D6E-409C-BE32-E72D297353CC}">
              <c16:uniqueId val="{00000002-463A-4D46-971E-2A079E14118A}"/>
            </c:ext>
          </c:extLst>
        </c:ser>
        <c:ser>
          <c:idx val="1"/>
          <c:order val="1"/>
          <c:spPr>
            <a:solidFill>
              <a:schemeClr val="accent2"/>
            </a:solidFill>
            <a:ln>
              <a:noFill/>
            </a:ln>
            <a:effectLst/>
          </c:spPr>
          <c:invertIfNegative val="0"/>
          <c:val>
            <c:numRef>
              <c:f>Processing!$J$37</c:f>
              <c:numCache>
                <c:formatCode>0%</c:formatCode>
                <c:ptCount val="1"/>
                <c:pt idx="0">
                  <c:v>0</c:v>
                </c:pt>
              </c:numCache>
            </c:numRef>
          </c:val>
          <c:extLst>
            <c:ext xmlns:c16="http://schemas.microsoft.com/office/drawing/2014/chart" uri="{C3380CC4-5D6E-409C-BE32-E72D297353CC}">
              <c16:uniqueId val="{00000003-463A-4D46-971E-2A079E14118A}"/>
            </c:ext>
          </c:extLst>
        </c:ser>
        <c:ser>
          <c:idx val="2"/>
          <c:order val="2"/>
          <c:spPr>
            <a:solidFill>
              <a:srgbClr val="3D717F"/>
            </a:solidFill>
            <a:ln>
              <a:noFill/>
            </a:ln>
            <a:effectLst/>
          </c:spPr>
          <c:invertIfNegative val="0"/>
          <c:val>
            <c:numRef>
              <c:f>Processing!$K$37</c:f>
              <c:numCache>
                <c:formatCode>0%</c:formatCode>
                <c:ptCount val="1"/>
                <c:pt idx="0">
                  <c:v>0.35241999999999996</c:v>
                </c:pt>
              </c:numCache>
            </c:numRef>
          </c:val>
          <c:extLst>
            <c:ext xmlns:c16="http://schemas.microsoft.com/office/drawing/2014/chart" uri="{C3380CC4-5D6E-409C-BE32-E72D297353CC}">
              <c16:uniqueId val="{00000004-463A-4D46-971E-2A079E14118A}"/>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1-1F1F-4420-8B7D-26635600BDF8}"/>
              </c:ext>
            </c:extLst>
          </c:dPt>
          <c:val>
            <c:numRef>
              <c:f>Processing!$I$38</c:f>
              <c:numCache>
                <c:formatCode>0%</c:formatCode>
                <c:ptCount val="1"/>
                <c:pt idx="0">
                  <c:v>0.48148000000000002</c:v>
                </c:pt>
              </c:numCache>
            </c:numRef>
          </c:val>
          <c:extLst>
            <c:ext xmlns:c16="http://schemas.microsoft.com/office/drawing/2014/chart" uri="{C3380CC4-5D6E-409C-BE32-E72D297353CC}">
              <c16:uniqueId val="{00000002-1F1F-4420-8B7D-26635600BDF8}"/>
            </c:ext>
          </c:extLst>
        </c:ser>
        <c:ser>
          <c:idx val="1"/>
          <c:order val="1"/>
          <c:spPr>
            <a:solidFill>
              <a:schemeClr val="accent2"/>
            </a:solidFill>
            <a:ln>
              <a:noFill/>
            </a:ln>
            <a:effectLst/>
          </c:spPr>
          <c:invertIfNegative val="0"/>
          <c:val>
            <c:numRef>
              <c:f>Processing!$J$38</c:f>
              <c:numCache>
                <c:formatCode>0%</c:formatCode>
                <c:ptCount val="1"/>
                <c:pt idx="0">
                  <c:v>0</c:v>
                </c:pt>
              </c:numCache>
            </c:numRef>
          </c:val>
          <c:extLst>
            <c:ext xmlns:c16="http://schemas.microsoft.com/office/drawing/2014/chart" uri="{C3380CC4-5D6E-409C-BE32-E72D297353CC}">
              <c16:uniqueId val="{00000003-1F1F-4420-8B7D-26635600BDF8}"/>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5-1F1F-4420-8B7D-26635600BDF8}"/>
              </c:ext>
            </c:extLst>
          </c:dPt>
          <c:val>
            <c:numRef>
              <c:f>Processing!$K$38</c:f>
              <c:numCache>
                <c:formatCode>0%</c:formatCode>
                <c:ptCount val="1"/>
                <c:pt idx="0">
                  <c:v>0.51851999999999998</c:v>
                </c:pt>
              </c:numCache>
            </c:numRef>
          </c:val>
          <c:extLst>
            <c:ext xmlns:c16="http://schemas.microsoft.com/office/drawing/2014/chart" uri="{C3380CC4-5D6E-409C-BE32-E72D297353CC}">
              <c16:uniqueId val="{00000006-1F1F-4420-8B7D-26635600BDF8}"/>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gradFill>
              <a:gsLst>
                <a:gs pos="100000">
                  <a:srgbClr val="F9A811"/>
                </a:gs>
                <a:gs pos="0">
                  <a:srgbClr val="D7511E"/>
                </a:gs>
              </a:gsLst>
              <a:lin ang="0" scaled="0"/>
            </a:gra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80AC-46F5-B56A-24533CF439CD}"/>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80AC-46F5-B56A-24533CF439CD}"/>
            </c:ext>
          </c:extLst>
        </c:ser>
        <c:dLbls>
          <c:showLegendKey val="0"/>
          <c:showVal val="0"/>
          <c:showCatName val="0"/>
          <c:showSerName val="0"/>
          <c:showPercent val="0"/>
          <c:showBubbleSize val="0"/>
        </c:dLbls>
        <c:gapWidth val="4"/>
        <c:overlap val="100"/>
        <c:axId val="462405791"/>
        <c:axId val="462391391"/>
      </c:barChart>
      <c:catAx>
        <c:axId val="462405791"/>
        <c:scaling>
          <c:orientation val="minMax"/>
        </c:scaling>
        <c:delete val="1"/>
        <c:axPos val="l"/>
        <c:numFmt formatCode="General" sourceLinked="1"/>
        <c:majorTickMark val="out"/>
        <c:minorTickMark val="none"/>
        <c:tickLblPos val="nextTo"/>
        <c:crossAx val="462391391"/>
        <c:crosses val="autoZero"/>
        <c:auto val="1"/>
        <c:lblAlgn val="ctr"/>
        <c:lblOffset val="100"/>
        <c:noMultiLvlLbl val="0"/>
      </c:catAx>
      <c:valAx>
        <c:axId val="462391391"/>
        <c:scaling>
          <c:orientation val="minMax"/>
          <c:max val="1"/>
          <c:min val="0"/>
        </c:scaling>
        <c:delete val="1"/>
        <c:axPos val="b"/>
        <c:numFmt formatCode="0%" sourceLinked="1"/>
        <c:majorTickMark val="out"/>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63500" dir="2700000" algn="tl" rotWithShape="0">
                <a:srgbClr val="052C6D">
                  <a:alpha val="40000"/>
                </a:srgbClr>
              </a:outerShdw>
            </a:effectLst>
          </c:spPr>
          <c:dPt>
            <c:idx val="0"/>
            <c:bubble3D val="0"/>
            <c:spPr>
              <a:gradFill flip="none" rotWithShape="1">
                <a:gsLst>
                  <a:gs pos="24000">
                    <a:srgbClr val="008E7A"/>
                  </a:gs>
                  <a:gs pos="100000">
                    <a:srgbClr val="00AA95"/>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1-F736-440D-BF85-70F910E74440}"/>
              </c:ext>
            </c:extLst>
          </c:dPt>
          <c:dPt>
            <c:idx val="1"/>
            <c:bubble3D val="0"/>
            <c:spPr>
              <a:gradFill flip="none" rotWithShape="1">
                <a:gsLst>
                  <a:gs pos="0">
                    <a:srgbClr val="2384F9"/>
                  </a:gs>
                  <a:gs pos="100000">
                    <a:srgbClr val="023554"/>
                  </a:gs>
                </a:gsLst>
                <a:path path="circle">
                  <a:fillToRect l="100000" b="100000"/>
                </a:path>
                <a:tileRect t="-100000" r="-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3-F736-440D-BF85-70F910E74440}"/>
              </c:ext>
            </c:extLst>
          </c:dPt>
          <c:dPt>
            <c:idx val="2"/>
            <c:bubble3D val="0"/>
            <c:spPr>
              <a:gradFill flip="none" rotWithShape="1">
                <a:gsLst>
                  <a:gs pos="26000">
                    <a:srgbClr val="F9A811"/>
                  </a:gs>
                  <a:gs pos="79000">
                    <a:srgbClr val="D7511E"/>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5-F736-440D-BF85-70F910E74440}"/>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F736-440D-BF85-70F910E74440}"/>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tx>
            <c:v>fill</c:v>
          </c:tx>
          <c:spPr>
            <a:gradFill>
              <a:gsLst>
                <a:gs pos="11000">
                  <a:srgbClr val="0F8668"/>
                </a:gs>
                <a:gs pos="100000">
                  <a:srgbClr val="00916A">
                    <a:alpha val="0"/>
                  </a:srgbClr>
                </a:gs>
              </a:gsLst>
              <a:lin ang="5400000" scaled="0"/>
            </a:gradFill>
            <a:ln>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13EE-4548-9D85-293C3C8BC1D9}"/>
            </c:ext>
          </c:extLst>
        </c:ser>
        <c:dLbls>
          <c:showLegendKey val="0"/>
          <c:showVal val="0"/>
          <c:showCatName val="0"/>
          <c:showSerName val="0"/>
          <c:showPercent val="0"/>
          <c:showBubbleSize val="0"/>
        </c:dLbls>
        <c:axId val="765226703"/>
        <c:axId val="765249263"/>
      </c:areaChart>
      <c:lineChart>
        <c:grouping val="standard"/>
        <c:varyColors val="0"/>
        <c:ser>
          <c:idx val="0"/>
          <c:order val="0"/>
          <c:tx>
            <c:strRef>
              <c:f>Processing!$F$2</c:f>
              <c:strCache>
                <c:ptCount val="1"/>
                <c:pt idx="0">
                  <c:v>Visitors</c:v>
                </c:pt>
              </c:strCache>
            </c:strRef>
          </c:tx>
          <c:spPr>
            <a:ln w="19050" cap="rnd">
              <a:solidFill>
                <a:srgbClr val="37E9BA"/>
              </a:solidFill>
              <a:round/>
            </a:ln>
            <a:effectLst/>
          </c:spPr>
          <c:marker>
            <c:symbol val="none"/>
          </c:marke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1-13EE-4548-9D85-293C3C8BC1D9}"/>
            </c:ext>
          </c:extLst>
        </c:ser>
        <c:dLbls>
          <c:showLegendKey val="0"/>
          <c:showVal val="0"/>
          <c:showCatName val="0"/>
          <c:showSerName val="0"/>
          <c:showPercent val="0"/>
          <c:showBubbleSize val="0"/>
        </c:dLbls>
        <c:marker val="1"/>
        <c:smooth val="0"/>
        <c:axId val="765226703"/>
        <c:axId val="765249263"/>
      </c:lineChart>
      <c:catAx>
        <c:axId val="765226703"/>
        <c:scaling>
          <c:orientation val="minMax"/>
        </c:scaling>
        <c:delete val="1"/>
        <c:axPos val="b"/>
        <c:majorTickMark val="none"/>
        <c:minorTickMark val="none"/>
        <c:tickLblPos val="nextTo"/>
        <c:crossAx val="765249263"/>
        <c:crosses val="autoZero"/>
        <c:auto val="1"/>
        <c:lblAlgn val="ctr"/>
        <c:lblOffset val="100"/>
        <c:noMultiLvlLbl val="0"/>
      </c:catAx>
      <c:valAx>
        <c:axId val="765249263"/>
        <c:scaling>
          <c:orientation val="minMax"/>
        </c:scaling>
        <c:delete val="1"/>
        <c:axPos val="l"/>
        <c:numFmt formatCode="General" sourceLinked="1"/>
        <c:majorTickMark val="none"/>
        <c:minorTickMark val="none"/>
        <c:tickLblPos val="nextTo"/>
        <c:crossAx val="765226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Processing!$G$17</c:f>
              <c:strCache>
                <c:ptCount val="1"/>
                <c:pt idx="0">
                  <c:v>Product A</c:v>
                </c:pt>
              </c:strCache>
            </c:strRef>
          </c:tx>
          <c:spPr>
            <a:solidFill>
              <a:srgbClr val="077379"/>
            </a:solidFill>
            <a:ln w="63500">
              <a:gradFill>
                <a:gsLst>
                  <a:gs pos="0">
                    <a:srgbClr val="37E9BA"/>
                  </a:gs>
                  <a:gs pos="88000">
                    <a:srgbClr val="077379"/>
                  </a:gs>
                </a:gsLst>
                <a:lin ang="5400000" scaled="1"/>
              </a:gradFill>
            </a:ln>
            <a:effectLst/>
          </c:spPr>
          <c:invertIfNegative val="0"/>
          <c:val>
            <c:numRef>
              <c:f>Processing!$G$18:$G$29</c:f>
              <c:numCache>
                <c:formatCode>General</c:formatCode>
                <c:ptCount val="12"/>
                <c:pt idx="0">
                  <c:v>505000</c:v>
                </c:pt>
                <c:pt idx="1">
                  <c:v>586911</c:v>
                </c:pt>
                <c:pt idx="2">
                  <c:v>671347</c:v>
                </c:pt>
                <c:pt idx="3">
                  <c:v>581356</c:v>
                </c:pt>
                <c:pt idx="4">
                  <c:v>547521</c:v>
                </c:pt>
                <c:pt idx="5">
                  <c:v>562570</c:v>
                </c:pt>
                <c:pt idx="6">
                  <c:v>456722</c:v>
                </c:pt>
                <c:pt idx="7">
                  <c:v>400162</c:v>
                </c:pt>
                <c:pt idx="8">
                  <c:v>352187</c:v>
                </c:pt>
                <c:pt idx="9">
                  <c:v>355520</c:v>
                </c:pt>
                <c:pt idx="10">
                  <c:v>426422</c:v>
                </c:pt>
                <c:pt idx="11">
                  <c:v>429250</c:v>
                </c:pt>
              </c:numCache>
            </c:numRef>
          </c:val>
          <c:extLst>
            <c:ext xmlns:c16="http://schemas.microsoft.com/office/drawing/2014/chart" uri="{C3380CC4-5D6E-409C-BE32-E72D297353CC}">
              <c16:uniqueId val="{00000000-391D-4F9D-9EB7-FE1C80A083E1}"/>
            </c:ext>
          </c:extLst>
        </c:ser>
        <c:dLbls>
          <c:showLegendKey val="0"/>
          <c:showVal val="0"/>
          <c:showCatName val="0"/>
          <c:showSerName val="0"/>
          <c:showPercent val="0"/>
          <c:showBubbleSize val="0"/>
        </c:dLbls>
        <c:gapWidth val="200"/>
        <c:overlap val="-27"/>
        <c:axId val="765267983"/>
        <c:axId val="765277103"/>
      </c:barChart>
      <c:catAx>
        <c:axId val="765267983"/>
        <c:scaling>
          <c:orientation val="minMax"/>
        </c:scaling>
        <c:delete val="1"/>
        <c:axPos val="b"/>
        <c:majorTickMark val="none"/>
        <c:minorTickMark val="none"/>
        <c:tickLblPos val="nextTo"/>
        <c:crossAx val="765277103"/>
        <c:crosses val="autoZero"/>
        <c:auto val="1"/>
        <c:lblAlgn val="ctr"/>
        <c:lblOffset val="100"/>
        <c:noMultiLvlLbl val="0"/>
      </c:catAx>
      <c:valAx>
        <c:axId val="765277103"/>
        <c:scaling>
          <c:orientation val="minMax"/>
        </c:scaling>
        <c:delete val="1"/>
        <c:axPos val="l"/>
        <c:numFmt formatCode="General" sourceLinked="1"/>
        <c:majorTickMark val="none"/>
        <c:minorTickMark val="none"/>
        <c:tickLblPos val="nextTo"/>
        <c:crossAx val="765267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rgbClr val="055F71"/>
            </a:soli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72DA-4B6B-9DE3-459288FE0956}"/>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72DA-4B6B-9DE3-459288FE0956}"/>
            </c:ext>
          </c:extLst>
        </c:ser>
        <c:dLbls>
          <c:showLegendKey val="0"/>
          <c:showVal val="0"/>
          <c:showCatName val="0"/>
          <c:showSerName val="0"/>
          <c:showPercent val="0"/>
          <c:showBubbleSize val="0"/>
        </c:dLbls>
        <c:gapWidth val="4"/>
        <c:overlap val="100"/>
        <c:axId val="462405791"/>
        <c:axId val="462391391"/>
      </c:barChart>
      <c:catAx>
        <c:axId val="462405791"/>
        <c:scaling>
          <c:orientation val="minMax"/>
        </c:scaling>
        <c:delete val="1"/>
        <c:axPos val="l"/>
        <c:numFmt formatCode="General" sourceLinked="1"/>
        <c:majorTickMark val="none"/>
        <c:minorTickMark val="none"/>
        <c:tickLblPos val="nextTo"/>
        <c:crossAx val="462391391"/>
        <c:crosses val="autoZero"/>
        <c:auto val="1"/>
        <c:lblAlgn val="ctr"/>
        <c:lblOffset val="100"/>
        <c:noMultiLvlLbl val="0"/>
      </c:catAx>
      <c:valAx>
        <c:axId val="462391391"/>
        <c:scaling>
          <c:orientation val="minMax"/>
        </c:scaling>
        <c:delete val="1"/>
        <c:axPos val="b"/>
        <c:numFmt formatCode="0%" sourceLinked="1"/>
        <c:majorTickMark val="none"/>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B188-4DEC-BBEF-5484EFF094E1}"/>
              </c:ext>
            </c:extLst>
          </c:dPt>
          <c:dPt>
            <c:idx val="1"/>
            <c:bubble3D val="0"/>
            <c:spPr>
              <a:noFill/>
              <a:ln w="19050">
                <a:noFill/>
              </a:ln>
              <a:effectLst/>
            </c:spPr>
            <c:extLst>
              <c:ext xmlns:c16="http://schemas.microsoft.com/office/drawing/2014/chart" uri="{C3380CC4-5D6E-409C-BE32-E72D297353CC}">
                <c16:uniqueId val="{00000003-B188-4DEC-BBEF-5484EFF094E1}"/>
              </c:ext>
            </c:extLst>
          </c:dPt>
          <c:dPt>
            <c:idx val="2"/>
            <c:bubble3D val="0"/>
            <c:spPr>
              <a:noFill/>
              <a:ln w="19050">
                <a:noFill/>
              </a:ln>
              <a:effectLst/>
            </c:spPr>
            <c:extLst>
              <c:ext xmlns:c16="http://schemas.microsoft.com/office/drawing/2014/chart" uri="{C3380CC4-5D6E-409C-BE32-E72D297353CC}">
                <c16:uniqueId val="{00000005-B188-4DEC-BBEF-5484EFF094E1}"/>
              </c:ext>
            </c:extLst>
          </c:dPt>
          <c:dPt>
            <c:idx val="3"/>
            <c:bubble3D val="0"/>
            <c:spPr>
              <a:noFill/>
              <a:ln w="19050">
                <a:noFill/>
              </a:ln>
              <a:effectLst/>
            </c:spPr>
            <c:extLst>
              <c:ext xmlns:c16="http://schemas.microsoft.com/office/drawing/2014/chart" uri="{C3380CC4-5D6E-409C-BE32-E72D297353CC}">
                <c16:uniqueId val="{00000007-B188-4DEC-BBEF-5484EFF094E1}"/>
              </c:ext>
            </c:extLst>
          </c:dPt>
          <c:dPt>
            <c:idx val="4"/>
            <c:bubble3D val="0"/>
            <c:spPr>
              <a:noFill/>
              <a:ln w="19050">
                <a:noFill/>
              </a:ln>
              <a:effectLst/>
            </c:spPr>
            <c:extLst>
              <c:ext xmlns:c16="http://schemas.microsoft.com/office/drawing/2014/chart" uri="{C3380CC4-5D6E-409C-BE32-E72D297353CC}">
                <c16:uniqueId val="{00000009-B188-4DEC-BBEF-5484EFF094E1}"/>
              </c:ext>
            </c:extLst>
          </c:dPt>
          <c:dPt>
            <c:idx val="5"/>
            <c:bubble3D val="0"/>
            <c:spPr>
              <a:noFill/>
              <a:ln w="19050">
                <a:noFill/>
              </a:ln>
              <a:effectLst/>
            </c:spPr>
            <c:extLst>
              <c:ext xmlns:c16="http://schemas.microsoft.com/office/drawing/2014/chart" uri="{C3380CC4-5D6E-409C-BE32-E72D297353CC}">
                <c16:uniqueId val="{0000000B-B188-4DEC-BBEF-5484EFF094E1}"/>
              </c:ext>
            </c:extLst>
          </c:dPt>
          <c:dPt>
            <c:idx val="6"/>
            <c:bubble3D val="0"/>
            <c:spPr>
              <a:solidFill>
                <a:schemeClr val="bg1">
                  <a:alpha val="20000"/>
                </a:schemeClr>
              </a:solidFill>
              <a:ln w="19050">
                <a:noFill/>
              </a:ln>
              <a:effectLst/>
            </c:spPr>
            <c:extLst>
              <c:ext xmlns:c16="http://schemas.microsoft.com/office/drawing/2014/chart" uri="{C3380CC4-5D6E-409C-BE32-E72D297353CC}">
                <c16:uniqueId val="{0000000D-B188-4DEC-BBEF-5484EFF094E1}"/>
              </c:ext>
            </c:extLst>
          </c:dPt>
          <c:dPt>
            <c:idx val="7"/>
            <c:bubble3D val="0"/>
            <c:spPr>
              <a:solidFill>
                <a:schemeClr val="bg1">
                  <a:alpha val="20000"/>
                </a:schemeClr>
              </a:solidFill>
              <a:ln w="19050">
                <a:noFill/>
              </a:ln>
              <a:effectLst/>
            </c:spPr>
            <c:extLst>
              <c:ext xmlns:c16="http://schemas.microsoft.com/office/drawing/2014/chart" uri="{C3380CC4-5D6E-409C-BE32-E72D297353CC}">
                <c16:uniqueId val="{0000000F-B188-4DEC-BBEF-5484EFF094E1}"/>
              </c:ext>
            </c:extLst>
          </c:dPt>
          <c:dPt>
            <c:idx val="8"/>
            <c:bubble3D val="0"/>
            <c:spPr>
              <a:solidFill>
                <a:schemeClr val="bg1">
                  <a:alpha val="20000"/>
                </a:schemeClr>
              </a:solidFill>
              <a:ln w="19050">
                <a:noFill/>
              </a:ln>
              <a:effectLst/>
            </c:spPr>
            <c:extLst>
              <c:ext xmlns:c16="http://schemas.microsoft.com/office/drawing/2014/chart" uri="{C3380CC4-5D6E-409C-BE32-E72D297353CC}">
                <c16:uniqueId val="{00000011-B188-4DEC-BBEF-5484EFF094E1}"/>
              </c:ext>
            </c:extLst>
          </c:dPt>
          <c:dPt>
            <c:idx val="9"/>
            <c:bubble3D val="0"/>
            <c:spPr>
              <a:solidFill>
                <a:schemeClr val="bg1">
                  <a:alpha val="20000"/>
                </a:schemeClr>
              </a:solidFill>
              <a:ln w="19050">
                <a:noFill/>
              </a:ln>
              <a:effectLst/>
            </c:spPr>
            <c:extLst>
              <c:ext xmlns:c16="http://schemas.microsoft.com/office/drawing/2014/chart" uri="{C3380CC4-5D6E-409C-BE32-E72D297353CC}">
                <c16:uniqueId val="{00000013-B188-4DEC-BBEF-5484EFF094E1}"/>
              </c:ext>
            </c:extLst>
          </c:dPt>
          <c:dPt>
            <c:idx val="10"/>
            <c:bubble3D val="0"/>
            <c:spPr>
              <a:solidFill>
                <a:schemeClr val="bg1">
                  <a:alpha val="20000"/>
                </a:schemeClr>
              </a:solidFill>
              <a:ln w="19050">
                <a:noFill/>
              </a:ln>
              <a:effectLst/>
            </c:spPr>
            <c:extLst>
              <c:ext xmlns:c16="http://schemas.microsoft.com/office/drawing/2014/chart" uri="{C3380CC4-5D6E-409C-BE32-E72D297353CC}">
                <c16:uniqueId val="{00000015-B188-4DEC-BBEF-5484EFF094E1}"/>
              </c:ext>
            </c:extLst>
          </c:dPt>
          <c:dPt>
            <c:idx val="11"/>
            <c:bubble3D val="0"/>
            <c:spPr>
              <a:solidFill>
                <a:schemeClr val="bg1">
                  <a:alpha val="20000"/>
                </a:schemeClr>
              </a:solidFill>
              <a:ln w="19050">
                <a:noFill/>
              </a:ln>
              <a:effectLst/>
            </c:spPr>
            <c:extLst>
              <c:ext xmlns:c16="http://schemas.microsoft.com/office/drawing/2014/chart" uri="{C3380CC4-5D6E-409C-BE32-E72D297353CC}">
                <c16:uniqueId val="{00000017-B188-4DEC-BBEF-5484EFF094E1}"/>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B188-4DEC-BBEF-5484EFF094E1}"/>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B188-4DEC-BBEF-5484EFF094E1}"/>
              </c:ext>
            </c:extLst>
          </c:dPt>
          <c:dPt>
            <c:idx val="1"/>
            <c:bubble3D val="0"/>
            <c:spPr>
              <a:noFill/>
              <a:ln w="19050">
                <a:noFill/>
              </a:ln>
              <a:effectLst/>
            </c:spPr>
            <c:extLst>
              <c:ext xmlns:c16="http://schemas.microsoft.com/office/drawing/2014/chart" uri="{C3380CC4-5D6E-409C-BE32-E72D297353CC}">
                <c16:uniqueId val="{0000001C-B188-4DEC-BBEF-5484EFF094E1}"/>
              </c:ext>
            </c:extLst>
          </c:dPt>
          <c:dPt>
            <c:idx val="2"/>
            <c:bubble3D val="0"/>
            <c:spPr>
              <a:solidFill>
                <a:schemeClr val="bg1">
                  <a:alpha val="50000"/>
                </a:schemeClr>
              </a:solidFill>
              <a:ln w="19050">
                <a:noFill/>
              </a:ln>
              <a:effectLst/>
            </c:spPr>
            <c:extLst>
              <c:ext xmlns:c16="http://schemas.microsoft.com/office/drawing/2014/chart" uri="{C3380CC4-5D6E-409C-BE32-E72D297353CC}">
                <c16:uniqueId val="{0000001E-B188-4DEC-BBEF-5484EFF094E1}"/>
              </c:ext>
            </c:extLst>
          </c:dPt>
          <c:dPt>
            <c:idx val="3"/>
            <c:bubble3D val="0"/>
            <c:spPr>
              <a:solidFill>
                <a:srgbClr val="CEB5DD"/>
              </a:solidFill>
              <a:ln w="19050">
                <a:noFill/>
              </a:ln>
              <a:effectLst/>
            </c:spPr>
            <c:extLst>
              <c:ext xmlns:c16="http://schemas.microsoft.com/office/drawing/2014/chart" uri="{C3380CC4-5D6E-409C-BE32-E72D297353CC}">
                <c16:uniqueId val="{0000001F-67E8-4258-AD6C-636815CD6FEE}"/>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1F-B188-4DEC-BBEF-5484EFF094E1}"/>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alpha val="20000"/>
                </a:schemeClr>
              </a:solidFill>
              <a:ln w="19050">
                <a:noFill/>
              </a:ln>
              <a:effectLst/>
            </c:spPr>
            <c:extLst>
              <c:ext xmlns:c16="http://schemas.microsoft.com/office/drawing/2014/chart" uri="{C3380CC4-5D6E-409C-BE32-E72D297353CC}">
                <c16:uniqueId val="{00000001-B4EE-4432-B9C0-FB3F79DDD805}"/>
              </c:ext>
            </c:extLst>
          </c:dPt>
          <c:dPt>
            <c:idx val="1"/>
            <c:bubble3D val="0"/>
            <c:spPr>
              <a:solidFill>
                <a:schemeClr val="bg1">
                  <a:alpha val="20000"/>
                </a:schemeClr>
              </a:solidFill>
              <a:ln w="19050">
                <a:noFill/>
              </a:ln>
              <a:effectLst/>
            </c:spPr>
            <c:extLst>
              <c:ext xmlns:c16="http://schemas.microsoft.com/office/drawing/2014/chart" uri="{C3380CC4-5D6E-409C-BE32-E72D297353CC}">
                <c16:uniqueId val="{00000003-B4EE-4432-B9C0-FB3F79DDD805}"/>
              </c:ext>
            </c:extLst>
          </c:dPt>
          <c:dPt>
            <c:idx val="2"/>
            <c:bubble3D val="0"/>
            <c:spPr>
              <a:solidFill>
                <a:schemeClr val="bg1">
                  <a:alpha val="20000"/>
                </a:schemeClr>
              </a:solidFill>
              <a:ln w="19050">
                <a:noFill/>
              </a:ln>
              <a:effectLst/>
            </c:spPr>
            <c:extLst>
              <c:ext xmlns:c16="http://schemas.microsoft.com/office/drawing/2014/chart" uri="{C3380CC4-5D6E-409C-BE32-E72D297353CC}">
                <c16:uniqueId val="{00000005-B4EE-4432-B9C0-FB3F79DDD805}"/>
              </c:ext>
            </c:extLst>
          </c:dPt>
          <c:dPt>
            <c:idx val="3"/>
            <c:bubble3D val="0"/>
            <c:spPr>
              <a:solidFill>
                <a:schemeClr val="bg1">
                  <a:alpha val="20000"/>
                </a:schemeClr>
              </a:solidFill>
              <a:ln w="19050">
                <a:noFill/>
              </a:ln>
              <a:effectLst/>
            </c:spPr>
            <c:extLst>
              <c:ext xmlns:c16="http://schemas.microsoft.com/office/drawing/2014/chart" uri="{C3380CC4-5D6E-409C-BE32-E72D297353CC}">
                <c16:uniqueId val="{00000007-B4EE-4432-B9C0-FB3F79DDD805}"/>
              </c:ext>
            </c:extLst>
          </c:dPt>
          <c:dPt>
            <c:idx val="4"/>
            <c:bubble3D val="0"/>
            <c:spPr>
              <a:solidFill>
                <a:schemeClr val="bg1">
                  <a:alpha val="20000"/>
                </a:schemeClr>
              </a:solidFill>
              <a:ln w="19050">
                <a:noFill/>
              </a:ln>
              <a:effectLst/>
            </c:spPr>
            <c:extLst>
              <c:ext xmlns:c16="http://schemas.microsoft.com/office/drawing/2014/chart" uri="{C3380CC4-5D6E-409C-BE32-E72D297353CC}">
                <c16:uniqueId val="{00000009-B4EE-4432-B9C0-FB3F79DDD805}"/>
              </c:ext>
            </c:extLst>
          </c:dPt>
          <c:dPt>
            <c:idx val="5"/>
            <c:bubble3D val="0"/>
            <c:spPr>
              <a:solidFill>
                <a:schemeClr val="bg1">
                  <a:alpha val="20000"/>
                </a:schemeClr>
              </a:solidFill>
              <a:ln w="19050">
                <a:noFill/>
              </a:ln>
              <a:effectLst/>
            </c:spPr>
            <c:extLst>
              <c:ext xmlns:c16="http://schemas.microsoft.com/office/drawing/2014/chart" uri="{C3380CC4-5D6E-409C-BE32-E72D297353CC}">
                <c16:uniqueId val="{0000000B-B4EE-4432-B9C0-FB3F79DDD805}"/>
              </c:ext>
            </c:extLst>
          </c:dPt>
          <c:dPt>
            <c:idx val="6"/>
            <c:bubble3D val="0"/>
            <c:spPr>
              <a:noFill/>
              <a:ln w="19050">
                <a:noFill/>
              </a:ln>
              <a:effectLst/>
            </c:spPr>
            <c:extLst>
              <c:ext xmlns:c16="http://schemas.microsoft.com/office/drawing/2014/chart" uri="{C3380CC4-5D6E-409C-BE32-E72D297353CC}">
                <c16:uniqueId val="{0000000D-B4EE-4432-B9C0-FB3F79DDD805}"/>
              </c:ext>
            </c:extLst>
          </c:dPt>
          <c:dPt>
            <c:idx val="7"/>
            <c:bubble3D val="0"/>
            <c:spPr>
              <a:noFill/>
              <a:ln w="19050">
                <a:noFill/>
              </a:ln>
              <a:effectLst/>
            </c:spPr>
            <c:extLst>
              <c:ext xmlns:c16="http://schemas.microsoft.com/office/drawing/2014/chart" uri="{C3380CC4-5D6E-409C-BE32-E72D297353CC}">
                <c16:uniqueId val="{0000000F-B4EE-4432-B9C0-FB3F79DDD805}"/>
              </c:ext>
            </c:extLst>
          </c:dPt>
          <c:dPt>
            <c:idx val="8"/>
            <c:bubble3D val="0"/>
            <c:spPr>
              <a:noFill/>
              <a:ln w="19050">
                <a:noFill/>
              </a:ln>
              <a:effectLst/>
            </c:spPr>
            <c:extLst>
              <c:ext xmlns:c16="http://schemas.microsoft.com/office/drawing/2014/chart" uri="{C3380CC4-5D6E-409C-BE32-E72D297353CC}">
                <c16:uniqueId val="{00000011-B4EE-4432-B9C0-FB3F79DDD805}"/>
              </c:ext>
            </c:extLst>
          </c:dPt>
          <c:dPt>
            <c:idx val="9"/>
            <c:bubble3D val="0"/>
            <c:spPr>
              <a:noFill/>
              <a:ln w="19050">
                <a:noFill/>
              </a:ln>
              <a:effectLst/>
            </c:spPr>
            <c:extLst>
              <c:ext xmlns:c16="http://schemas.microsoft.com/office/drawing/2014/chart" uri="{C3380CC4-5D6E-409C-BE32-E72D297353CC}">
                <c16:uniqueId val="{00000013-B4EE-4432-B9C0-FB3F79DDD805}"/>
              </c:ext>
            </c:extLst>
          </c:dPt>
          <c:dPt>
            <c:idx val="10"/>
            <c:bubble3D val="0"/>
            <c:spPr>
              <a:noFill/>
              <a:ln w="19050">
                <a:noFill/>
              </a:ln>
              <a:effectLst/>
            </c:spPr>
            <c:extLst>
              <c:ext xmlns:c16="http://schemas.microsoft.com/office/drawing/2014/chart" uri="{C3380CC4-5D6E-409C-BE32-E72D297353CC}">
                <c16:uniqueId val="{00000015-B4EE-4432-B9C0-FB3F79DDD805}"/>
              </c:ext>
            </c:extLst>
          </c:dPt>
          <c:dPt>
            <c:idx val="11"/>
            <c:bubble3D val="0"/>
            <c:spPr>
              <a:noFill/>
              <a:ln w="19050">
                <a:noFill/>
              </a:ln>
              <a:effectLst/>
            </c:spPr>
            <c:extLst>
              <c:ext xmlns:c16="http://schemas.microsoft.com/office/drawing/2014/chart" uri="{C3380CC4-5D6E-409C-BE32-E72D297353CC}">
                <c16:uniqueId val="{00000017-B4EE-4432-B9C0-FB3F79DDD805}"/>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B4EE-4432-B9C0-FB3F79DDD805}"/>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solidFill>
                <a:srgbClr val="CEB5DD"/>
              </a:solidFill>
              <a:ln w="19050">
                <a:noFill/>
              </a:ln>
              <a:effectLst/>
            </c:spPr>
            <c:extLst>
              <c:ext xmlns:c16="http://schemas.microsoft.com/office/drawing/2014/chart" uri="{C3380CC4-5D6E-409C-BE32-E72D297353CC}">
                <c16:uniqueId val="{0000001A-B4EE-4432-B9C0-FB3F79DDD805}"/>
              </c:ext>
            </c:extLst>
          </c:dPt>
          <c:dPt>
            <c:idx val="1"/>
            <c:bubble3D val="0"/>
            <c:spPr>
              <a:solidFill>
                <a:schemeClr val="bg1">
                  <a:alpha val="50000"/>
                </a:schemeClr>
              </a:solidFill>
              <a:ln w="19050">
                <a:noFill/>
              </a:ln>
              <a:effectLst/>
            </c:spPr>
            <c:extLst>
              <c:ext xmlns:c16="http://schemas.microsoft.com/office/drawing/2014/chart" uri="{C3380CC4-5D6E-409C-BE32-E72D297353CC}">
                <c16:uniqueId val="{0000001C-B4EE-4432-B9C0-FB3F79DDD805}"/>
              </c:ext>
            </c:extLst>
          </c:dPt>
          <c:dPt>
            <c:idx val="2"/>
            <c:bubble3D val="0"/>
            <c:spPr>
              <a:noFill/>
              <a:ln w="19050">
                <a:noFill/>
              </a:ln>
              <a:effectLst/>
            </c:spPr>
            <c:extLst>
              <c:ext xmlns:c16="http://schemas.microsoft.com/office/drawing/2014/chart" uri="{C3380CC4-5D6E-409C-BE32-E72D297353CC}">
                <c16:uniqueId val="{0000001D-B891-464D-8146-D0538D1A0C31}"/>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D-B4EE-4432-B9C0-FB3F79DDD805}"/>
            </c:ext>
          </c:extLst>
        </c:ser>
        <c:dLbls>
          <c:showLegendKey val="0"/>
          <c:showVal val="0"/>
          <c:showCatName val="0"/>
          <c:showSerName val="0"/>
          <c:showPercent val="0"/>
          <c:showBubbleSize val="0"/>
          <c:showLeaderLines val="1"/>
        </c:dLbls>
        <c:firstSliceAng val="270"/>
        <c:holeSize val="73"/>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25400">
              <a:noFill/>
            </a:ln>
            <a:effectLst>
              <a:outerShdw blurRad="50800" dist="38100" dir="8100000" algn="tr" rotWithShape="0">
                <a:prstClr val="black">
                  <a:alpha val="40000"/>
                </a:prstClr>
              </a:outerShdw>
            </a:effectLst>
          </c:spPr>
          <c:dPt>
            <c:idx val="0"/>
            <c:bubble3D val="0"/>
            <c:spPr>
              <a:solidFill>
                <a:srgbClr val="D3F1ED"/>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1-26DC-41AC-BD36-4BD2529FD5A8}"/>
              </c:ext>
            </c:extLst>
          </c:dPt>
          <c:dPt>
            <c:idx val="1"/>
            <c:bubble3D val="0"/>
            <c:spPr>
              <a:solidFill>
                <a:srgbClr val="34A696"/>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3-26DC-41AC-BD36-4BD2529FD5A8}"/>
              </c:ext>
            </c:extLst>
          </c:dPt>
          <c:dPt>
            <c:idx val="2"/>
            <c:bubble3D val="0"/>
            <c:spPr>
              <a:solidFill>
                <a:srgbClr val="70D2C3"/>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5-26DC-41AC-BD36-4BD2529FD5A8}"/>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26DC-41AC-BD36-4BD2529FD5A8}"/>
            </c:ext>
          </c:extLst>
        </c:ser>
        <c:dLbls>
          <c:showLegendKey val="0"/>
          <c:showVal val="0"/>
          <c:showCatName val="0"/>
          <c:showSerName val="0"/>
          <c:showPercent val="0"/>
          <c:showBubbleSize val="0"/>
          <c:showLeaderLines val="1"/>
        </c:dLbls>
        <c:firstSliceAng val="0"/>
        <c:holeSize val="30"/>
      </c:doughnutChart>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4"/>
          <c:order val="4"/>
          <c:tx>
            <c:v>fill S</c:v>
          </c:tx>
          <c:spPr>
            <a:gradFill>
              <a:gsLst>
                <a:gs pos="0">
                  <a:srgbClr val="00C5AE">
                    <a:alpha val="0"/>
                  </a:srgbClr>
                </a:gs>
                <a:gs pos="73000">
                  <a:srgbClr val="00C5AE">
                    <a:alpha val="25000"/>
                  </a:srgbClr>
                </a:gs>
              </a:gsLst>
              <a:lin ang="5400000" scaled="0"/>
            </a:gradFill>
            <a:ln>
              <a:noFill/>
            </a:ln>
            <a:effectLst/>
          </c:spPr>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extLst>
            <c:ext xmlns:c16="http://schemas.microsoft.com/office/drawing/2014/chart" uri="{C3380CC4-5D6E-409C-BE32-E72D297353CC}">
              <c16:uniqueId val="{00000000-C02E-486F-8C35-7E859069BFD4}"/>
            </c:ext>
          </c:extLst>
        </c:ser>
        <c:ser>
          <c:idx val="5"/>
          <c:order val="5"/>
          <c:tx>
            <c:v>fill P</c:v>
          </c:tx>
          <c:spPr>
            <a:gradFill>
              <a:gsLst>
                <a:gs pos="0">
                  <a:srgbClr val="2384F9">
                    <a:alpha val="0"/>
                  </a:srgbClr>
                </a:gs>
                <a:gs pos="80000">
                  <a:srgbClr val="2384F9">
                    <a:alpha val="25000"/>
                  </a:srgbClr>
                </a:gs>
              </a:gsLst>
              <a:lin ang="5400000" scaled="0"/>
            </a:gradFill>
            <a:ln>
              <a:noFill/>
            </a:ln>
            <a:effectLst/>
          </c:spPr>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extLst>
            <c:ext xmlns:c16="http://schemas.microsoft.com/office/drawing/2014/chart" uri="{C3380CC4-5D6E-409C-BE32-E72D297353CC}">
              <c16:uniqueId val="{00000001-C02E-486F-8C35-7E859069BFD4}"/>
            </c:ext>
          </c:extLst>
        </c:ser>
        <c:dLbls>
          <c:showLegendKey val="0"/>
          <c:showVal val="0"/>
          <c:showCatName val="0"/>
          <c:showSerName val="0"/>
          <c:showPercent val="0"/>
          <c:showBubbleSize val="0"/>
        </c:dLbls>
        <c:axId val="765213263"/>
        <c:axId val="765203663"/>
      </c:areaChart>
      <c:lineChart>
        <c:grouping val="standard"/>
        <c:varyColors val="0"/>
        <c:ser>
          <c:idx val="0"/>
          <c:order val="0"/>
          <c:tx>
            <c:strRef>
              <c:f>Processing!$S$2</c:f>
              <c:strCache>
                <c:ptCount val="1"/>
                <c:pt idx="0">
                  <c:v>Sales Volume</c:v>
                </c:pt>
              </c:strCache>
            </c:strRef>
          </c:tx>
          <c:spPr>
            <a:ln w="19050" cap="rnd">
              <a:solidFill>
                <a:srgbClr val="00C5AE"/>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smooth val="1"/>
          <c:extLst>
            <c:ext xmlns:c16="http://schemas.microsoft.com/office/drawing/2014/chart" uri="{C3380CC4-5D6E-409C-BE32-E72D297353CC}">
              <c16:uniqueId val="{00000002-C02E-486F-8C35-7E859069BFD4}"/>
            </c:ext>
          </c:extLst>
        </c:ser>
        <c:ser>
          <c:idx val="1"/>
          <c:order val="1"/>
          <c:tx>
            <c:strRef>
              <c:f>Processing!$T$2</c:f>
              <c:strCache>
                <c:ptCount val="1"/>
                <c:pt idx="0">
                  <c:v>Purchase Volume</c:v>
                </c:pt>
              </c:strCache>
            </c:strRef>
          </c:tx>
          <c:spPr>
            <a:ln w="19050" cap="rnd">
              <a:solidFill>
                <a:srgbClr val="2384F9"/>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smooth val="1"/>
          <c:extLst>
            <c:ext xmlns:c16="http://schemas.microsoft.com/office/drawing/2014/chart" uri="{C3380CC4-5D6E-409C-BE32-E72D297353CC}">
              <c16:uniqueId val="{00000003-C02E-486F-8C35-7E859069BFD4}"/>
            </c:ext>
          </c:extLst>
        </c:ser>
        <c:dLbls>
          <c:showLegendKey val="0"/>
          <c:showVal val="0"/>
          <c:showCatName val="0"/>
          <c:showSerName val="0"/>
          <c:showPercent val="0"/>
          <c:showBubbleSize val="0"/>
        </c:dLbls>
        <c:marker val="1"/>
        <c:smooth val="0"/>
        <c:axId val="765213263"/>
        <c:axId val="765203663"/>
      </c:lineChart>
      <c:scatterChart>
        <c:scatterStyle val="lineMarker"/>
        <c:varyColors val="0"/>
        <c:ser>
          <c:idx val="2"/>
          <c:order val="2"/>
          <c:tx>
            <c:strRef>
              <c:f>Processing!$U$2</c:f>
              <c:strCache>
                <c:ptCount val="1"/>
                <c:pt idx="0">
                  <c:v>Cursor S</c:v>
                </c:pt>
              </c:strCache>
            </c:strRef>
          </c:tx>
          <c:spPr>
            <a:ln w="25400" cap="rnd">
              <a:noFill/>
              <a:round/>
            </a:ln>
            <a:effectLst/>
          </c:spPr>
          <c:marker>
            <c:symbol val="circle"/>
            <c:size val="5"/>
            <c:spPr>
              <a:solidFill>
                <a:schemeClr val="bg1"/>
              </a:solidFill>
              <a:ln w="12700">
                <a:solidFill>
                  <a:srgbClr val="00C5AE"/>
                </a:solidFill>
              </a:ln>
              <a:effectLst/>
            </c:spPr>
          </c:marker>
          <c:errBars>
            <c:errDir val="y"/>
            <c:errBarType val="minus"/>
            <c:errValType val="cust"/>
            <c:noEndCap val="1"/>
            <c:plus>
              <c:numLit>
                <c:formatCode>General</c:formatCode>
                <c:ptCount val="1"/>
                <c:pt idx="0">
                  <c:v>1</c:v>
                </c:pt>
              </c:numLit>
            </c:plus>
            <c:minus>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minus>
            <c:spPr>
              <a:noFill/>
              <a:ln w="9525" cap="flat" cmpd="sng" algn="ctr">
                <a:solidFill>
                  <a:srgbClr val="00C5AE"/>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yVal>
          <c:smooth val="0"/>
          <c:extLst>
            <c:ext xmlns:c16="http://schemas.microsoft.com/office/drawing/2014/chart" uri="{C3380CC4-5D6E-409C-BE32-E72D297353CC}">
              <c16:uniqueId val="{00000004-C02E-486F-8C35-7E859069BFD4}"/>
            </c:ext>
          </c:extLst>
        </c:ser>
        <c:ser>
          <c:idx val="3"/>
          <c:order val="3"/>
          <c:tx>
            <c:strRef>
              <c:f>Processing!$V$2</c:f>
              <c:strCache>
                <c:ptCount val="1"/>
                <c:pt idx="0">
                  <c:v>Cursor P</c:v>
                </c:pt>
              </c:strCache>
            </c:strRef>
          </c:tx>
          <c:spPr>
            <a:ln w="25400" cap="rnd">
              <a:noFill/>
              <a:round/>
            </a:ln>
            <a:effectLst/>
          </c:spPr>
          <c:marker>
            <c:symbol val="circle"/>
            <c:size val="5"/>
            <c:spPr>
              <a:solidFill>
                <a:schemeClr val="bg1"/>
              </a:solidFill>
              <a:ln w="12700">
                <a:solidFill>
                  <a:srgbClr val="2384F9"/>
                </a:solidFill>
              </a:ln>
              <a:effectLst/>
            </c:spPr>
          </c:marker>
          <c:errBars>
            <c:errDir val="y"/>
            <c:errBarType val="minus"/>
            <c:errValType val="cust"/>
            <c:noEndCap val="1"/>
            <c:plus>
              <c:numLit>
                <c:formatCode>General</c:formatCode>
                <c:ptCount val="1"/>
                <c:pt idx="0">
                  <c:v>1</c:v>
                </c:pt>
              </c:numLit>
            </c:plus>
            <c:minus>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minus>
            <c:spPr>
              <a:noFill/>
              <a:ln w="9525" cap="flat" cmpd="sng" algn="ctr">
                <a:solidFill>
                  <a:srgbClr val="2384F9"/>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yVal>
          <c:smooth val="0"/>
          <c:extLst>
            <c:ext xmlns:c16="http://schemas.microsoft.com/office/drawing/2014/chart" uri="{C3380CC4-5D6E-409C-BE32-E72D297353CC}">
              <c16:uniqueId val="{00000005-C02E-486F-8C35-7E859069BFD4}"/>
            </c:ext>
          </c:extLst>
        </c:ser>
        <c:dLbls>
          <c:showLegendKey val="0"/>
          <c:showVal val="0"/>
          <c:showCatName val="0"/>
          <c:showSerName val="0"/>
          <c:showPercent val="0"/>
          <c:showBubbleSize val="0"/>
        </c:dLbls>
        <c:axId val="765213263"/>
        <c:axId val="765203663"/>
      </c:scatterChart>
      <c:catAx>
        <c:axId val="76521326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765203663"/>
        <c:crosses val="autoZero"/>
        <c:auto val="1"/>
        <c:lblAlgn val="ctr"/>
        <c:lblOffset val="100"/>
        <c:noMultiLvlLbl val="0"/>
      </c:catAx>
      <c:valAx>
        <c:axId val="765203663"/>
        <c:scaling>
          <c:orientation val="minMax"/>
        </c:scaling>
        <c:delete val="0"/>
        <c:axPos val="l"/>
        <c:numFmt formatCode="[&gt;=1000000]#,##0.0,,\ &quot;M&quot;;[&gt;=1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5213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Processing!$N$35</c:f>
              <c:strCache>
                <c:ptCount val="1"/>
                <c:pt idx="0">
                  <c:v>1</c:v>
                </c:pt>
              </c:strCache>
            </c:strRef>
          </c:tx>
          <c:spPr>
            <a:blipFill>
              <a:blip xmlns:r="http://schemas.openxmlformats.org/officeDocument/2006/relationships" r:embed="rId3"/>
              <a:stretch>
                <a:fillRect/>
              </a:stretch>
            </a:blipFill>
            <a:ln>
              <a:noFill/>
            </a:ln>
            <a:effectLst/>
          </c:spPr>
          <c:invertIfNegative val="0"/>
          <c:cat>
            <c:strRef>
              <c:f>Processing!$M$36:$M$38</c:f>
              <c:strCache>
                <c:ptCount val="3"/>
                <c:pt idx="0">
                  <c:v>Top 1</c:v>
                </c:pt>
                <c:pt idx="1">
                  <c:v>Top 2</c:v>
                </c:pt>
                <c:pt idx="2">
                  <c:v>Top 3</c:v>
                </c:pt>
              </c:strCache>
            </c:strRef>
          </c:cat>
          <c:val>
            <c:numRef>
              <c:f>Processing!$N$36:$N$38</c:f>
              <c:numCache>
                <c:formatCode>General</c:formatCode>
                <c:ptCount val="3"/>
                <c:pt idx="0">
                  <c:v>0</c:v>
                </c:pt>
                <c:pt idx="1">
                  <c:v>10</c:v>
                </c:pt>
                <c:pt idx="2">
                  <c:v>0</c:v>
                </c:pt>
              </c:numCache>
            </c:numRef>
          </c:val>
          <c:extLst>
            <c:ext xmlns:c16="http://schemas.microsoft.com/office/drawing/2014/chart" uri="{C3380CC4-5D6E-409C-BE32-E72D297353CC}">
              <c16:uniqueId val="{00000000-7B94-46A3-8273-284255D263B7}"/>
            </c:ext>
          </c:extLst>
        </c:ser>
        <c:ser>
          <c:idx val="1"/>
          <c:order val="1"/>
          <c:tx>
            <c:strRef>
              <c:f>Processing!$O$35</c:f>
              <c:strCache>
                <c:ptCount val="1"/>
                <c:pt idx="0">
                  <c:v>2</c:v>
                </c:pt>
              </c:strCache>
            </c:strRef>
          </c:tx>
          <c:spPr>
            <a:blipFill>
              <a:blip xmlns:r="http://schemas.openxmlformats.org/officeDocument/2006/relationships" r:embed="rId4"/>
              <a:stretch>
                <a:fillRect/>
              </a:stretch>
            </a:blipFill>
            <a:ln>
              <a:noFill/>
            </a:ln>
            <a:effectLst/>
          </c:spPr>
          <c:invertIfNegative val="0"/>
          <c:cat>
            <c:strRef>
              <c:f>Processing!$M$36:$M$38</c:f>
              <c:strCache>
                <c:ptCount val="3"/>
                <c:pt idx="0">
                  <c:v>Top 1</c:v>
                </c:pt>
                <c:pt idx="1">
                  <c:v>Top 2</c:v>
                </c:pt>
                <c:pt idx="2">
                  <c:v>Top 3</c:v>
                </c:pt>
              </c:strCache>
            </c:strRef>
          </c:cat>
          <c:val>
            <c:numRef>
              <c:f>Processing!$O$36:$O$38</c:f>
              <c:numCache>
                <c:formatCode>General</c:formatCode>
                <c:ptCount val="3"/>
                <c:pt idx="0">
                  <c:v>0</c:v>
                </c:pt>
                <c:pt idx="1">
                  <c:v>0</c:v>
                </c:pt>
                <c:pt idx="2">
                  <c:v>0</c:v>
                </c:pt>
              </c:numCache>
            </c:numRef>
          </c:val>
          <c:extLst>
            <c:ext xmlns:c16="http://schemas.microsoft.com/office/drawing/2014/chart" uri="{C3380CC4-5D6E-409C-BE32-E72D297353CC}">
              <c16:uniqueId val="{00000001-7B94-46A3-8273-284255D263B7}"/>
            </c:ext>
          </c:extLst>
        </c:ser>
        <c:ser>
          <c:idx val="2"/>
          <c:order val="2"/>
          <c:tx>
            <c:strRef>
              <c:f>Processing!$P$35</c:f>
              <c:strCache>
                <c:ptCount val="1"/>
                <c:pt idx="0">
                  <c:v>3</c:v>
                </c:pt>
              </c:strCache>
            </c:strRef>
          </c:tx>
          <c:spPr>
            <a:blipFill>
              <a:blip xmlns:r="http://schemas.openxmlformats.org/officeDocument/2006/relationships" r:embed="rId5"/>
              <a:stretch>
                <a:fillRect/>
              </a:stretch>
            </a:blipFill>
            <a:ln>
              <a:noFill/>
            </a:ln>
            <a:effectLst/>
          </c:spPr>
          <c:invertIfNegative val="0"/>
          <c:cat>
            <c:strRef>
              <c:f>Processing!$M$36:$M$38</c:f>
              <c:strCache>
                <c:ptCount val="3"/>
                <c:pt idx="0">
                  <c:v>Top 1</c:v>
                </c:pt>
                <c:pt idx="1">
                  <c:v>Top 2</c:v>
                </c:pt>
                <c:pt idx="2">
                  <c:v>Top 3</c:v>
                </c:pt>
              </c:strCache>
            </c:strRef>
          </c:cat>
          <c:val>
            <c:numRef>
              <c:f>Processing!$P$36:$P$38</c:f>
              <c:numCache>
                <c:formatCode>General</c:formatCode>
                <c:ptCount val="3"/>
                <c:pt idx="0">
                  <c:v>10</c:v>
                </c:pt>
                <c:pt idx="1">
                  <c:v>0</c:v>
                </c:pt>
                <c:pt idx="2">
                  <c:v>0</c:v>
                </c:pt>
              </c:numCache>
            </c:numRef>
          </c:val>
          <c:extLst>
            <c:ext xmlns:c16="http://schemas.microsoft.com/office/drawing/2014/chart" uri="{C3380CC4-5D6E-409C-BE32-E72D297353CC}">
              <c16:uniqueId val="{00000002-7B94-46A3-8273-284255D263B7}"/>
            </c:ext>
          </c:extLst>
        </c:ser>
        <c:ser>
          <c:idx val="3"/>
          <c:order val="3"/>
          <c:tx>
            <c:strRef>
              <c:f>Processing!$Q$35</c:f>
              <c:strCache>
                <c:ptCount val="1"/>
                <c:pt idx="0">
                  <c:v>4</c:v>
                </c:pt>
              </c:strCache>
            </c:strRef>
          </c:tx>
          <c:spPr>
            <a:blipFill>
              <a:blip xmlns:r="http://schemas.openxmlformats.org/officeDocument/2006/relationships" r:embed="rId6"/>
              <a:stretch>
                <a:fillRect/>
              </a:stretch>
            </a:blipFill>
            <a:ln>
              <a:noFill/>
            </a:ln>
            <a:effectLst/>
          </c:spPr>
          <c:invertIfNegative val="0"/>
          <c:cat>
            <c:strRef>
              <c:f>Processing!$M$36:$M$38</c:f>
              <c:strCache>
                <c:ptCount val="3"/>
                <c:pt idx="0">
                  <c:v>Top 1</c:v>
                </c:pt>
                <c:pt idx="1">
                  <c:v>Top 2</c:v>
                </c:pt>
                <c:pt idx="2">
                  <c:v>Top 3</c:v>
                </c:pt>
              </c:strCache>
            </c:strRef>
          </c:cat>
          <c:val>
            <c:numRef>
              <c:f>Processing!$Q$36:$Q$38</c:f>
              <c:numCache>
                <c:formatCode>General</c:formatCode>
                <c:ptCount val="3"/>
                <c:pt idx="0">
                  <c:v>0</c:v>
                </c:pt>
                <c:pt idx="1">
                  <c:v>0</c:v>
                </c:pt>
                <c:pt idx="2">
                  <c:v>0</c:v>
                </c:pt>
              </c:numCache>
            </c:numRef>
          </c:val>
          <c:extLst>
            <c:ext xmlns:c16="http://schemas.microsoft.com/office/drawing/2014/chart" uri="{C3380CC4-5D6E-409C-BE32-E72D297353CC}">
              <c16:uniqueId val="{00000003-7B94-46A3-8273-284255D263B7}"/>
            </c:ext>
          </c:extLst>
        </c:ser>
        <c:ser>
          <c:idx val="4"/>
          <c:order val="4"/>
          <c:tx>
            <c:strRef>
              <c:f>Processing!$R$35</c:f>
              <c:strCache>
                <c:ptCount val="1"/>
                <c:pt idx="0">
                  <c:v>5</c:v>
                </c:pt>
              </c:strCache>
            </c:strRef>
          </c:tx>
          <c:spPr>
            <a:blipFill>
              <a:blip xmlns:r="http://schemas.openxmlformats.org/officeDocument/2006/relationships" r:embed="rId7"/>
              <a:stretch>
                <a:fillRect/>
              </a:stretch>
            </a:blipFill>
            <a:ln>
              <a:noFill/>
            </a:ln>
            <a:effectLst/>
          </c:spPr>
          <c:invertIfNegative val="0"/>
          <c:cat>
            <c:strRef>
              <c:f>Processing!$M$36:$M$38</c:f>
              <c:strCache>
                <c:ptCount val="3"/>
                <c:pt idx="0">
                  <c:v>Top 1</c:v>
                </c:pt>
                <c:pt idx="1">
                  <c:v>Top 2</c:v>
                </c:pt>
                <c:pt idx="2">
                  <c:v>Top 3</c:v>
                </c:pt>
              </c:strCache>
            </c:strRef>
          </c:cat>
          <c:val>
            <c:numRef>
              <c:f>Processing!$R$36:$R$38</c:f>
              <c:numCache>
                <c:formatCode>General</c:formatCode>
                <c:ptCount val="3"/>
                <c:pt idx="0">
                  <c:v>0</c:v>
                </c:pt>
                <c:pt idx="1">
                  <c:v>0</c:v>
                </c:pt>
                <c:pt idx="2">
                  <c:v>10</c:v>
                </c:pt>
              </c:numCache>
            </c:numRef>
          </c:val>
          <c:extLst>
            <c:ext xmlns:c16="http://schemas.microsoft.com/office/drawing/2014/chart" uri="{C3380CC4-5D6E-409C-BE32-E72D297353CC}">
              <c16:uniqueId val="{00000004-7B94-46A3-8273-284255D263B7}"/>
            </c:ext>
          </c:extLst>
        </c:ser>
        <c:dLbls>
          <c:showLegendKey val="0"/>
          <c:showVal val="0"/>
          <c:showCatName val="0"/>
          <c:showSerName val="0"/>
          <c:showPercent val="0"/>
          <c:showBubbleSize val="0"/>
        </c:dLbls>
        <c:gapWidth val="20"/>
        <c:overlap val="100"/>
        <c:axId val="1049366320"/>
        <c:axId val="1049625536"/>
      </c:barChart>
      <c:catAx>
        <c:axId val="1049366320"/>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ru-RU"/>
          </a:p>
        </c:txPr>
        <c:crossAx val="1049625536"/>
        <c:crosses val="autoZero"/>
        <c:auto val="1"/>
        <c:lblAlgn val="ctr"/>
        <c:lblOffset val="100"/>
        <c:noMultiLvlLbl val="0"/>
      </c:catAx>
      <c:valAx>
        <c:axId val="1049625536"/>
        <c:scaling>
          <c:orientation val="minMax"/>
          <c:max val="10"/>
          <c:min val="0"/>
        </c:scaling>
        <c:delete val="1"/>
        <c:axPos val="t"/>
        <c:numFmt formatCode="General" sourceLinked="1"/>
        <c:majorTickMark val="out"/>
        <c:minorTickMark val="none"/>
        <c:tickLblPos val="nextTo"/>
        <c:crossAx val="1049366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00C5AE"/>
              </a:solidFill>
              <a:ln>
                <a:noFill/>
              </a:ln>
              <a:effectLst/>
            </c:spPr>
            <c:extLst>
              <c:ext xmlns:c16="http://schemas.microsoft.com/office/drawing/2014/chart" uri="{C3380CC4-5D6E-409C-BE32-E72D297353CC}">
                <c16:uniqueId val="{00000001-B313-46ED-9E5C-AF49C5B8BAC9}"/>
              </c:ext>
            </c:extLst>
          </c:dPt>
          <c:val>
            <c:numRef>
              <c:f>Processing!$I$36</c:f>
              <c:numCache>
                <c:formatCode>0%</c:formatCode>
                <c:ptCount val="1"/>
                <c:pt idx="0">
                  <c:v>0.82159000000000004</c:v>
                </c:pt>
              </c:numCache>
            </c:numRef>
          </c:val>
          <c:extLst>
            <c:ext xmlns:c16="http://schemas.microsoft.com/office/drawing/2014/chart" uri="{C3380CC4-5D6E-409C-BE32-E72D297353CC}">
              <c16:uniqueId val="{00000002-B313-46ED-9E5C-AF49C5B8BAC9}"/>
            </c:ext>
          </c:extLst>
        </c:ser>
        <c:ser>
          <c:idx val="1"/>
          <c:order val="1"/>
          <c:spPr>
            <a:solidFill>
              <a:schemeClr val="accent2"/>
            </a:solidFill>
            <a:ln>
              <a:noFill/>
            </a:ln>
            <a:effectLst/>
          </c:spPr>
          <c:invertIfNegative val="0"/>
          <c:val>
            <c:numRef>
              <c:f>Processing!$J$36</c:f>
              <c:numCache>
                <c:formatCode>0%</c:formatCode>
                <c:ptCount val="1"/>
                <c:pt idx="0">
                  <c:v>0</c:v>
                </c:pt>
              </c:numCache>
            </c:numRef>
          </c:val>
          <c:extLst>
            <c:ext xmlns:c16="http://schemas.microsoft.com/office/drawing/2014/chart" uri="{C3380CC4-5D6E-409C-BE32-E72D297353CC}">
              <c16:uniqueId val="{00000003-B313-46ED-9E5C-AF49C5B8BAC9}"/>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5-B313-46ED-9E5C-AF49C5B8BAC9}"/>
              </c:ext>
            </c:extLst>
          </c:dPt>
          <c:val>
            <c:numRef>
              <c:f>Processing!$K$36</c:f>
              <c:numCache>
                <c:formatCode>0%</c:formatCode>
                <c:ptCount val="1"/>
                <c:pt idx="0">
                  <c:v>0.17840999999999996</c:v>
                </c:pt>
              </c:numCache>
            </c:numRef>
          </c:val>
          <c:extLst>
            <c:ext xmlns:c16="http://schemas.microsoft.com/office/drawing/2014/chart" uri="{C3380CC4-5D6E-409C-BE32-E72D297353CC}">
              <c16:uniqueId val="{00000006-B313-46ED-9E5C-AF49C5B8BAC9}"/>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1-1DF3-40E5-A072-4D7CBF31E9FD}"/>
              </c:ext>
            </c:extLst>
          </c:dPt>
          <c:val>
            <c:numRef>
              <c:f>Processing!$I$37</c:f>
              <c:numCache>
                <c:formatCode>0%</c:formatCode>
                <c:ptCount val="1"/>
                <c:pt idx="0">
                  <c:v>0.64758000000000004</c:v>
                </c:pt>
              </c:numCache>
            </c:numRef>
          </c:val>
          <c:extLst>
            <c:ext xmlns:c16="http://schemas.microsoft.com/office/drawing/2014/chart" uri="{C3380CC4-5D6E-409C-BE32-E72D297353CC}">
              <c16:uniqueId val="{00000002-1DF3-40E5-A072-4D7CBF31E9FD}"/>
            </c:ext>
          </c:extLst>
        </c:ser>
        <c:ser>
          <c:idx val="1"/>
          <c:order val="1"/>
          <c:spPr>
            <a:solidFill>
              <a:schemeClr val="accent2"/>
            </a:solidFill>
            <a:ln>
              <a:noFill/>
            </a:ln>
            <a:effectLst/>
          </c:spPr>
          <c:invertIfNegative val="0"/>
          <c:val>
            <c:numRef>
              <c:f>Processing!$J$37</c:f>
              <c:numCache>
                <c:formatCode>0%</c:formatCode>
                <c:ptCount val="1"/>
                <c:pt idx="0">
                  <c:v>0</c:v>
                </c:pt>
              </c:numCache>
            </c:numRef>
          </c:val>
          <c:extLst>
            <c:ext xmlns:c16="http://schemas.microsoft.com/office/drawing/2014/chart" uri="{C3380CC4-5D6E-409C-BE32-E72D297353CC}">
              <c16:uniqueId val="{00000003-1DF3-40E5-A072-4D7CBF31E9FD}"/>
            </c:ext>
          </c:extLst>
        </c:ser>
        <c:ser>
          <c:idx val="2"/>
          <c:order val="2"/>
          <c:spPr>
            <a:solidFill>
              <a:srgbClr val="3D717F"/>
            </a:solidFill>
            <a:ln>
              <a:noFill/>
            </a:ln>
            <a:effectLst/>
          </c:spPr>
          <c:invertIfNegative val="0"/>
          <c:val>
            <c:numRef>
              <c:f>Processing!$K$37</c:f>
              <c:numCache>
                <c:formatCode>0%</c:formatCode>
                <c:ptCount val="1"/>
                <c:pt idx="0">
                  <c:v>0.35241999999999996</c:v>
                </c:pt>
              </c:numCache>
            </c:numRef>
          </c:val>
          <c:extLst>
            <c:ext xmlns:c16="http://schemas.microsoft.com/office/drawing/2014/chart" uri="{C3380CC4-5D6E-409C-BE32-E72D297353CC}">
              <c16:uniqueId val="{00000004-1DF3-40E5-A072-4D7CBF31E9FD}"/>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1-A181-429E-8BF2-3BE424F87B2C}"/>
              </c:ext>
            </c:extLst>
          </c:dPt>
          <c:val>
            <c:numRef>
              <c:f>Processing!$I$38</c:f>
              <c:numCache>
                <c:formatCode>0%</c:formatCode>
                <c:ptCount val="1"/>
                <c:pt idx="0">
                  <c:v>0.48148000000000002</c:v>
                </c:pt>
              </c:numCache>
            </c:numRef>
          </c:val>
          <c:extLst>
            <c:ext xmlns:c16="http://schemas.microsoft.com/office/drawing/2014/chart" uri="{C3380CC4-5D6E-409C-BE32-E72D297353CC}">
              <c16:uniqueId val="{00000002-A181-429E-8BF2-3BE424F87B2C}"/>
            </c:ext>
          </c:extLst>
        </c:ser>
        <c:ser>
          <c:idx val="1"/>
          <c:order val="1"/>
          <c:spPr>
            <a:solidFill>
              <a:schemeClr val="accent2"/>
            </a:solidFill>
            <a:ln>
              <a:noFill/>
            </a:ln>
            <a:effectLst/>
          </c:spPr>
          <c:invertIfNegative val="0"/>
          <c:val>
            <c:numRef>
              <c:f>Processing!$J$38</c:f>
              <c:numCache>
                <c:formatCode>0%</c:formatCode>
                <c:ptCount val="1"/>
                <c:pt idx="0">
                  <c:v>0</c:v>
                </c:pt>
              </c:numCache>
            </c:numRef>
          </c:val>
          <c:extLst>
            <c:ext xmlns:c16="http://schemas.microsoft.com/office/drawing/2014/chart" uri="{C3380CC4-5D6E-409C-BE32-E72D297353CC}">
              <c16:uniqueId val="{00000003-A181-429E-8BF2-3BE424F87B2C}"/>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5-A181-429E-8BF2-3BE424F87B2C}"/>
              </c:ext>
            </c:extLst>
          </c:dPt>
          <c:val>
            <c:numRef>
              <c:f>Processing!$K$38</c:f>
              <c:numCache>
                <c:formatCode>0%</c:formatCode>
                <c:ptCount val="1"/>
                <c:pt idx="0">
                  <c:v>0.51851999999999998</c:v>
                </c:pt>
              </c:numCache>
            </c:numRef>
          </c:val>
          <c:extLst>
            <c:ext xmlns:c16="http://schemas.microsoft.com/office/drawing/2014/chart" uri="{C3380CC4-5D6E-409C-BE32-E72D297353CC}">
              <c16:uniqueId val="{00000006-A181-429E-8BF2-3BE424F87B2C}"/>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5AE0-4185-BD24-33865BFFAB34}"/>
              </c:ext>
            </c:extLst>
          </c:dPt>
          <c:dPt>
            <c:idx val="1"/>
            <c:bubble3D val="0"/>
            <c:spPr>
              <a:noFill/>
              <a:ln w="19050">
                <a:noFill/>
              </a:ln>
              <a:effectLst/>
            </c:spPr>
            <c:extLst>
              <c:ext xmlns:c16="http://schemas.microsoft.com/office/drawing/2014/chart" uri="{C3380CC4-5D6E-409C-BE32-E72D297353CC}">
                <c16:uniqueId val="{00000003-5AE0-4185-BD24-33865BFFAB34}"/>
              </c:ext>
            </c:extLst>
          </c:dPt>
          <c:dPt>
            <c:idx val="2"/>
            <c:bubble3D val="0"/>
            <c:spPr>
              <a:noFill/>
              <a:ln w="19050">
                <a:noFill/>
              </a:ln>
              <a:effectLst/>
            </c:spPr>
            <c:extLst>
              <c:ext xmlns:c16="http://schemas.microsoft.com/office/drawing/2014/chart" uri="{C3380CC4-5D6E-409C-BE32-E72D297353CC}">
                <c16:uniqueId val="{00000005-5AE0-4185-BD24-33865BFFAB34}"/>
              </c:ext>
            </c:extLst>
          </c:dPt>
          <c:dPt>
            <c:idx val="3"/>
            <c:bubble3D val="0"/>
            <c:spPr>
              <a:noFill/>
              <a:ln w="19050">
                <a:noFill/>
              </a:ln>
              <a:effectLst/>
            </c:spPr>
            <c:extLst>
              <c:ext xmlns:c16="http://schemas.microsoft.com/office/drawing/2014/chart" uri="{C3380CC4-5D6E-409C-BE32-E72D297353CC}">
                <c16:uniqueId val="{00000007-5AE0-4185-BD24-33865BFFAB34}"/>
              </c:ext>
            </c:extLst>
          </c:dPt>
          <c:dPt>
            <c:idx val="4"/>
            <c:bubble3D val="0"/>
            <c:spPr>
              <a:noFill/>
              <a:ln w="19050">
                <a:noFill/>
              </a:ln>
              <a:effectLst/>
            </c:spPr>
            <c:extLst>
              <c:ext xmlns:c16="http://schemas.microsoft.com/office/drawing/2014/chart" uri="{C3380CC4-5D6E-409C-BE32-E72D297353CC}">
                <c16:uniqueId val="{00000009-5AE0-4185-BD24-33865BFFAB34}"/>
              </c:ext>
            </c:extLst>
          </c:dPt>
          <c:dPt>
            <c:idx val="5"/>
            <c:bubble3D val="0"/>
            <c:spPr>
              <a:noFill/>
              <a:ln w="19050">
                <a:noFill/>
              </a:ln>
              <a:effectLst/>
            </c:spPr>
            <c:extLst>
              <c:ext xmlns:c16="http://schemas.microsoft.com/office/drawing/2014/chart" uri="{C3380CC4-5D6E-409C-BE32-E72D297353CC}">
                <c16:uniqueId val="{0000000B-5AE0-4185-BD24-33865BFFAB34}"/>
              </c:ext>
            </c:extLst>
          </c:dPt>
          <c:dPt>
            <c:idx val="6"/>
            <c:bubble3D val="0"/>
            <c:spPr>
              <a:solidFill>
                <a:srgbClr val="BDE372"/>
              </a:solidFill>
              <a:ln w="19050">
                <a:noFill/>
              </a:ln>
              <a:effectLst/>
            </c:spPr>
            <c:extLst>
              <c:ext xmlns:c16="http://schemas.microsoft.com/office/drawing/2014/chart" uri="{C3380CC4-5D6E-409C-BE32-E72D297353CC}">
                <c16:uniqueId val="{0000000D-5AE0-4185-BD24-33865BFFAB34}"/>
              </c:ext>
            </c:extLst>
          </c:dPt>
          <c:dPt>
            <c:idx val="7"/>
            <c:bubble3D val="0"/>
            <c:spPr>
              <a:solidFill>
                <a:srgbClr val="87CC76"/>
              </a:solidFill>
              <a:ln w="19050">
                <a:noFill/>
              </a:ln>
              <a:effectLst/>
            </c:spPr>
            <c:extLst>
              <c:ext xmlns:c16="http://schemas.microsoft.com/office/drawing/2014/chart" uri="{C3380CC4-5D6E-409C-BE32-E72D297353CC}">
                <c16:uniqueId val="{0000000F-5AE0-4185-BD24-33865BFFAB34}"/>
              </c:ext>
            </c:extLst>
          </c:dPt>
          <c:dPt>
            <c:idx val="8"/>
            <c:bubble3D val="0"/>
            <c:spPr>
              <a:solidFill>
                <a:srgbClr val="57B279"/>
              </a:solidFill>
              <a:ln w="19050">
                <a:noFill/>
              </a:ln>
              <a:effectLst/>
            </c:spPr>
            <c:extLst>
              <c:ext xmlns:c16="http://schemas.microsoft.com/office/drawing/2014/chart" uri="{C3380CC4-5D6E-409C-BE32-E72D297353CC}">
                <c16:uniqueId val="{00000011-5AE0-4185-BD24-33865BFFAB34}"/>
              </c:ext>
            </c:extLst>
          </c:dPt>
          <c:dPt>
            <c:idx val="9"/>
            <c:bubble3D val="0"/>
            <c:spPr>
              <a:solidFill>
                <a:srgbClr val="2C9778"/>
              </a:solidFill>
              <a:ln w="19050">
                <a:noFill/>
              </a:ln>
              <a:effectLst/>
            </c:spPr>
            <c:extLst>
              <c:ext xmlns:c16="http://schemas.microsoft.com/office/drawing/2014/chart" uri="{C3380CC4-5D6E-409C-BE32-E72D297353CC}">
                <c16:uniqueId val="{00000013-5AE0-4185-BD24-33865BFFAB34}"/>
              </c:ext>
            </c:extLst>
          </c:dPt>
          <c:dPt>
            <c:idx val="10"/>
            <c:bubble3D val="0"/>
            <c:spPr>
              <a:solidFill>
                <a:srgbClr val="008E7A"/>
              </a:solidFill>
              <a:ln w="19050">
                <a:noFill/>
              </a:ln>
              <a:effectLst/>
            </c:spPr>
            <c:extLst>
              <c:ext xmlns:c16="http://schemas.microsoft.com/office/drawing/2014/chart" uri="{C3380CC4-5D6E-409C-BE32-E72D297353CC}">
                <c16:uniqueId val="{00000015-5AE0-4185-BD24-33865BFFAB34}"/>
              </c:ext>
            </c:extLst>
          </c:dPt>
          <c:dPt>
            <c:idx val="11"/>
            <c:bubble3D val="0"/>
            <c:spPr>
              <a:solidFill>
                <a:srgbClr val="00807C"/>
              </a:solidFill>
              <a:ln w="19050">
                <a:noFill/>
              </a:ln>
              <a:effectLst/>
            </c:spPr>
            <c:extLst>
              <c:ext xmlns:c16="http://schemas.microsoft.com/office/drawing/2014/chart" uri="{C3380CC4-5D6E-409C-BE32-E72D297353CC}">
                <c16:uniqueId val="{00000017-5AE0-4185-BD24-33865BFFAB34}"/>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5AE0-4185-BD24-33865BFFAB34}"/>
            </c:ext>
          </c:extLst>
        </c:ser>
        <c:dLbls>
          <c:showLegendKey val="0"/>
          <c:showVal val="0"/>
          <c:showCatName val="0"/>
          <c:showSerName val="0"/>
          <c:showPercent val="0"/>
          <c:showBubbleSize val="0"/>
          <c:showLeaderLines val="1"/>
        </c:dLbls>
        <c:firstSliceAng val="270"/>
        <c:holeSize val="4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5AE0-4185-BD24-33865BFFAB34}"/>
              </c:ext>
            </c:extLst>
          </c:dPt>
          <c:dPt>
            <c:idx val="1"/>
            <c:bubble3D val="0"/>
            <c:spPr>
              <a:noFill/>
              <a:ln w="19050">
                <a:noFill/>
              </a:ln>
              <a:effectLst/>
            </c:spPr>
            <c:extLst>
              <c:ext xmlns:c16="http://schemas.microsoft.com/office/drawing/2014/chart" uri="{C3380CC4-5D6E-409C-BE32-E72D297353CC}">
                <c16:uniqueId val="{0000001C-5AE0-4185-BD24-33865BFFAB34}"/>
              </c:ext>
            </c:extLst>
          </c:dPt>
          <c:dPt>
            <c:idx val="2"/>
            <c:bubble3D val="0"/>
            <c:spPr>
              <a:solidFill>
                <a:srgbClr val="EA855C"/>
              </a:solidFill>
              <a:ln w="19050">
                <a:noFill/>
              </a:ln>
              <a:effectLst/>
            </c:spPr>
            <c:extLst>
              <c:ext xmlns:c16="http://schemas.microsoft.com/office/drawing/2014/chart" uri="{C3380CC4-5D6E-409C-BE32-E72D297353CC}">
                <c16:uniqueId val="{0000001E-5AE0-4185-BD24-33865BFFAB34}"/>
              </c:ext>
            </c:extLst>
          </c:dPt>
          <c:dPt>
            <c:idx val="3"/>
            <c:bubble3D val="0"/>
            <c:spPr>
              <a:solidFill>
                <a:srgbClr val="E1541C"/>
              </a:solidFill>
              <a:ln w="19050">
                <a:noFill/>
              </a:ln>
              <a:effectLst/>
            </c:spPr>
            <c:extLst>
              <c:ext xmlns:c16="http://schemas.microsoft.com/office/drawing/2014/chart" uri="{C3380CC4-5D6E-409C-BE32-E72D297353CC}">
                <c16:uniqueId val="{0000001F-712A-46E3-9627-4D4C22087629}"/>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1F-5AE0-4185-BD24-33865BFFAB34}"/>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8F5AAE"/>
              </a:solidFill>
              <a:ln w="19050">
                <a:noFill/>
              </a:ln>
              <a:effectLst/>
            </c:spPr>
            <c:extLst>
              <c:ext xmlns:c16="http://schemas.microsoft.com/office/drawing/2014/chart" uri="{C3380CC4-5D6E-409C-BE32-E72D297353CC}">
                <c16:uniqueId val="{00000001-A789-454F-97C4-0ABF24506A99}"/>
              </c:ext>
            </c:extLst>
          </c:dPt>
          <c:dPt>
            <c:idx val="1"/>
            <c:bubble3D val="0"/>
            <c:spPr>
              <a:solidFill>
                <a:srgbClr val="8F5AAE"/>
              </a:solidFill>
              <a:ln w="19050">
                <a:noFill/>
              </a:ln>
              <a:effectLst/>
            </c:spPr>
            <c:extLst>
              <c:ext xmlns:c16="http://schemas.microsoft.com/office/drawing/2014/chart" uri="{C3380CC4-5D6E-409C-BE32-E72D297353CC}">
                <c16:uniqueId val="{00000003-A789-454F-97C4-0ABF24506A99}"/>
              </c:ext>
            </c:extLst>
          </c:dPt>
          <c:dPt>
            <c:idx val="2"/>
            <c:bubble3D val="0"/>
            <c:spPr>
              <a:solidFill>
                <a:srgbClr val="546FC2"/>
              </a:solidFill>
              <a:ln w="19050">
                <a:noFill/>
              </a:ln>
              <a:effectLst/>
            </c:spPr>
            <c:extLst>
              <c:ext xmlns:c16="http://schemas.microsoft.com/office/drawing/2014/chart" uri="{C3380CC4-5D6E-409C-BE32-E72D297353CC}">
                <c16:uniqueId val="{00000005-A789-454F-97C4-0ABF24506A99}"/>
              </c:ext>
            </c:extLst>
          </c:dPt>
          <c:dPt>
            <c:idx val="3"/>
            <c:bubble3D val="0"/>
            <c:spPr>
              <a:solidFill>
                <a:srgbClr val="007EC3"/>
              </a:solidFill>
              <a:ln w="19050">
                <a:noFill/>
              </a:ln>
              <a:effectLst/>
            </c:spPr>
            <c:extLst>
              <c:ext xmlns:c16="http://schemas.microsoft.com/office/drawing/2014/chart" uri="{C3380CC4-5D6E-409C-BE32-E72D297353CC}">
                <c16:uniqueId val="{00000007-A789-454F-97C4-0ABF24506A99}"/>
              </c:ext>
            </c:extLst>
          </c:dPt>
          <c:dPt>
            <c:idx val="4"/>
            <c:bubble3D val="0"/>
            <c:spPr>
              <a:solidFill>
                <a:srgbClr val="0087B2"/>
              </a:solidFill>
              <a:ln w="19050">
                <a:noFill/>
              </a:ln>
              <a:effectLst/>
            </c:spPr>
            <c:extLst>
              <c:ext xmlns:c16="http://schemas.microsoft.com/office/drawing/2014/chart" uri="{C3380CC4-5D6E-409C-BE32-E72D297353CC}">
                <c16:uniqueId val="{00000009-A789-454F-97C4-0ABF24506A99}"/>
              </c:ext>
            </c:extLst>
          </c:dPt>
          <c:dPt>
            <c:idx val="5"/>
            <c:bubble3D val="0"/>
            <c:spPr>
              <a:solidFill>
                <a:srgbClr val="008C97"/>
              </a:solidFill>
              <a:ln w="19050">
                <a:noFill/>
              </a:ln>
              <a:effectLst/>
            </c:spPr>
            <c:extLst>
              <c:ext xmlns:c16="http://schemas.microsoft.com/office/drawing/2014/chart" uri="{C3380CC4-5D6E-409C-BE32-E72D297353CC}">
                <c16:uniqueId val="{0000000B-A789-454F-97C4-0ABF24506A99}"/>
              </c:ext>
            </c:extLst>
          </c:dPt>
          <c:dPt>
            <c:idx val="6"/>
            <c:bubble3D val="0"/>
            <c:spPr>
              <a:noFill/>
              <a:ln w="19050">
                <a:noFill/>
              </a:ln>
              <a:effectLst/>
            </c:spPr>
            <c:extLst>
              <c:ext xmlns:c16="http://schemas.microsoft.com/office/drawing/2014/chart" uri="{C3380CC4-5D6E-409C-BE32-E72D297353CC}">
                <c16:uniqueId val="{0000000D-A789-454F-97C4-0ABF24506A99}"/>
              </c:ext>
            </c:extLst>
          </c:dPt>
          <c:dPt>
            <c:idx val="7"/>
            <c:bubble3D val="0"/>
            <c:spPr>
              <a:noFill/>
              <a:ln w="19050">
                <a:noFill/>
              </a:ln>
              <a:effectLst/>
            </c:spPr>
            <c:extLst>
              <c:ext xmlns:c16="http://schemas.microsoft.com/office/drawing/2014/chart" uri="{C3380CC4-5D6E-409C-BE32-E72D297353CC}">
                <c16:uniqueId val="{0000000F-A789-454F-97C4-0ABF24506A99}"/>
              </c:ext>
            </c:extLst>
          </c:dPt>
          <c:dPt>
            <c:idx val="8"/>
            <c:bubble3D val="0"/>
            <c:spPr>
              <a:noFill/>
              <a:ln w="19050">
                <a:noFill/>
              </a:ln>
              <a:effectLst/>
            </c:spPr>
            <c:extLst>
              <c:ext xmlns:c16="http://schemas.microsoft.com/office/drawing/2014/chart" uri="{C3380CC4-5D6E-409C-BE32-E72D297353CC}">
                <c16:uniqueId val="{00000011-A789-454F-97C4-0ABF24506A99}"/>
              </c:ext>
            </c:extLst>
          </c:dPt>
          <c:dPt>
            <c:idx val="9"/>
            <c:bubble3D val="0"/>
            <c:spPr>
              <a:noFill/>
              <a:ln w="19050">
                <a:noFill/>
              </a:ln>
              <a:effectLst/>
            </c:spPr>
            <c:extLst>
              <c:ext xmlns:c16="http://schemas.microsoft.com/office/drawing/2014/chart" uri="{C3380CC4-5D6E-409C-BE32-E72D297353CC}">
                <c16:uniqueId val="{00000013-A789-454F-97C4-0ABF24506A99}"/>
              </c:ext>
            </c:extLst>
          </c:dPt>
          <c:dPt>
            <c:idx val="10"/>
            <c:bubble3D val="0"/>
            <c:spPr>
              <a:noFill/>
              <a:ln w="19050">
                <a:noFill/>
              </a:ln>
              <a:effectLst/>
            </c:spPr>
            <c:extLst>
              <c:ext xmlns:c16="http://schemas.microsoft.com/office/drawing/2014/chart" uri="{C3380CC4-5D6E-409C-BE32-E72D297353CC}">
                <c16:uniqueId val="{00000015-A789-454F-97C4-0ABF24506A99}"/>
              </c:ext>
            </c:extLst>
          </c:dPt>
          <c:dPt>
            <c:idx val="11"/>
            <c:bubble3D val="0"/>
            <c:spPr>
              <a:noFill/>
              <a:ln w="19050">
                <a:noFill/>
              </a:ln>
              <a:effectLst/>
            </c:spPr>
            <c:extLst>
              <c:ext xmlns:c16="http://schemas.microsoft.com/office/drawing/2014/chart" uri="{C3380CC4-5D6E-409C-BE32-E72D297353CC}">
                <c16:uniqueId val="{00000017-A789-454F-97C4-0ABF24506A99}"/>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A789-454F-97C4-0ABF24506A99}"/>
            </c:ext>
          </c:extLst>
        </c:ser>
        <c:dLbls>
          <c:showLegendKey val="0"/>
          <c:showVal val="0"/>
          <c:showCatName val="0"/>
          <c:showSerName val="0"/>
          <c:showPercent val="0"/>
          <c:showBubbleSize val="0"/>
          <c:showLeaderLines val="1"/>
        </c:dLbls>
        <c:firstSliceAng val="270"/>
        <c:holeSize val="40"/>
      </c:doughnutChart>
      <c:doughnutChart>
        <c:varyColors val="1"/>
        <c:ser>
          <c:idx val="1"/>
          <c:order val="1"/>
          <c:spPr>
            <a:ln>
              <a:noFill/>
            </a:ln>
          </c:spPr>
          <c:dPt>
            <c:idx val="0"/>
            <c:bubble3D val="0"/>
            <c:spPr>
              <a:solidFill>
                <a:srgbClr val="E1541C"/>
              </a:solidFill>
              <a:ln w="19050">
                <a:noFill/>
              </a:ln>
              <a:effectLst/>
            </c:spPr>
            <c:extLst>
              <c:ext xmlns:c16="http://schemas.microsoft.com/office/drawing/2014/chart" uri="{C3380CC4-5D6E-409C-BE32-E72D297353CC}">
                <c16:uniqueId val="{0000001A-A789-454F-97C4-0ABF24506A99}"/>
              </c:ext>
            </c:extLst>
          </c:dPt>
          <c:dPt>
            <c:idx val="1"/>
            <c:bubble3D val="0"/>
            <c:spPr>
              <a:solidFill>
                <a:srgbClr val="EA855C"/>
              </a:solidFill>
              <a:ln w="19050">
                <a:noFill/>
              </a:ln>
              <a:effectLst/>
            </c:spPr>
            <c:extLst>
              <c:ext xmlns:c16="http://schemas.microsoft.com/office/drawing/2014/chart" uri="{C3380CC4-5D6E-409C-BE32-E72D297353CC}">
                <c16:uniqueId val="{0000001C-A789-454F-97C4-0ABF24506A99}"/>
              </c:ext>
            </c:extLst>
          </c:dPt>
          <c:dPt>
            <c:idx val="2"/>
            <c:bubble3D val="0"/>
            <c:spPr>
              <a:noFill/>
              <a:ln w="19050">
                <a:noFill/>
              </a:ln>
              <a:effectLst/>
            </c:spPr>
            <c:extLst>
              <c:ext xmlns:c16="http://schemas.microsoft.com/office/drawing/2014/chart" uri="{C3380CC4-5D6E-409C-BE32-E72D297353CC}">
                <c16:uniqueId val="{0000001D-D1F3-4486-A363-A2B7080EAF1A}"/>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D-A789-454F-97C4-0ABF24506A99}"/>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noFill/>
            <a:ln>
              <a:noFill/>
            </a:ln>
          </c:spPr>
          <c:dPt>
            <c:idx val="0"/>
            <c:bubble3D val="0"/>
            <c:spPr>
              <a:noFill/>
              <a:ln w="19050">
                <a:solidFill>
                  <a:schemeClr val="bg1"/>
                </a:solidFill>
              </a:ln>
              <a:effectLst/>
            </c:spPr>
            <c:extLst>
              <c:ext xmlns:c16="http://schemas.microsoft.com/office/drawing/2014/chart" uri="{C3380CC4-5D6E-409C-BE32-E72D297353CC}">
                <c16:uniqueId val="{00000001-287E-4680-A160-4A8B91F6CF5C}"/>
              </c:ext>
            </c:extLst>
          </c:dPt>
          <c:dPt>
            <c:idx val="1"/>
            <c:bubble3D val="0"/>
            <c:spPr>
              <a:noFill/>
              <a:ln w="19050">
                <a:solidFill>
                  <a:schemeClr val="bg1"/>
                </a:solidFill>
              </a:ln>
              <a:effectLst/>
            </c:spPr>
            <c:extLst>
              <c:ext xmlns:c16="http://schemas.microsoft.com/office/drawing/2014/chart" uri="{C3380CC4-5D6E-409C-BE32-E72D297353CC}">
                <c16:uniqueId val="{00000003-287E-4680-A160-4A8B91F6CF5C}"/>
              </c:ext>
            </c:extLst>
          </c:dPt>
          <c:dPt>
            <c:idx val="2"/>
            <c:bubble3D val="0"/>
            <c:spPr>
              <a:noFill/>
              <a:ln w="19050">
                <a:solidFill>
                  <a:schemeClr val="bg1"/>
                </a:solidFill>
              </a:ln>
              <a:effectLst/>
            </c:spPr>
            <c:extLst>
              <c:ext xmlns:c16="http://schemas.microsoft.com/office/drawing/2014/chart" uri="{C3380CC4-5D6E-409C-BE32-E72D297353CC}">
                <c16:uniqueId val="{00000005-287E-4680-A160-4A8B91F6CF5C}"/>
              </c:ext>
            </c:extLst>
          </c:dPt>
          <c:dPt>
            <c:idx val="3"/>
            <c:bubble3D val="0"/>
            <c:spPr>
              <a:noFill/>
              <a:ln w="19050">
                <a:solidFill>
                  <a:schemeClr val="bg1"/>
                </a:solidFill>
              </a:ln>
              <a:effectLst/>
            </c:spPr>
            <c:extLst>
              <c:ext xmlns:c16="http://schemas.microsoft.com/office/drawing/2014/chart" uri="{C3380CC4-5D6E-409C-BE32-E72D297353CC}">
                <c16:uniqueId val="{00000007-287E-4680-A160-4A8B91F6CF5C}"/>
              </c:ext>
            </c:extLst>
          </c:dPt>
          <c:dPt>
            <c:idx val="4"/>
            <c:bubble3D val="0"/>
            <c:spPr>
              <a:noFill/>
              <a:ln w="19050">
                <a:solidFill>
                  <a:schemeClr val="bg1"/>
                </a:solidFill>
              </a:ln>
              <a:effectLst/>
            </c:spPr>
            <c:extLst>
              <c:ext xmlns:c16="http://schemas.microsoft.com/office/drawing/2014/chart" uri="{C3380CC4-5D6E-409C-BE32-E72D297353CC}">
                <c16:uniqueId val="{00000009-287E-4680-A160-4A8B91F6CF5C}"/>
              </c:ext>
            </c:extLst>
          </c:dPt>
          <c:dPt>
            <c:idx val="5"/>
            <c:bubble3D val="0"/>
            <c:spPr>
              <a:noFill/>
              <a:ln w="19050">
                <a:solidFill>
                  <a:schemeClr val="bg1"/>
                </a:solidFill>
              </a:ln>
              <a:effectLst/>
            </c:spPr>
            <c:extLst>
              <c:ext xmlns:c16="http://schemas.microsoft.com/office/drawing/2014/chart" uri="{C3380CC4-5D6E-409C-BE32-E72D297353CC}">
                <c16:uniqueId val="{0000000B-287E-4680-A160-4A8B91F6CF5C}"/>
              </c:ext>
            </c:extLst>
          </c:dPt>
          <c:dPt>
            <c:idx val="6"/>
            <c:bubble3D val="0"/>
            <c:spPr>
              <a:noFill/>
              <a:ln w="19050">
                <a:noFill/>
              </a:ln>
              <a:effectLst/>
            </c:spPr>
            <c:extLst>
              <c:ext xmlns:c16="http://schemas.microsoft.com/office/drawing/2014/chart" uri="{C3380CC4-5D6E-409C-BE32-E72D297353CC}">
                <c16:uniqueId val="{0000000D-287E-4680-A160-4A8B91F6CF5C}"/>
              </c:ext>
            </c:extLst>
          </c:dPt>
          <c:dPt>
            <c:idx val="7"/>
            <c:bubble3D val="0"/>
            <c:spPr>
              <a:noFill/>
              <a:ln w="19050">
                <a:noFill/>
              </a:ln>
              <a:effectLst/>
            </c:spPr>
            <c:extLst>
              <c:ext xmlns:c16="http://schemas.microsoft.com/office/drawing/2014/chart" uri="{C3380CC4-5D6E-409C-BE32-E72D297353CC}">
                <c16:uniqueId val="{0000000F-287E-4680-A160-4A8B91F6CF5C}"/>
              </c:ext>
            </c:extLst>
          </c:dPt>
          <c:dPt>
            <c:idx val="8"/>
            <c:bubble3D val="0"/>
            <c:spPr>
              <a:noFill/>
              <a:ln w="19050">
                <a:noFill/>
              </a:ln>
              <a:effectLst/>
            </c:spPr>
            <c:extLst>
              <c:ext xmlns:c16="http://schemas.microsoft.com/office/drawing/2014/chart" uri="{C3380CC4-5D6E-409C-BE32-E72D297353CC}">
                <c16:uniqueId val="{00000011-287E-4680-A160-4A8B91F6CF5C}"/>
              </c:ext>
            </c:extLst>
          </c:dPt>
          <c:dPt>
            <c:idx val="9"/>
            <c:bubble3D val="0"/>
            <c:spPr>
              <a:noFill/>
              <a:ln w="19050">
                <a:noFill/>
              </a:ln>
              <a:effectLst/>
            </c:spPr>
            <c:extLst>
              <c:ext xmlns:c16="http://schemas.microsoft.com/office/drawing/2014/chart" uri="{C3380CC4-5D6E-409C-BE32-E72D297353CC}">
                <c16:uniqueId val="{00000013-287E-4680-A160-4A8B91F6CF5C}"/>
              </c:ext>
            </c:extLst>
          </c:dPt>
          <c:dPt>
            <c:idx val="10"/>
            <c:bubble3D val="0"/>
            <c:spPr>
              <a:noFill/>
              <a:ln w="19050">
                <a:noFill/>
              </a:ln>
              <a:effectLst/>
            </c:spPr>
            <c:extLst>
              <c:ext xmlns:c16="http://schemas.microsoft.com/office/drawing/2014/chart" uri="{C3380CC4-5D6E-409C-BE32-E72D297353CC}">
                <c16:uniqueId val="{00000015-287E-4680-A160-4A8B91F6CF5C}"/>
              </c:ext>
            </c:extLst>
          </c:dPt>
          <c:dPt>
            <c:idx val="11"/>
            <c:bubble3D val="0"/>
            <c:spPr>
              <a:noFill/>
              <a:ln w="19050">
                <a:noFill/>
              </a:ln>
              <a:effectLst/>
            </c:spPr>
            <c:extLst>
              <c:ext xmlns:c16="http://schemas.microsoft.com/office/drawing/2014/chart" uri="{C3380CC4-5D6E-409C-BE32-E72D297353CC}">
                <c16:uniqueId val="{00000017-287E-4680-A160-4A8B91F6CF5C}"/>
              </c:ext>
            </c:extLst>
          </c:dPt>
          <c:dLbls>
            <c:dLbl>
              <c:idx val="0"/>
              <c:tx>
                <c:rich>
                  <a:bodyPr/>
                  <a:lstStyle/>
                  <a:p>
                    <a:fld id="{F5C39A8C-9E7D-43F3-8496-7592900D28B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287E-4680-A160-4A8B91F6CF5C}"/>
                </c:ext>
              </c:extLst>
            </c:dLbl>
            <c:dLbl>
              <c:idx val="1"/>
              <c:tx>
                <c:rich>
                  <a:bodyPr/>
                  <a:lstStyle/>
                  <a:p>
                    <a:fld id="{F8AA7267-6C30-4F11-91EF-6EF92F2534EE}"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287E-4680-A160-4A8B91F6CF5C}"/>
                </c:ext>
              </c:extLst>
            </c:dLbl>
            <c:dLbl>
              <c:idx val="2"/>
              <c:tx>
                <c:rich>
                  <a:bodyPr/>
                  <a:lstStyle/>
                  <a:p>
                    <a:fld id="{CA90D30D-AE16-47F5-B05F-28DB2729FD2A}"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287E-4680-A160-4A8B91F6CF5C}"/>
                </c:ext>
              </c:extLst>
            </c:dLbl>
            <c:dLbl>
              <c:idx val="3"/>
              <c:tx>
                <c:rich>
                  <a:bodyPr/>
                  <a:lstStyle/>
                  <a:p>
                    <a:fld id="{731E4DD0-6E4A-4284-89AE-EE4F075753F2}"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287E-4680-A160-4A8B91F6CF5C}"/>
                </c:ext>
              </c:extLst>
            </c:dLbl>
            <c:dLbl>
              <c:idx val="4"/>
              <c:tx>
                <c:rich>
                  <a:bodyPr/>
                  <a:lstStyle/>
                  <a:p>
                    <a:fld id="{F8D5CC86-809E-48E9-9EC3-ADE378DDB23D}"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287E-4680-A160-4A8B91F6CF5C}"/>
                </c:ext>
              </c:extLst>
            </c:dLbl>
            <c:dLbl>
              <c:idx val="5"/>
              <c:tx>
                <c:rich>
                  <a:bodyPr/>
                  <a:lstStyle/>
                  <a:p>
                    <a:fld id="{FF3546A3-B57E-4E0E-A8B9-BE629AA5BCF6}"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287E-4680-A160-4A8B91F6CF5C}"/>
                </c:ext>
              </c:extLst>
            </c:dLbl>
            <c:dLbl>
              <c:idx val="6"/>
              <c:delete val="1"/>
              <c:extLst>
                <c:ext xmlns:c15="http://schemas.microsoft.com/office/drawing/2012/chart" uri="{CE6537A1-D6FC-4f65-9D91-7224C49458BB}"/>
                <c:ext xmlns:c16="http://schemas.microsoft.com/office/drawing/2014/chart" uri="{C3380CC4-5D6E-409C-BE32-E72D297353CC}">
                  <c16:uniqueId val="{0000000D-287E-4680-A160-4A8B91F6CF5C}"/>
                </c:ext>
              </c:extLst>
            </c:dLbl>
            <c:dLbl>
              <c:idx val="7"/>
              <c:delete val="1"/>
              <c:extLst>
                <c:ext xmlns:c15="http://schemas.microsoft.com/office/drawing/2012/chart" uri="{CE6537A1-D6FC-4f65-9D91-7224C49458BB}"/>
                <c:ext xmlns:c16="http://schemas.microsoft.com/office/drawing/2014/chart" uri="{C3380CC4-5D6E-409C-BE32-E72D297353CC}">
                  <c16:uniqueId val="{0000000F-287E-4680-A160-4A8B91F6CF5C}"/>
                </c:ext>
              </c:extLst>
            </c:dLbl>
            <c:dLbl>
              <c:idx val="8"/>
              <c:delete val="1"/>
              <c:extLst>
                <c:ext xmlns:c15="http://schemas.microsoft.com/office/drawing/2012/chart" uri="{CE6537A1-D6FC-4f65-9D91-7224C49458BB}"/>
                <c:ext xmlns:c16="http://schemas.microsoft.com/office/drawing/2014/chart" uri="{C3380CC4-5D6E-409C-BE32-E72D297353CC}">
                  <c16:uniqueId val="{00000011-287E-4680-A160-4A8B91F6CF5C}"/>
                </c:ext>
              </c:extLst>
            </c:dLbl>
            <c:dLbl>
              <c:idx val="9"/>
              <c:delete val="1"/>
              <c:extLst>
                <c:ext xmlns:c15="http://schemas.microsoft.com/office/drawing/2012/chart" uri="{CE6537A1-D6FC-4f65-9D91-7224C49458BB}"/>
                <c:ext xmlns:c16="http://schemas.microsoft.com/office/drawing/2014/chart" uri="{C3380CC4-5D6E-409C-BE32-E72D297353CC}">
                  <c16:uniqueId val="{00000013-287E-4680-A160-4A8B91F6CF5C}"/>
                </c:ext>
              </c:extLst>
            </c:dLbl>
            <c:dLbl>
              <c:idx val="10"/>
              <c:delete val="1"/>
              <c:extLst>
                <c:ext xmlns:c15="http://schemas.microsoft.com/office/drawing/2012/chart" uri="{CE6537A1-D6FC-4f65-9D91-7224C49458BB}"/>
                <c:ext xmlns:c16="http://schemas.microsoft.com/office/drawing/2014/chart" uri="{C3380CC4-5D6E-409C-BE32-E72D297353CC}">
                  <c16:uniqueId val="{00000015-287E-4680-A160-4A8B91F6CF5C}"/>
                </c:ext>
              </c:extLst>
            </c:dLbl>
            <c:dLbl>
              <c:idx val="11"/>
              <c:delete val="1"/>
              <c:extLst>
                <c:ext xmlns:c15="http://schemas.microsoft.com/office/drawing/2012/chart" uri="{CE6537A1-D6FC-4f65-9D91-7224C49458BB}"/>
                <c:ext xmlns:c16="http://schemas.microsoft.com/office/drawing/2014/chart" uri="{C3380CC4-5D6E-409C-BE32-E72D297353CC}">
                  <c16:uniqueId val="{00000017-287E-4680-A160-4A8B91F6CF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5="http://schemas.microsoft.com/office/drawing/2012/chart" uri="{02D57815-91ED-43cb-92C2-25804820EDAC}">
              <c15:datalabelsRange>
                <c15:f>Processing!$O$18:$O$29</c15:f>
                <c15:dlblRange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15:dlblRangeCache>
              </c15:datalabelsRange>
            </c:ext>
            <c:ext xmlns:c16="http://schemas.microsoft.com/office/drawing/2014/chart" uri="{C3380CC4-5D6E-409C-BE32-E72D297353CC}">
              <c16:uniqueId val="{00000018-287E-4680-A160-4A8B91F6CF5C}"/>
            </c:ext>
          </c:extLst>
        </c:ser>
        <c:dLbls>
          <c:showLegendKey val="0"/>
          <c:showVal val="0"/>
          <c:showCatName val="0"/>
          <c:showSerName val="0"/>
          <c:showPercent val="0"/>
          <c:showBubbleSize val="0"/>
          <c:showLeaderLines val="0"/>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noFill/>
            <a:ln>
              <a:noFill/>
            </a:ln>
          </c:spPr>
          <c:dPt>
            <c:idx val="0"/>
            <c:bubble3D val="0"/>
            <c:spPr>
              <a:noFill/>
              <a:ln w="19050">
                <a:noFill/>
              </a:ln>
              <a:effectLst/>
            </c:spPr>
            <c:extLst>
              <c:ext xmlns:c16="http://schemas.microsoft.com/office/drawing/2014/chart" uri="{C3380CC4-5D6E-409C-BE32-E72D297353CC}">
                <c16:uniqueId val="{00000001-7306-4431-A6BD-03FA4268FE32}"/>
              </c:ext>
            </c:extLst>
          </c:dPt>
          <c:dPt>
            <c:idx val="1"/>
            <c:bubble3D val="0"/>
            <c:spPr>
              <a:noFill/>
              <a:ln w="19050">
                <a:noFill/>
              </a:ln>
              <a:effectLst/>
            </c:spPr>
            <c:extLst>
              <c:ext xmlns:c16="http://schemas.microsoft.com/office/drawing/2014/chart" uri="{C3380CC4-5D6E-409C-BE32-E72D297353CC}">
                <c16:uniqueId val="{00000003-7306-4431-A6BD-03FA4268FE32}"/>
              </c:ext>
            </c:extLst>
          </c:dPt>
          <c:dPt>
            <c:idx val="2"/>
            <c:bubble3D val="0"/>
            <c:spPr>
              <a:noFill/>
              <a:ln w="19050">
                <a:noFill/>
              </a:ln>
              <a:effectLst/>
            </c:spPr>
            <c:extLst>
              <c:ext xmlns:c16="http://schemas.microsoft.com/office/drawing/2014/chart" uri="{C3380CC4-5D6E-409C-BE32-E72D297353CC}">
                <c16:uniqueId val="{00000005-7306-4431-A6BD-03FA4268FE32}"/>
              </c:ext>
            </c:extLst>
          </c:dPt>
          <c:dPt>
            <c:idx val="3"/>
            <c:bubble3D val="0"/>
            <c:spPr>
              <a:noFill/>
              <a:ln w="19050">
                <a:noFill/>
              </a:ln>
              <a:effectLst/>
            </c:spPr>
            <c:extLst>
              <c:ext xmlns:c16="http://schemas.microsoft.com/office/drawing/2014/chart" uri="{C3380CC4-5D6E-409C-BE32-E72D297353CC}">
                <c16:uniqueId val="{00000007-7306-4431-A6BD-03FA4268FE32}"/>
              </c:ext>
            </c:extLst>
          </c:dPt>
          <c:dPt>
            <c:idx val="4"/>
            <c:bubble3D val="0"/>
            <c:spPr>
              <a:noFill/>
              <a:ln w="19050">
                <a:noFill/>
              </a:ln>
              <a:effectLst/>
            </c:spPr>
            <c:extLst>
              <c:ext xmlns:c16="http://schemas.microsoft.com/office/drawing/2014/chart" uri="{C3380CC4-5D6E-409C-BE32-E72D297353CC}">
                <c16:uniqueId val="{00000009-7306-4431-A6BD-03FA4268FE32}"/>
              </c:ext>
            </c:extLst>
          </c:dPt>
          <c:dPt>
            <c:idx val="5"/>
            <c:bubble3D val="0"/>
            <c:spPr>
              <a:noFill/>
              <a:ln w="19050">
                <a:noFill/>
              </a:ln>
              <a:effectLst/>
            </c:spPr>
            <c:extLst>
              <c:ext xmlns:c16="http://schemas.microsoft.com/office/drawing/2014/chart" uri="{C3380CC4-5D6E-409C-BE32-E72D297353CC}">
                <c16:uniqueId val="{0000000B-7306-4431-A6BD-03FA4268FE32}"/>
              </c:ext>
            </c:extLst>
          </c:dPt>
          <c:dPt>
            <c:idx val="6"/>
            <c:bubble3D val="0"/>
            <c:spPr>
              <a:noFill/>
              <a:ln w="19050">
                <a:solidFill>
                  <a:schemeClr val="bg1"/>
                </a:solidFill>
              </a:ln>
              <a:effectLst/>
            </c:spPr>
            <c:extLst>
              <c:ext xmlns:c16="http://schemas.microsoft.com/office/drawing/2014/chart" uri="{C3380CC4-5D6E-409C-BE32-E72D297353CC}">
                <c16:uniqueId val="{0000000D-7306-4431-A6BD-03FA4268FE32}"/>
              </c:ext>
            </c:extLst>
          </c:dPt>
          <c:dPt>
            <c:idx val="7"/>
            <c:bubble3D val="0"/>
            <c:spPr>
              <a:noFill/>
              <a:ln w="19050">
                <a:solidFill>
                  <a:schemeClr val="bg1"/>
                </a:solidFill>
              </a:ln>
              <a:effectLst/>
            </c:spPr>
            <c:extLst>
              <c:ext xmlns:c16="http://schemas.microsoft.com/office/drawing/2014/chart" uri="{C3380CC4-5D6E-409C-BE32-E72D297353CC}">
                <c16:uniqueId val="{0000000F-7306-4431-A6BD-03FA4268FE32}"/>
              </c:ext>
            </c:extLst>
          </c:dPt>
          <c:dPt>
            <c:idx val="8"/>
            <c:bubble3D val="0"/>
            <c:spPr>
              <a:noFill/>
              <a:ln w="19050">
                <a:solidFill>
                  <a:schemeClr val="bg1"/>
                </a:solidFill>
              </a:ln>
              <a:effectLst/>
            </c:spPr>
            <c:extLst>
              <c:ext xmlns:c16="http://schemas.microsoft.com/office/drawing/2014/chart" uri="{C3380CC4-5D6E-409C-BE32-E72D297353CC}">
                <c16:uniqueId val="{00000011-7306-4431-A6BD-03FA4268FE32}"/>
              </c:ext>
            </c:extLst>
          </c:dPt>
          <c:dPt>
            <c:idx val="9"/>
            <c:bubble3D val="0"/>
            <c:spPr>
              <a:noFill/>
              <a:ln w="19050">
                <a:solidFill>
                  <a:schemeClr val="bg1"/>
                </a:solidFill>
              </a:ln>
              <a:effectLst/>
            </c:spPr>
            <c:extLst>
              <c:ext xmlns:c16="http://schemas.microsoft.com/office/drawing/2014/chart" uri="{C3380CC4-5D6E-409C-BE32-E72D297353CC}">
                <c16:uniqueId val="{00000013-7306-4431-A6BD-03FA4268FE32}"/>
              </c:ext>
            </c:extLst>
          </c:dPt>
          <c:dPt>
            <c:idx val="10"/>
            <c:bubble3D val="0"/>
            <c:spPr>
              <a:noFill/>
              <a:ln w="19050">
                <a:solidFill>
                  <a:schemeClr val="bg1"/>
                </a:solidFill>
              </a:ln>
              <a:effectLst/>
            </c:spPr>
            <c:extLst>
              <c:ext xmlns:c16="http://schemas.microsoft.com/office/drawing/2014/chart" uri="{C3380CC4-5D6E-409C-BE32-E72D297353CC}">
                <c16:uniqueId val="{00000015-7306-4431-A6BD-03FA4268FE32}"/>
              </c:ext>
            </c:extLst>
          </c:dPt>
          <c:dPt>
            <c:idx val="11"/>
            <c:bubble3D val="0"/>
            <c:spPr>
              <a:noFill/>
              <a:ln w="19050">
                <a:solidFill>
                  <a:schemeClr val="bg1"/>
                </a:solidFill>
              </a:ln>
              <a:effectLst/>
            </c:spPr>
            <c:extLst>
              <c:ext xmlns:c16="http://schemas.microsoft.com/office/drawing/2014/chart" uri="{C3380CC4-5D6E-409C-BE32-E72D297353CC}">
                <c16:uniqueId val="{00000017-7306-4431-A6BD-03FA4268FE32}"/>
              </c:ext>
            </c:extLst>
          </c:dPt>
          <c:dLbls>
            <c:dLbl>
              <c:idx val="0"/>
              <c:delete val="1"/>
              <c:extLst>
                <c:ext xmlns:c15="http://schemas.microsoft.com/office/drawing/2012/chart" uri="{CE6537A1-D6FC-4f65-9D91-7224C49458BB}"/>
                <c:ext xmlns:c16="http://schemas.microsoft.com/office/drawing/2014/chart" uri="{C3380CC4-5D6E-409C-BE32-E72D297353CC}">
                  <c16:uniqueId val="{00000001-7306-4431-A6BD-03FA4268FE32}"/>
                </c:ext>
              </c:extLst>
            </c:dLbl>
            <c:dLbl>
              <c:idx val="1"/>
              <c:delete val="1"/>
              <c:extLst>
                <c:ext xmlns:c15="http://schemas.microsoft.com/office/drawing/2012/chart" uri="{CE6537A1-D6FC-4f65-9D91-7224C49458BB}"/>
                <c:ext xmlns:c16="http://schemas.microsoft.com/office/drawing/2014/chart" uri="{C3380CC4-5D6E-409C-BE32-E72D297353CC}">
                  <c16:uniqueId val="{00000003-7306-4431-A6BD-03FA4268FE32}"/>
                </c:ext>
              </c:extLst>
            </c:dLbl>
            <c:dLbl>
              <c:idx val="2"/>
              <c:delete val="1"/>
              <c:extLst>
                <c:ext xmlns:c15="http://schemas.microsoft.com/office/drawing/2012/chart" uri="{CE6537A1-D6FC-4f65-9D91-7224C49458BB}"/>
                <c:ext xmlns:c16="http://schemas.microsoft.com/office/drawing/2014/chart" uri="{C3380CC4-5D6E-409C-BE32-E72D297353CC}">
                  <c16:uniqueId val="{00000005-7306-4431-A6BD-03FA4268FE32}"/>
                </c:ext>
              </c:extLst>
            </c:dLbl>
            <c:dLbl>
              <c:idx val="3"/>
              <c:delete val="1"/>
              <c:extLst>
                <c:ext xmlns:c15="http://schemas.microsoft.com/office/drawing/2012/chart" uri="{CE6537A1-D6FC-4f65-9D91-7224C49458BB}"/>
                <c:ext xmlns:c16="http://schemas.microsoft.com/office/drawing/2014/chart" uri="{C3380CC4-5D6E-409C-BE32-E72D297353CC}">
                  <c16:uniqueId val="{00000007-7306-4431-A6BD-03FA4268FE32}"/>
                </c:ext>
              </c:extLst>
            </c:dLbl>
            <c:dLbl>
              <c:idx val="4"/>
              <c:delete val="1"/>
              <c:extLst>
                <c:ext xmlns:c15="http://schemas.microsoft.com/office/drawing/2012/chart" uri="{CE6537A1-D6FC-4f65-9D91-7224C49458BB}"/>
                <c:ext xmlns:c16="http://schemas.microsoft.com/office/drawing/2014/chart" uri="{C3380CC4-5D6E-409C-BE32-E72D297353CC}">
                  <c16:uniqueId val="{00000009-7306-4431-A6BD-03FA4268FE32}"/>
                </c:ext>
              </c:extLst>
            </c:dLbl>
            <c:dLbl>
              <c:idx val="5"/>
              <c:delete val="1"/>
              <c:extLst>
                <c:ext xmlns:c15="http://schemas.microsoft.com/office/drawing/2012/chart" uri="{CE6537A1-D6FC-4f65-9D91-7224C49458BB}"/>
                <c:ext xmlns:c16="http://schemas.microsoft.com/office/drawing/2014/chart" uri="{C3380CC4-5D6E-409C-BE32-E72D297353CC}">
                  <c16:uniqueId val="{0000000B-7306-4431-A6BD-03FA4268FE32}"/>
                </c:ext>
              </c:extLst>
            </c:dLbl>
            <c:dLbl>
              <c:idx val="6"/>
              <c:tx>
                <c:rich>
                  <a:bodyPr/>
                  <a:lstStyle/>
                  <a:p>
                    <a:fld id="{8F08F5B3-44E6-47AF-88C9-241B0345DA7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D-7306-4431-A6BD-03FA4268FE32}"/>
                </c:ext>
              </c:extLst>
            </c:dLbl>
            <c:dLbl>
              <c:idx val="7"/>
              <c:tx>
                <c:rich>
                  <a:bodyPr/>
                  <a:lstStyle/>
                  <a:p>
                    <a:fld id="{1A518A67-31EA-4B76-94A6-5623D77D269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F-7306-4431-A6BD-03FA4268FE32}"/>
                </c:ext>
              </c:extLst>
            </c:dLbl>
            <c:dLbl>
              <c:idx val="8"/>
              <c:tx>
                <c:rich>
                  <a:bodyPr/>
                  <a:lstStyle/>
                  <a:p>
                    <a:fld id="{E9012B7C-0D20-4D34-8519-285215A6B59C}"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7306-4431-A6BD-03FA4268FE32}"/>
                </c:ext>
              </c:extLst>
            </c:dLbl>
            <c:dLbl>
              <c:idx val="9"/>
              <c:tx>
                <c:rich>
                  <a:bodyPr/>
                  <a:lstStyle/>
                  <a:p>
                    <a:fld id="{1294719A-2BC3-4824-B3A8-0F7949295CD4}"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7306-4431-A6BD-03FA4268FE32}"/>
                </c:ext>
              </c:extLst>
            </c:dLbl>
            <c:dLbl>
              <c:idx val="10"/>
              <c:tx>
                <c:rich>
                  <a:bodyPr/>
                  <a:lstStyle/>
                  <a:p>
                    <a:fld id="{AAF90B76-9A0D-444B-AD6A-C880B1E4D41F}"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7306-4431-A6BD-03FA4268FE32}"/>
                </c:ext>
              </c:extLst>
            </c:dLbl>
            <c:dLbl>
              <c:idx val="11"/>
              <c:tx>
                <c:rich>
                  <a:bodyPr/>
                  <a:lstStyle/>
                  <a:p>
                    <a:fld id="{72EA1EC0-334D-4804-9A72-2FD334305955}" type="CELLRANGE">
                      <a:rPr lang="en-GB"/>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7306-4431-A6BD-03FA4268FE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ru-RU"/>
              </a:p>
            </c:txPr>
            <c:showLegendKey val="0"/>
            <c:showVal val="0"/>
            <c:showCatName val="0"/>
            <c:showSerName val="0"/>
            <c:showPercent val="0"/>
            <c:showBubbleSize val="0"/>
            <c:showLeaderLines val="0"/>
            <c:extLst>
              <c:ext xmlns:c15="http://schemas.microsoft.com/office/drawing/2012/chart" uri="{CE6537A1-D6FC-4f65-9D91-7224C49458BB}">
                <c15:showDataLabelsRange val="1"/>
              </c:ext>
            </c:extLst>
          </c:dLbls>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5="http://schemas.microsoft.com/office/drawing/2012/chart" uri="{02D57815-91ED-43cb-92C2-25804820EDAC}">
              <c15:datalabelsRange>
                <c15:f>Processing!$O$18:$O$29</c15:f>
                <c15:dlblRange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15:dlblRangeCache>
              </c15:datalabelsRange>
            </c:ext>
            <c:ext xmlns:c16="http://schemas.microsoft.com/office/drawing/2014/chart" uri="{C3380CC4-5D6E-409C-BE32-E72D297353CC}">
              <c16:uniqueId val="{00000018-7306-4431-A6BD-03FA4268FE32}"/>
            </c:ext>
          </c:extLst>
        </c:ser>
        <c:dLbls>
          <c:showLegendKey val="0"/>
          <c:showVal val="0"/>
          <c:showCatName val="0"/>
          <c:showSerName val="0"/>
          <c:showPercent val="0"/>
          <c:showBubbleSize val="0"/>
          <c:showLeaderLines val="0"/>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63500" dir="2700000" algn="tl" rotWithShape="0">
                <a:srgbClr val="052C6D">
                  <a:alpha val="40000"/>
                </a:srgbClr>
              </a:outerShdw>
            </a:effectLst>
          </c:spPr>
          <c:dPt>
            <c:idx val="0"/>
            <c:bubble3D val="0"/>
            <c:spPr>
              <a:gradFill flip="none" rotWithShape="1">
                <a:gsLst>
                  <a:gs pos="24000">
                    <a:srgbClr val="008E7A"/>
                  </a:gs>
                  <a:gs pos="100000">
                    <a:srgbClr val="00AA95"/>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1-042C-427A-BE73-AE62D35931C6}"/>
              </c:ext>
            </c:extLst>
          </c:dPt>
          <c:dPt>
            <c:idx val="1"/>
            <c:bubble3D val="0"/>
            <c:spPr>
              <a:gradFill flip="none" rotWithShape="1">
                <a:gsLst>
                  <a:gs pos="0">
                    <a:srgbClr val="2384F9"/>
                  </a:gs>
                  <a:gs pos="100000">
                    <a:srgbClr val="023554"/>
                  </a:gs>
                </a:gsLst>
                <a:path path="circle">
                  <a:fillToRect l="100000" b="100000"/>
                </a:path>
                <a:tileRect t="-100000" r="-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3-042C-427A-BE73-AE62D35931C6}"/>
              </c:ext>
            </c:extLst>
          </c:dPt>
          <c:dPt>
            <c:idx val="2"/>
            <c:bubble3D val="0"/>
            <c:spPr>
              <a:gradFill flip="none" rotWithShape="1">
                <a:gsLst>
                  <a:gs pos="26000">
                    <a:srgbClr val="F9A811"/>
                  </a:gs>
                  <a:gs pos="79000">
                    <a:srgbClr val="D7511E"/>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5-042C-427A-BE73-AE62D35931C6}"/>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042C-427A-BE73-AE62D35931C6}"/>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tx>
            <c:v>fill</c:v>
          </c:tx>
          <c:spPr>
            <a:gradFill>
              <a:gsLst>
                <a:gs pos="11000">
                  <a:srgbClr val="0F8668"/>
                </a:gs>
                <a:gs pos="100000">
                  <a:srgbClr val="00916A">
                    <a:alpha val="0"/>
                  </a:srgbClr>
                </a:gs>
              </a:gsLst>
              <a:lin ang="5400000" scaled="0"/>
            </a:gradFill>
            <a:ln>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E6CD-4941-BEEF-84B72F351D59}"/>
            </c:ext>
          </c:extLst>
        </c:ser>
        <c:dLbls>
          <c:showLegendKey val="0"/>
          <c:showVal val="0"/>
          <c:showCatName val="0"/>
          <c:showSerName val="0"/>
          <c:showPercent val="0"/>
          <c:showBubbleSize val="0"/>
        </c:dLbls>
        <c:axId val="765226703"/>
        <c:axId val="765249263"/>
      </c:areaChart>
      <c:lineChart>
        <c:grouping val="standard"/>
        <c:varyColors val="0"/>
        <c:ser>
          <c:idx val="0"/>
          <c:order val="0"/>
          <c:tx>
            <c:strRef>
              <c:f>Processing!$F$2</c:f>
              <c:strCache>
                <c:ptCount val="1"/>
                <c:pt idx="0">
                  <c:v>Visitors</c:v>
                </c:pt>
              </c:strCache>
            </c:strRef>
          </c:tx>
          <c:spPr>
            <a:ln w="19050" cap="rnd">
              <a:solidFill>
                <a:srgbClr val="37E9BA"/>
              </a:solidFill>
              <a:round/>
            </a:ln>
            <a:effectLst/>
          </c:spPr>
          <c:marker>
            <c:symbol val="none"/>
          </c:marke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1-E6CD-4941-BEEF-84B72F351D59}"/>
            </c:ext>
          </c:extLst>
        </c:ser>
        <c:dLbls>
          <c:showLegendKey val="0"/>
          <c:showVal val="0"/>
          <c:showCatName val="0"/>
          <c:showSerName val="0"/>
          <c:showPercent val="0"/>
          <c:showBubbleSize val="0"/>
        </c:dLbls>
        <c:marker val="1"/>
        <c:smooth val="0"/>
        <c:axId val="765226703"/>
        <c:axId val="765249263"/>
      </c:lineChart>
      <c:catAx>
        <c:axId val="765226703"/>
        <c:scaling>
          <c:orientation val="minMax"/>
        </c:scaling>
        <c:delete val="1"/>
        <c:axPos val="b"/>
        <c:majorTickMark val="none"/>
        <c:minorTickMark val="none"/>
        <c:tickLblPos val="nextTo"/>
        <c:crossAx val="765249263"/>
        <c:crosses val="autoZero"/>
        <c:auto val="1"/>
        <c:lblAlgn val="ctr"/>
        <c:lblOffset val="100"/>
        <c:noMultiLvlLbl val="0"/>
      </c:catAx>
      <c:valAx>
        <c:axId val="765249263"/>
        <c:scaling>
          <c:orientation val="minMax"/>
        </c:scaling>
        <c:delete val="1"/>
        <c:axPos val="l"/>
        <c:numFmt formatCode="General" sourceLinked="1"/>
        <c:majorTickMark val="none"/>
        <c:minorTickMark val="none"/>
        <c:tickLblPos val="nextTo"/>
        <c:crossAx val="765226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Processing!$G$17</c:f>
              <c:strCache>
                <c:ptCount val="1"/>
                <c:pt idx="0">
                  <c:v>Product A</c:v>
                </c:pt>
              </c:strCache>
            </c:strRef>
          </c:tx>
          <c:spPr>
            <a:solidFill>
              <a:srgbClr val="2384F9"/>
            </a:solidFill>
            <a:ln w="63500">
              <a:gradFill>
                <a:gsLst>
                  <a:gs pos="0">
                    <a:srgbClr val="2384F9"/>
                  </a:gs>
                  <a:gs pos="88000">
                    <a:srgbClr val="13BDFC"/>
                  </a:gs>
                </a:gsLst>
                <a:lin ang="5400000" scaled="1"/>
              </a:gradFill>
            </a:ln>
            <a:effectLst/>
          </c:spPr>
          <c:invertIfNegative val="0"/>
          <c:val>
            <c:numRef>
              <c:f>Processing!$G$18:$G$29</c:f>
              <c:numCache>
                <c:formatCode>General</c:formatCode>
                <c:ptCount val="12"/>
                <c:pt idx="0">
                  <c:v>505000</c:v>
                </c:pt>
                <c:pt idx="1">
                  <c:v>586911</c:v>
                </c:pt>
                <c:pt idx="2">
                  <c:v>671347</c:v>
                </c:pt>
                <c:pt idx="3">
                  <c:v>581356</c:v>
                </c:pt>
                <c:pt idx="4">
                  <c:v>547521</c:v>
                </c:pt>
                <c:pt idx="5">
                  <c:v>562570</c:v>
                </c:pt>
                <c:pt idx="6">
                  <c:v>456722</c:v>
                </c:pt>
                <c:pt idx="7">
                  <c:v>400162</c:v>
                </c:pt>
                <c:pt idx="8">
                  <c:v>352187</c:v>
                </c:pt>
                <c:pt idx="9">
                  <c:v>355520</c:v>
                </c:pt>
                <c:pt idx="10">
                  <c:v>426422</c:v>
                </c:pt>
                <c:pt idx="11">
                  <c:v>429250</c:v>
                </c:pt>
              </c:numCache>
            </c:numRef>
          </c:val>
          <c:extLst>
            <c:ext xmlns:c16="http://schemas.microsoft.com/office/drawing/2014/chart" uri="{C3380CC4-5D6E-409C-BE32-E72D297353CC}">
              <c16:uniqueId val="{00000000-B5DC-42C8-AF4A-37BF634C8C6E}"/>
            </c:ext>
          </c:extLst>
        </c:ser>
        <c:dLbls>
          <c:showLegendKey val="0"/>
          <c:showVal val="0"/>
          <c:showCatName val="0"/>
          <c:showSerName val="0"/>
          <c:showPercent val="0"/>
          <c:showBubbleSize val="0"/>
        </c:dLbls>
        <c:gapWidth val="200"/>
        <c:overlap val="-27"/>
        <c:axId val="765267983"/>
        <c:axId val="765277103"/>
      </c:barChart>
      <c:catAx>
        <c:axId val="765267983"/>
        <c:scaling>
          <c:orientation val="minMax"/>
        </c:scaling>
        <c:delete val="1"/>
        <c:axPos val="b"/>
        <c:majorTickMark val="none"/>
        <c:minorTickMark val="none"/>
        <c:tickLblPos val="nextTo"/>
        <c:crossAx val="765277103"/>
        <c:crosses val="autoZero"/>
        <c:auto val="1"/>
        <c:lblAlgn val="ctr"/>
        <c:lblOffset val="100"/>
        <c:noMultiLvlLbl val="0"/>
      </c:catAx>
      <c:valAx>
        <c:axId val="765277103"/>
        <c:scaling>
          <c:orientation val="minMax"/>
        </c:scaling>
        <c:delete val="1"/>
        <c:axPos val="l"/>
        <c:numFmt formatCode="General" sourceLinked="1"/>
        <c:majorTickMark val="none"/>
        <c:minorTickMark val="none"/>
        <c:tickLblPos val="nextTo"/>
        <c:crossAx val="765267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rgbClr val="055F71"/>
            </a:soli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2111-4042-ABC4-CA55D6D5A067}"/>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2111-4042-ABC4-CA55D6D5A067}"/>
            </c:ext>
          </c:extLst>
        </c:ser>
        <c:dLbls>
          <c:showLegendKey val="0"/>
          <c:showVal val="0"/>
          <c:showCatName val="0"/>
          <c:showSerName val="0"/>
          <c:showPercent val="0"/>
          <c:showBubbleSize val="0"/>
        </c:dLbls>
        <c:gapWidth val="4"/>
        <c:overlap val="100"/>
        <c:axId val="462405791"/>
        <c:axId val="462391391"/>
      </c:barChart>
      <c:catAx>
        <c:axId val="462405791"/>
        <c:scaling>
          <c:orientation val="minMax"/>
        </c:scaling>
        <c:delete val="1"/>
        <c:axPos val="l"/>
        <c:numFmt formatCode="General" sourceLinked="1"/>
        <c:majorTickMark val="none"/>
        <c:minorTickMark val="none"/>
        <c:tickLblPos val="nextTo"/>
        <c:crossAx val="462391391"/>
        <c:crosses val="autoZero"/>
        <c:auto val="1"/>
        <c:lblAlgn val="ctr"/>
        <c:lblOffset val="100"/>
        <c:noMultiLvlLbl val="0"/>
      </c:catAx>
      <c:valAx>
        <c:axId val="462391391"/>
        <c:scaling>
          <c:orientation val="minMax"/>
        </c:scaling>
        <c:delete val="1"/>
        <c:axPos val="b"/>
        <c:numFmt formatCode="0%" sourceLinked="1"/>
        <c:majorTickMark val="none"/>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2068-48A2-BF95-0C99C572A01D}"/>
              </c:ext>
            </c:extLst>
          </c:dPt>
          <c:dPt>
            <c:idx val="1"/>
            <c:bubble3D val="0"/>
            <c:spPr>
              <a:noFill/>
              <a:ln w="19050">
                <a:noFill/>
              </a:ln>
              <a:effectLst/>
            </c:spPr>
            <c:extLst>
              <c:ext xmlns:c16="http://schemas.microsoft.com/office/drawing/2014/chart" uri="{C3380CC4-5D6E-409C-BE32-E72D297353CC}">
                <c16:uniqueId val="{00000003-2068-48A2-BF95-0C99C572A01D}"/>
              </c:ext>
            </c:extLst>
          </c:dPt>
          <c:dPt>
            <c:idx val="2"/>
            <c:bubble3D val="0"/>
            <c:spPr>
              <a:noFill/>
              <a:ln w="19050">
                <a:noFill/>
              </a:ln>
              <a:effectLst/>
            </c:spPr>
            <c:extLst>
              <c:ext xmlns:c16="http://schemas.microsoft.com/office/drawing/2014/chart" uri="{C3380CC4-5D6E-409C-BE32-E72D297353CC}">
                <c16:uniqueId val="{00000005-2068-48A2-BF95-0C99C572A01D}"/>
              </c:ext>
            </c:extLst>
          </c:dPt>
          <c:dPt>
            <c:idx val="3"/>
            <c:bubble3D val="0"/>
            <c:spPr>
              <a:noFill/>
              <a:ln w="19050">
                <a:noFill/>
              </a:ln>
              <a:effectLst/>
            </c:spPr>
            <c:extLst>
              <c:ext xmlns:c16="http://schemas.microsoft.com/office/drawing/2014/chart" uri="{C3380CC4-5D6E-409C-BE32-E72D297353CC}">
                <c16:uniqueId val="{00000007-2068-48A2-BF95-0C99C572A01D}"/>
              </c:ext>
            </c:extLst>
          </c:dPt>
          <c:dPt>
            <c:idx val="4"/>
            <c:bubble3D val="0"/>
            <c:spPr>
              <a:noFill/>
              <a:ln w="19050">
                <a:noFill/>
              </a:ln>
              <a:effectLst/>
            </c:spPr>
            <c:extLst>
              <c:ext xmlns:c16="http://schemas.microsoft.com/office/drawing/2014/chart" uri="{C3380CC4-5D6E-409C-BE32-E72D297353CC}">
                <c16:uniqueId val="{00000009-2068-48A2-BF95-0C99C572A01D}"/>
              </c:ext>
            </c:extLst>
          </c:dPt>
          <c:dPt>
            <c:idx val="5"/>
            <c:bubble3D val="0"/>
            <c:spPr>
              <a:noFill/>
              <a:ln w="19050">
                <a:noFill/>
              </a:ln>
              <a:effectLst/>
            </c:spPr>
            <c:extLst>
              <c:ext xmlns:c16="http://schemas.microsoft.com/office/drawing/2014/chart" uri="{C3380CC4-5D6E-409C-BE32-E72D297353CC}">
                <c16:uniqueId val="{0000000B-2068-48A2-BF95-0C99C572A01D}"/>
              </c:ext>
            </c:extLst>
          </c:dPt>
          <c:dPt>
            <c:idx val="6"/>
            <c:bubble3D val="0"/>
            <c:spPr>
              <a:solidFill>
                <a:schemeClr val="bg1">
                  <a:alpha val="20000"/>
                </a:schemeClr>
              </a:solidFill>
              <a:ln w="19050">
                <a:noFill/>
              </a:ln>
              <a:effectLst/>
            </c:spPr>
            <c:extLst>
              <c:ext xmlns:c16="http://schemas.microsoft.com/office/drawing/2014/chart" uri="{C3380CC4-5D6E-409C-BE32-E72D297353CC}">
                <c16:uniqueId val="{0000000D-2068-48A2-BF95-0C99C572A01D}"/>
              </c:ext>
            </c:extLst>
          </c:dPt>
          <c:dPt>
            <c:idx val="7"/>
            <c:bubble3D val="0"/>
            <c:spPr>
              <a:solidFill>
                <a:schemeClr val="bg1">
                  <a:alpha val="20000"/>
                </a:schemeClr>
              </a:solidFill>
              <a:ln w="19050">
                <a:noFill/>
              </a:ln>
              <a:effectLst/>
            </c:spPr>
            <c:extLst>
              <c:ext xmlns:c16="http://schemas.microsoft.com/office/drawing/2014/chart" uri="{C3380CC4-5D6E-409C-BE32-E72D297353CC}">
                <c16:uniqueId val="{0000000F-2068-48A2-BF95-0C99C572A01D}"/>
              </c:ext>
            </c:extLst>
          </c:dPt>
          <c:dPt>
            <c:idx val="8"/>
            <c:bubble3D val="0"/>
            <c:spPr>
              <a:solidFill>
                <a:schemeClr val="bg1">
                  <a:alpha val="20000"/>
                </a:schemeClr>
              </a:solidFill>
              <a:ln w="19050">
                <a:noFill/>
              </a:ln>
              <a:effectLst/>
            </c:spPr>
            <c:extLst>
              <c:ext xmlns:c16="http://schemas.microsoft.com/office/drawing/2014/chart" uri="{C3380CC4-5D6E-409C-BE32-E72D297353CC}">
                <c16:uniqueId val="{00000011-2068-48A2-BF95-0C99C572A01D}"/>
              </c:ext>
            </c:extLst>
          </c:dPt>
          <c:dPt>
            <c:idx val="9"/>
            <c:bubble3D val="0"/>
            <c:spPr>
              <a:solidFill>
                <a:schemeClr val="bg1">
                  <a:alpha val="20000"/>
                </a:schemeClr>
              </a:solidFill>
              <a:ln w="19050">
                <a:noFill/>
              </a:ln>
              <a:effectLst/>
            </c:spPr>
            <c:extLst>
              <c:ext xmlns:c16="http://schemas.microsoft.com/office/drawing/2014/chart" uri="{C3380CC4-5D6E-409C-BE32-E72D297353CC}">
                <c16:uniqueId val="{00000013-2068-48A2-BF95-0C99C572A01D}"/>
              </c:ext>
            </c:extLst>
          </c:dPt>
          <c:dPt>
            <c:idx val="10"/>
            <c:bubble3D val="0"/>
            <c:spPr>
              <a:solidFill>
                <a:schemeClr val="bg1">
                  <a:alpha val="20000"/>
                </a:schemeClr>
              </a:solidFill>
              <a:ln w="19050">
                <a:noFill/>
              </a:ln>
              <a:effectLst/>
            </c:spPr>
            <c:extLst>
              <c:ext xmlns:c16="http://schemas.microsoft.com/office/drawing/2014/chart" uri="{C3380CC4-5D6E-409C-BE32-E72D297353CC}">
                <c16:uniqueId val="{00000015-2068-48A2-BF95-0C99C572A01D}"/>
              </c:ext>
            </c:extLst>
          </c:dPt>
          <c:dPt>
            <c:idx val="11"/>
            <c:bubble3D val="0"/>
            <c:spPr>
              <a:solidFill>
                <a:schemeClr val="bg1">
                  <a:alpha val="20000"/>
                </a:schemeClr>
              </a:solidFill>
              <a:ln w="19050">
                <a:noFill/>
              </a:ln>
              <a:effectLst/>
            </c:spPr>
            <c:extLst>
              <c:ext xmlns:c16="http://schemas.microsoft.com/office/drawing/2014/chart" uri="{C3380CC4-5D6E-409C-BE32-E72D297353CC}">
                <c16:uniqueId val="{00000017-2068-48A2-BF95-0C99C572A01D}"/>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2068-48A2-BF95-0C99C572A01D}"/>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2068-48A2-BF95-0C99C572A01D}"/>
              </c:ext>
            </c:extLst>
          </c:dPt>
          <c:dPt>
            <c:idx val="1"/>
            <c:bubble3D val="0"/>
            <c:spPr>
              <a:noFill/>
              <a:ln w="19050">
                <a:noFill/>
              </a:ln>
              <a:effectLst/>
            </c:spPr>
            <c:extLst>
              <c:ext xmlns:c16="http://schemas.microsoft.com/office/drawing/2014/chart" uri="{C3380CC4-5D6E-409C-BE32-E72D297353CC}">
                <c16:uniqueId val="{0000001C-2068-48A2-BF95-0C99C572A01D}"/>
              </c:ext>
            </c:extLst>
          </c:dPt>
          <c:dPt>
            <c:idx val="2"/>
            <c:bubble3D val="0"/>
            <c:spPr>
              <a:solidFill>
                <a:schemeClr val="bg1"/>
              </a:solidFill>
              <a:ln w="19050">
                <a:noFill/>
              </a:ln>
              <a:effectLst/>
            </c:spPr>
            <c:extLst>
              <c:ext xmlns:c16="http://schemas.microsoft.com/office/drawing/2014/chart" uri="{C3380CC4-5D6E-409C-BE32-E72D297353CC}">
                <c16:uniqueId val="{0000001E-2068-48A2-BF95-0C99C572A01D}"/>
              </c:ext>
            </c:extLst>
          </c:dPt>
          <c:dPt>
            <c:idx val="3"/>
            <c:bubble3D val="0"/>
            <c:spPr>
              <a:solidFill>
                <a:srgbClr val="CEB5DD"/>
              </a:solidFill>
              <a:ln w="19050">
                <a:noFill/>
              </a:ln>
              <a:effectLst/>
            </c:spPr>
            <c:extLst>
              <c:ext xmlns:c16="http://schemas.microsoft.com/office/drawing/2014/chart" uri="{C3380CC4-5D6E-409C-BE32-E72D297353CC}">
                <c16:uniqueId val="{00000020-2068-48A2-BF95-0C99C572A01D}"/>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21-2068-48A2-BF95-0C99C572A01D}"/>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alpha val="20000"/>
                </a:schemeClr>
              </a:solidFill>
              <a:ln w="19050">
                <a:noFill/>
              </a:ln>
              <a:effectLst/>
            </c:spPr>
            <c:extLst>
              <c:ext xmlns:c16="http://schemas.microsoft.com/office/drawing/2014/chart" uri="{C3380CC4-5D6E-409C-BE32-E72D297353CC}">
                <c16:uniqueId val="{00000001-A4DC-4B62-9F6B-A903C41E9F02}"/>
              </c:ext>
            </c:extLst>
          </c:dPt>
          <c:dPt>
            <c:idx val="1"/>
            <c:bubble3D val="0"/>
            <c:spPr>
              <a:solidFill>
                <a:schemeClr val="bg1">
                  <a:alpha val="20000"/>
                </a:schemeClr>
              </a:solidFill>
              <a:ln w="19050">
                <a:noFill/>
              </a:ln>
              <a:effectLst/>
            </c:spPr>
            <c:extLst>
              <c:ext xmlns:c16="http://schemas.microsoft.com/office/drawing/2014/chart" uri="{C3380CC4-5D6E-409C-BE32-E72D297353CC}">
                <c16:uniqueId val="{00000003-A4DC-4B62-9F6B-A903C41E9F02}"/>
              </c:ext>
            </c:extLst>
          </c:dPt>
          <c:dPt>
            <c:idx val="2"/>
            <c:bubble3D val="0"/>
            <c:spPr>
              <a:solidFill>
                <a:schemeClr val="bg1">
                  <a:alpha val="20000"/>
                </a:schemeClr>
              </a:solidFill>
              <a:ln w="19050">
                <a:noFill/>
              </a:ln>
              <a:effectLst/>
            </c:spPr>
            <c:extLst>
              <c:ext xmlns:c16="http://schemas.microsoft.com/office/drawing/2014/chart" uri="{C3380CC4-5D6E-409C-BE32-E72D297353CC}">
                <c16:uniqueId val="{00000005-A4DC-4B62-9F6B-A903C41E9F02}"/>
              </c:ext>
            </c:extLst>
          </c:dPt>
          <c:dPt>
            <c:idx val="3"/>
            <c:bubble3D val="0"/>
            <c:spPr>
              <a:solidFill>
                <a:schemeClr val="bg1">
                  <a:alpha val="20000"/>
                </a:schemeClr>
              </a:solidFill>
              <a:ln w="19050">
                <a:noFill/>
              </a:ln>
              <a:effectLst/>
            </c:spPr>
            <c:extLst>
              <c:ext xmlns:c16="http://schemas.microsoft.com/office/drawing/2014/chart" uri="{C3380CC4-5D6E-409C-BE32-E72D297353CC}">
                <c16:uniqueId val="{00000007-A4DC-4B62-9F6B-A903C41E9F02}"/>
              </c:ext>
            </c:extLst>
          </c:dPt>
          <c:dPt>
            <c:idx val="4"/>
            <c:bubble3D val="0"/>
            <c:spPr>
              <a:solidFill>
                <a:schemeClr val="bg1">
                  <a:alpha val="20000"/>
                </a:schemeClr>
              </a:solidFill>
              <a:ln w="19050">
                <a:noFill/>
              </a:ln>
              <a:effectLst/>
            </c:spPr>
            <c:extLst>
              <c:ext xmlns:c16="http://schemas.microsoft.com/office/drawing/2014/chart" uri="{C3380CC4-5D6E-409C-BE32-E72D297353CC}">
                <c16:uniqueId val="{00000009-A4DC-4B62-9F6B-A903C41E9F02}"/>
              </c:ext>
            </c:extLst>
          </c:dPt>
          <c:dPt>
            <c:idx val="5"/>
            <c:bubble3D val="0"/>
            <c:spPr>
              <a:solidFill>
                <a:schemeClr val="bg1">
                  <a:alpha val="20000"/>
                </a:schemeClr>
              </a:solidFill>
              <a:ln w="19050">
                <a:noFill/>
              </a:ln>
              <a:effectLst/>
            </c:spPr>
            <c:extLst>
              <c:ext xmlns:c16="http://schemas.microsoft.com/office/drawing/2014/chart" uri="{C3380CC4-5D6E-409C-BE32-E72D297353CC}">
                <c16:uniqueId val="{0000000B-A4DC-4B62-9F6B-A903C41E9F02}"/>
              </c:ext>
            </c:extLst>
          </c:dPt>
          <c:dPt>
            <c:idx val="6"/>
            <c:bubble3D val="0"/>
            <c:spPr>
              <a:noFill/>
              <a:ln w="19050">
                <a:noFill/>
              </a:ln>
              <a:effectLst/>
            </c:spPr>
            <c:extLst>
              <c:ext xmlns:c16="http://schemas.microsoft.com/office/drawing/2014/chart" uri="{C3380CC4-5D6E-409C-BE32-E72D297353CC}">
                <c16:uniqueId val="{0000000D-A4DC-4B62-9F6B-A903C41E9F02}"/>
              </c:ext>
            </c:extLst>
          </c:dPt>
          <c:dPt>
            <c:idx val="7"/>
            <c:bubble3D val="0"/>
            <c:spPr>
              <a:noFill/>
              <a:ln w="19050">
                <a:noFill/>
              </a:ln>
              <a:effectLst/>
            </c:spPr>
            <c:extLst>
              <c:ext xmlns:c16="http://schemas.microsoft.com/office/drawing/2014/chart" uri="{C3380CC4-5D6E-409C-BE32-E72D297353CC}">
                <c16:uniqueId val="{0000000F-A4DC-4B62-9F6B-A903C41E9F02}"/>
              </c:ext>
            </c:extLst>
          </c:dPt>
          <c:dPt>
            <c:idx val="8"/>
            <c:bubble3D val="0"/>
            <c:spPr>
              <a:noFill/>
              <a:ln w="19050">
                <a:noFill/>
              </a:ln>
              <a:effectLst/>
            </c:spPr>
            <c:extLst>
              <c:ext xmlns:c16="http://schemas.microsoft.com/office/drawing/2014/chart" uri="{C3380CC4-5D6E-409C-BE32-E72D297353CC}">
                <c16:uniqueId val="{00000011-A4DC-4B62-9F6B-A903C41E9F02}"/>
              </c:ext>
            </c:extLst>
          </c:dPt>
          <c:dPt>
            <c:idx val="9"/>
            <c:bubble3D val="0"/>
            <c:spPr>
              <a:noFill/>
              <a:ln w="19050">
                <a:noFill/>
              </a:ln>
              <a:effectLst/>
            </c:spPr>
            <c:extLst>
              <c:ext xmlns:c16="http://schemas.microsoft.com/office/drawing/2014/chart" uri="{C3380CC4-5D6E-409C-BE32-E72D297353CC}">
                <c16:uniqueId val="{00000013-A4DC-4B62-9F6B-A903C41E9F02}"/>
              </c:ext>
            </c:extLst>
          </c:dPt>
          <c:dPt>
            <c:idx val="10"/>
            <c:bubble3D val="0"/>
            <c:spPr>
              <a:noFill/>
              <a:ln w="19050">
                <a:noFill/>
              </a:ln>
              <a:effectLst/>
            </c:spPr>
            <c:extLst>
              <c:ext xmlns:c16="http://schemas.microsoft.com/office/drawing/2014/chart" uri="{C3380CC4-5D6E-409C-BE32-E72D297353CC}">
                <c16:uniqueId val="{00000015-A4DC-4B62-9F6B-A903C41E9F02}"/>
              </c:ext>
            </c:extLst>
          </c:dPt>
          <c:dPt>
            <c:idx val="11"/>
            <c:bubble3D val="0"/>
            <c:spPr>
              <a:noFill/>
              <a:ln w="19050">
                <a:noFill/>
              </a:ln>
              <a:effectLst/>
            </c:spPr>
            <c:extLst>
              <c:ext xmlns:c16="http://schemas.microsoft.com/office/drawing/2014/chart" uri="{C3380CC4-5D6E-409C-BE32-E72D297353CC}">
                <c16:uniqueId val="{00000017-A4DC-4B62-9F6B-A903C41E9F02}"/>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A4DC-4B62-9F6B-A903C41E9F02}"/>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solidFill>
                <a:srgbClr val="CEB5DD"/>
              </a:solidFill>
              <a:ln w="19050">
                <a:noFill/>
              </a:ln>
              <a:effectLst/>
            </c:spPr>
            <c:extLst>
              <c:ext xmlns:c16="http://schemas.microsoft.com/office/drawing/2014/chart" uri="{C3380CC4-5D6E-409C-BE32-E72D297353CC}">
                <c16:uniqueId val="{0000001A-A4DC-4B62-9F6B-A903C41E9F02}"/>
              </c:ext>
            </c:extLst>
          </c:dPt>
          <c:dPt>
            <c:idx val="1"/>
            <c:bubble3D val="0"/>
            <c:spPr>
              <a:solidFill>
                <a:schemeClr val="bg1"/>
              </a:solidFill>
              <a:ln w="19050">
                <a:noFill/>
              </a:ln>
              <a:effectLst/>
            </c:spPr>
            <c:extLst>
              <c:ext xmlns:c16="http://schemas.microsoft.com/office/drawing/2014/chart" uri="{C3380CC4-5D6E-409C-BE32-E72D297353CC}">
                <c16:uniqueId val="{0000001C-A4DC-4B62-9F6B-A903C41E9F02}"/>
              </c:ext>
            </c:extLst>
          </c:dPt>
          <c:dPt>
            <c:idx val="2"/>
            <c:bubble3D val="0"/>
            <c:spPr>
              <a:noFill/>
              <a:ln w="19050">
                <a:noFill/>
              </a:ln>
              <a:effectLst/>
            </c:spPr>
            <c:extLst>
              <c:ext xmlns:c16="http://schemas.microsoft.com/office/drawing/2014/chart" uri="{C3380CC4-5D6E-409C-BE32-E72D297353CC}">
                <c16:uniqueId val="{0000001E-A4DC-4B62-9F6B-A903C41E9F02}"/>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F-A4DC-4B62-9F6B-A903C41E9F02}"/>
            </c:ext>
          </c:extLst>
        </c:ser>
        <c:dLbls>
          <c:showLegendKey val="0"/>
          <c:showVal val="0"/>
          <c:showCatName val="0"/>
          <c:showSerName val="0"/>
          <c:showPercent val="0"/>
          <c:showBubbleSize val="0"/>
          <c:showLeaderLines val="1"/>
        </c:dLbls>
        <c:firstSliceAng val="270"/>
        <c:holeSize val="73"/>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25400">
              <a:noFill/>
            </a:ln>
            <a:effectLst>
              <a:outerShdw blurRad="50800" dist="38100" dir="8100000" algn="tr" rotWithShape="0">
                <a:prstClr val="black">
                  <a:alpha val="40000"/>
                </a:prstClr>
              </a:outerShdw>
            </a:effectLst>
          </c:spPr>
          <c:dPt>
            <c:idx val="0"/>
            <c:bubble3D val="0"/>
            <c:spPr>
              <a:solidFill>
                <a:srgbClr val="D3F1ED"/>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1-3BC5-4853-A4DB-0CD3BA76CA9E}"/>
              </c:ext>
            </c:extLst>
          </c:dPt>
          <c:dPt>
            <c:idx val="1"/>
            <c:bubble3D val="0"/>
            <c:spPr>
              <a:solidFill>
                <a:srgbClr val="34A696"/>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3-3BC5-4853-A4DB-0CD3BA76CA9E}"/>
              </c:ext>
            </c:extLst>
          </c:dPt>
          <c:dPt>
            <c:idx val="2"/>
            <c:bubble3D val="0"/>
            <c:spPr>
              <a:solidFill>
                <a:srgbClr val="70D2C3"/>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5-3BC5-4853-A4DB-0CD3BA76CA9E}"/>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3BC5-4853-A4DB-0CD3BA76CA9E}"/>
            </c:ext>
          </c:extLst>
        </c:ser>
        <c:dLbls>
          <c:showLegendKey val="0"/>
          <c:showVal val="0"/>
          <c:showCatName val="0"/>
          <c:showSerName val="0"/>
          <c:showPercent val="0"/>
          <c:showBubbleSize val="0"/>
          <c:showLeaderLines val="1"/>
        </c:dLbls>
        <c:firstSliceAng val="0"/>
        <c:holeSize val="30"/>
      </c:doughnutChart>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4"/>
          <c:order val="4"/>
          <c:tx>
            <c:v>fill S</c:v>
          </c:tx>
          <c:spPr>
            <a:gradFill>
              <a:gsLst>
                <a:gs pos="0">
                  <a:srgbClr val="00C5AE">
                    <a:alpha val="0"/>
                  </a:srgbClr>
                </a:gs>
                <a:gs pos="73000">
                  <a:srgbClr val="00C5AE">
                    <a:alpha val="25000"/>
                  </a:srgbClr>
                </a:gs>
              </a:gsLst>
              <a:lin ang="5400000" scaled="0"/>
            </a:gradFill>
            <a:ln>
              <a:noFill/>
            </a:ln>
            <a:effectLst/>
          </c:spPr>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extLst>
            <c:ext xmlns:c16="http://schemas.microsoft.com/office/drawing/2014/chart" uri="{C3380CC4-5D6E-409C-BE32-E72D297353CC}">
              <c16:uniqueId val="{00000000-9FA2-4BF2-94E8-58934E1A78DD}"/>
            </c:ext>
          </c:extLst>
        </c:ser>
        <c:ser>
          <c:idx val="5"/>
          <c:order val="5"/>
          <c:tx>
            <c:v>fill P</c:v>
          </c:tx>
          <c:spPr>
            <a:gradFill>
              <a:gsLst>
                <a:gs pos="0">
                  <a:srgbClr val="2384F9">
                    <a:alpha val="0"/>
                  </a:srgbClr>
                </a:gs>
                <a:gs pos="80000">
                  <a:srgbClr val="2384F9">
                    <a:alpha val="25000"/>
                  </a:srgbClr>
                </a:gs>
              </a:gsLst>
              <a:lin ang="5400000" scaled="0"/>
            </a:gradFill>
            <a:ln>
              <a:noFill/>
            </a:ln>
            <a:effectLst/>
          </c:spPr>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extLst>
            <c:ext xmlns:c16="http://schemas.microsoft.com/office/drawing/2014/chart" uri="{C3380CC4-5D6E-409C-BE32-E72D297353CC}">
              <c16:uniqueId val="{00000001-9FA2-4BF2-94E8-58934E1A78DD}"/>
            </c:ext>
          </c:extLst>
        </c:ser>
        <c:dLbls>
          <c:showLegendKey val="0"/>
          <c:showVal val="0"/>
          <c:showCatName val="0"/>
          <c:showSerName val="0"/>
          <c:showPercent val="0"/>
          <c:showBubbleSize val="0"/>
        </c:dLbls>
        <c:axId val="765213263"/>
        <c:axId val="765203663"/>
      </c:areaChart>
      <c:lineChart>
        <c:grouping val="standard"/>
        <c:varyColors val="0"/>
        <c:ser>
          <c:idx val="0"/>
          <c:order val="0"/>
          <c:tx>
            <c:strRef>
              <c:f>Processing!$S$2</c:f>
              <c:strCache>
                <c:ptCount val="1"/>
                <c:pt idx="0">
                  <c:v>Sales Volume</c:v>
                </c:pt>
              </c:strCache>
            </c:strRef>
          </c:tx>
          <c:spPr>
            <a:ln w="19050" cap="rnd">
              <a:solidFill>
                <a:srgbClr val="00C5AE"/>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smooth val="1"/>
          <c:extLst>
            <c:ext xmlns:c16="http://schemas.microsoft.com/office/drawing/2014/chart" uri="{C3380CC4-5D6E-409C-BE32-E72D297353CC}">
              <c16:uniqueId val="{00000002-9FA2-4BF2-94E8-58934E1A78DD}"/>
            </c:ext>
          </c:extLst>
        </c:ser>
        <c:ser>
          <c:idx val="1"/>
          <c:order val="1"/>
          <c:tx>
            <c:strRef>
              <c:f>Processing!$T$2</c:f>
              <c:strCache>
                <c:ptCount val="1"/>
                <c:pt idx="0">
                  <c:v>Purchase Volume</c:v>
                </c:pt>
              </c:strCache>
            </c:strRef>
          </c:tx>
          <c:spPr>
            <a:ln w="19050" cap="rnd">
              <a:solidFill>
                <a:srgbClr val="2384F9"/>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smooth val="1"/>
          <c:extLst>
            <c:ext xmlns:c16="http://schemas.microsoft.com/office/drawing/2014/chart" uri="{C3380CC4-5D6E-409C-BE32-E72D297353CC}">
              <c16:uniqueId val="{00000003-9FA2-4BF2-94E8-58934E1A78DD}"/>
            </c:ext>
          </c:extLst>
        </c:ser>
        <c:dLbls>
          <c:showLegendKey val="0"/>
          <c:showVal val="0"/>
          <c:showCatName val="0"/>
          <c:showSerName val="0"/>
          <c:showPercent val="0"/>
          <c:showBubbleSize val="0"/>
        </c:dLbls>
        <c:marker val="1"/>
        <c:smooth val="0"/>
        <c:axId val="765213263"/>
        <c:axId val="765203663"/>
      </c:lineChart>
      <c:scatterChart>
        <c:scatterStyle val="lineMarker"/>
        <c:varyColors val="0"/>
        <c:ser>
          <c:idx val="2"/>
          <c:order val="2"/>
          <c:tx>
            <c:strRef>
              <c:f>Processing!$U$2</c:f>
              <c:strCache>
                <c:ptCount val="1"/>
                <c:pt idx="0">
                  <c:v>Cursor S</c:v>
                </c:pt>
              </c:strCache>
            </c:strRef>
          </c:tx>
          <c:spPr>
            <a:ln w="25400" cap="rnd">
              <a:noFill/>
              <a:round/>
            </a:ln>
            <a:effectLst/>
          </c:spPr>
          <c:marker>
            <c:symbol val="circle"/>
            <c:size val="5"/>
            <c:spPr>
              <a:solidFill>
                <a:schemeClr val="bg1"/>
              </a:solidFill>
              <a:ln w="12700">
                <a:solidFill>
                  <a:srgbClr val="00C5AE"/>
                </a:solidFill>
              </a:ln>
              <a:effectLst/>
            </c:spPr>
          </c:marker>
          <c:errBars>
            <c:errDir val="y"/>
            <c:errBarType val="minus"/>
            <c:errValType val="cust"/>
            <c:noEndCap val="1"/>
            <c:plus>
              <c:numLit>
                <c:formatCode>General</c:formatCode>
                <c:ptCount val="1"/>
                <c:pt idx="0">
                  <c:v>1</c:v>
                </c:pt>
              </c:numLit>
            </c:plus>
            <c:minus>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minus>
            <c:spPr>
              <a:noFill/>
              <a:ln w="9525" cap="flat" cmpd="sng" algn="ctr">
                <a:solidFill>
                  <a:srgbClr val="00C5AE"/>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yVal>
          <c:smooth val="0"/>
          <c:extLst>
            <c:ext xmlns:c16="http://schemas.microsoft.com/office/drawing/2014/chart" uri="{C3380CC4-5D6E-409C-BE32-E72D297353CC}">
              <c16:uniqueId val="{00000004-9FA2-4BF2-94E8-58934E1A78DD}"/>
            </c:ext>
          </c:extLst>
        </c:ser>
        <c:ser>
          <c:idx val="3"/>
          <c:order val="3"/>
          <c:tx>
            <c:strRef>
              <c:f>Processing!$V$2</c:f>
              <c:strCache>
                <c:ptCount val="1"/>
                <c:pt idx="0">
                  <c:v>Cursor P</c:v>
                </c:pt>
              </c:strCache>
            </c:strRef>
          </c:tx>
          <c:spPr>
            <a:ln w="25400" cap="rnd">
              <a:noFill/>
              <a:round/>
            </a:ln>
            <a:effectLst/>
          </c:spPr>
          <c:marker>
            <c:symbol val="circle"/>
            <c:size val="5"/>
            <c:spPr>
              <a:solidFill>
                <a:schemeClr val="bg1"/>
              </a:solidFill>
              <a:ln w="12700">
                <a:solidFill>
                  <a:srgbClr val="2384F9"/>
                </a:solidFill>
              </a:ln>
              <a:effectLst/>
            </c:spPr>
          </c:marker>
          <c:errBars>
            <c:errDir val="y"/>
            <c:errBarType val="minus"/>
            <c:errValType val="cust"/>
            <c:noEndCap val="1"/>
            <c:plus>
              <c:numLit>
                <c:formatCode>General</c:formatCode>
                <c:ptCount val="1"/>
                <c:pt idx="0">
                  <c:v>1</c:v>
                </c:pt>
              </c:numLit>
            </c:plus>
            <c:minus>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minus>
            <c:spPr>
              <a:noFill/>
              <a:ln w="9525" cap="flat" cmpd="sng" algn="ctr">
                <a:solidFill>
                  <a:srgbClr val="2384F9"/>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yVal>
          <c:smooth val="0"/>
          <c:extLst>
            <c:ext xmlns:c16="http://schemas.microsoft.com/office/drawing/2014/chart" uri="{C3380CC4-5D6E-409C-BE32-E72D297353CC}">
              <c16:uniqueId val="{00000005-9FA2-4BF2-94E8-58934E1A78DD}"/>
            </c:ext>
          </c:extLst>
        </c:ser>
        <c:dLbls>
          <c:showLegendKey val="0"/>
          <c:showVal val="0"/>
          <c:showCatName val="0"/>
          <c:showSerName val="0"/>
          <c:showPercent val="0"/>
          <c:showBubbleSize val="0"/>
        </c:dLbls>
        <c:axId val="765213263"/>
        <c:axId val="765203663"/>
      </c:scatterChart>
      <c:catAx>
        <c:axId val="76521326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765203663"/>
        <c:crosses val="autoZero"/>
        <c:auto val="1"/>
        <c:lblAlgn val="ctr"/>
        <c:lblOffset val="100"/>
        <c:noMultiLvlLbl val="0"/>
      </c:catAx>
      <c:valAx>
        <c:axId val="765203663"/>
        <c:scaling>
          <c:orientation val="minMax"/>
        </c:scaling>
        <c:delete val="0"/>
        <c:axPos val="l"/>
        <c:numFmt formatCode="[&gt;=1000000]#,##0.0,,\ &quot;M&quot;;[&gt;=1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5213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Processing!$N$35</c:f>
              <c:strCache>
                <c:ptCount val="1"/>
                <c:pt idx="0">
                  <c:v>1</c:v>
                </c:pt>
              </c:strCache>
            </c:strRef>
          </c:tx>
          <c:spPr>
            <a:blipFill>
              <a:blip xmlns:r="http://schemas.openxmlformats.org/officeDocument/2006/relationships" r:embed="rId3"/>
              <a:stretch>
                <a:fillRect/>
              </a:stretch>
            </a:blipFill>
            <a:ln>
              <a:noFill/>
            </a:ln>
            <a:effectLst/>
          </c:spPr>
          <c:invertIfNegative val="0"/>
          <c:cat>
            <c:strRef>
              <c:f>Processing!$M$36:$M$38</c:f>
              <c:strCache>
                <c:ptCount val="3"/>
                <c:pt idx="0">
                  <c:v>Top 1</c:v>
                </c:pt>
                <c:pt idx="1">
                  <c:v>Top 2</c:v>
                </c:pt>
                <c:pt idx="2">
                  <c:v>Top 3</c:v>
                </c:pt>
              </c:strCache>
            </c:strRef>
          </c:cat>
          <c:val>
            <c:numRef>
              <c:f>Processing!$N$36:$N$38</c:f>
              <c:numCache>
                <c:formatCode>General</c:formatCode>
                <c:ptCount val="3"/>
                <c:pt idx="0">
                  <c:v>0</c:v>
                </c:pt>
                <c:pt idx="1">
                  <c:v>10</c:v>
                </c:pt>
                <c:pt idx="2">
                  <c:v>0</c:v>
                </c:pt>
              </c:numCache>
            </c:numRef>
          </c:val>
          <c:extLst>
            <c:ext xmlns:c16="http://schemas.microsoft.com/office/drawing/2014/chart" uri="{C3380CC4-5D6E-409C-BE32-E72D297353CC}">
              <c16:uniqueId val="{00000000-CFF9-458F-A028-1EB79BE680E1}"/>
            </c:ext>
          </c:extLst>
        </c:ser>
        <c:ser>
          <c:idx val="1"/>
          <c:order val="1"/>
          <c:tx>
            <c:strRef>
              <c:f>Processing!$O$35</c:f>
              <c:strCache>
                <c:ptCount val="1"/>
                <c:pt idx="0">
                  <c:v>2</c:v>
                </c:pt>
              </c:strCache>
            </c:strRef>
          </c:tx>
          <c:spPr>
            <a:blipFill>
              <a:blip xmlns:r="http://schemas.openxmlformats.org/officeDocument/2006/relationships" r:embed="rId4"/>
              <a:stretch>
                <a:fillRect/>
              </a:stretch>
            </a:blipFill>
            <a:ln>
              <a:noFill/>
            </a:ln>
            <a:effectLst/>
          </c:spPr>
          <c:invertIfNegative val="0"/>
          <c:cat>
            <c:strRef>
              <c:f>Processing!$M$36:$M$38</c:f>
              <c:strCache>
                <c:ptCount val="3"/>
                <c:pt idx="0">
                  <c:v>Top 1</c:v>
                </c:pt>
                <c:pt idx="1">
                  <c:v>Top 2</c:v>
                </c:pt>
                <c:pt idx="2">
                  <c:v>Top 3</c:v>
                </c:pt>
              </c:strCache>
            </c:strRef>
          </c:cat>
          <c:val>
            <c:numRef>
              <c:f>Processing!$O$36:$O$38</c:f>
              <c:numCache>
                <c:formatCode>General</c:formatCode>
                <c:ptCount val="3"/>
                <c:pt idx="0">
                  <c:v>0</c:v>
                </c:pt>
                <c:pt idx="1">
                  <c:v>0</c:v>
                </c:pt>
                <c:pt idx="2">
                  <c:v>0</c:v>
                </c:pt>
              </c:numCache>
            </c:numRef>
          </c:val>
          <c:extLst>
            <c:ext xmlns:c16="http://schemas.microsoft.com/office/drawing/2014/chart" uri="{C3380CC4-5D6E-409C-BE32-E72D297353CC}">
              <c16:uniqueId val="{00000001-CFF9-458F-A028-1EB79BE680E1}"/>
            </c:ext>
          </c:extLst>
        </c:ser>
        <c:ser>
          <c:idx val="2"/>
          <c:order val="2"/>
          <c:tx>
            <c:strRef>
              <c:f>Processing!$P$35</c:f>
              <c:strCache>
                <c:ptCount val="1"/>
                <c:pt idx="0">
                  <c:v>3</c:v>
                </c:pt>
              </c:strCache>
            </c:strRef>
          </c:tx>
          <c:spPr>
            <a:blipFill>
              <a:blip xmlns:r="http://schemas.openxmlformats.org/officeDocument/2006/relationships" r:embed="rId5"/>
              <a:stretch>
                <a:fillRect/>
              </a:stretch>
            </a:blipFill>
            <a:ln>
              <a:noFill/>
            </a:ln>
            <a:effectLst/>
          </c:spPr>
          <c:invertIfNegative val="0"/>
          <c:cat>
            <c:strRef>
              <c:f>Processing!$M$36:$M$38</c:f>
              <c:strCache>
                <c:ptCount val="3"/>
                <c:pt idx="0">
                  <c:v>Top 1</c:v>
                </c:pt>
                <c:pt idx="1">
                  <c:v>Top 2</c:v>
                </c:pt>
                <c:pt idx="2">
                  <c:v>Top 3</c:v>
                </c:pt>
              </c:strCache>
            </c:strRef>
          </c:cat>
          <c:val>
            <c:numRef>
              <c:f>Processing!$P$36:$P$38</c:f>
              <c:numCache>
                <c:formatCode>General</c:formatCode>
                <c:ptCount val="3"/>
                <c:pt idx="0">
                  <c:v>10</c:v>
                </c:pt>
                <c:pt idx="1">
                  <c:v>0</c:v>
                </c:pt>
                <c:pt idx="2">
                  <c:v>0</c:v>
                </c:pt>
              </c:numCache>
            </c:numRef>
          </c:val>
          <c:extLst>
            <c:ext xmlns:c16="http://schemas.microsoft.com/office/drawing/2014/chart" uri="{C3380CC4-5D6E-409C-BE32-E72D297353CC}">
              <c16:uniqueId val="{00000002-CFF9-458F-A028-1EB79BE680E1}"/>
            </c:ext>
          </c:extLst>
        </c:ser>
        <c:ser>
          <c:idx val="3"/>
          <c:order val="3"/>
          <c:tx>
            <c:strRef>
              <c:f>Processing!$Q$35</c:f>
              <c:strCache>
                <c:ptCount val="1"/>
                <c:pt idx="0">
                  <c:v>4</c:v>
                </c:pt>
              </c:strCache>
            </c:strRef>
          </c:tx>
          <c:spPr>
            <a:blipFill>
              <a:blip xmlns:r="http://schemas.openxmlformats.org/officeDocument/2006/relationships" r:embed="rId6"/>
              <a:stretch>
                <a:fillRect/>
              </a:stretch>
            </a:blipFill>
            <a:ln>
              <a:noFill/>
            </a:ln>
            <a:effectLst/>
          </c:spPr>
          <c:invertIfNegative val="0"/>
          <c:cat>
            <c:strRef>
              <c:f>Processing!$M$36:$M$38</c:f>
              <c:strCache>
                <c:ptCount val="3"/>
                <c:pt idx="0">
                  <c:v>Top 1</c:v>
                </c:pt>
                <c:pt idx="1">
                  <c:v>Top 2</c:v>
                </c:pt>
                <c:pt idx="2">
                  <c:v>Top 3</c:v>
                </c:pt>
              </c:strCache>
            </c:strRef>
          </c:cat>
          <c:val>
            <c:numRef>
              <c:f>Processing!$Q$36:$Q$38</c:f>
              <c:numCache>
                <c:formatCode>General</c:formatCode>
                <c:ptCount val="3"/>
                <c:pt idx="0">
                  <c:v>0</c:v>
                </c:pt>
                <c:pt idx="1">
                  <c:v>0</c:v>
                </c:pt>
                <c:pt idx="2">
                  <c:v>0</c:v>
                </c:pt>
              </c:numCache>
            </c:numRef>
          </c:val>
          <c:extLst>
            <c:ext xmlns:c16="http://schemas.microsoft.com/office/drawing/2014/chart" uri="{C3380CC4-5D6E-409C-BE32-E72D297353CC}">
              <c16:uniqueId val="{00000003-CFF9-458F-A028-1EB79BE680E1}"/>
            </c:ext>
          </c:extLst>
        </c:ser>
        <c:ser>
          <c:idx val="4"/>
          <c:order val="4"/>
          <c:tx>
            <c:strRef>
              <c:f>Processing!$R$35</c:f>
              <c:strCache>
                <c:ptCount val="1"/>
                <c:pt idx="0">
                  <c:v>5</c:v>
                </c:pt>
              </c:strCache>
            </c:strRef>
          </c:tx>
          <c:spPr>
            <a:blipFill>
              <a:blip xmlns:r="http://schemas.openxmlformats.org/officeDocument/2006/relationships" r:embed="rId7"/>
              <a:stretch>
                <a:fillRect/>
              </a:stretch>
            </a:blipFill>
            <a:ln>
              <a:noFill/>
            </a:ln>
            <a:effectLst/>
          </c:spPr>
          <c:invertIfNegative val="0"/>
          <c:cat>
            <c:strRef>
              <c:f>Processing!$M$36:$M$38</c:f>
              <c:strCache>
                <c:ptCount val="3"/>
                <c:pt idx="0">
                  <c:v>Top 1</c:v>
                </c:pt>
                <c:pt idx="1">
                  <c:v>Top 2</c:v>
                </c:pt>
                <c:pt idx="2">
                  <c:v>Top 3</c:v>
                </c:pt>
              </c:strCache>
            </c:strRef>
          </c:cat>
          <c:val>
            <c:numRef>
              <c:f>Processing!$R$36:$R$38</c:f>
              <c:numCache>
                <c:formatCode>General</c:formatCode>
                <c:ptCount val="3"/>
                <c:pt idx="0">
                  <c:v>0</c:v>
                </c:pt>
                <c:pt idx="1">
                  <c:v>0</c:v>
                </c:pt>
                <c:pt idx="2">
                  <c:v>10</c:v>
                </c:pt>
              </c:numCache>
            </c:numRef>
          </c:val>
          <c:extLst>
            <c:ext xmlns:c16="http://schemas.microsoft.com/office/drawing/2014/chart" uri="{C3380CC4-5D6E-409C-BE32-E72D297353CC}">
              <c16:uniqueId val="{00000004-CFF9-458F-A028-1EB79BE680E1}"/>
            </c:ext>
          </c:extLst>
        </c:ser>
        <c:dLbls>
          <c:showLegendKey val="0"/>
          <c:showVal val="0"/>
          <c:showCatName val="0"/>
          <c:showSerName val="0"/>
          <c:showPercent val="0"/>
          <c:showBubbleSize val="0"/>
        </c:dLbls>
        <c:gapWidth val="20"/>
        <c:overlap val="100"/>
        <c:axId val="1049366320"/>
        <c:axId val="1049625536"/>
      </c:barChart>
      <c:catAx>
        <c:axId val="1049366320"/>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ru-RU"/>
          </a:p>
        </c:txPr>
        <c:crossAx val="1049625536"/>
        <c:crosses val="autoZero"/>
        <c:auto val="1"/>
        <c:lblAlgn val="ctr"/>
        <c:lblOffset val="100"/>
        <c:noMultiLvlLbl val="0"/>
      </c:catAx>
      <c:valAx>
        <c:axId val="1049625536"/>
        <c:scaling>
          <c:orientation val="minMax"/>
          <c:max val="10"/>
          <c:min val="0"/>
        </c:scaling>
        <c:delete val="1"/>
        <c:axPos val="t"/>
        <c:numFmt formatCode="General" sourceLinked="1"/>
        <c:majorTickMark val="out"/>
        <c:minorTickMark val="none"/>
        <c:tickLblPos val="nextTo"/>
        <c:crossAx val="1049366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00C5AE"/>
              </a:solidFill>
              <a:ln>
                <a:noFill/>
              </a:ln>
              <a:effectLst/>
            </c:spPr>
            <c:extLst>
              <c:ext xmlns:c16="http://schemas.microsoft.com/office/drawing/2014/chart" uri="{C3380CC4-5D6E-409C-BE32-E72D297353CC}">
                <c16:uniqueId val="{00000001-A863-43B5-861E-86873A61884D}"/>
              </c:ext>
            </c:extLst>
          </c:dPt>
          <c:val>
            <c:numRef>
              <c:f>Processing!$I$36</c:f>
              <c:numCache>
                <c:formatCode>0%</c:formatCode>
                <c:ptCount val="1"/>
                <c:pt idx="0">
                  <c:v>0.82159000000000004</c:v>
                </c:pt>
              </c:numCache>
            </c:numRef>
          </c:val>
          <c:extLst>
            <c:ext xmlns:c16="http://schemas.microsoft.com/office/drawing/2014/chart" uri="{C3380CC4-5D6E-409C-BE32-E72D297353CC}">
              <c16:uniqueId val="{00000002-A863-43B5-861E-86873A61884D}"/>
            </c:ext>
          </c:extLst>
        </c:ser>
        <c:ser>
          <c:idx val="1"/>
          <c:order val="1"/>
          <c:spPr>
            <a:solidFill>
              <a:schemeClr val="accent2"/>
            </a:solidFill>
            <a:ln>
              <a:noFill/>
            </a:ln>
            <a:effectLst/>
          </c:spPr>
          <c:invertIfNegative val="0"/>
          <c:val>
            <c:numRef>
              <c:f>Processing!$J$36</c:f>
              <c:numCache>
                <c:formatCode>0%</c:formatCode>
                <c:ptCount val="1"/>
                <c:pt idx="0">
                  <c:v>0</c:v>
                </c:pt>
              </c:numCache>
            </c:numRef>
          </c:val>
          <c:extLst>
            <c:ext xmlns:c16="http://schemas.microsoft.com/office/drawing/2014/chart" uri="{C3380CC4-5D6E-409C-BE32-E72D297353CC}">
              <c16:uniqueId val="{00000003-A863-43B5-861E-86873A61884D}"/>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5-A863-43B5-861E-86873A61884D}"/>
              </c:ext>
            </c:extLst>
          </c:dPt>
          <c:val>
            <c:numRef>
              <c:f>Processing!$K$36</c:f>
              <c:numCache>
                <c:formatCode>0%</c:formatCode>
                <c:ptCount val="1"/>
                <c:pt idx="0">
                  <c:v>0.17840999999999996</c:v>
                </c:pt>
              </c:numCache>
            </c:numRef>
          </c:val>
          <c:extLst>
            <c:ext xmlns:c16="http://schemas.microsoft.com/office/drawing/2014/chart" uri="{C3380CC4-5D6E-409C-BE32-E72D297353CC}">
              <c16:uniqueId val="{00000006-A863-43B5-861E-86873A61884D}"/>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1-E066-424E-8A97-9757239E0720}"/>
              </c:ext>
            </c:extLst>
          </c:dPt>
          <c:val>
            <c:numRef>
              <c:f>Processing!$I$37</c:f>
              <c:numCache>
                <c:formatCode>0%</c:formatCode>
                <c:ptCount val="1"/>
                <c:pt idx="0">
                  <c:v>0.64758000000000004</c:v>
                </c:pt>
              </c:numCache>
            </c:numRef>
          </c:val>
          <c:extLst>
            <c:ext xmlns:c16="http://schemas.microsoft.com/office/drawing/2014/chart" uri="{C3380CC4-5D6E-409C-BE32-E72D297353CC}">
              <c16:uniqueId val="{00000002-E066-424E-8A97-9757239E0720}"/>
            </c:ext>
          </c:extLst>
        </c:ser>
        <c:ser>
          <c:idx val="1"/>
          <c:order val="1"/>
          <c:spPr>
            <a:solidFill>
              <a:schemeClr val="accent2"/>
            </a:solidFill>
            <a:ln>
              <a:noFill/>
            </a:ln>
            <a:effectLst/>
          </c:spPr>
          <c:invertIfNegative val="0"/>
          <c:val>
            <c:numRef>
              <c:f>Processing!$J$37</c:f>
              <c:numCache>
                <c:formatCode>0%</c:formatCode>
                <c:ptCount val="1"/>
                <c:pt idx="0">
                  <c:v>0</c:v>
                </c:pt>
              </c:numCache>
            </c:numRef>
          </c:val>
          <c:extLst>
            <c:ext xmlns:c16="http://schemas.microsoft.com/office/drawing/2014/chart" uri="{C3380CC4-5D6E-409C-BE32-E72D297353CC}">
              <c16:uniqueId val="{00000003-E066-424E-8A97-9757239E0720}"/>
            </c:ext>
          </c:extLst>
        </c:ser>
        <c:ser>
          <c:idx val="2"/>
          <c:order val="2"/>
          <c:spPr>
            <a:solidFill>
              <a:srgbClr val="3D717F"/>
            </a:solidFill>
            <a:ln>
              <a:noFill/>
            </a:ln>
            <a:effectLst/>
          </c:spPr>
          <c:invertIfNegative val="0"/>
          <c:val>
            <c:numRef>
              <c:f>Processing!$K$37</c:f>
              <c:numCache>
                <c:formatCode>0%</c:formatCode>
                <c:ptCount val="1"/>
                <c:pt idx="0">
                  <c:v>0.35241999999999996</c:v>
                </c:pt>
              </c:numCache>
            </c:numRef>
          </c:val>
          <c:extLst>
            <c:ext xmlns:c16="http://schemas.microsoft.com/office/drawing/2014/chart" uri="{C3380CC4-5D6E-409C-BE32-E72D297353CC}">
              <c16:uniqueId val="{00000004-E066-424E-8A97-9757239E0720}"/>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1-F18A-4CF2-8C0B-CEFD741CB9C3}"/>
              </c:ext>
            </c:extLst>
          </c:dPt>
          <c:val>
            <c:numRef>
              <c:f>Processing!$I$38</c:f>
              <c:numCache>
                <c:formatCode>0%</c:formatCode>
                <c:ptCount val="1"/>
                <c:pt idx="0">
                  <c:v>0.48148000000000002</c:v>
                </c:pt>
              </c:numCache>
            </c:numRef>
          </c:val>
          <c:extLst>
            <c:ext xmlns:c16="http://schemas.microsoft.com/office/drawing/2014/chart" uri="{C3380CC4-5D6E-409C-BE32-E72D297353CC}">
              <c16:uniqueId val="{00000002-F18A-4CF2-8C0B-CEFD741CB9C3}"/>
            </c:ext>
          </c:extLst>
        </c:ser>
        <c:ser>
          <c:idx val="1"/>
          <c:order val="1"/>
          <c:spPr>
            <a:solidFill>
              <a:schemeClr val="accent2"/>
            </a:solidFill>
            <a:ln>
              <a:noFill/>
            </a:ln>
            <a:effectLst/>
          </c:spPr>
          <c:invertIfNegative val="0"/>
          <c:val>
            <c:numRef>
              <c:f>Processing!$J$38</c:f>
              <c:numCache>
                <c:formatCode>0%</c:formatCode>
                <c:ptCount val="1"/>
                <c:pt idx="0">
                  <c:v>0</c:v>
                </c:pt>
              </c:numCache>
            </c:numRef>
          </c:val>
          <c:extLst>
            <c:ext xmlns:c16="http://schemas.microsoft.com/office/drawing/2014/chart" uri="{C3380CC4-5D6E-409C-BE32-E72D297353CC}">
              <c16:uniqueId val="{00000003-F18A-4CF2-8C0B-CEFD741CB9C3}"/>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5-F18A-4CF2-8C0B-CEFD741CB9C3}"/>
              </c:ext>
            </c:extLst>
          </c:dPt>
          <c:val>
            <c:numRef>
              <c:f>Processing!$K$38</c:f>
              <c:numCache>
                <c:formatCode>0%</c:formatCode>
                <c:ptCount val="1"/>
                <c:pt idx="0">
                  <c:v>0.51851999999999998</c:v>
                </c:pt>
              </c:numCache>
            </c:numRef>
          </c:val>
          <c:extLst>
            <c:ext xmlns:c16="http://schemas.microsoft.com/office/drawing/2014/chart" uri="{C3380CC4-5D6E-409C-BE32-E72D297353CC}">
              <c16:uniqueId val="{00000006-F18A-4CF2-8C0B-CEFD741CB9C3}"/>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Processing!$G$17</c:f>
              <c:strCache>
                <c:ptCount val="1"/>
                <c:pt idx="0">
                  <c:v>Product A</c:v>
                </c:pt>
              </c:strCache>
            </c:strRef>
          </c:tx>
          <c:spPr>
            <a:solidFill>
              <a:srgbClr val="70AEB8"/>
            </a:solidFill>
            <a:ln w="63500">
              <a:solidFill>
                <a:srgbClr val="70AEB8"/>
              </a:solidFill>
            </a:ln>
            <a:effectLst/>
          </c:spPr>
          <c:invertIfNegative val="0"/>
          <c:cat>
            <c:strRef>
              <c:f>Processing!$F$18:$F$29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Processing!$G$18:$G$29</c:f>
              <c:numCache>
                <c:formatCode>General</c:formatCode>
                <c:ptCount val="12"/>
                <c:pt idx="0">
                  <c:v>505000</c:v>
                </c:pt>
                <c:pt idx="1">
                  <c:v>586911</c:v>
                </c:pt>
                <c:pt idx="2">
                  <c:v>671347</c:v>
                </c:pt>
                <c:pt idx="3">
                  <c:v>581356</c:v>
                </c:pt>
                <c:pt idx="4">
                  <c:v>547521</c:v>
                </c:pt>
                <c:pt idx="5">
                  <c:v>562570</c:v>
                </c:pt>
                <c:pt idx="6">
                  <c:v>456722</c:v>
                </c:pt>
                <c:pt idx="7">
                  <c:v>400162</c:v>
                </c:pt>
                <c:pt idx="8">
                  <c:v>352187</c:v>
                </c:pt>
                <c:pt idx="9">
                  <c:v>355520</c:v>
                </c:pt>
                <c:pt idx="10">
                  <c:v>426422</c:v>
                </c:pt>
                <c:pt idx="11">
                  <c:v>429250</c:v>
                </c:pt>
              </c:numCache>
            </c:numRef>
          </c:val>
          <c:extLst>
            <c:ext xmlns:c16="http://schemas.microsoft.com/office/drawing/2014/chart" uri="{C3380CC4-5D6E-409C-BE32-E72D297353CC}">
              <c16:uniqueId val="{00000000-7EEA-4DB9-BC02-FBF5EBFCAC13}"/>
            </c:ext>
          </c:extLst>
        </c:ser>
        <c:ser>
          <c:idx val="1"/>
          <c:order val="1"/>
          <c:tx>
            <c:strRef>
              <c:f>Processing!$H$17</c:f>
              <c:strCache>
                <c:ptCount val="1"/>
                <c:pt idx="0">
                  <c:v>Product B</c:v>
                </c:pt>
              </c:strCache>
            </c:strRef>
          </c:tx>
          <c:spPr>
            <a:solidFill>
              <a:srgbClr val="43808B"/>
            </a:solidFill>
            <a:ln w="63500">
              <a:solidFill>
                <a:srgbClr val="43808B"/>
              </a:solidFill>
            </a:ln>
            <a:effectLst/>
          </c:spPr>
          <c:invertIfNegative val="0"/>
          <c:cat>
            <c:strRef>
              <c:f>Processing!$F$18:$F$29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Processing!$H$18:$H$29</c:f>
              <c:numCache>
                <c:formatCode>General</c:formatCode>
                <c:ptCount val="12"/>
                <c:pt idx="0">
                  <c:v>368650</c:v>
                </c:pt>
                <c:pt idx="1">
                  <c:v>404505</c:v>
                </c:pt>
                <c:pt idx="2">
                  <c:v>497526</c:v>
                </c:pt>
                <c:pt idx="3">
                  <c:v>390264</c:v>
                </c:pt>
                <c:pt idx="4">
                  <c:v>378548</c:v>
                </c:pt>
                <c:pt idx="5">
                  <c:v>414100</c:v>
                </c:pt>
                <c:pt idx="6">
                  <c:v>306434</c:v>
                </c:pt>
                <c:pt idx="7">
                  <c:v>295223</c:v>
                </c:pt>
                <c:pt idx="8">
                  <c:v>252601</c:v>
                </c:pt>
                <c:pt idx="9">
                  <c:v>267044</c:v>
                </c:pt>
                <c:pt idx="10">
                  <c:v>287345</c:v>
                </c:pt>
                <c:pt idx="11">
                  <c:v>304212</c:v>
                </c:pt>
              </c:numCache>
            </c:numRef>
          </c:val>
          <c:extLst>
            <c:ext xmlns:c16="http://schemas.microsoft.com/office/drawing/2014/chart" uri="{C3380CC4-5D6E-409C-BE32-E72D297353CC}">
              <c16:uniqueId val="{00000001-7EEA-4DB9-BC02-FBF5EBFCAC13}"/>
            </c:ext>
          </c:extLst>
        </c:ser>
        <c:ser>
          <c:idx val="2"/>
          <c:order val="2"/>
          <c:tx>
            <c:strRef>
              <c:f>Processing!$I$17</c:f>
              <c:strCache>
                <c:ptCount val="1"/>
                <c:pt idx="0">
                  <c:v>Product C</c:v>
                </c:pt>
              </c:strCache>
            </c:strRef>
          </c:tx>
          <c:spPr>
            <a:solidFill>
              <a:srgbClr val="004D5C"/>
            </a:solidFill>
            <a:ln w="63500">
              <a:solidFill>
                <a:srgbClr val="004D5C"/>
              </a:solidFill>
            </a:ln>
            <a:effectLst/>
          </c:spPr>
          <c:invertIfNegative val="0"/>
          <c:cat>
            <c:strRef>
              <c:f>Processing!$F$18:$F$29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Processing!$I$18:$I$29</c:f>
              <c:numCache>
                <c:formatCode>General</c:formatCode>
                <c:ptCount val="12"/>
                <c:pt idx="0">
                  <c:v>170185</c:v>
                </c:pt>
                <c:pt idx="1">
                  <c:v>218665</c:v>
                </c:pt>
                <c:pt idx="2">
                  <c:v>268559</c:v>
                </c:pt>
                <c:pt idx="3">
                  <c:v>184830</c:v>
                </c:pt>
                <c:pt idx="4">
                  <c:v>184224</c:v>
                </c:pt>
                <c:pt idx="5">
                  <c:v>225028</c:v>
                </c:pt>
                <c:pt idx="6">
                  <c:v>129886</c:v>
                </c:pt>
                <c:pt idx="7">
                  <c:v>146046</c:v>
                </c:pt>
                <c:pt idx="8">
                  <c:v>107666</c:v>
                </c:pt>
                <c:pt idx="9">
                  <c:v>136047</c:v>
                </c:pt>
                <c:pt idx="10">
                  <c:v>140491</c:v>
                </c:pt>
                <c:pt idx="11">
                  <c:v>152712</c:v>
                </c:pt>
              </c:numCache>
            </c:numRef>
          </c:val>
          <c:extLst>
            <c:ext xmlns:c16="http://schemas.microsoft.com/office/drawing/2014/chart" uri="{C3380CC4-5D6E-409C-BE32-E72D297353CC}">
              <c16:uniqueId val="{00000002-7EEA-4DB9-BC02-FBF5EBFCAC13}"/>
            </c:ext>
          </c:extLst>
        </c:ser>
        <c:ser>
          <c:idx val="3"/>
          <c:order val="3"/>
          <c:tx>
            <c:strRef>
              <c:f>Processing!$J$17</c:f>
              <c:strCache>
                <c:ptCount val="1"/>
                <c:pt idx="0">
                  <c:v>Cursor A</c:v>
                </c:pt>
              </c:strCache>
            </c:strRef>
          </c:tx>
          <c:spPr>
            <a:solidFill>
              <a:srgbClr val="FE9C09"/>
            </a:solidFill>
            <a:ln w="63500">
              <a:solidFill>
                <a:srgbClr val="FE9C09"/>
              </a:solidFill>
            </a:ln>
            <a:effectLst/>
          </c:spPr>
          <c:invertIfNegative val="0"/>
          <c:val>
            <c:numRef>
              <c:f>Processing!$J$18:$J$29</c:f>
              <c:numCache>
                <c:formatCode>General</c:formatCode>
                <c:ptCount val="12"/>
                <c:pt idx="0">
                  <c:v>505000</c:v>
                </c:pt>
                <c:pt idx="1">
                  <c:v>#N/A</c:v>
                </c:pt>
                <c:pt idx="2">
                  <c:v>#N/A</c:v>
                </c:pt>
                <c:pt idx="3">
                  <c:v>#N/A</c:v>
                </c:pt>
                <c:pt idx="4">
                  <c:v>#N/A</c:v>
                </c:pt>
                <c:pt idx="5">
                  <c:v>#N/A</c:v>
                </c:pt>
                <c:pt idx="6">
                  <c:v>#N/A</c:v>
                </c:pt>
                <c:pt idx="7">
                  <c:v>#N/A</c:v>
                </c:pt>
                <c:pt idx="8">
                  <c:v>#N/A</c:v>
                </c:pt>
                <c:pt idx="9">
                  <c:v>355520</c:v>
                </c:pt>
                <c:pt idx="10">
                  <c:v>#N/A</c:v>
                </c:pt>
                <c:pt idx="11">
                  <c:v>#N/A</c:v>
                </c:pt>
              </c:numCache>
            </c:numRef>
          </c:val>
          <c:extLst>
            <c:ext xmlns:c16="http://schemas.microsoft.com/office/drawing/2014/chart" uri="{C3380CC4-5D6E-409C-BE32-E72D297353CC}">
              <c16:uniqueId val="{00000003-7EEA-4DB9-BC02-FBF5EBFCAC13}"/>
            </c:ext>
          </c:extLst>
        </c:ser>
        <c:ser>
          <c:idx val="4"/>
          <c:order val="4"/>
          <c:tx>
            <c:strRef>
              <c:f>Processing!$K$17</c:f>
              <c:strCache>
                <c:ptCount val="1"/>
                <c:pt idx="0">
                  <c:v>Cursor B</c:v>
                </c:pt>
              </c:strCache>
            </c:strRef>
          </c:tx>
          <c:spPr>
            <a:solidFill>
              <a:srgbClr val="007F73"/>
            </a:solidFill>
            <a:ln w="63500">
              <a:solidFill>
                <a:srgbClr val="007F73"/>
              </a:solidFill>
            </a:ln>
            <a:effectLst/>
          </c:spPr>
          <c:invertIfNegative val="0"/>
          <c:dPt>
            <c:idx val="3"/>
            <c:invertIfNegative val="0"/>
            <c:bubble3D val="0"/>
            <c:spPr>
              <a:solidFill>
                <a:srgbClr val="00C5AE"/>
              </a:solidFill>
              <a:ln w="63500">
                <a:solidFill>
                  <a:srgbClr val="00C5AE"/>
                </a:solidFill>
              </a:ln>
              <a:effectLst/>
            </c:spPr>
            <c:extLst>
              <c:ext xmlns:c16="http://schemas.microsoft.com/office/drawing/2014/chart" uri="{C3380CC4-5D6E-409C-BE32-E72D297353CC}">
                <c16:uniqueId val="{00000005-7EEA-4DB9-BC02-FBF5EBFCAC13}"/>
              </c:ext>
            </c:extLst>
          </c:dPt>
          <c:val>
            <c:numRef>
              <c:f>Processing!$K$18:$K$29</c:f>
              <c:numCache>
                <c:formatCode>General</c:formatCode>
                <c:ptCount val="12"/>
                <c:pt idx="0">
                  <c:v>368650</c:v>
                </c:pt>
                <c:pt idx="1">
                  <c:v>#N/A</c:v>
                </c:pt>
                <c:pt idx="2">
                  <c:v>#N/A</c:v>
                </c:pt>
                <c:pt idx="3">
                  <c:v>#N/A</c:v>
                </c:pt>
                <c:pt idx="4">
                  <c:v>#N/A</c:v>
                </c:pt>
                <c:pt idx="5">
                  <c:v>#N/A</c:v>
                </c:pt>
                <c:pt idx="6">
                  <c:v>#N/A</c:v>
                </c:pt>
                <c:pt idx="7">
                  <c:v>#N/A</c:v>
                </c:pt>
                <c:pt idx="8">
                  <c:v>#N/A</c:v>
                </c:pt>
                <c:pt idx="9">
                  <c:v>267044</c:v>
                </c:pt>
                <c:pt idx="10">
                  <c:v>#N/A</c:v>
                </c:pt>
                <c:pt idx="11">
                  <c:v>#N/A</c:v>
                </c:pt>
              </c:numCache>
            </c:numRef>
          </c:val>
          <c:extLst>
            <c:ext xmlns:c16="http://schemas.microsoft.com/office/drawing/2014/chart" uri="{C3380CC4-5D6E-409C-BE32-E72D297353CC}">
              <c16:uniqueId val="{00000006-7EEA-4DB9-BC02-FBF5EBFCAC13}"/>
            </c:ext>
          </c:extLst>
        </c:ser>
        <c:ser>
          <c:idx val="5"/>
          <c:order val="5"/>
          <c:tx>
            <c:strRef>
              <c:f>Processing!$L$17</c:f>
              <c:strCache>
                <c:ptCount val="1"/>
                <c:pt idx="0">
                  <c:v>Cursor C</c:v>
                </c:pt>
              </c:strCache>
            </c:strRef>
          </c:tx>
          <c:spPr>
            <a:solidFill>
              <a:srgbClr val="009485"/>
            </a:solidFill>
            <a:ln w="63500">
              <a:solidFill>
                <a:srgbClr val="009485"/>
              </a:solidFill>
            </a:ln>
            <a:effectLst/>
          </c:spPr>
          <c:invertIfNegative val="0"/>
          <c:val>
            <c:numRef>
              <c:f>Processing!$L$18:$L$29</c:f>
              <c:numCache>
                <c:formatCode>General</c:formatCode>
                <c:ptCount val="12"/>
                <c:pt idx="0">
                  <c:v>170185</c:v>
                </c:pt>
                <c:pt idx="1">
                  <c:v>#N/A</c:v>
                </c:pt>
                <c:pt idx="2">
                  <c:v>#N/A</c:v>
                </c:pt>
                <c:pt idx="3">
                  <c:v>#N/A</c:v>
                </c:pt>
                <c:pt idx="4">
                  <c:v>#N/A</c:v>
                </c:pt>
                <c:pt idx="5">
                  <c:v>#N/A</c:v>
                </c:pt>
                <c:pt idx="6">
                  <c:v>#N/A</c:v>
                </c:pt>
                <c:pt idx="7">
                  <c:v>#N/A</c:v>
                </c:pt>
                <c:pt idx="8">
                  <c:v>#N/A</c:v>
                </c:pt>
                <c:pt idx="9">
                  <c:v>136047</c:v>
                </c:pt>
                <c:pt idx="10">
                  <c:v>#N/A</c:v>
                </c:pt>
                <c:pt idx="11">
                  <c:v>#N/A</c:v>
                </c:pt>
              </c:numCache>
            </c:numRef>
          </c:val>
          <c:extLst>
            <c:ext xmlns:c16="http://schemas.microsoft.com/office/drawing/2014/chart" uri="{C3380CC4-5D6E-409C-BE32-E72D297353CC}">
              <c16:uniqueId val="{00000007-7EEA-4DB9-BC02-FBF5EBFCAC13}"/>
            </c:ext>
          </c:extLst>
        </c:ser>
        <c:dLbls>
          <c:showLegendKey val="0"/>
          <c:showVal val="0"/>
          <c:showCatName val="0"/>
          <c:showSerName val="0"/>
          <c:showPercent val="0"/>
          <c:showBubbleSize val="0"/>
        </c:dLbls>
        <c:gapWidth val="150"/>
        <c:overlap val="100"/>
        <c:axId val="462437951"/>
        <c:axId val="462441791"/>
      </c:barChart>
      <c:scatterChart>
        <c:scatterStyle val="lineMarker"/>
        <c:varyColors val="0"/>
        <c:ser>
          <c:idx val="6"/>
          <c:order val="6"/>
          <c:tx>
            <c:v>Label</c:v>
          </c:tx>
          <c:spPr>
            <a:ln w="25400" cap="rnd">
              <a:noFill/>
              <a:round/>
            </a:ln>
            <a:effectLst/>
          </c:spPr>
          <c:marker>
            <c:symbol val="circle"/>
            <c:size val="5"/>
            <c:spPr>
              <a:noFill/>
              <a:ln w="9525">
                <a:noFill/>
              </a:ln>
              <a:effectLst/>
            </c:spPr>
          </c:marker>
          <c:dLbls>
            <c:numFmt formatCode="[&gt;=1000000]#,##0.0,,\ &quot;M&quot;;[&gt;=1000]#,##0,\ &quot;K&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ru-RU"/>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yVal>
            <c:numRef>
              <c:f>Processing!$J$18:$J$29</c:f>
              <c:numCache>
                <c:formatCode>General</c:formatCode>
                <c:ptCount val="12"/>
                <c:pt idx="0">
                  <c:v>505000</c:v>
                </c:pt>
                <c:pt idx="1">
                  <c:v>#N/A</c:v>
                </c:pt>
                <c:pt idx="2">
                  <c:v>#N/A</c:v>
                </c:pt>
                <c:pt idx="3">
                  <c:v>#N/A</c:v>
                </c:pt>
                <c:pt idx="4">
                  <c:v>#N/A</c:v>
                </c:pt>
                <c:pt idx="5">
                  <c:v>#N/A</c:v>
                </c:pt>
                <c:pt idx="6">
                  <c:v>#N/A</c:v>
                </c:pt>
                <c:pt idx="7">
                  <c:v>#N/A</c:v>
                </c:pt>
                <c:pt idx="8">
                  <c:v>#N/A</c:v>
                </c:pt>
                <c:pt idx="9">
                  <c:v>355520</c:v>
                </c:pt>
                <c:pt idx="10">
                  <c:v>#N/A</c:v>
                </c:pt>
                <c:pt idx="11">
                  <c:v>#N/A</c:v>
                </c:pt>
              </c:numCache>
            </c:numRef>
          </c:yVal>
          <c:smooth val="0"/>
          <c:extLst>
            <c:ext xmlns:c16="http://schemas.microsoft.com/office/drawing/2014/chart" uri="{C3380CC4-5D6E-409C-BE32-E72D297353CC}">
              <c16:uniqueId val="{00000008-7EEA-4DB9-BC02-FBF5EBFCAC13}"/>
            </c:ext>
          </c:extLst>
        </c:ser>
        <c:dLbls>
          <c:showLegendKey val="0"/>
          <c:showVal val="0"/>
          <c:showCatName val="0"/>
          <c:showSerName val="0"/>
          <c:showPercent val="0"/>
          <c:showBubbleSize val="0"/>
        </c:dLbls>
        <c:axId val="462437951"/>
        <c:axId val="462441791"/>
      </c:scatterChart>
      <c:catAx>
        <c:axId val="462437951"/>
        <c:scaling>
          <c:orientation val="minMax"/>
        </c:scaling>
        <c:delete val="1"/>
        <c:axPos val="b"/>
        <c:numFmt formatCode="General" sourceLinked="1"/>
        <c:majorTickMark val="out"/>
        <c:minorTickMark val="none"/>
        <c:tickLblPos val="nextTo"/>
        <c:crossAx val="462441791"/>
        <c:crosses val="autoZero"/>
        <c:auto val="1"/>
        <c:lblAlgn val="ctr"/>
        <c:lblOffset val="100"/>
        <c:noMultiLvlLbl val="0"/>
      </c:catAx>
      <c:valAx>
        <c:axId val="462441791"/>
        <c:scaling>
          <c:orientation val="minMax"/>
        </c:scaling>
        <c:delete val="1"/>
        <c:axPos val="l"/>
        <c:numFmt formatCode="General" sourceLinked="1"/>
        <c:majorTickMark val="none"/>
        <c:minorTickMark val="none"/>
        <c:tickLblPos val="nextTo"/>
        <c:crossAx val="4624379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63500" dir="2700000" algn="tl" rotWithShape="0">
                <a:srgbClr val="052C6D">
                  <a:alpha val="40000"/>
                </a:srgbClr>
              </a:outerShdw>
            </a:effectLst>
          </c:spPr>
          <c:dPt>
            <c:idx val="0"/>
            <c:bubble3D val="0"/>
            <c:spPr>
              <a:gradFill flip="none" rotWithShape="1">
                <a:gsLst>
                  <a:gs pos="24000">
                    <a:srgbClr val="008E7A"/>
                  </a:gs>
                  <a:gs pos="100000">
                    <a:srgbClr val="00AA95"/>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1-A2C7-45EE-B2A3-462F76D80C99}"/>
              </c:ext>
            </c:extLst>
          </c:dPt>
          <c:dPt>
            <c:idx val="1"/>
            <c:bubble3D val="0"/>
            <c:spPr>
              <a:gradFill flip="none" rotWithShape="1">
                <a:gsLst>
                  <a:gs pos="0">
                    <a:srgbClr val="2384F9"/>
                  </a:gs>
                  <a:gs pos="100000">
                    <a:srgbClr val="023554"/>
                  </a:gs>
                </a:gsLst>
                <a:path path="circle">
                  <a:fillToRect l="100000" b="100000"/>
                </a:path>
                <a:tileRect t="-100000" r="-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3-A2C7-45EE-B2A3-462F76D80C99}"/>
              </c:ext>
            </c:extLst>
          </c:dPt>
          <c:dPt>
            <c:idx val="2"/>
            <c:bubble3D val="0"/>
            <c:spPr>
              <a:gradFill flip="none" rotWithShape="1">
                <a:gsLst>
                  <a:gs pos="26000">
                    <a:srgbClr val="F9A811"/>
                  </a:gs>
                  <a:gs pos="79000">
                    <a:srgbClr val="D7511E"/>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5-A2C7-45EE-B2A3-462F76D80C99}"/>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A2C7-45EE-B2A3-462F76D80C99}"/>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tx>
            <c:v>fill</c:v>
          </c:tx>
          <c:spPr>
            <a:gradFill>
              <a:gsLst>
                <a:gs pos="11000">
                  <a:srgbClr val="0F8668"/>
                </a:gs>
                <a:gs pos="100000">
                  <a:srgbClr val="00916A">
                    <a:alpha val="0"/>
                  </a:srgbClr>
                </a:gs>
              </a:gsLst>
              <a:lin ang="5400000" scaled="0"/>
            </a:gradFill>
            <a:ln>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8C53-41CB-A2A5-2568474E20CB}"/>
            </c:ext>
          </c:extLst>
        </c:ser>
        <c:dLbls>
          <c:showLegendKey val="0"/>
          <c:showVal val="0"/>
          <c:showCatName val="0"/>
          <c:showSerName val="0"/>
          <c:showPercent val="0"/>
          <c:showBubbleSize val="0"/>
        </c:dLbls>
        <c:axId val="765226703"/>
        <c:axId val="765249263"/>
      </c:areaChart>
      <c:lineChart>
        <c:grouping val="standard"/>
        <c:varyColors val="0"/>
        <c:ser>
          <c:idx val="0"/>
          <c:order val="0"/>
          <c:tx>
            <c:strRef>
              <c:f>Processing!$F$2</c:f>
              <c:strCache>
                <c:ptCount val="1"/>
                <c:pt idx="0">
                  <c:v>Visitors</c:v>
                </c:pt>
              </c:strCache>
            </c:strRef>
          </c:tx>
          <c:spPr>
            <a:ln w="19050" cap="rnd">
              <a:solidFill>
                <a:srgbClr val="37E9BA"/>
              </a:solidFill>
              <a:round/>
            </a:ln>
            <a:effectLst/>
          </c:spPr>
          <c:marker>
            <c:symbol val="none"/>
          </c:marke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1-8C53-41CB-A2A5-2568474E20CB}"/>
            </c:ext>
          </c:extLst>
        </c:ser>
        <c:dLbls>
          <c:showLegendKey val="0"/>
          <c:showVal val="0"/>
          <c:showCatName val="0"/>
          <c:showSerName val="0"/>
          <c:showPercent val="0"/>
          <c:showBubbleSize val="0"/>
        </c:dLbls>
        <c:marker val="1"/>
        <c:smooth val="0"/>
        <c:axId val="765226703"/>
        <c:axId val="765249263"/>
      </c:lineChart>
      <c:catAx>
        <c:axId val="765226703"/>
        <c:scaling>
          <c:orientation val="minMax"/>
        </c:scaling>
        <c:delete val="1"/>
        <c:axPos val="b"/>
        <c:majorTickMark val="none"/>
        <c:minorTickMark val="none"/>
        <c:tickLblPos val="nextTo"/>
        <c:crossAx val="765249263"/>
        <c:crosses val="autoZero"/>
        <c:auto val="1"/>
        <c:lblAlgn val="ctr"/>
        <c:lblOffset val="100"/>
        <c:noMultiLvlLbl val="0"/>
      </c:catAx>
      <c:valAx>
        <c:axId val="765249263"/>
        <c:scaling>
          <c:orientation val="minMax"/>
        </c:scaling>
        <c:delete val="1"/>
        <c:axPos val="l"/>
        <c:numFmt formatCode="General" sourceLinked="1"/>
        <c:majorTickMark val="none"/>
        <c:minorTickMark val="none"/>
        <c:tickLblPos val="nextTo"/>
        <c:crossAx val="765226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Processing!$G$17</c:f>
              <c:strCache>
                <c:ptCount val="1"/>
                <c:pt idx="0">
                  <c:v>Product A</c:v>
                </c:pt>
              </c:strCache>
            </c:strRef>
          </c:tx>
          <c:spPr>
            <a:solidFill>
              <a:srgbClr val="2384F9"/>
            </a:solidFill>
            <a:ln w="63500">
              <a:gradFill>
                <a:gsLst>
                  <a:gs pos="0">
                    <a:srgbClr val="2384F9"/>
                  </a:gs>
                  <a:gs pos="88000">
                    <a:srgbClr val="13BDFC"/>
                  </a:gs>
                </a:gsLst>
                <a:lin ang="5400000" scaled="1"/>
              </a:gradFill>
            </a:ln>
            <a:effectLst/>
          </c:spPr>
          <c:invertIfNegative val="0"/>
          <c:val>
            <c:numRef>
              <c:f>Processing!$G$18:$G$29</c:f>
              <c:numCache>
                <c:formatCode>General</c:formatCode>
                <c:ptCount val="12"/>
                <c:pt idx="0">
                  <c:v>505000</c:v>
                </c:pt>
                <c:pt idx="1">
                  <c:v>586911</c:v>
                </c:pt>
                <c:pt idx="2">
                  <c:v>671347</c:v>
                </c:pt>
                <c:pt idx="3">
                  <c:v>581356</c:v>
                </c:pt>
                <c:pt idx="4">
                  <c:v>547521</c:v>
                </c:pt>
                <c:pt idx="5">
                  <c:v>562570</c:v>
                </c:pt>
                <c:pt idx="6">
                  <c:v>456722</c:v>
                </c:pt>
                <c:pt idx="7">
                  <c:v>400162</c:v>
                </c:pt>
                <c:pt idx="8">
                  <c:v>352187</c:v>
                </c:pt>
                <c:pt idx="9">
                  <c:v>355520</c:v>
                </c:pt>
                <c:pt idx="10">
                  <c:v>426422</c:v>
                </c:pt>
                <c:pt idx="11">
                  <c:v>429250</c:v>
                </c:pt>
              </c:numCache>
            </c:numRef>
          </c:val>
          <c:extLst>
            <c:ext xmlns:c16="http://schemas.microsoft.com/office/drawing/2014/chart" uri="{C3380CC4-5D6E-409C-BE32-E72D297353CC}">
              <c16:uniqueId val="{00000000-E4F7-4A2B-BED2-91CC6EECE584}"/>
            </c:ext>
          </c:extLst>
        </c:ser>
        <c:dLbls>
          <c:showLegendKey val="0"/>
          <c:showVal val="0"/>
          <c:showCatName val="0"/>
          <c:showSerName val="0"/>
          <c:showPercent val="0"/>
          <c:showBubbleSize val="0"/>
        </c:dLbls>
        <c:gapWidth val="200"/>
        <c:overlap val="-27"/>
        <c:axId val="765267983"/>
        <c:axId val="765277103"/>
      </c:barChart>
      <c:catAx>
        <c:axId val="765267983"/>
        <c:scaling>
          <c:orientation val="minMax"/>
        </c:scaling>
        <c:delete val="1"/>
        <c:axPos val="b"/>
        <c:majorTickMark val="none"/>
        <c:minorTickMark val="none"/>
        <c:tickLblPos val="nextTo"/>
        <c:crossAx val="765277103"/>
        <c:crosses val="autoZero"/>
        <c:auto val="1"/>
        <c:lblAlgn val="ctr"/>
        <c:lblOffset val="100"/>
        <c:noMultiLvlLbl val="0"/>
      </c:catAx>
      <c:valAx>
        <c:axId val="765277103"/>
        <c:scaling>
          <c:orientation val="minMax"/>
        </c:scaling>
        <c:delete val="1"/>
        <c:axPos val="l"/>
        <c:numFmt formatCode="General" sourceLinked="1"/>
        <c:majorTickMark val="none"/>
        <c:minorTickMark val="none"/>
        <c:tickLblPos val="nextTo"/>
        <c:crossAx val="765267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rgbClr val="055F71"/>
            </a:soli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8891-4CFE-B87B-4FBFBF562937}"/>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8891-4CFE-B87B-4FBFBF562937}"/>
            </c:ext>
          </c:extLst>
        </c:ser>
        <c:dLbls>
          <c:showLegendKey val="0"/>
          <c:showVal val="0"/>
          <c:showCatName val="0"/>
          <c:showSerName val="0"/>
          <c:showPercent val="0"/>
          <c:showBubbleSize val="0"/>
        </c:dLbls>
        <c:gapWidth val="4"/>
        <c:overlap val="100"/>
        <c:axId val="462405791"/>
        <c:axId val="462391391"/>
      </c:barChart>
      <c:catAx>
        <c:axId val="462405791"/>
        <c:scaling>
          <c:orientation val="minMax"/>
        </c:scaling>
        <c:delete val="1"/>
        <c:axPos val="l"/>
        <c:numFmt formatCode="General" sourceLinked="1"/>
        <c:majorTickMark val="none"/>
        <c:minorTickMark val="none"/>
        <c:tickLblPos val="nextTo"/>
        <c:crossAx val="462391391"/>
        <c:crosses val="autoZero"/>
        <c:auto val="1"/>
        <c:lblAlgn val="ctr"/>
        <c:lblOffset val="100"/>
        <c:noMultiLvlLbl val="0"/>
      </c:catAx>
      <c:valAx>
        <c:axId val="462391391"/>
        <c:scaling>
          <c:orientation val="minMax"/>
        </c:scaling>
        <c:delete val="1"/>
        <c:axPos val="b"/>
        <c:numFmt formatCode="0%" sourceLinked="1"/>
        <c:majorTickMark val="none"/>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8357-42B4-AF31-9E6CB872B765}"/>
              </c:ext>
            </c:extLst>
          </c:dPt>
          <c:dPt>
            <c:idx val="1"/>
            <c:bubble3D val="0"/>
            <c:spPr>
              <a:noFill/>
              <a:ln w="19050">
                <a:noFill/>
              </a:ln>
              <a:effectLst/>
            </c:spPr>
            <c:extLst>
              <c:ext xmlns:c16="http://schemas.microsoft.com/office/drawing/2014/chart" uri="{C3380CC4-5D6E-409C-BE32-E72D297353CC}">
                <c16:uniqueId val="{00000003-8357-42B4-AF31-9E6CB872B765}"/>
              </c:ext>
            </c:extLst>
          </c:dPt>
          <c:dPt>
            <c:idx val="2"/>
            <c:bubble3D val="0"/>
            <c:spPr>
              <a:noFill/>
              <a:ln w="19050">
                <a:noFill/>
              </a:ln>
              <a:effectLst/>
            </c:spPr>
            <c:extLst>
              <c:ext xmlns:c16="http://schemas.microsoft.com/office/drawing/2014/chart" uri="{C3380CC4-5D6E-409C-BE32-E72D297353CC}">
                <c16:uniqueId val="{00000005-8357-42B4-AF31-9E6CB872B765}"/>
              </c:ext>
            </c:extLst>
          </c:dPt>
          <c:dPt>
            <c:idx val="3"/>
            <c:bubble3D val="0"/>
            <c:spPr>
              <a:noFill/>
              <a:ln w="19050">
                <a:noFill/>
              </a:ln>
              <a:effectLst/>
            </c:spPr>
            <c:extLst>
              <c:ext xmlns:c16="http://schemas.microsoft.com/office/drawing/2014/chart" uri="{C3380CC4-5D6E-409C-BE32-E72D297353CC}">
                <c16:uniqueId val="{00000007-8357-42B4-AF31-9E6CB872B765}"/>
              </c:ext>
            </c:extLst>
          </c:dPt>
          <c:dPt>
            <c:idx val="4"/>
            <c:bubble3D val="0"/>
            <c:spPr>
              <a:noFill/>
              <a:ln w="19050">
                <a:noFill/>
              </a:ln>
              <a:effectLst/>
            </c:spPr>
            <c:extLst>
              <c:ext xmlns:c16="http://schemas.microsoft.com/office/drawing/2014/chart" uri="{C3380CC4-5D6E-409C-BE32-E72D297353CC}">
                <c16:uniqueId val="{00000009-8357-42B4-AF31-9E6CB872B765}"/>
              </c:ext>
            </c:extLst>
          </c:dPt>
          <c:dPt>
            <c:idx val="5"/>
            <c:bubble3D val="0"/>
            <c:spPr>
              <a:noFill/>
              <a:ln w="19050">
                <a:noFill/>
              </a:ln>
              <a:effectLst/>
            </c:spPr>
            <c:extLst>
              <c:ext xmlns:c16="http://schemas.microsoft.com/office/drawing/2014/chart" uri="{C3380CC4-5D6E-409C-BE32-E72D297353CC}">
                <c16:uniqueId val="{0000000B-8357-42B4-AF31-9E6CB872B765}"/>
              </c:ext>
            </c:extLst>
          </c:dPt>
          <c:dPt>
            <c:idx val="6"/>
            <c:bubble3D val="0"/>
            <c:spPr>
              <a:solidFill>
                <a:schemeClr val="bg1">
                  <a:alpha val="20000"/>
                </a:schemeClr>
              </a:solidFill>
              <a:ln w="19050">
                <a:noFill/>
              </a:ln>
              <a:effectLst/>
            </c:spPr>
            <c:extLst>
              <c:ext xmlns:c16="http://schemas.microsoft.com/office/drawing/2014/chart" uri="{C3380CC4-5D6E-409C-BE32-E72D297353CC}">
                <c16:uniqueId val="{0000000D-8357-42B4-AF31-9E6CB872B765}"/>
              </c:ext>
            </c:extLst>
          </c:dPt>
          <c:dPt>
            <c:idx val="7"/>
            <c:bubble3D val="0"/>
            <c:spPr>
              <a:solidFill>
                <a:schemeClr val="bg1">
                  <a:alpha val="20000"/>
                </a:schemeClr>
              </a:solidFill>
              <a:ln w="19050">
                <a:noFill/>
              </a:ln>
              <a:effectLst/>
            </c:spPr>
            <c:extLst>
              <c:ext xmlns:c16="http://schemas.microsoft.com/office/drawing/2014/chart" uri="{C3380CC4-5D6E-409C-BE32-E72D297353CC}">
                <c16:uniqueId val="{0000000F-8357-42B4-AF31-9E6CB872B765}"/>
              </c:ext>
            </c:extLst>
          </c:dPt>
          <c:dPt>
            <c:idx val="8"/>
            <c:bubble3D val="0"/>
            <c:spPr>
              <a:solidFill>
                <a:schemeClr val="bg1">
                  <a:alpha val="20000"/>
                </a:schemeClr>
              </a:solidFill>
              <a:ln w="19050">
                <a:noFill/>
              </a:ln>
              <a:effectLst/>
            </c:spPr>
            <c:extLst>
              <c:ext xmlns:c16="http://schemas.microsoft.com/office/drawing/2014/chart" uri="{C3380CC4-5D6E-409C-BE32-E72D297353CC}">
                <c16:uniqueId val="{00000011-8357-42B4-AF31-9E6CB872B765}"/>
              </c:ext>
            </c:extLst>
          </c:dPt>
          <c:dPt>
            <c:idx val="9"/>
            <c:bubble3D val="0"/>
            <c:spPr>
              <a:solidFill>
                <a:schemeClr val="bg1">
                  <a:alpha val="20000"/>
                </a:schemeClr>
              </a:solidFill>
              <a:ln w="19050">
                <a:noFill/>
              </a:ln>
              <a:effectLst/>
            </c:spPr>
            <c:extLst>
              <c:ext xmlns:c16="http://schemas.microsoft.com/office/drawing/2014/chart" uri="{C3380CC4-5D6E-409C-BE32-E72D297353CC}">
                <c16:uniqueId val="{00000013-8357-42B4-AF31-9E6CB872B765}"/>
              </c:ext>
            </c:extLst>
          </c:dPt>
          <c:dPt>
            <c:idx val="10"/>
            <c:bubble3D val="0"/>
            <c:spPr>
              <a:solidFill>
                <a:schemeClr val="bg1">
                  <a:alpha val="20000"/>
                </a:schemeClr>
              </a:solidFill>
              <a:ln w="19050">
                <a:noFill/>
              </a:ln>
              <a:effectLst/>
            </c:spPr>
            <c:extLst>
              <c:ext xmlns:c16="http://schemas.microsoft.com/office/drawing/2014/chart" uri="{C3380CC4-5D6E-409C-BE32-E72D297353CC}">
                <c16:uniqueId val="{00000015-8357-42B4-AF31-9E6CB872B765}"/>
              </c:ext>
            </c:extLst>
          </c:dPt>
          <c:dPt>
            <c:idx val="11"/>
            <c:bubble3D val="0"/>
            <c:spPr>
              <a:solidFill>
                <a:schemeClr val="bg1">
                  <a:alpha val="20000"/>
                </a:schemeClr>
              </a:solidFill>
              <a:ln w="19050">
                <a:noFill/>
              </a:ln>
              <a:effectLst/>
            </c:spPr>
            <c:extLst>
              <c:ext xmlns:c16="http://schemas.microsoft.com/office/drawing/2014/chart" uri="{C3380CC4-5D6E-409C-BE32-E72D297353CC}">
                <c16:uniqueId val="{00000017-8357-42B4-AF31-9E6CB872B765}"/>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8357-42B4-AF31-9E6CB872B765}"/>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8357-42B4-AF31-9E6CB872B765}"/>
              </c:ext>
            </c:extLst>
          </c:dPt>
          <c:dPt>
            <c:idx val="1"/>
            <c:bubble3D val="0"/>
            <c:spPr>
              <a:noFill/>
              <a:ln w="19050">
                <a:noFill/>
              </a:ln>
              <a:effectLst/>
            </c:spPr>
            <c:extLst>
              <c:ext xmlns:c16="http://schemas.microsoft.com/office/drawing/2014/chart" uri="{C3380CC4-5D6E-409C-BE32-E72D297353CC}">
                <c16:uniqueId val="{0000001C-8357-42B4-AF31-9E6CB872B765}"/>
              </c:ext>
            </c:extLst>
          </c:dPt>
          <c:dPt>
            <c:idx val="2"/>
            <c:bubble3D val="0"/>
            <c:spPr>
              <a:solidFill>
                <a:schemeClr val="bg1"/>
              </a:solidFill>
              <a:ln w="19050">
                <a:noFill/>
              </a:ln>
              <a:effectLst/>
            </c:spPr>
            <c:extLst>
              <c:ext xmlns:c16="http://schemas.microsoft.com/office/drawing/2014/chart" uri="{C3380CC4-5D6E-409C-BE32-E72D297353CC}">
                <c16:uniqueId val="{0000001E-8357-42B4-AF31-9E6CB872B765}"/>
              </c:ext>
            </c:extLst>
          </c:dPt>
          <c:dPt>
            <c:idx val="3"/>
            <c:bubble3D val="0"/>
            <c:spPr>
              <a:solidFill>
                <a:srgbClr val="CEB5DD"/>
              </a:solidFill>
              <a:ln w="19050">
                <a:noFill/>
              </a:ln>
              <a:effectLst/>
            </c:spPr>
            <c:extLst>
              <c:ext xmlns:c16="http://schemas.microsoft.com/office/drawing/2014/chart" uri="{C3380CC4-5D6E-409C-BE32-E72D297353CC}">
                <c16:uniqueId val="{00000020-8357-42B4-AF31-9E6CB872B765}"/>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21-8357-42B4-AF31-9E6CB872B765}"/>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alpha val="20000"/>
                </a:schemeClr>
              </a:solidFill>
              <a:ln w="19050">
                <a:noFill/>
              </a:ln>
              <a:effectLst/>
            </c:spPr>
            <c:extLst>
              <c:ext xmlns:c16="http://schemas.microsoft.com/office/drawing/2014/chart" uri="{C3380CC4-5D6E-409C-BE32-E72D297353CC}">
                <c16:uniqueId val="{00000001-ABB7-44A4-A49C-1A14D1006C01}"/>
              </c:ext>
            </c:extLst>
          </c:dPt>
          <c:dPt>
            <c:idx val="1"/>
            <c:bubble3D val="0"/>
            <c:spPr>
              <a:solidFill>
                <a:schemeClr val="bg1">
                  <a:alpha val="20000"/>
                </a:schemeClr>
              </a:solidFill>
              <a:ln w="19050">
                <a:noFill/>
              </a:ln>
              <a:effectLst/>
            </c:spPr>
            <c:extLst>
              <c:ext xmlns:c16="http://schemas.microsoft.com/office/drawing/2014/chart" uri="{C3380CC4-5D6E-409C-BE32-E72D297353CC}">
                <c16:uniqueId val="{00000003-ABB7-44A4-A49C-1A14D1006C01}"/>
              </c:ext>
            </c:extLst>
          </c:dPt>
          <c:dPt>
            <c:idx val="2"/>
            <c:bubble3D val="0"/>
            <c:spPr>
              <a:solidFill>
                <a:schemeClr val="bg1">
                  <a:alpha val="20000"/>
                </a:schemeClr>
              </a:solidFill>
              <a:ln w="19050">
                <a:noFill/>
              </a:ln>
              <a:effectLst/>
            </c:spPr>
            <c:extLst>
              <c:ext xmlns:c16="http://schemas.microsoft.com/office/drawing/2014/chart" uri="{C3380CC4-5D6E-409C-BE32-E72D297353CC}">
                <c16:uniqueId val="{00000005-ABB7-44A4-A49C-1A14D1006C01}"/>
              </c:ext>
            </c:extLst>
          </c:dPt>
          <c:dPt>
            <c:idx val="3"/>
            <c:bubble3D val="0"/>
            <c:spPr>
              <a:solidFill>
                <a:schemeClr val="bg1">
                  <a:alpha val="20000"/>
                </a:schemeClr>
              </a:solidFill>
              <a:ln w="19050">
                <a:noFill/>
              </a:ln>
              <a:effectLst/>
            </c:spPr>
            <c:extLst>
              <c:ext xmlns:c16="http://schemas.microsoft.com/office/drawing/2014/chart" uri="{C3380CC4-5D6E-409C-BE32-E72D297353CC}">
                <c16:uniqueId val="{00000007-ABB7-44A4-A49C-1A14D1006C01}"/>
              </c:ext>
            </c:extLst>
          </c:dPt>
          <c:dPt>
            <c:idx val="4"/>
            <c:bubble3D val="0"/>
            <c:spPr>
              <a:solidFill>
                <a:schemeClr val="bg1">
                  <a:alpha val="20000"/>
                </a:schemeClr>
              </a:solidFill>
              <a:ln w="19050">
                <a:noFill/>
              </a:ln>
              <a:effectLst/>
            </c:spPr>
            <c:extLst>
              <c:ext xmlns:c16="http://schemas.microsoft.com/office/drawing/2014/chart" uri="{C3380CC4-5D6E-409C-BE32-E72D297353CC}">
                <c16:uniqueId val="{00000009-ABB7-44A4-A49C-1A14D1006C01}"/>
              </c:ext>
            </c:extLst>
          </c:dPt>
          <c:dPt>
            <c:idx val="5"/>
            <c:bubble3D val="0"/>
            <c:spPr>
              <a:solidFill>
                <a:schemeClr val="bg1">
                  <a:alpha val="20000"/>
                </a:schemeClr>
              </a:solidFill>
              <a:ln w="19050">
                <a:noFill/>
              </a:ln>
              <a:effectLst/>
            </c:spPr>
            <c:extLst>
              <c:ext xmlns:c16="http://schemas.microsoft.com/office/drawing/2014/chart" uri="{C3380CC4-5D6E-409C-BE32-E72D297353CC}">
                <c16:uniqueId val="{0000000B-ABB7-44A4-A49C-1A14D1006C01}"/>
              </c:ext>
            </c:extLst>
          </c:dPt>
          <c:dPt>
            <c:idx val="6"/>
            <c:bubble3D val="0"/>
            <c:spPr>
              <a:noFill/>
              <a:ln w="19050">
                <a:noFill/>
              </a:ln>
              <a:effectLst/>
            </c:spPr>
            <c:extLst>
              <c:ext xmlns:c16="http://schemas.microsoft.com/office/drawing/2014/chart" uri="{C3380CC4-5D6E-409C-BE32-E72D297353CC}">
                <c16:uniqueId val="{0000000D-ABB7-44A4-A49C-1A14D1006C01}"/>
              </c:ext>
            </c:extLst>
          </c:dPt>
          <c:dPt>
            <c:idx val="7"/>
            <c:bubble3D val="0"/>
            <c:spPr>
              <a:noFill/>
              <a:ln w="19050">
                <a:noFill/>
              </a:ln>
              <a:effectLst/>
            </c:spPr>
            <c:extLst>
              <c:ext xmlns:c16="http://schemas.microsoft.com/office/drawing/2014/chart" uri="{C3380CC4-5D6E-409C-BE32-E72D297353CC}">
                <c16:uniqueId val="{0000000F-ABB7-44A4-A49C-1A14D1006C01}"/>
              </c:ext>
            </c:extLst>
          </c:dPt>
          <c:dPt>
            <c:idx val="8"/>
            <c:bubble3D val="0"/>
            <c:spPr>
              <a:noFill/>
              <a:ln w="19050">
                <a:noFill/>
              </a:ln>
              <a:effectLst/>
            </c:spPr>
            <c:extLst>
              <c:ext xmlns:c16="http://schemas.microsoft.com/office/drawing/2014/chart" uri="{C3380CC4-5D6E-409C-BE32-E72D297353CC}">
                <c16:uniqueId val="{00000011-ABB7-44A4-A49C-1A14D1006C01}"/>
              </c:ext>
            </c:extLst>
          </c:dPt>
          <c:dPt>
            <c:idx val="9"/>
            <c:bubble3D val="0"/>
            <c:spPr>
              <a:noFill/>
              <a:ln w="19050">
                <a:noFill/>
              </a:ln>
              <a:effectLst/>
            </c:spPr>
            <c:extLst>
              <c:ext xmlns:c16="http://schemas.microsoft.com/office/drawing/2014/chart" uri="{C3380CC4-5D6E-409C-BE32-E72D297353CC}">
                <c16:uniqueId val="{00000013-ABB7-44A4-A49C-1A14D1006C01}"/>
              </c:ext>
            </c:extLst>
          </c:dPt>
          <c:dPt>
            <c:idx val="10"/>
            <c:bubble3D val="0"/>
            <c:spPr>
              <a:noFill/>
              <a:ln w="19050">
                <a:noFill/>
              </a:ln>
              <a:effectLst/>
            </c:spPr>
            <c:extLst>
              <c:ext xmlns:c16="http://schemas.microsoft.com/office/drawing/2014/chart" uri="{C3380CC4-5D6E-409C-BE32-E72D297353CC}">
                <c16:uniqueId val="{00000015-ABB7-44A4-A49C-1A14D1006C01}"/>
              </c:ext>
            </c:extLst>
          </c:dPt>
          <c:dPt>
            <c:idx val="11"/>
            <c:bubble3D val="0"/>
            <c:spPr>
              <a:noFill/>
              <a:ln w="19050">
                <a:noFill/>
              </a:ln>
              <a:effectLst/>
            </c:spPr>
            <c:extLst>
              <c:ext xmlns:c16="http://schemas.microsoft.com/office/drawing/2014/chart" uri="{C3380CC4-5D6E-409C-BE32-E72D297353CC}">
                <c16:uniqueId val="{00000017-ABB7-44A4-A49C-1A14D1006C01}"/>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ABB7-44A4-A49C-1A14D1006C01}"/>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solidFill>
                <a:srgbClr val="CEB5DD"/>
              </a:solidFill>
              <a:ln w="19050">
                <a:noFill/>
              </a:ln>
              <a:effectLst/>
            </c:spPr>
            <c:extLst>
              <c:ext xmlns:c16="http://schemas.microsoft.com/office/drawing/2014/chart" uri="{C3380CC4-5D6E-409C-BE32-E72D297353CC}">
                <c16:uniqueId val="{0000001A-ABB7-44A4-A49C-1A14D1006C01}"/>
              </c:ext>
            </c:extLst>
          </c:dPt>
          <c:dPt>
            <c:idx val="1"/>
            <c:bubble3D val="0"/>
            <c:spPr>
              <a:solidFill>
                <a:schemeClr val="bg1"/>
              </a:solidFill>
              <a:ln w="19050">
                <a:noFill/>
              </a:ln>
              <a:effectLst/>
            </c:spPr>
            <c:extLst>
              <c:ext xmlns:c16="http://schemas.microsoft.com/office/drawing/2014/chart" uri="{C3380CC4-5D6E-409C-BE32-E72D297353CC}">
                <c16:uniqueId val="{0000001C-ABB7-44A4-A49C-1A14D1006C01}"/>
              </c:ext>
            </c:extLst>
          </c:dPt>
          <c:dPt>
            <c:idx val="2"/>
            <c:bubble3D val="0"/>
            <c:spPr>
              <a:noFill/>
              <a:ln w="19050">
                <a:noFill/>
              </a:ln>
              <a:effectLst/>
            </c:spPr>
            <c:extLst>
              <c:ext xmlns:c16="http://schemas.microsoft.com/office/drawing/2014/chart" uri="{C3380CC4-5D6E-409C-BE32-E72D297353CC}">
                <c16:uniqueId val="{0000001E-ABB7-44A4-A49C-1A14D1006C01}"/>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F-ABB7-44A4-A49C-1A14D1006C01}"/>
            </c:ext>
          </c:extLst>
        </c:ser>
        <c:dLbls>
          <c:showLegendKey val="0"/>
          <c:showVal val="0"/>
          <c:showCatName val="0"/>
          <c:showSerName val="0"/>
          <c:showPercent val="0"/>
          <c:showBubbleSize val="0"/>
          <c:showLeaderLines val="1"/>
        </c:dLbls>
        <c:firstSliceAng val="270"/>
        <c:holeSize val="73"/>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25400">
              <a:noFill/>
            </a:ln>
            <a:effectLst>
              <a:outerShdw blurRad="50800" dist="38100" dir="8100000" algn="tr" rotWithShape="0">
                <a:prstClr val="black">
                  <a:alpha val="40000"/>
                </a:prstClr>
              </a:outerShdw>
            </a:effectLst>
          </c:spPr>
          <c:dPt>
            <c:idx val="0"/>
            <c:bubble3D val="0"/>
            <c:spPr>
              <a:solidFill>
                <a:srgbClr val="D3F1ED"/>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1-AE16-4F13-BE3E-AD005FB90CEA}"/>
              </c:ext>
            </c:extLst>
          </c:dPt>
          <c:dPt>
            <c:idx val="1"/>
            <c:bubble3D val="0"/>
            <c:spPr>
              <a:solidFill>
                <a:srgbClr val="34A696"/>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3-AE16-4F13-BE3E-AD005FB90CEA}"/>
              </c:ext>
            </c:extLst>
          </c:dPt>
          <c:dPt>
            <c:idx val="2"/>
            <c:bubble3D val="0"/>
            <c:spPr>
              <a:solidFill>
                <a:srgbClr val="70D2C3"/>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5-AE16-4F13-BE3E-AD005FB90CEA}"/>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AE16-4F13-BE3E-AD005FB90CEA}"/>
            </c:ext>
          </c:extLst>
        </c:ser>
        <c:dLbls>
          <c:showLegendKey val="0"/>
          <c:showVal val="0"/>
          <c:showCatName val="0"/>
          <c:showSerName val="0"/>
          <c:showPercent val="0"/>
          <c:showBubbleSize val="0"/>
          <c:showLeaderLines val="1"/>
        </c:dLbls>
        <c:firstSliceAng val="0"/>
        <c:holeSize val="30"/>
      </c:doughnutChart>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4"/>
          <c:order val="4"/>
          <c:tx>
            <c:v>fill S</c:v>
          </c:tx>
          <c:spPr>
            <a:gradFill>
              <a:gsLst>
                <a:gs pos="0">
                  <a:srgbClr val="00C5AE">
                    <a:alpha val="0"/>
                  </a:srgbClr>
                </a:gs>
                <a:gs pos="73000">
                  <a:srgbClr val="00C5AE">
                    <a:alpha val="25000"/>
                  </a:srgbClr>
                </a:gs>
              </a:gsLst>
              <a:lin ang="5400000" scaled="0"/>
            </a:gradFill>
            <a:ln>
              <a:noFill/>
            </a:ln>
            <a:effectLst/>
          </c:spPr>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extLst>
            <c:ext xmlns:c16="http://schemas.microsoft.com/office/drawing/2014/chart" uri="{C3380CC4-5D6E-409C-BE32-E72D297353CC}">
              <c16:uniqueId val="{00000000-DFD4-407D-94CF-40DDD4C38DCC}"/>
            </c:ext>
          </c:extLst>
        </c:ser>
        <c:ser>
          <c:idx val="5"/>
          <c:order val="5"/>
          <c:tx>
            <c:v>fill P</c:v>
          </c:tx>
          <c:spPr>
            <a:gradFill>
              <a:gsLst>
                <a:gs pos="0">
                  <a:srgbClr val="2384F9">
                    <a:alpha val="0"/>
                  </a:srgbClr>
                </a:gs>
                <a:gs pos="80000">
                  <a:srgbClr val="2384F9">
                    <a:alpha val="25000"/>
                  </a:srgbClr>
                </a:gs>
              </a:gsLst>
              <a:lin ang="5400000" scaled="0"/>
            </a:gradFill>
            <a:ln>
              <a:noFill/>
            </a:ln>
            <a:effectLst/>
          </c:spPr>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extLst>
            <c:ext xmlns:c16="http://schemas.microsoft.com/office/drawing/2014/chart" uri="{C3380CC4-5D6E-409C-BE32-E72D297353CC}">
              <c16:uniqueId val="{00000001-DFD4-407D-94CF-40DDD4C38DCC}"/>
            </c:ext>
          </c:extLst>
        </c:ser>
        <c:dLbls>
          <c:showLegendKey val="0"/>
          <c:showVal val="0"/>
          <c:showCatName val="0"/>
          <c:showSerName val="0"/>
          <c:showPercent val="0"/>
          <c:showBubbleSize val="0"/>
        </c:dLbls>
        <c:axId val="765213263"/>
        <c:axId val="765203663"/>
      </c:areaChart>
      <c:lineChart>
        <c:grouping val="standard"/>
        <c:varyColors val="0"/>
        <c:ser>
          <c:idx val="0"/>
          <c:order val="0"/>
          <c:tx>
            <c:strRef>
              <c:f>Processing!$S$2</c:f>
              <c:strCache>
                <c:ptCount val="1"/>
                <c:pt idx="0">
                  <c:v>Sales Volume</c:v>
                </c:pt>
              </c:strCache>
            </c:strRef>
          </c:tx>
          <c:spPr>
            <a:ln w="19050" cap="rnd">
              <a:solidFill>
                <a:srgbClr val="00C5AE"/>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smooth val="1"/>
          <c:extLst>
            <c:ext xmlns:c16="http://schemas.microsoft.com/office/drawing/2014/chart" uri="{C3380CC4-5D6E-409C-BE32-E72D297353CC}">
              <c16:uniqueId val="{00000002-DFD4-407D-94CF-40DDD4C38DCC}"/>
            </c:ext>
          </c:extLst>
        </c:ser>
        <c:ser>
          <c:idx val="1"/>
          <c:order val="1"/>
          <c:tx>
            <c:strRef>
              <c:f>Processing!$T$2</c:f>
              <c:strCache>
                <c:ptCount val="1"/>
                <c:pt idx="0">
                  <c:v>Purchase Volume</c:v>
                </c:pt>
              </c:strCache>
            </c:strRef>
          </c:tx>
          <c:spPr>
            <a:ln w="19050" cap="rnd">
              <a:solidFill>
                <a:srgbClr val="2384F9"/>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smooth val="1"/>
          <c:extLst>
            <c:ext xmlns:c16="http://schemas.microsoft.com/office/drawing/2014/chart" uri="{C3380CC4-5D6E-409C-BE32-E72D297353CC}">
              <c16:uniqueId val="{00000003-DFD4-407D-94CF-40DDD4C38DCC}"/>
            </c:ext>
          </c:extLst>
        </c:ser>
        <c:dLbls>
          <c:showLegendKey val="0"/>
          <c:showVal val="0"/>
          <c:showCatName val="0"/>
          <c:showSerName val="0"/>
          <c:showPercent val="0"/>
          <c:showBubbleSize val="0"/>
        </c:dLbls>
        <c:marker val="1"/>
        <c:smooth val="0"/>
        <c:axId val="765213263"/>
        <c:axId val="765203663"/>
      </c:lineChart>
      <c:scatterChart>
        <c:scatterStyle val="lineMarker"/>
        <c:varyColors val="0"/>
        <c:ser>
          <c:idx val="2"/>
          <c:order val="2"/>
          <c:tx>
            <c:strRef>
              <c:f>Processing!$U$2</c:f>
              <c:strCache>
                <c:ptCount val="1"/>
                <c:pt idx="0">
                  <c:v>Cursor S</c:v>
                </c:pt>
              </c:strCache>
            </c:strRef>
          </c:tx>
          <c:spPr>
            <a:ln w="25400" cap="rnd">
              <a:noFill/>
              <a:round/>
            </a:ln>
            <a:effectLst/>
          </c:spPr>
          <c:marker>
            <c:symbol val="circle"/>
            <c:size val="5"/>
            <c:spPr>
              <a:solidFill>
                <a:schemeClr val="bg1"/>
              </a:solidFill>
              <a:ln w="12700">
                <a:solidFill>
                  <a:srgbClr val="00C5AE"/>
                </a:solidFill>
              </a:ln>
              <a:effectLst/>
            </c:spPr>
          </c:marker>
          <c:errBars>
            <c:errDir val="y"/>
            <c:errBarType val="minus"/>
            <c:errValType val="cust"/>
            <c:noEndCap val="1"/>
            <c:plus>
              <c:numLit>
                <c:formatCode>General</c:formatCode>
                <c:ptCount val="1"/>
                <c:pt idx="0">
                  <c:v>1</c:v>
                </c:pt>
              </c:numLit>
            </c:plus>
            <c:minus>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minus>
            <c:spPr>
              <a:noFill/>
              <a:ln w="9525" cap="flat" cmpd="sng" algn="ctr">
                <a:solidFill>
                  <a:srgbClr val="00C5AE"/>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yVal>
          <c:smooth val="0"/>
          <c:extLst>
            <c:ext xmlns:c16="http://schemas.microsoft.com/office/drawing/2014/chart" uri="{C3380CC4-5D6E-409C-BE32-E72D297353CC}">
              <c16:uniqueId val="{00000004-DFD4-407D-94CF-40DDD4C38DCC}"/>
            </c:ext>
          </c:extLst>
        </c:ser>
        <c:ser>
          <c:idx val="3"/>
          <c:order val="3"/>
          <c:tx>
            <c:strRef>
              <c:f>Processing!$V$2</c:f>
              <c:strCache>
                <c:ptCount val="1"/>
                <c:pt idx="0">
                  <c:v>Cursor P</c:v>
                </c:pt>
              </c:strCache>
            </c:strRef>
          </c:tx>
          <c:spPr>
            <a:ln w="25400" cap="rnd">
              <a:noFill/>
              <a:round/>
            </a:ln>
            <a:effectLst/>
          </c:spPr>
          <c:marker>
            <c:symbol val="circle"/>
            <c:size val="5"/>
            <c:spPr>
              <a:solidFill>
                <a:schemeClr val="bg1"/>
              </a:solidFill>
              <a:ln w="12700">
                <a:solidFill>
                  <a:srgbClr val="2384F9"/>
                </a:solidFill>
              </a:ln>
              <a:effectLst/>
            </c:spPr>
          </c:marker>
          <c:errBars>
            <c:errDir val="y"/>
            <c:errBarType val="minus"/>
            <c:errValType val="cust"/>
            <c:noEndCap val="1"/>
            <c:plus>
              <c:numLit>
                <c:formatCode>General</c:formatCode>
                <c:ptCount val="1"/>
                <c:pt idx="0">
                  <c:v>1</c:v>
                </c:pt>
              </c:numLit>
            </c:plus>
            <c:minus>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minus>
            <c:spPr>
              <a:noFill/>
              <a:ln w="9525" cap="flat" cmpd="sng" algn="ctr">
                <a:solidFill>
                  <a:srgbClr val="2384F9"/>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yVal>
          <c:smooth val="0"/>
          <c:extLst>
            <c:ext xmlns:c16="http://schemas.microsoft.com/office/drawing/2014/chart" uri="{C3380CC4-5D6E-409C-BE32-E72D297353CC}">
              <c16:uniqueId val="{00000005-DFD4-407D-94CF-40DDD4C38DCC}"/>
            </c:ext>
          </c:extLst>
        </c:ser>
        <c:dLbls>
          <c:showLegendKey val="0"/>
          <c:showVal val="0"/>
          <c:showCatName val="0"/>
          <c:showSerName val="0"/>
          <c:showPercent val="0"/>
          <c:showBubbleSize val="0"/>
        </c:dLbls>
        <c:axId val="765213263"/>
        <c:axId val="765203663"/>
      </c:scatterChart>
      <c:catAx>
        <c:axId val="765213263"/>
        <c:scaling>
          <c:orientation val="minMax"/>
        </c:scaling>
        <c:delete val="1"/>
        <c:axPos val="b"/>
        <c:numFmt formatCode="General" sourceLinked="1"/>
        <c:majorTickMark val="none"/>
        <c:minorTickMark val="none"/>
        <c:tickLblPos val="nextTo"/>
        <c:crossAx val="765203663"/>
        <c:crosses val="autoZero"/>
        <c:auto val="1"/>
        <c:lblAlgn val="ctr"/>
        <c:lblOffset val="100"/>
        <c:noMultiLvlLbl val="0"/>
      </c:catAx>
      <c:valAx>
        <c:axId val="765203663"/>
        <c:scaling>
          <c:orientation val="minMax"/>
        </c:scaling>
        <c:delete val="0"/>
        <c:axPos val="l"/>
        <c:numFmt formatCode="[&gt;=1000000]#,##0.0,,\ &quot;M&quot;;[&gt;=1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5213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Processing!$N$35</c:f>
              <c:strCache>
                <c:ptCount val="1"/>
                <c:pt idx="0">
                  <c:v>1</c:v>
                </c:pt>
              </c:strCache>
            </c:strRef>
          </c:tx>
          <c:spPr>
            <a:blipFill>
              <a:blip xmlns:r="http://schemas.openxmlformats.org/officeDocument/2006/relationships" r:embed="rId3"/>
              <a:stretch>
                <a:fillRect/>
              </a:stretch>
            </a:blipFill>
            <a:ln>
              <a:noFill/>
            </a:ln>
            <a:effectLst/>
          </c:spPr>
          <c:invertIfNegative val="0"/>
          <c:cat>
            <c:strRef>
              <c:f>Processing!$M$36:$M$38</c:f>
              <c:strCache>
                <c:ptCount val="3"/>
                <c:pt idx="0">
                  <c:v>Top 1</c:v>
                </c:pt>
                <c:pt idx="1">
                  <c:v>Top 2</c:v>
                </c:pt>
                <c:pt idx="2">
                  <c:v>Top 3</c:v>
                </c:pt>
              </c:strCache>
            </c:strRef>
          </c:cat>
          <c:val>
            <c:numRef>
              <c:f>Processing!$N$36:$N$38</c:f>
              <c:numCache>
                <c:formatCode>General</c:formatCode>
                <c:ptCount val="3"/>
                <c:pt idx="0">
                  <c:v>0</c:v>
                </c:pt>
                <c:pt idx="1">
                  <c:v>10</c:v>
                </c:pt>
                <c:pt idx="2">
                  <c:v>0</c:v>
                </c:pt>
              </c:numCache>
            </c:numRef>
          </c:val>
          <c:extLst>
            <c:ext xmlns:c16="http://schemas.microsoft.com/office/drawing/2014/chart" uri="{C3380CC4-5D6E-409C-BE32-E72D297353CC}">
              <c16:uniqueId val="{00000000-DEF7-4B9C-876B-C11CF2E0427C}"/>
            </c:ext>
          </c:extLst>
        </c:ser>
        <c:ser>
          <c:idx val="1"/>
          <c:order val="1"/>
          <c:tx>
            <c:strRef>
              <c:f>Processing!$O$35</c:f>
              <c:strCache>
                <c:ptCount val="1"/>
                <c:pt idx="0">
                  <c:v>2</c:v>
                </c:pt>
              </c:strCache>
            </c:strRef>
          </c:tx>
          <c:spPr>
            <a:blipFill>
              <a:blip xmlns:r="http://schemas.openxmlformats.org/officeDocument/2006/relationships" r:embed="rId4"/>
              <a:stretch>
                <a:fillRect/>
              </a:stretch>
            </a:blipFill>
            <a:ln>
              <a:noFill/>
            </a:ln>
            <a:effectLst/>
          </c:spPr>
          <c:invertIfNegative val="0"/>
          <c:cat>
            <c:strRef>
              <c:f>Processing!$M$36:$M$38</c:f>
              <c:strCache>
                <c:ptCount val="3"/>
                <c:pt idx="0">
                  <c:v>Top 1</c:v>
                </c:pt>
                <c:pt idx="1">
                  <c:v>Top 2</c:v>
                </c:pt>
                <c:pt idx="2">
                  <c:v>Top 3</c:v>
                </c:pt>
              </c:strCache>
            </c:strRef>
          </c:cat>
          <c:val>
            <c:numRef>
              <c:f>Processing!$O$36:$O$38</c:f>
              <c:numCache>
                <c:formatCode>General</c:formatCode>
                <c:ptCount val="3"/>
                <c:pt idx="0">
                  <c:v>0</c:v>
                </c:pt>
                <c:pt idx="1">
                  <c:v>0</c:v>
                </c:pt>
                <c:pt idx="2">
                  <c:v>0</c:v>
                </c:pt>
              </c:numCache>
            </c:numRef>
          </c:val>
          <c:extLst>
            <c:ext xmlns:c16="http://schemas.microsoft.com/office/drawing/2014/chart" uri="{C3380CC4-5D6E-409C-BE32-E72D297353CC}">
              <c16:uniqueId val="{00000001-DEF7-4B9C-876B-C11CF2E0427C}"/>
            </c:ext>
          </c:extLst>
        </c:ser>
        <c:ser>
          <c:idx val="2"/>
          <c:order val="2"/>
          <c:tx>
            <c:strRef>
              <c:f>Processing!$P$35</c:f>
              <c:strCache>
                <c:ptCount val="1"/>
                <c:pt idx="0">
                  <c:v>3</c:v>
                </c:pt>
              </c:strCache>
            </c:strRef>
          </c:tx>
          <c:spPr>
            <a:blipFill>
              <a:blip xmlns:r="http://schemas.openxmlformats.org/officeDocument/2006/relationships" r:embed="rId5"/>
              <a:stretch>
                <a:fillRect/>
              </a:stretch>
            </a:blipFill>
            <a:ln>
              <a:noFill/>
            </a:ln>
            <a:effectLst/>
          </c:spPr>
          <c:invertIfNegative val="0"/>
          <c:cat>
            <c:strRef>
              <c:f>Processing!$M$36:$M$38</c:f>
              <c:strCache>
                <c:ptCount val="3"/>
                <c:pt idx="0">
                  <c:v>Top 1</c:v>
                </c:pt>
                <c:pt idx="1">
                  <c:v>Top 2</c:v>
                </c:pt>
                <c:pt idx="2">
                  <c:v>Top 3</c:v>
                </c:pt>
              </c:strCache>
            </c:strRef>
          </c:cat>
          <c:val>
            <c:numRef>
              <c:f>Processing!$P$36:$P$38</c:f>
              <c:numCache>
                <c:formatCode>General</c:formatCode>
                <c:ptCount val="3"/>
                <c:pt idx="0">
                  <c:v>10</c:v>
                </c:pt>
                <c:pt idx="1">
                  <c:v>0</c:v>
                </c:pt>
                <c:pt idx="2">
                  <c:v>0</c:v>
                </c:pt>
              </c:numCache>
            </c:numRef>
          </c:val>
          <c:extLst>
            <c:ext xmlns:c16="http://schemas.microsoft.com/office/drawing/2014/chart" uri="{C3380CC4-5D6E-409C-BE32-E72D297353CC}">
              <c16:uniqueId val="{00000002-DEF7-4B9C-876B-C11CF2E0427C}"/>
            </c:ext>
          </c:extLst>
        </c:ser>
        <c:ser>
          <c:idx val="3"/>
          <c:order val="3"/>
          <c:tx>
            <c:strRef>
              <c:f>Processing!$Q$35</c:f>
              <c:strCache>
                <c:ptCount val="1"/>
                <c:pt idx="0">
                  <c:v>4</c:v>
                </c:pt>
              </c:strCache>
            </c:strRef>
          </c:tx>
          <c:spPr>
            <a:blipFill>
              <a:blip xmlns:r="http://schemas.openxmlformats.org/officeDocument/2006/relationships" r:embed="rId6"/>
              <a:stretch>
                <a:fillRect/>
              </a:stretch>
            </a:blipFill>
            <a:ln>
              <a:noFill/>
            </a:ln>
            <a:effectLst/>
          </c:spPr>
          <c:invertIfNegative val="0"/>
          <c:cat>
            <c:strRef>
              <c:f>Processing!$M$36:$M$38</c:f>
              <c:strCache>
                <c:ptCount val="3"/>
                <c:pt idx="0">
                  <c:v>Top 1</c:v>
                </c:pt>
                <c:pt idx="1">
                  <c:v>Top 2</c:v>
                </c:pt>
                <c:pt idx="2">
                  <c:v>Top 3</c:v>
                </c:pt>
              </c:strCache>
            </c:strRef>
          </c:cat>
          <c:val>
            <c:numRef>
              <c:f>Processing!$Q$36:$Q$38</c:f>
              <c:numCache>
                <c:formatCode>General</c:formatCode>
                <c:ptCount val="3"/>
                <c:pt idx="0">
                  <c:v>0</c:v>
                </c:pt>
                <c:pt idx="1">
                  <c:v>0</c:v>
                </c:pt>
                <c:pt idx="2">
                  <c:v>0</c:v>
                </c:pt>
              </c:numCache>
            </c:numRef>
          </c:val>
          <c:extLst>
            <c:ext xmlns:c16="http://schemas.microsoft.com/office/drawing/2014/chart" uri="{C3380CC4-5D6E-409C-BE32-E72D297353CC}">
              <c16:uniqueId val="{00000003-DEF7-4B9C-876B-C11CF2E0427C}"/>
            </c:ext>
          </c:extLst>
        </c:ser>
        <c:ser>
          <c:idx val="4"/>
          <c:order val="4"/>
          <c:tx>
            <c:strRef>
              <c:f>Processing!$R$35</c:f>
              <c:strCache>
                <c:ptCount val="1"/>
                <c:pt idx="0">
                  <c:v>5</c:v>
                </c:pt>
              </c:strCache>
            </c:strRef>
          </c:tx>
          <c:spPr>
            <a:blipFill>
              <a:blip xmlns:r="http://schemas.openxmlformats.org/officeDocument/2006/relationships" r:embed="rId7"/>
              <a:stretch>
                <a:fillRect/>
              </a:stretch>
            </a:blipFill>
            <a:ln>
              <a:noFill/>
            </a:ln>
            <a:effectLst/>
          </c:spPr>
          <c:invertIfNegative val="0"/>
          <c:cat>
            <c:strRef>
              <c:f>Processing!$M$36:$M$38</c:f>
              <c:strCache>
                <c:ptCount val="3"/>
                <c:pt idx="0">
                  <c:v>Top 1</c:v>
                </c:pt>
                <c:pt idx="1">
                  <c:v>Top 2</c:v>
                </c:pt>
                <c:pt idx="2">
                  <c:v>Top 3</c:v>
                </c:pt>
              </c:strCache>
            </c:strRef>
          </c:cat>
          <c:val>
            <c:numRef>
              <c:f>Processing!$R$36:$R$38</c:f>
              <c:numCache>
                <c:formatCode>General</c:formatCode>
                <c:ptCount val="3"/>
                <c:pt idx="0">
                  <c:v>0</c:v>
                </c:pt>
                <c:pt idx="1">
                  <c:v>0</c:v>
                </c:pt>
                <c:pt idx="2">
                  <c:v>10</c:v>
                </c:pt>
              </c:numCache>
            </c:numRef>
          </c:val>
          <c:extLst>
            <c:ext xmlns:c16="http://schemas.microsoft.com/office/drawing/2014/chart" uri="{C3380CC4-5D6E-409C-BE32-E72D297353CC}">
              <c16:uniqueId val="{00000004-DEF7-4B9C-876B-C11CF2E0427C}"/>
            </c:ext>
          </c:extLst>
        </c:ser>
        <c:dLbls>
          <c:showLegendKey val="0"/>
          <c:showVal val="0"/>
          <c:showCatName val="0"/>
          <c:showSerName val="0"/>
          <c:showPercent val="0"/>
          <c:showBubbleSize val="0"/>
        </c:dLbls>
        <c:gapWidth val="20"/>
        <c:overlap val="100"/>
        <c:axId val="1049366320"/>
        <c:axId val="1049625536"/>
      </c:barChart>
      <c:catAx>
        <c:axId val="1049366320"/>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ru-RU"/>
          </a:p>
        </c:txPr>
        <c:crossAx val="1049625536"/>
        <c:crosses val="autoZero"/>
        <c:auto val="1"/>
        <c:lblAlgn val="ctr"/>
        <c:lblOffset val="100"/>
        <c:noMultiLvlLbl val="0"/>
      </c:catAx>
      <c:valAx>
        <c:axId val="1049625536"/>
        <c:scaling>
          <c:orientation val="minMax"/>
          <c:max val="10"/>
          <c:min val="0"/>
        </c:scaling>
        <c:delete val="1"/>
        <c:axPos val="t"/>
        <c:numFmt formatCode="General" sourceLinked="1"/>
        <c:majorTickMark val="out"/>
        <c:minorTickMark val="none"/>
        <c:tickLblPos val="nextTo"/>
        <c:crossAx val="10493663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00C5AE"/>
              </a:solidFill>
              <a:ln>
                <a:noFill/>
              </a:ln>
              <a:effectLst/>
            </c:spPr>
            <c:extLst>
              <c:ext xmlns:c16="http://schemas.microsoft.com/office/drawing/2014/chart" uri="{C3380CC4-5D6E-409C-BE32-E72D297353CC}">
                <c16:uniqueId val="{00000001-49A3-4029-9444-4E02DE9FBD78}"/>
              </c:ext>
            </c:extLst>
          </c:dPt>
          <c:val>
            <c:numRef>
              <c:f>Processing!$I$36</c:f>
              <c:numCache>
                <c:formatCode>0%</c:formatCode>
                <c:ptCount val="1"/>
                <c:pt idx="0">
                  <c:v>0.82159000000000004</c:v>
                </c:pt>
              </c:numCache>
            </c:numRef>
          </c:val>
          <c:extLst>
            <c:ext xmlns:c16="http://schemas.microsoft.com/office/drawing/2014/chart" uri="{C3380CC4-5D6E-409C-BE32-E72D297353CC}">
              <c16:uniqueId val="{00000002-49A3-4029-9444-4E02DE9FBD78}"/>
            </c:ext>
          </c:extLst>
        </c:ser>
        <c:ser>
          <c:idx val="1"/>
          <c:order val="1"/>
          <c:spPr>
            <a:solidFill>
              <a:schemeClr val="accent2"/>
            </a:solidFill>
            <a:ln>
              <a:noFill/>
            </a:ln>
            <a:effectLst/>
          </c:spPr>
          <c:invertIfNegative val="0"/>
          <c:val>
            <c:numRef>
              <c:f>Processing!$J$36</c:f>
              <c:numCache>
                <c:formatCode>0%</c:formatCode>
                <c:ptCount val="1"/>
                <c:pt idx="0">
                  <c:v>0</c:v>
                </c:pt>
              </c:numCache>
            </c:numRef>
          </c:val>
          <c:extLst>
            <c:ext xmlns:c16="http://schemas.microsoft.com/office/drawing/2014/chart" uri="{C3380CC4-5D6E-409C-BE32-E72D297353CC}">
              <c16:uniqueId val="{00000003-49A3-4029-9444-4E02DE9FBD78}"/>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5-49A3-4029-9444-4E02DE9FBD78}"/>
              </c:ext>
            </c:extLst>
          </c:dPt>
          <c:val>
            <c:numRef>
              <c:f>Processing!$K$36</c:f>
              <c:numCache>
                <c:formatCode>0%</c:formatCode>
                <c:ptCount val="1"/>
                <c:pt idx="0">
                  <c:v>0.17840999999999996</c:v>
                </c:pt>
              </c:numCache>
            </c:numRef>
          </c:val>
          <c:extLst>
            <c:ext xmlns:c16="http://schemas.microsoft.com/office/drawing/2014/chart" uri="{C3380CC4-5D6E-409C-BE32-E72D297353CC}">
              <c16:uniqueId val="{00000006-49A3-4029-9444-4E02DE9FBD78}"/>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1-918B-494E-B8D3-1320AE7512AC}"/>
              </c:ext>
            </c:extLst>
          </c:dPt>
          <c:val>
            <c:numRef>
              <c:f>Processing!$I$37</c:f>
              <c:numCache>
                <c:formatCode>0%</c:formatCode>
                <c:ptCount val="1"/>
                <c:pt idx="0">
                  <c:v>0.64758000000000004</c:v>
                </c:pt>
              </c:numCache>
            </c:numRef>
          </c:val>
          <c:extLst>
            <c:ext xmlns:c16="http://schemas.microsoft.com/office/drawing/2014/chart" uri="{C3380CC4-5D6E-409C-BE32-E72D297353CC}">
              <c16:uniqueId val="{00000002-918B-494E-B8D3-1320AE7512AC}"/>
            </c:ext>
          </c:extLst>
        </c:ser>
        <c:ser>
          <c:idx val="1"/>
          <c:order val="1"/>
          <c:spPr>
            <a:solidFill>
              <a:schemeClr val="accent2"/>
            </a:solidFill>
            <a:ln>
              <a:noFill/>
            </a:ln>
            <a:effectLst/>
          </c:spPr>
          <c:invertIfNegative val="0"/>
          <c:val>
            <c:numRef>
              <c:f>Processing!$J$37</c:f>
              <c:numCache>
                <c:formatCode>0%</c:formatCode>
                <c:ptCount val="1"/>
                <c:pt idx="0">
                  <c:v>0</c:v>
                </c:pt>
              </c:numCache>
            </c:numRef>
          </c:val>
          <c:extLst>
            <c:ext xmlns:c16="http://schemas.microsoft.com/office/drawing/2014/chart" uri="{C3380CC4-5D6E-409C-BE32-E72D297353CC}">
              <c16:uniqueId val="{00000003-918B-494E-B8D3-1320AE7512AC}"/>
            </c:ext>
          </c:extLst>
        </c:ser>
        <c:ser>
          <c:idx val="2"/>
          <c:order val="2"/>
          <c:spPr>
            <a:solidFill>
              <a:srgbClr val="3D717F"/>
            </a:solidFill>
            <a:ln>
              <a:noFill/>
            </a:ln>
            <a:effectLst/>
          </c:spPr>
          <c:invertIfNegative val="0"/>
          <c:val>
            <c:numRef>
              <c:f>Processing!$K$37</c:f>
              <c:numCache>
                <c:formatCode>0%</c:formatCode>
                <c:ptCount val="1"/>
                <c:pt idx="0">
                  <c:v>0.35241999999999996</c:v>
                </c:pt>
              </c:numCache>
            </c:numRef>
          </c:val>
          <c:extLst>
            <c:ext xmlns:c16="http://schemas.microsoft.com/office/drawing/2014/chart" uri="{C3380CC4-5D6E-409C-BE32-E72D297353CC}">
              <c16:uniqueId val="{00000004-918B-494E-B8D3-1320AE7512AC}"/>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dPt>
            <c:idx val="0"/>
            <c:invertIfNegative val="0"/>
            <c:bubble3D val="0"/>
            <c:spPr>
              <a:solidFill>
                <a:srgbClr val="2384F9"/>
              </a:solidFill>
              <a:ln>
                <a:noFill/>
              </a:ln>
              <a:effectLst/>
            </c:spPr>
            <c:extLst>
              <c:ext xmlns:c16="http://schemas.microsoft.com/office/drawing/2014/chart" uri="{C3380CC4-5D6E-409C-BE32-E72D297353CC}">
                <c16:uniqueId val="{00000001-D017-4922-977A-86FAEA1C0CCB}"/>
              </c:ext>
            </c:extLst>
          </c:dPt>
          <c:val>
            <c:numRef>
              <c:f>Processing!$I$38</c:f>
              <c:numCache>
                <c:formatCode>0%</c:formatCode>
                <c:ptCount val="1"/>
                <c:pt idx="0">
                  <c:v>0.48148000000000002</c:v>
                </c:pt>
              </c:numCache>
            </c:numRef>
          </c:val>
          <c:extLst>
            <c:ext xmlns:c16="http://schemas.microsoft.com/office/drawing/2014/chart" uri="{C3380CC4-5D6E-409C-BE32-E72D297353CC}">
              <c16:uniqueId val="{00000002-D017-4922-977A-86FAEA1C0CCB}"/>
            </c:ext>
          </c:extLst>
        </c:ser>
        <c:ser>
          <c:idx val="1"/>
          <c:order val="1"/>
          <c:spPr>
            <a:solidFill>
              <a:schemeClr val="accent2"/>
            </a:solidFill>
            <a:ln>
              <a:noFill/>
            </a:ln>
            <a:effectLst/>
          </c:spPr>
          <c:invertIfNegative val="0"/>
          <c:val>
            <c:numRef>
              <c:f>Processing!$J$38</c:f>
              <c:numCache>
                <c:formatCode>0%</c:formatCode>
                <c:ptCount val="1"/>
                <c:pt idx="0">
                  <c:v>0</c:v>
                </c:pt>
              </c:numCache>
            </c:numRef>
          </c:val>
          <c:extLst>
            <c:ext xmlns:c16="http://schemas.microsoft.com/office/drawing/2014/chart" uri="{C3380CC4-5D6E-409C-BE32-E72D297353CC}">
              <c16:uniqueId val="{00000003-D017-4922-977A-86FAEA1C0CCB}"/>
            </c:ext>
          </c:extLst>
        </c:ser>
        <c:ser>
          <c:idx val="2"/>
          <c:order val="2"/>
          <c:spPr>
            <a:solidFill>
              <a:srgbClr val="4D8FA1"/>
            </a:solidFill>
            <a:ln>
              <a:noFill/>
            </a:ln>
            <a:effectLst/>
          </c:spPr>
          <c:invertIfNegative val="0"/>
          <c:dPt>
            <c:idx val="0"/>
            <c:invertIfNegative val="0"/>
            <c:bubble3D val="0"/>
            <c:spPr>
              <a:solidFill>
                <a:srgbClr val="3D717F"/>
              </a:solidFill>
              <a:ln>
                <a:noFill/>
              </a:ln>
              <a:effectLst/>
            </c:spPr>
            <c:extLst>
              <c:ext xmlns:c16="http://schemas.microsoft.com/office/drawing/2014/chart" uri="{C3380CC4-5D6E-409C-BE32-E72D297353CC}">
                <c16:uniqueId val="{00000005-D017-4922-977A-86FAEA1C0CCB}"/>
              </c:ext>
            </c:extLst>
          </c:dPt>
          <c:val>
            <c:numRef>
              <c:f>Processing!$K$38</c:f>
              <c:numCache>
                <c:formatCode>0%</c:formatCode>
                <c:ptCount val="1"/>
                <c:pt idx="0">
                  <c:v>0.51851999999999998</c:v>
                </c:pt>
              </c:numCache>
            </c:numRef>
          </c:val>
          <c:extLst>
            <c:ext xmlns:c16="http://schemas.microsoft.com/office/drawing/2014/chart" uri="{C3380CC4-5D6E-409C-BE32-E72D297353CC}">
              <c16:uniqueId val="{00000006-D017-4922-977A-86FAEA1C0CCB}"/>
            </c:ext>
          </c:extLst>
        </c:ser>
        <c:dLbls>
          <c:showLegendKey val="0"/>
          <c:showVal val="0"/>
          <c:showCatName val="0"/>
          <c:showSerName val="0"/>
          <c:showPercent val="0"/>
          <c:showBubbleSize val="0"/>
        </c:dLbls>
        <c:gapWidth val="500"/>
        <c:overlap val="100"/>
        <c:axId val="1045107760"/>
        <c:axId val="1045106800"/>
      </c:barChart>
      <c:catAx>
        <c:axId val="1045107760"/>
        <c:scaling>
          <c:orientation val="minMax"/>
        </c:scaling>
        <c:delete val="1"/>
        <c:axPos val="l"/>
        <c:majorTickMark val="out"/>
        <c:minorTickMark val="none"/>
        <c:tickLblPos val="nextTo"/>
        <c:crossAx val="1045106800"/>
        <c:crosses val="autoZero"/>
        <c:auto val="1"/>
        <c:lblAlgn val="ctr"/>
        <c:lblOffset val="100"/>
        <c:noMultiLvlLbl val="0"/>
      </c:catAx>
      <c:valAx>
        <c:axId val="1045106800"/>
        <c:scaling>
          <c:orientation val="minMax"/>
          <c:min val="0"/>
        </c:scaling>
        <c:delete val="1"/>
        <c:axPos val="b"/>
        <c:numFmt formatCode="0%" sourceLinked="1"/>
        <c:majorTickMark val="out"/>
        <c:minorTickMark val="none"/>
        <c:tickLblPos val="nextTo"/>
        <c:crossAx val="1045107760"/>
        <c:crosses val="autoZero"/>
        <c:crossBetween val="between"/>
      </c:valAx>
      <c:spPr>
        <a:noFill/>
      </c:spPr>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Processing!$G$17</c:f>
              <c:strCache>
                <c:ptCount val="1"/>
                <c:pt idx="0">
                  <c:v>Product A</c:v>
                </c:pt>
              </c:strCache>
            </c:strRef>
          </c:tx>
          <c:spPr>
            <a:solidFill>
              <a:srgbClr val="70AEB8"/>
            </a:solidFill>
            <a:ln w="63500">
              <a:solidFill>
                <a:srgbClr val="70AEB8"/>
              </a:solidFill>
            </a:ln>
            <a:effectLst/>
          </c:spPr>
          <c:invertIfNegative val="0"/>
          <c:cat>
            <c:strRef>
              <c:f>Processing!$F$18:$F$29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Processing!$G$18:$G$29</c:f>
              <c:numCache>
                <c:formatCode>General</c:formatCode>
                <c:ptCount val="12"/>
                <c:pt idx="0">
                  <c:v>505000</c:v>
                </c:pt>
                <c:pt idx="1">
                  <c:v>586911</c:v>
                </c:pt>
                <c:pt idx="2">
                  <c:v>671347</c:v>
                </c:pt>
                <c:pt idx="3">
                  <c:v>581356</c:v>
                </c:pt>
                <c:pt idx="4">
                  <c:v>547521</c:v>
                </c:pt>
                <c:pt idx="5">
                  <c:v>562570</c:v>
                </c:pt>
                <c:pt idx="6">
                  <c:v>456722</c:v>
                </c:pt>
                <c:pt idx="7">
                  <c:v>400162</c:v>
                </c:pt>
                <c:pt idx="8">
                  <c:v>352187</c:v>
                </c:pt>
                <c:pt idx="9">
                  <c:v>355520</c:v>
                </c:pt>
                <c:pt idx="10">
                  <c:v>426422</c:v>
                </c:pt>
                <c:pt idx="11">
                  <c:v>429250</c:v>
                </c:pt>
              </c:numCache>
            </c:numRef>
          </c:val>
          <c:extLst>
            <c:ext xmlns:c16="http://schemas.microsoft.com/office/drawing/2014/chart" uri="{C3380CC4-5D6E-409C-BE32-E72D297353CC}">
              <c16:uniqueId val="{00000000-689A-4E59-8365-D5B94D9BB719}"/>
            </c:ext>
          </c:extLst>
        </c:ser>
        <c:ser>
          <c:idx val="1"/>
          <c:order val="1"/>
          <c:tx>
            <c:strRef>
              <c:f>Processing!$H$17</c:f>
              <c:strCache>
                <c:ptCount val="1"/>
                <c:pt idx="0">
                  <c:v>Product B</c:v>
                </c:pt>
              </c:strCache>
            </c:strRef>
          </c:tx>
          <c:spPr>
            <a:solidFill>
              <a:srgbClr val="43808B"/>
            </a:solidFill>
            <a:ln w="63500">
              <a:solidFill>
                <a:srgbClr val="43808B"/>
              </a:solidFill>
            </a:ln>
            <a:effectLst/>
          </c:spPr>
          <c:invertIfNegative val="0"/>
          <c:cat>
            <c:strRef>
              <c:f>Processing!$F$18:$F$29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Processing!$H$18:$H$29</c:f>
              <c:numCache>
                <c:formatCode>General</c:formatCode>
                <c:ptCount val="12"/>
                <c:pt idx="0">
                  <c:v>368650</c:v>
                </c:pt>
                <c:pt idx="1">
                  <c:v>404505</c:v>
                </c:pt>
                <c:pt idx="2">
                  <c:v>497526</c:v>
                </c:pt>
                <c:pt idx="3">
                  <c:v>390264</c:v>
                </c:pt>
                <c:pt idx="4">
                  <c:v>378548</c:v>
                </c:pt>
                <c:pt idx="5">
                  <c:v>414100</c:v>
                </c:pt>
                <c:pt idx="6">
                  <c:v>306434</c:v>
                </c:pt>
                <c:pt idx="7">
                  <c:v>295223</c:v>
                </c:pt>
                <c:pt idx="8">
                  <c:v>252601</c:v>
                </c:pt>
                <c:pt idx="9">
                  <c:v>267044</c:v>
                </c:pt>
                <c:pt idx="10">
                  <c:v>287345</c:v>
                </c:pt>
                <c:pt idx="11">
                  <c:v>304212</c:v>
                </c:pt>
              </c:numCache>
            </c:numRef>
          </c:val>
          <c:extLst>
            <c:ext xmlns:c16="http://schemas.microsoft.com/office/drawing/2014/chart" uri="{C3380CC4-5D6E-409C-BE32-E72D297353CC}">
              <c16:uniqueId val="{00000001-689A-4E59-8365-D5B94D9BB719}"/>
            </c:ext>
          </c:extLst>
        </c:ser>
        <c:ser>
          <c:idx val="2"/>
          <c:order val="2"/>
          <c:tx>
            <c:strRef>
              <c:f>Processing!$I$17</c:f>
              <c:strCache>
                <c:ptCount val="1"/>
                <c:pt idx="0">
                  <c:v>Product C</c:v>
                </c:pt>
              </c:strCache>
            </c:strRef>
          </c:tx>
          <c:spPr>
            <a:solidFill>
              <a:srgbClr val="004D5C"/>
            </a:solidFill>
            <a:ln w="63500">
              <a:solidFill>
                <a:srgbClr val="004D5C"/>
              </a:solidFill>
            </a:ln>
            <a:effectLst/>
          </c:spPr>
          <c:invertIfNegative val="0"/>
          <c:cat>
            <c:strRef>
              <c:f>Processing!$F$18:$F$29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Processing!$I$18:$I$29</c:f>
              <c:numCache>
                <c:formatCode>General</c:formatCode>
                <c:ptCount val="12"/>
                <c:pt idx="0">
                  <c:v>170185</c:v>
                </c:pt>
                <c:pt idx="1">
                  <c:v>218665</c:v>
                </c:pt>
                <c:pt idx="2">
                  <c:v>268559</c:v>
                </c:pt>
                <c:pt idx="3">
                  <c:v>184830</c:v>
                </c:pt>
                <c:pt idx="4">
                  <c:v>184224</c:v>
                </c:pt>
                <c:pt idx="5">
                  <c:v>225028</c:v>
                </c:pt>
                <c:pt idx="6">
                  <c:v>129886</c:v>
                </c:pt>
                <c:pt idx="7">
                  <c:v>146046</c:v>
                </c:pt>
                <c:pt idx="8">
                  <c:v>107666</c:v>
                </c:pt>
                <c:pt idx="9">
                  <c:v>136047</c:v>
                </c:pt>
                <c:pt idx="10">
                  <c:v>140491</c:v>
                </c:pt>
                <c:pt idx="11">
                  <c:v>152712</c:v>
                </c:pt>
              </c:numCache>
            </c:numRef>
          </c:val>
          <c:extLst>
            <c:ext xmlns:c16="http://schemas.microsoft.com/office/drawing/2014/chart" uri="{C3380CC4-5D6E-409C-BE32-E72D297353CC}">
              <c16:uniqueId val="{00000002-689A-4E59-8365-D5B94D9BB719}"/>
            </c:ext>
          </c:extLst>
        </c:ser>
        <c:ser>
          <c:idx val="3"/>
          <c:order val="3"/>
          <c:tx>
            <c:strRef>
              <c:f>Processing!$J$17</c:f>
              <c:strCache>
                <c:ptCount val="1"/>
                <c:pt idx="0">
                  <c:v>Cursor A</c:v>
                </c:pt>
              </c:strCache>
            </c:strRef>
          </c:tx>
          <c:spPr>
            <a:solidFill>
              <a:srgbClr val="FE9C09"/>
            </a:solidFill>
            <a:ln w="63500">
              <a:solidFill>
                <a:srgbClr val="FE9C09"/>
              </a:solidFill>
            </a:ln>
            <a:effectLst/>
          </c:spPr>
          <c:invertIfNegative val="0"/>
          <c:val>
            <c:numRef>
              <c:f>Processing!$J$18:$J$29</c:f>
              <c:numCache>
                <c:formatCode>General</c:formatCode>
                <c:ptCount val="12"/>
                <c:pt idx="0">
                  <c:v>505000</c:v>
                </c:pt>
                <c:pt idx="1">
                  <c:v>#N/A</c:v>
                </c:pt>
                <c:pt idx="2">
                  <c:v>#N/A</c:v>
                </c:pt>
                <c:pt idx="3">
                  <c:v>#N/A</c:v>
                </c:pt>
                <c:pt idx="4">
                  <c:v>#N/A</c:v>
                </c:pt>
                <c:pt idx="5">
                  <c:v>#N/A</c:v>
                </c:pt>
                <c:pt idx="6">
                  <c:v>#N/A</c:v>
                </c:pt>
                <c:pt idx="7">
                  <c:v>#N/A</c:v>
                </c:pt>
                <c:pt idx="8">
                  <c:v>#N/A</c:v>
                </c:pt>
                <c:pt idx="9">
                  <c:v>355520</c:v>
                </c:pt>
                <c:pt idx="10">
                  <c:v>#N/A</c:v>
                </c:pt>
                <c:pt idx="11">
                  <c:v>#N/A</c:v>
                </c:pt>
              </c:numCache>
            </c:numRef>
          </c:val>
          <c:extLst>
            <c:ext xmlns:c16="http://schemas.microsoft.com/office/drawing/2014/chart" uri="{C3380CC4-5D6E-409C-BE32-E72D297353CC}">
              <c16:uniqueId val="{00000003-689A-4E59-8365-D5B94D9BB719}"/>
            </c:ext>
          </c:extLst>
        </c:ser>
        <c:ser>
          <c:idx val="4"/>
          <c:order val="4"/>
          <c:tx>
            <c:strRef>
              <c:f>Processing!$K$17</c:f>
              <c:strCache>
                <c:ptCount val="1"/>
                <c:pt idx="0">
                  <c:v>Cursor B</c:v>
                </c:pt>
              </c:strCache>
            </c:strRef>
          </c:tx>
          <c:spPr>
            <a:solidFill>
              <a:srgbClr val="007F73"/>
            </a:solidFill>
            <a:ln w="63500">
              <a:solidFill>
                <a:srgbClr val="007F73"/>
              </a:solidFill>
            </a:ln>
            <a:effectLst/>
          </c:spPr>
          <c:invertIfNegative val="0"/>
          <c:dPt>
            <c:idx val="3"/>
            <c:invertIfNegative val="0"/>
            <c:bubble3D val="0"/>
            <c:spPr>
              <a:solidFill>
                <a:srgbClr val="00C5AE"/>
              </a:solidFill>
              <a:ln w="63500">
                <a:solidFill>
                  <a:srgbClr val="00C5AE"/>
                </a:solidFill>
              </a:ln>
              <a:effectLst/>
            </c:spPr>
            <c:extLst>
              <c:ext xmlns:c16="http://schemas.microsoft.com/office/drawing/2014/chart" uri="{C3380CC4-5D6E-409C-BE32-E72D297353CC}">
                <c16:uniqueId val="{00000005-689A-4E59-8365-D5B94D9BB719}"/>
              </c:ext>
            </c:extLst>
          </c:dPt>
          <c:val>
            <c:numRef>
              <c:f>Processing!$K$18:$K$29</c:f>
              <c:numCache>
                <c:formatCode>General</c:formatCode>
                <c:ptCount val="12"/>
                <c:pt idx="0">
                  <c:v>368650</c:v>
                </c:pt>
                <c:pt idx="1">
                  <c:v>#N/A</c:v>
                </c:pt>
                <c:pt idx="2">
                  <c:v>#N/A</c:v>
                </c:pt>
                <c:pt idx="3">
                  <c:v>#N/A</c:v>
                </c:pt>
                <c:pt idx="4">
                  <c:v>#N/A</c:v>
                </c:pt>
                <c:pt idx="5">
                  <c:v>#N/A</c:v>
                </c:pt>
                <c:pt idx="6">
                  <c:v>#N/A</c:v>
                </c:pt>
                <c:pt idx="7">
                  <c:v>#N/A</c:v>
                </c:pt>
                <c:pt idx="8">
                  <c:v>#N/A</c:v>
                </c:pt>
                <c:pt idx="9">
                  <c:v>267044</c:v>
                </c:pt>
                <c:pt idx="10">
                  <c:v>#N/A</c:v>
                </c:pt>
                <c:pt idx="11">
                  <c:v>#N/A</c:v>
                </c:pt>
              </c:numCache>
            </c:numRef>
          </c:val>
          <c:extLst>
            <c:ext xmlns:c16="http://schemas.microsoft.com/office/drawing/2014/chart" uri="{C3380CC4-5D6E-409C-BE32-E72D297353CC}">
              <c16:uniqueId val="{00000006-689A-4E59-8365-D5B94D9BB719}"/>
            </c:ext>
          </c:extLst>
        </c:ser>
        <c:ser>
          <c:idx val="5"/>
          <c:order val="5"/>
          <c:tx>
            <c:strRef>
              <c:f>Processing!$L$17</c:f>
              <c:strCache>
                <c:ptCount val="1"/>
                <c:pt idx="0">
                  <c:v>Cursor C</c:v>
                </c:pt>
              </c:strCache>
            </c:strRef>
          </c:tx>
          <c:spPr>
            <a:solidFill>
              <a:srgbClr val="009485"/>
            </a:solidFill>
            <a:ln w="63500">
              <a:solidFill>
                <a:srgbClr val="009485"/>
              </a:solidFill>
            </a:ln>
            <a:effectLst/>
          </c:spPr>
          <c:invertIfNegative val="0"/>
          <c:val>
            <c:numRef>
              <c:f>Processing!$L$18:$L$29</c:f>
              <c:numCache>
                <c:formatCode>General</c:formatCode>
                <c:ptCount val="12"/>
                <c:pt idx="0">
                  <c:v>170185</c:v>
                </c:pt>
                <c:pt idx="1">
                  <c:v>#N/A</c:v>
                </c:pt>
                <c:pt idx="2">
                  <c:v>#N/A</c:v>
                </c:pt>
                <c:pt idx="3">
                  <c:v>#N/A</c:v>
                </c:pt>
                <c:pt idx="4">
                  <c:v>#N/A</c:v>
                </c:pt>
                <c:pt idx="5">
                  <c:v>#N/A</c:v>
                </c:pt>
                <c:pt idx="6">
                  <c:v>#N/A</c:v>
                </c:pt>
                <c:pt idx="7">
                  <c:v>#N/A</c:v>
                </c:pt>
                <c:pt idx="8">
                  <c:v>#N/A</c:v>
                </c:pt>
                <c:pt idx="9">
                  <c:v>136047</c:v>
                </c:pt>
                <c:pt idx="10">
                  <c:v>#N/A</c:v>
                </c:pt>
                <c:pt idx="11">
                  <c:v>#N/A</c:v>
                </c:pt>
              </c:numCache>
            </c:numRef>
          </c:val>
          <c:extLst>
            <c:ext xmlns:c16="http://schemas.microsoft.com/office/drawing/2014/chart" uri="{C3380CC4-5D6E-409C-BE32-E72D297353CC}">
              <c16:uniqueId val="{00000007-689A-4E59-8365-D5B94D9BB719}"/>
            </c:ext>
          </c:extLst>
        </c:ser>
        <c:dLbls>
          <c:showLegendKey val="0"/>
          <c:showVal val="0"/>
          <c:showCatName val="0"/>
          <c:showSerName val="0"/>
          <c:showPercent val="0"/>
          <c:showBubbleSize val="0"/>
        </c:dLbls>
        <c:gapWidth val="150"/>
        <c:overlap val="100"/>
        <c:axId val="462437951"/>
        <c:axId val="462441791"/>
      </c:barChart>
      <c:catAx>
        <c:axId val="462437951"/>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ru-RU"/>
          </a:p>
        </c:txPr>
        <c:crossAx val="462441791"/>
        <c:crosses val="autoZero"/>
        <c:auto val="1"/>
        <c:lblAlgn val="ctr"/>
        <c:lblOffset val="100"/>
        <c:noMultiLvlLbl val="0"/>
      </c:catAx>
      <c:valAx>
        <c:axId val="462441791"/>
        <c:scaling>
          <c:orientation val="minMax"/>
        </c:scaling>
        <c:delete val="1"/>
        <c:axPos val="l"/>
        <c:numFmt formatCode="General" sourceLinked="1"/>
        <c:majorTickMark val="none"/>
        <c:minorTickMark val="none"/>
        <c:tickLblPos val="nextTo"/>
        <c:crossAx val="4624379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6"/>
          <c:order val="6"/>
          <c:tx>
            <c:v>fill</c:v>
          </c:tx>
          <c:spPr>
            <a:gradFill>
              <a:gsLst>
                <a:gs pos="12000">
                  <a:srgbClr val="E1541C">
                    <a:alpha val="20000"/>
                  </a:srgbClr>
                </a:gs>
                <a:gs pos="100000">
                  <a:schemeClr val="bg1">
                    <a:alpha val="0"/>
                  </a:schemeClr>
                </a:gs>
              </a:gsLst>
              <a:lin ang="5400000" scaled="1"/>
            </a:gradFill>
            <a:ln w="25400">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E305-409C-A5ED-777A42FDB4A2}"/>
            </c:ext>
          </c:extLst>
        </c:ser>
        <c:dLbls>
          <c:showLegendKey val="0"/>
          <c:showVal val="0"/>
          <c:showCatName val="0"/>
          <c:showSerName val="0"/>
          <c:showPercent val="0"/>
          <c:showBubbleSize val="0"/>
        </c:dLbls>
        <c:axId val="1884850064"/>
        <c:axId val="1884855344"/>
      </c:areaChart>
      <c:barChart>
        <c:barDir val="col"/>
        <c:grouping val="clustered"/>
        <c:varyColors val="0"/>
        <c:ser>
          <c:idx val="1"/>
          <c:order val="1"/>
          <c:tx>
            <c:strRef>
              <c:f>Processing!$G$2</c:f>
              <c:strCache>
                <c:ptCount val="1"/>
                <c:pt idx="0">
                  <c:v>Buyers</c:v>
                </c:pt>
              </c:strCache>
            </c:strRef>
          </c:tx>
          <c:spPr>
            <a:solidFill>
              <a:srgbClr val="70AEB8"/>
            </a:solidFill>
            <a:ln w="101600">
              <a:solidFill>
                <a:srgbClr val="70AEB8"/>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Processing!$G$3:$G$14</c:f>
              <c:numCache>
                <c:formatCode>General</c:formatCode>
                <c:ptCount val="12"/>
                <c:pt idx="0">
                  <c:v>4500</c:v>
                </c:pt>
                <c:pt idx="1">
                  <c:v>5311</c:v>
                </c:pt>
                <c:pt idx="2">
                  <c:v>6147</c:v>
                </c:pt>
                <c:pt idx="3">
                  <c:v>5256</c:v>
                </c:pt>
                <c:pt idx="4">
                  <c:v>4921</c:v>
                </c:pt>
                <c:pt idx="5">
                  <c:v>5070</c:v>
                </c:pt>
                <c:pt idx="6">
                  <c:v>4022</c:v>
                </c:pt>
                <c:pt idx="7">
                  <c:v>3462</c:v>
                </c:pt>
                <c:pt idx="8">
                  <c:v>2987</c:v>
                </c:pt>
                <c:pt idx="9">
                  <c:v>3020</c:v>
                </c:pt>
                <c:pt idx="10">
                  <c:v>3722</c:v>
                </c:pt>
                <c:pt idx="11">
                  <c:v>3750</c:v>
                </c:pt>
              </c:numCache>
            </c:numRef>
          </c:val>
          <c:extLst>
            <c:ext xmlns:c16="http://schemas.microsoft.com/office/drawing/2014/chart" uri="{C3380CC4-5D6E-409C-BE32-E72D297353CC}">
              <c16:uniqueId val="{00000001-E305-409C-A5ED-777A42FDB4A2}"/>
            </c:ext>
          </c:extLst>
        </c:ser>
        <c:ser>
          <c:idx val="2"/>
          <c:order val="2"/>
          <c:tx>
            <c:strRef>
              <c:f>Processing!$H$2</c:f>
              <c:strCache>
                <c:ptCount val="1"/>
                <c:pt idx="0">
                  <c:v>New Buyers</c:v>
                </c:pt>
              </c:strCache>
            </c:strRef>
          </c:tx>
          <c:spPr>
            <a:solidFill>
              <a:srgbClr val="43808B"/>
            </a:solidFill>
            <a:ln w="101600">
              <a:solidFill>
                <a:srgbClr val="43808B"/>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Processing!$H$3:$H$14</c:f>
              <c:numCache>
                <c:formatCode>General</c:formatCode>
                <c:ptCount val="12"/>
                <c:pt idx="0">
                  <c:v>2835</c:v>
                </c:pt>
                <c:pt idx="1">
                  <c:v>4089</c:v>
                </c:pt>
                <c:pt idx="2">
                  <c:v>4795</c:v>
                </c:pt>
                <c:pt idx="3">
                  <c:v>4205</c:v>
                </c:pt>
                <c:pt idx="4">
                  <c:v>3740</c:v>
                </c:pt>
                <c:pt idx="5">
                  <c:v>4056</c:v>
                </c:pt>
                <c:pt idx="6">
                  <c:v>2815</c:v>
                </c:pt>
                <c:pt idx="7">
                  <c:v>2181</c:v>
                </c:pt>
                <c:pt idx="8">
                  <c:v>2330</c:v>
                </c:pt>
                <c:pt idx="9">
                  <c:v>2416</c:v>
                </c:pt>
                <c:pt idx="10">
                  <c:v>2568</c:v>
                </c:pt>
                <c:pt idx="11">
                  <c:v>2662</c:v>
                </c:pt>
              </c:numCache>
            </c:numRef>
          </c:val>
          <c:extLst>
            <c:ext xmlns:c16="http://schemas.microsoft.com/office/drawing/2014/chart" uri="{C3380CC4-5D6E-409C-BE32-E72D297353CC}">
              <c16:uniqueId val="{00000002-E305-409C-A5ED-777A42FDB4A2}"/>
            </c:ext>
          </c:extLst>
        </c:ser>
        <c:ser>
          <c:idx val="4"/>
          <c:order val="4"/>
          <c:tx>
            <c:strRef>
              <c:f>Processing!$J$2</c:f>
              <c:strCache>
                <c:ptCount val="1"/>
                <c:pt idx="0">
                  <c:v>Cursor B</c:v>
                </c:pt>
              </c:strCache>
            </c:strRef>
          </c:tx>
          <c:spPr>
            <a:solidFill>
              <a:srgbClr val="0068A9"/>
            </a:solidFill>
            <a:ln w="101600">
              <a:solidFill>
                <a:srgbClr val="0068A9"/>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Processing!$J$3:$J$14</c:f>
              <c:numCache>
                <c:formatCode>General</c:formatCode>
                <c:ptCount val="12"/>
                <c:pt idx="0">
                  <c:v>4500</c:v>
                </c:pt>
                <c:pt idx="1">
                  <c:v>#N/A</c:v>
                </c:pt>
                <c:pt idx="2">
                  <c:v>#N/A</c:v>
                </c:pt>
                <c:pt idx="3">
                  <c:v>#N/A</c:v>
                </c:pt>
                <c:pt idx="4">
                  <c:v>#N/A</c:v>
                </c:pt>
                <c:pt idx="5">
                  <c:v>#N/A</c:v>
                </c:pt>
                <c:pt idx="6">
                  <c:v>#N/A</c:v>
                </c:pt>
                <c:pt idx="7">
                  <c:v>#N/A</c:v>
                </c:pt>
                <c:pt idx="8">
                  <c:v>#N/A</c:v>
                </c:pt>
                <c:pt idx="9">
                  <c:v>3020</c:v>
                </c:pt>
                <c:pt idx="10">
                  <c:v>#N/A</c:v>
                </c:pt>
                <c:pt idx="11">
                  <c:v>#N/A</c:v>
                </c:pt>
              </c:numCache>
            </c:numRef>
          </c:val>
          <c:extLst>
            <c:ext xmlns:c16="http://schemas.microsoft.com/office/drawing/2014/chart" uri="{C3380CC4-5D6E-409C-BE32-E72D297353CC}">
              <c16:uniqueId val="{00000003-E305-409C-A5ED-777A42FDB4A2}"/>
            </c:ext>
          </c:extLst>
        </c:ser>
        <c:ser>
          <c:idx val="5"/>
          <c:order val="5"/>
          <c:tx>
            <c:strRef>
              <c:f>Processing!$K$2</c:f>
              <c:strCache>
                <c:ptCount val="1"/>
                <c:pt idx="0">
                  <c:v>Cursor F</c:v>
                </c:pt>
              </c:strCache>
            </c:strRef>
          </c:tx>
          <c:spPr>
            <a:solidFill>
              <a:srgbClr val="00C5AE"/>
            </a:solidFill>
            <a:ln w="101600">
              <a:solidFill>
                <a:srgbClr val="00C5AE"/>
              </a:solidFill>
            </a:ln>
            <a:effectLst/>
          </c:spPr>
          <c:invertIfNegative val="0"/>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Processing!$K$3:$K$14</c:f>
              <c:numCache>
                <c:formatCode>General</c:formatCode>
                <c:ptCount val="12"/>
                <c:pt idx="0">
                  <c:v>2835</c:v>
                </c:pt>
                <c:pt idx="1">
                  <c:v>#N/A</c:v>
                </c:pt>
                <c:pt idx="2">
                  <c:v>#N/A</c:v>
                </c:pt>
                <c:pt idx="3">
                  <c:v>#N/A</c:v>
                </c:pt>
                <c:pt idx="4">
                  <c:v>#N/A</c:v>
                </c:pt>
                <c:pt idx="5">
                  <c:v>#N/A</c:v>
                </c:pt>
                <c:pt idx="6">
                  <c:v>#N/A</c:v>
                </c:pt>
                <c:pt idx="7">
                  <c:v>#N/A</c:v>
                </c:pt>
                <c:pt idx="8">
                  <c:v>#N/A</c:v>
                </c:pt>
                <c:pt idx="9">
                  <c:v>2416</c:v>
                </c:pt>
                <c:pt idx="10">
                  <c:v>#N/A</c:v>
                </c:pt>
                <c:pt idx="11">
                  <c:v>#N/A</c:v>
                </c:pt>
              </c:numCache>
            </c:numRef>
          </c:val>
          <c:extLst>
            <c:ext xmlns:c16="http://schemas.microsoft.com/office/drawing/2014/chart" uri="{C3380CC4-5D6E-409C-BE32-E72D297353CC}">
              <c16:uniqueId val="{00000004-E305-409C-A5ED-777A42FDB4A2}"/>
            </c:ext>
          </c:extLst>
        </c:ser>
        <c:dLbls>
          <c:showLegendKey val="0"/>
          <c:showVal val="0"/>
          <c:showCatName val="0"/>
          <c:showSerName val="0"/>
          <c:showPercent val="0"/>
          <c:showBubbleSize val="0"/>
        </c:dLbls>
        <c:gapWidth val="200"/>
        <c:overlap val="100"/>
        <c:axId val="1884850064"/>
        <c:axId val="1884855344"/>
      </c:barChart>
      <c:lineChart>
        <c:grouping val="standard"/>
        <c:varyColors val="0"/>
        <c:ser>
          <c:idx val="0"/>
          <c:order val="0"/>
          <c:tx>
            <c:strRef>
              <c:f>Processing!$F$2</c:f>
              <c:strCache>
                <c:ptCount val="1"/>
                <c:pt idx="0">
                  <c:v>Visitors</c:v>
                </c:pt>
              </c:strCache>
            </c:strRef>
          </c:tx>
          <c:spPr>
            <a:ln w="28575" cap="rnd">
              <a:solidFill>
                <a:srgbClr val="E1541C"/>
              </a:solidFill>
              <a:round/>
            </a:ln>
            <a:effectLst>
              <a:outerShdw blurRad="50800" dist="38100" dir="5400000" algn="t" rotWithShape="0">
                <a:prstClr val="black">
                  <a:alpha val="40000"/>
                </a:prstClr>
              </a:outerShdw>
            </a:effectLst>
          </c:spPr>
          <c:marker>
            <c:symbol val="none"/>
          </c:marker>
          <c:cat>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5-E305-409C-A5ED-777A42FDB4A2}"/>
            </c:ext>
          </c:extLst>
        </c:ser>
        <c:dLbls>
          <c:showLegendKey val="0"/>
          <c:showVal val="0"/>
          <c:showCatName val="0"/>
          <c:showSerName val="0"/>
          <c:showPercent val="0"/>
          <c:showBubbleSize val="0"/>
        </c:dLbls>
        <c:marker val="1"/>
        <c:smooth val="0"/>
        <c:axId val="1884850064"/>
        <c:axId val="1884855344"/>
      </c:lineChart>
      <c:scatterChart>
        <c:scatterStyle val="lineMarker"/>
        <c:varyColors val="0"/>
        <c:ser>
          <c:idx val="3"/>
          <c:order val="3"/>
          <c:tx>
            <c:strRef>
              <c:f>Processing!$I$2</c:f>
              <c:strCache>
                <c:ptCount val="1"/>
                <c:pt idx="0">
                  <c:v>Cursor V</c:v>
                </c:pt>
              </c:strCache>
            </c:strRef>
          </c:tx>
          <c:spPr>
            <a:ln w="25400" cap="rnd">
              <a:noFill/>
              <a:round/>
            </a:ln>
            <a:effectLst/>
          </c:spPr>
          <c:marker>
            <c:symbol val="circle"/>
            <c:size val="7"/>
            <c:spPr>
              <a:solidFill>
                <a:schemeClr val="bg1"/>
              </a:solidFill>
              <a:ln w="9525">
                <a:solidFill>
                  <a:srgbClr val="E1541C"/>
                </a:solidFill>
              </a:ln>
              <a:effectLst/>
            </c:spPr>
          </c:marker>
          <c:errBars>
            <c:errDir val="y"/>
            <c:errBarType val="minus"/>
            <c:errValType val="cust"/>
            <c:noEndCap val="1"/>
            <c:plus>
              <c:numLit>
                <c:formatCode>General</c:formatCode>
                <c:ptCount val="1"/>
                <c:pt idx="0">
                  <c:v>1</c:v>
                </c:pt>
              </c:numLit>
            </c:plus>
            <c:minus>
              <c:numRef>
                <c:f>Processing!$L$3:$L$14</c:f>
                <c:numCache>
                  <c:formatCode>General</c:formatCode>
                  <c:ptCount val="12"/>
                  <c:pt idx="0">
                    <c:v>3833</c:v>
                  </c:pt>
                  <c:pt idx="1">
                    <c:v>#N/A</c:v>
                  </c:pt>
                  <c:pt idx="2">
                    <c:v>#N/A</c:v>
                  </c:pt>
                  <c:pt idx="3">
                    <c:v>#N/A</c:v>
                  </c:pt>
                  <c:pt idx="4">
                    <c:v>#N/A</c:v>
                  </c:pt>
                  <c:pt idx="5">
                    <c:v>#N/A</c:v>
                  </c:pt>
                  <c:pt idx="6">
                    <c:v>#N/A</c:v>
                  </c:pt>
                  <c:pt idx="7">
                    <c:v>#N/A</c:v>
                  </c:pt>
                  <c:pt idx="8">
                    <c:v>#N/A</c:v>
                  </c:pt>
                  <c:pt idx="9">
                    <c:v>2470</c:v>
                  </c:pt>
                  <c:pt idx="10">
                    <c:v>#N/A</c:v>
                  </c:pt>
                  <c:pt idx="11">
                    <c:v>#N/A</c:v>
                  </c:pt>
                </c:numCache>
              </c:numRef>
            </c:minus>
            <c:spPr>
              <a:noFill/>
              <a:ln w="9525" cap="flat" cmpd="sng" algn="ctr">
                <a:gradFill>
                  <a:gsLst>
                    <a:gs pos="0">
                      <a:srgbClr val="E1541C"/>
                    </a:gs>
                    <a:gs pos="100000">
                      <a:srgbClr val="0068A9"/>
                    </a:gs>
                  </a:gsLst>
                  <a:lin ang="5400000" scaled="1"/>
                </a:gradFill>
                <a:round/>
              </a:ln>
              <a:effectLst/>
            </c:spPr>
          </c:errBars>
          <c:xVal>
            <c:strRef>
              <c:f>Processing!$E$3:$E$14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Processing!$I$3:$I$14</c:f>
              <c:numCache>
                <c:formatCode>General</c:formatCode>
                <c:ptCount val="12"/>
                <c:pt idx="0">
                  <c:v>8333</c:v>
                </c:pt>
                <c:pt idx="1">
                  <c:v>#N/A</c:v>
                </c:pt>
                <c:pt idx="2">
                  <c:v>#N/A</c:v>
                </c:pt>
                <c:pt idx="3">
                  <c:v>#N/A</c:v>
                </c:pt>
                <c:pt idx="4">
                  <c:v>#N/A</c:v>
                </c:pt>
                <c:pt idx="5">
                  <c:v>#N/A</c:v>
                </c:pt>
                <c:pt idx="6">
                  <c:v>#N/A</c:v>
                </c:pt>
                <c:pt idx="7">
                  <c:v>#N/A</c:v>
                </c:pt>
                <c:pt idx="8">
                  <c:v>#N/A</c:v>
                </c:pt>
                <c:pt idx="9">
                  <c:v>5490</c:v>
                </c:pt>
                <c:pt idx="10">
                  <c:v>#N/A</c:v>
                </c:pt>
                <c:pt idx="11">
                  <c:v>#N/A</c:v>
                </c:pt>
              </c:numCache>
            </c:numRef>
          </c:yVal>
          <c:smooth val="0"/>
          <c:extLst>
            <c:ext xmlns:c16="http://schemas.microsoft.com/office/drawing/2014/chart" uri="{C3380CC4-5D6E-409C-BE32-E72D297353CC}">
              <c16:uniqueId val="{00000006-E305-409C-A5ED-777A42FDB4A2}"/>
            </c:ext>
          </c:extLst>
        </c:ser>
        <c:dLbls>
          <c:showLegendKey val="0"/>
          <c:showVal val="0"/>
          <c:showCatName val="0"/>
          <c:showSerName val="0"/>
          <c:showPercent val="0"/>
          <c:showBubbleSize val="0"/>
        </c:dLbls>
        <c:axId val="1884850064"/>
        <c:axId val="1884855344"/>
      </c:scatterChart>
      <c:catAx>
        <c:axId val="1884850064"/>
        <c:scaling>
          <c:orientation val="minMax"/>
        </c:scaling>
        <c:delete val="1"/>
        <c:axPos val="b"/>
        <c:numFmt formatCode="General" sourceLinked="1"/>
        <c:majorTickMark val="none"/>
        <c:minorTickMark val="none"/>
        <c:tickLblPos val="nextTo"/>
        <c:crossAx val="1884855344"/>
        <c:crosses val="autoZero"/>
        <c:auto val="1"/>
        <c:lblAlgn val="ctr"/>
        <c:lblOffset val="100"/>
        <c:noMultiLvlLbl val="0"/>
      </c:catAx>
      <c:valAx>
        <c:axId val="1884855344"/>
        <c:scaling>
          <c:orientation val="minMax"/>
        </c:scaling>
        <c:delete val="1"/>
        <c:axPos val="l"/>
        <c:numFmt formatCode="General" sourceLinked="1"/>
        <c:majorTickMark val="none"/>
        <c:minorTickMark val="none"/>
        <c:tickLblPos val="nextTo"/>
        <c:crossAx val="18848500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a:effectLst>
              <a:outerShdw blurRad="50800" dist="63500" dir="2700000" algn="tl" rotWithShape="0">
                <a:srgbClr val="052C6D">
                  <a:alpha val="40000"/>
                </a:srgbClr>
              </a:outerShdw>
            </a:effectLst>
          </c:spPr>
          <c:dPt>
            <c:idx val="0"/>
            <c:bubble3D val="0"/>
            <c:spPr>
              <a:gradFill flip="none" rotWithShape="1">
                <a:gsLst>
                  <a:gs pos="24000">
                    <a:srgbClr val="008E7A"/>
                  </a:gs>
                  <a:gs pos="100000">
                    <a:srgbClr val="00AA95"/>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1-5683-4CA3-AF51-DD42C88AE50A}"/>
              </c:ext>
            </c:extLst>
          </c:dPt>
          <c:dPt>
            <c:idx val="1"/>
            <c:bubble3D val="0"/>
            <c:spPr>
              <a:gradFill flip="none" rotWithShape="1">
                <a:gsLst>
                  <a:gs pos="0">
                    <a:srgbClr val="0653A3"/>
                  </a:gs>
                  <a:gs pos="100000">
                    <a:srgbClr val="023554"/>
                  </a:gs>
                </a:gsLst>
                <a:path path="circle">
                  <a:fillToRect l="100000" b="100000"/>
                </a:path>
                <a:tileRect t="-100000" r="-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3-5683-4CA3-AF51-DD42C88AE50A}"/>
              </c:ext>
            </c:extLst>
          </c:dPt>
          <c:dPt>
            <c:idx val="2"/>
            <c:bubble3D val="0"/>
            <c:spPr>
              <a:gradFill flip="none" rotWithShape="1">
                <a:gsLst>
                  <a:gs pos="26000">
                    <a:srgbClr val="F9A811"/>
                  </a:gs>
                  <a:gs pos="79000">
                    <a:srgbClr val="D7511E"/>
                  </a:gs>
                </a:gsLst>
                <a:path path="circle">
                  <a:fillToRect r="100000" b="100000"/>
                </a:path>
                <a:tileRect l="-100000" t="-100000"/>
              </a:gradFill>
              <a:ln w="19050">
                <a:noFill/>
              </a:ln>
              <a:effectLst>
                <a:outerShdw blurRad="50800" dist="63500" dir="2700000" algn="tl" rotWithShape="0">
                  <a:srgbClr val="052C6D">
                    <a:alpha val="40000"/>
                  </a:srgbClr>
                </a:outerShdw>
              </a:effectLst>
            </c:spPr>
            <c:extLst>
              <c:ext xmlns:c16="http://schemas.microsoft.com/office/drawing/2014/chart" uri="{C3380CC4-5D6E-409C-BE32-E72D297353CC}">
                <c16:uniqueId val="{00000005-5683-4CA3-AF51-DD42C88AE50A}"/>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5683-4CA3-AF51-DD42C88AE50A}"/>
            </c:ext>
          </c:extLst>
        </c:ser>
        <c:dLbls>
          <c:showLegendKey val="0"/>
          <c:showVal val="0"/>
          <c:showCatName val="0"/>
          <c:showSerName val="0"/>
          <c:showPercent val="0"/>
          <c:showBubbleSize val="0"/>
          <c:showLeaderLines val="1"/>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gradFill flip="none" rotWithShape="1">
              <a:gsLst>
                <a:gs pos="100000">
                  <a:srgbClr val="F9A811"/>
                </a:gs>
                <a:gs pos="0">
                  <a:srgbClr val="D7511E"/>
                </a:gs>
              </a:gsLst>
              <a:lin ang="0" scaled="0"/>
              <a:tileRect/>
            </a:gra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6B94-430A-86C7-8E0E34A0EC29}"/>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6B94-430A-86C7-8E0E34A0EC29}"/>
            </c:ext>
          </c:extLst>
        </c:ser>
        <c:dLbls>
          <c:showLegendKey val="0"/>
          <c:showVal val="0"/>
          <c:showCatName val="0"/>
          <c:showSerName val="0"/>
          <c:showPercent val="0"/>
          <c:showBubbleSize val="0"/>
        </c:dLbls>
        <c:gapWidth val="0"/>
        <c:overlap val="100"/>
        <c:axId val="462405791"/>
        <c:axId val="462391391"/>
      </c:barChart>
      <c:catAx>
        <c:axId val="462405791"/>
        <c:scaling>
          <c:orientation val="minMax"/>
        </c:scaling>
        <c:delete val="1"/>
        <c:axPos val="l"/>
        <c:numFmt formatCode="General" sourceLinked="1"/>
        <c:majorTickMark val="none"/>
        <c:minorTickMark val="none"/>
        <c:tickLblPos val="nextTo"/>
        <c:crossAx val="462391391"/>
        <c:crosses val="autoZero"/>
        <c:auto val="1"/>
        <c:lblAlgn val="ctr"/>
        <c:lblOffset val="100"/>
        <c:noMultiLvlLbl val="0"/>
      </c:catAx>
      <c:valAx>
        <c:axId val="462391391"/>
        <c:scaling>
          <c:orientation val="minMax"/>
        </c:scaling>
        <c:delete val="1"/>
        <c:axPos val="b"/>
        <c:numFmt formatCode="0%" sourceLinked="1"/>
        <c:majorTickMark val="none"/>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A270-4535-89FD-15BB4E2FD79E}"/>
              </c:ext>
            </c:extLst>
          </c:dPt>
          <c:dPt>
            <c:idx val="1"/>
            <c:bubble3D val="0"/>
            <c:spPr>
              <a:noFill/>
              <a:ln w="19050">
                <a:noFill/>
              </a:ln>
              <a:effectLst/>
            </c:spPr>
            <c:extLst>
              <c:ext xmlns:c16="http://schemas.microsoft.com/office/drawing/2014/chart" uri="{C3380CC4-5D6E-409C-BE32-E72D297353CC}">
                <c16:uniqueId val="{00000003-A270-4535-89FD-15BB4E2FD79E}"/>
              </c:ext>
            </c:extLst>
          </c:dPt>
          <c:dPt>
            <c:idx val="2"/>
            <c:bubble3D val="0"/>
            <c:spPr>
              <a:noFill/>
              <a:ln w="19050">
                <a:noFill/>
              </a:ln>
              <a:effectLst/>
            </c:spPr>
            <c:extLst>
              <c:ext xmlns:c16="http://schemas.microsoft.com/office/drawing/2014/chart" uri="{C3380CC4-5D6E-409C-BE32-E72D297353CC}">
                <c16:uniqueId val="{00000005-A270-4535-89FD-15BB4E2FD79E}"/>
              </c:ext>
            </c:extLst>
          </c:dPt>
          <c:dPt>
            <c:idx val="3"/>
            <c:bubble3D val="0"/>
            <c:spPr>
              <a:noFill/>
              <a:ln w="19050">
                <a:noFill/>
              </a:ln>
              <a:effectLst/>
            </c:spPr>
            <c:extLst>
              <c:ext xmlns:c16="http://schemas.microsoft.com/office/drawing/2014/chart" uri="{C3380CC4-5D6E-409C-BE32-E72D297353CC}">
                <c16:uniqueId val="{00000007-A270-4535-89FD-15BB4E2FD79E}"/>
              </c:ext>
            </c:extLst>
          </c:dPt>
          <c:dPt>
            <c:idx val="4"/>
            <c:bubble3D val="0"/>
            <c:spPr>
              <a:noFill/>
              <a:ln w="19050">
                <a:noFill/>
              </a:ln>
              <a:effectLst/>
            </c:spPr>
            <c:extLst>
              <c:ext xmlns:c16="http://schemas.microsoft.com/office/drawing/2014/chart" uri="{C3380CC4-5D6E-409C-BE32-E72D297353CC}">
                <c16:uniqueId val="{00000009-A270-4535-89FD-15BB4E2FD79E}"/>
              </c:ext>
            </c:extLst>
          </c:dPt>
          <c:dPt>
            <c:idx val="5"/>
            <c:bubble3D val="0"/>
            <c:spPr>
              <a:noFill/>
              <a:ln w="19050">
                <a:noFill/>
              </a:ln>
              <a:effectLst/>
            </c:spPr>
            <c:extLst>
              <c:ext xmlns:c16="http://schemas.microsoft.com/office/drawing/2014/chart" uri="{C3380CC4-5D6E-409C-BE32-E72D297353CC}">
                <c16:uniqueId val="{0000000B-A270-4535-89FD-15BB4E2FD79E}"/>
              </c:ext>
            </c:extLst>
          </c:dPt>
          <c:dPt>
            <c:idx val="6"/>
            <c:bubble3D val="0"/>
            <c:spPr>
              <a:solidFill>
                <a:srgbClr val="BDE372"/>
              </a:solidFill>
              <a:ln w="19050">
                <a:noFill/>
              </a:ln>
              <a:effectLst/>
            </c:spPr>
            <c:extLst>
              <c:ext xmlns:c16="http://schemas.microsoft.com/office/drawing/2014/chart" uri="{C3380CC4-5D6E-409C-BE32-E72D297353CC}">
                <c16:uniqueId val="{0000000D-A270-4535-89FD-15BB4E2FD79E}"/>
              </c:ext>
            </c:extLst>
          </c:dPt>
          <c:dPt>
            <c:idx val="7"/>
            <c:bubble3D val="0"/>
            <c:spPr>
              <a:solidFill>
                <a:srgbClr val="87CC76"/>
              </a:solidFill>
              <a:ln w="19050">
                <a:noFill/>
              </a:ln>
              <a:effectLst/>
            </c:spPr>
            <c:extLst>
              <c:ext xmlns:c16="http://schemas.microsoft.com/office/drawing/2014/chart" uri="{C3380CC4-5D6E-409C-BE32-E72D297353CC}">
                <c16:uniqueId val="{0000000F-A270-4535-89FD-15BB4E2FD79E}"/>
              </c:ext>
            </c:extLst>
          </c:dPt>
          <c:dPt>
            <c:idx val="8"/>
            <c:bubble3D val="0"/>
            <c:spPr>
              <a:solidFill>
                <a:srgbClr val="57B279"/>
              </a:solidFill>
              <a:ln w="19050">
                <a:noFill/>
              </a:ln>
              <a:effectLst/>
            </c:spPr>
            <c:extLst>
              <c:ext xmlns:c16="http://schemas.microsoft.com/office/drawing/2014/chart" uri="{C3380CC4-5D6E-409C-BE32-E72D297353CC}">
                <c16:uniqueId val="{00000011-A270-4535-89FD-15BB4E2FD79E}"/>
              </c:ext>
            </c:extLst>
          </c:dPt>
          <c:dPt>
            <c:idx val="9"/>
            <c:bubble3D val="0"/>
            <c:spPr>
              <a:solidFill>
                <a:srgbClr val="2C9778"/>
              </a:solidFill>
              <a:ln w="19050">
                <a:noFill/>
              </a:ln>
              <a:effectLst/>
            </c:spPr>
            <c:extLst>
              <c:ext xmlns:c16="http://schemas.microsoft.com/office/drawing/2014/chart" uri="{C3380CC4-5D6E-409C-BE32-E72D297353CC}">
                <c16:uniqueId val="{00000013-A270-4535-89FD-15BB4E2FD79E}"/>
              </c:ext>
            </c:extLst>
          </c:dPt>
          <c:dPt>
            <c:idx val="10"/>
            <c:bubble3D val="0"/>
            <c:spPr>
              <a:solidFill>
                <a:srgbClr val="008E7A"/>
              </a:solidFill>
              <a:ln w="19050">
                <a:noFill/>
              </a:ln>
              <a:effectLst/>
            </c:spPr>
            <c:extLst>
              <c:ext xmlns:c16="http://schemas.microsoft.com/office/drawing/2014/chart" uri="{C3380CC4-5D6E-409C-BE32-E72D297353CC}">
                <c16:uniqueId val="{00000015-A270-4535-89FD-15BB4E2FD79E}"/>
              </c:ext>
            </c:extLst>
          </c:dPt>
          <c:dPt>
            <c:idx val="11"/>
            <c:bubble3D val="0"/>
            <c:spPr>
              <a:solidFill>
                <a:srgbClr val="00807C"/>
              </a:solidFill>
              <a:ln w="19050">
                <a:noFill/>
              </a:ln>
              <a:effectLst/>
            </c:spPr>
            <c:extLst>
              <c:ext xmlns:c16="http://schemas.microsoft.com/office/drawing/2014/chart" uri="{C3380CC4-5D6E-409C-BE32-E72D297353CC}">
                <c16:uniqueId val="{00000017-A270-4535-89FD-15BB4E2FD79E}"/>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A270-4535-89FD-15BB4E2FD79E}"/>
            </c:ext>
          </c:extLst>
        </c:ser>
        <c:dLbls>
          <c:showLegendKey val="0"/>
          <c:showVal val="0"/>
          <c:showCatName val="0"/>
          <c:showSerName val="0"/>
          <c:showPercent val="0"/>
          <c:showBubbleSize val="0"/>
          <c:showLeaderLines val="1"/>
        </c:dLbls>
        <c:firstSliceAng val="270"/>
        <c:holeSize val="4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A270-4535-89FD-15BB4E2FD79E}"/>
              </c:ext>
            </c:extLst>
          </c:dPt>
          <c:dPt>
            <c:idx val="1"/>
            <c:bubble3D val="0"/>
            <c:spPr>
              <a:noFill/>
              <a:ln w="19050">
                <a:noFill/>
              </a:ln>
              <a:effectLst/>
            </c:spPr>
            <c:extLst>
              <c:ext xmlns:c16="http://schemas.microsoft.com/office/drawing/2014/chart" uri="{C3380CC4-5D6E-409C-BE32-E72D297353CC}">
                <c16:uniqueId val="{0000001C-A270-4535-89FD-15BB4E2FD79E}"/>
              </c:ext>
            </c:extLst>
          </c:dPt>
          <c:dPt>
            <c:idx val="2"/>
            <c:bubble3D val="0"/>
            <c:spPr>
              <a:solidFill>
                <a:srgbClr val="EFA081"/>
              </a:solidFill>
              <a:ln w="19050">
                <a:noFill/>
              </a:ln>
              <a:effectLst/>
            </c:spPr>
            <c:extLst>
              <c:ext xmlns:c16="http://schemas.microsoft.com/office/drawing/2014/chart" uri="{C3380CC4-5D6E-409C-BE32-E72D297353CC}">
                <c16:uniqueId val="{0000001E-A270-4535-89FD-15BB4E2FD79E}"/>
              </c:ext>
            </c:extLst>
          </c:dPt>
          <c:dPt>
            <c:idx val="3"/>
            <c:bubble3D val="0"/>
            <c:spPr>
              <a:solidFill>
                <a:srgbClr val="E1541C"/>
              </a:solidFill>
              <a:ln w="19050">
                <a:noFill/>
              </a:ln>
              <a:effectLst/>
            </c:spPr>
            <c:extLst>
              <c:ext xmlns:c16="http://schemas.microsoft.com/office/drawing/2014/chart" uri="{C3380CC4-5D6E-409C-BE32-E72D297353CC}">
                <c16:uniqueId val="{0000001F-DE0B-42B4-8474-0E9EEE8439EE}"/>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1F-A270-4535-89FD-15BB4E2FD79E}"/>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rgbClr val="8F5AAE"/>
              </a:solidFill>
              <a:ln w="19050">
                <a:noFill/>
              </a:ln>
              <a:effectLst/>
            </c:spPr>
            <c:extLst>
              <c:ext xmlns:c16="http://schemas.microsoft.com/office/drawing/2014/chart" uri="{C3380CC4-5D6E-409C-BE32-E72D297353CC}">
                <c16:uniqueId val="{00000001-6F07-4C91-A2DA-1462900C0454}"/>
              </c:ext>
            </c:extLst>
          </c:dPt>
          <c:dPt>
            <c:idx val="1"/>
            <c:bubble3D val="0"/>
            <c:spPr>
              <a:solidFill>
                <a:srgbClr val="8F5AAE"/>
              </a:solidFill>
              <a:ln w="19050">
                <a:noFill/>
              </a:ln>
              <a:effectLst/>
            </c:spPr>
            <c:extLst>
              <c:ext xmlns:c16="http://schemas.microsoft.com/office/drawing/2014/chart" uri="{C3380CC4-5D6E-409C-BE32-E72D297353CC}">
                <c16:uniqueId val="{00000003-6F07-4C91-A2DA-1462900C0454}"/>
              </c:ext>
            </c:extLst>
          </c:dPt>
          <c:dPt>
            <c:idx val="2"/>
            <c:bubble3D val="0"/>
            <c:spPr>
              <a:solidFill>
                <a:srgbClr val="546FC2"/>
              </a:solidFill>
              <a:ln w="19050">
                <a:noFill/>
              </a:ln>
              <a:effectLst/>
            </c:spPr>
            <c:extLst>
              <c:ext xmlns:c16="http://schemas.microsoft.com/office/drawing/2014/chart" uri="{C3380CC4-5D6E-409C-BE32-E72D297353CC}">
                <c16:uniqueId val="{00000005-6F07-4C91-A2DA-1462900C0454}"/>
              </c:ext>
            </c:extLst>
          </c:dPt>
          <c:dPt>
            <c:idx val="3"/>
            <c:bubble3D val="0"/>
            <c:spPr>
              <a:solidFill>
                <a:srgbClr val="007EC3"/>
              </a:solidFill>
              <a:ln w="19050">
                <a:noFill/>
              </a:ln>
              <a:effectLst/>
            </c:spPr>
            <c:extLst>
              <c:ext xmlns:c16="http://schemas.microsoft.com/office/drawing/2014/chart" uri="{C3380CC4-5D6E-409C-BE32-E72D297353CC}">
                <c16:uniqueId val="{00000007-6F07-4C91-A2DA-1462900C0454}"/>
              </c:ext>
            </c:extLst>
          </c:dPt>
          <c:dPt>
            <c:idx val="4"/>
            <c:bubble3D val="0"/>
            <c:spPr>
              <a:solidFill>
                <a:srgbClr val="0087B2"/>
              </a:solidFill>
              <a:ln w="19050">
                <a:noFill/>
              </a:ln>
              <a:effectLst/>
            </c:spPr>
            <c:extLst>
              <c:ext xmlns:c16="http://schemas.microsoft.com/office/drawing/2014/chart" uri="{C3380CC4-5D6E-409C-BE32-E72D297353CC}">
                <c16:uniqueId val="{00000009-6F07-4C91-A2DA-1462900C0454}"/>
              </c:ext>
            </c:extLst>
          </c:dPt>
          <c:dPt>
            <c:idx val="5"/>
            <c:bubble3D val="0"/>
            <c:spPr>
              <a:solidFill>
                <a:srgbClr val="008C97"/>
              </a:solidFill>
              <a:ln w="19050">
                <a:noFill/>
              </a:ln>
              <a:effectLst/>
            </c:spPr>
            <c:extLst>
              <c:ext xmlns:c16="http://schemas.microsoft.com/office/drawing/2014/chart" uri="{C3380CC4-5D6E-409C-BE32-E72D297353CC}">
                <c16:uniqueId val="{0000000B-6F07-4C91-A2DA-1462900C0454}"/>
              </c:ext>
            </c:extLst>
          </c:dPt>
          <c:dPt>
            <c:idx val="6"/>
            <c:bubble3D val="0"/>
            <c:spPr>
              <a:noFill/>
              <a:ln w="19050">
                <a:noFill/>
              </a:ln>
              <a:effectLst/>
            </c:spPr>
            <c:extLst>
              <c:ext xmlns:c16="http://schemas.microsoft.com/office/drawing/2014/chart" uri="{C3380CC4-5D6E-409C-BE32-E72D297353CC}">
                <c16:uniqueId val="{0000000D-6F07-4C91-A2DA-1462900C0454}"/>
              </c:ext>
            </c:extLst>
          </c:dPt>
          <c:dPt>
            <c:idx val="7"/>
            <c:bubble3D val="0"/>
            <c:spPr>
              <a:noFill/>
              <a:ln w="19050">
                <a:noFill/>
              </a:ln>
              <a:effectLst/>
            </c:spPr>
            <c:extLst>
              <c:ext xmlns:c16="http://schemas.microsoft.com/office/drawing/2014/chart" uri="{C3380CC4-5D6E-409C-BE32-E72D297353CC}">
                <c16:uniqueId val="{0000000F-6F07-4C91-A2DA-1462900C0454}"/>
              </c:ext>
            </c:extLst>
          </c:dPt>
          <c:dPt>
            <c:idx val="8"/>
            <c:bubble3D val="0"/>
            <c:spPr>
              <a:noFill/>
              <a:ln w="19050">
                <a:noFill/>
              </a:ln>
              <a:effectLst/>
            </c:spPr>
            <c:extLst>
              <c:ext xmlns:c16="http://schemas.microsoft.com/office/drawing/2014/chart" uri="{C3380CC4-5D6E-409C-BE32-E72D297353CC}">
                <c16:uniqueId val="{00000011-6F07-4C91-A2DA-1462900C0454}"/>
              </c:ext>
            </c:extLst>
          </c:dPt>
          <c:dPt>
            <c:idx val="9"/>
            <c:bubble3D val="0"/>
            <c:spPr>
              <a:noFill/>
              <a:ln w="19050">
                <a:noFill/>
              </a:ln>
              <a:effectLst/>
            </c:spPr>
            <c:extLst>
              <c:ext xmlns:c16="http://schemas.microsoft.com/office/drawing/2014/chart" uri="{C3380CC4-5D6E-409C-BE32-E72D297353CC}">
                <c16:uniqueId val="{00000013-6F07-4C91-A2DA-1462900C0454}"/>
              </c:ext>
            </c:extLst>
          </c:dPt>
          <c:dPt>
            <c:idx val="10"/>
            <c:bubble3D val="0"/>
            <c:spPr>
              <a:noFill/>
              <a:ln w="19050">
                <a:noFill/>
              </a:ln>
              <a:effectLst/>
            </c:spPr>
            <c:extLst>
              <c:ext xmlns:c16="http://schemas.microsoft.com/office/drawing/2014/chart" uri="{C3380CC4-5D6E-409C-BE32-E72D297353CC}">
                <c16:uniqueId val="{00000015-6F07-4C91-A2DA-1462900C0454}"/>
              </c:ext>
            </c:extLst>
          </c:dPt>
          <c:dPt>
            <c:idx val="11"/>
            <c:bubble3D val="0"/>
            <c:spPr>
              <a:noFill/>
              <a:ln w="19050">
                <a:noFill/>
              </a:ln>
              <a:effectLst/>
            </c:spPr>
            <c:extLst>
              <c:ext xmlns:c16="http://schemas.microsoft.com/office/drawing/2014/chart" uri="{C3380CC4-5D6E-409C-BE32-E72D297353CC}">
                <c16:uniqueId val="{00000017-6F07-4C91-A2DA-1462900C0454}"/>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6F07-4C91-A2DA-1462900C0454}"/>
            </c:ext>
          </c:extLst>
        </c:ser>
        <c:dLbls>
          <c:showLegendKey val="0"/>
          <c:showVal val="0"/>
          <c:showCatName val="0"/>
          <c:showSerName val="0"/>
          <c:showPercent val="0"/>
          <c:showBubbleSize val="0"/>
          <c:showLeaderLines val="1"/>
        </c:dLbls>
        <c:firstSliceAng val="270"/>
        <c:holeSize val="40"/>
      </c:doughnutChart>
      <c:doughnutChart>
        <c:varyColors val="1"/>
        <c:ser>
          <c:idx val="1"/>
          <c:order val="1"/>
          <c:spPr>
            <a:ln>
              <a:noFill/>
            </a:ln>
          </c:spPr>
          <c:dPt>
            <c:idx val="0"/>
            <c:bubble3D val="0"/>
            <c:spPr>
              <a:solidFill>
                <a:srgbClr val="E1541C"/>
              </a:solidFill>
              <a:ln w="19050">
                <a:noFill/>
              </a:ln>
              <a:effectLst/>
            </c:spPr>
            <c:extLst>
              <c:ext xmlns:c16="http://schemas.microsoft.com/office/drawing/2014/chart" uri="{C3380CC4-5D6E-409C-BE32-E72D297353CC}">
                <c16:uniqueId val="{0000001A-6F07-4C91-A2DA-1462900C0454}"/>
              </c:ext>
            </c:extLst>
          </c:dPt>
          <c:dPt>
            <c:idx val="1"/>
            <c:bubble3D val="0"/>
            <c:spPr>
              <a:solidFill>
                <a:srgbClr val="EFA081"/>
              </a:solidFill>
              <a:ln w="19050">
                <a:noFill/>
              </a:ln>
              <a:effectLst/>
            </c:spPr>
            <c:extLst>
              <c:ext xmlns:c16="http://schemas.microsoft.com/office/drawing/2014/chart" uri="{C3380CC4-5D6E-409C-BE32-E72D297353CC}">
                <c16:uniqueId val="{0000001C-6F07-4C91-A2DA-1462900C0454}"/>
              </c:ext>
            </c:extLst>
          </c:dPt>
          <c:dPt>
            <c:idx val="2"/>
            <c:bubble3D val="0"/>
            <c:spPr>
              <a:noFill/>
              <a:ln w="19050">
                <a:noFill/>
              </a:ln>
              <a:effectLst/>
            </c:spPr>
            <c:extLst>
              <c:ext xmlns:c16="http://schemas.microsoft.com/office/drawing/2014/chart" uri="{C3380CC4-5D6E-409C-BE32-E72D297353CC}">
                <c16:uniqueId val="{0000001D-CE43-4850-844A-E740D2056C05}"/>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D-6F07-4C91-A2DA-1462900C0454}"/>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noFill/>
            <a:ln>
              <a:noFill/>
            </a:ln>
          </c:spPr>
          <c:dPt>
            <c:idx val="0"/>
            <c:bubble3D val="0"/>
            <c:spPr>
              <a:noFill/>
              <a:ln w="19050">
                <a:solidFill>
                  <a:schemeClr val="bg1"/>
                </a:solidFill>
              </a:ln>
              <a:effectLst/>
            </c:spPr>
            <c:extLst>
              <c:ext xmlns:c16="http://schemas.microsoft.com/office/drawing/2014/chart" uri="{C3380CC4-5D6E-409C-BE32-E72D297353CC}">
                <c16:uniqueId val="{00000001-9BCD-412E-B0CE-2FAE7BA9A214}"/>
              </c:ext>
            </c:extLst>
          </c:dPt>
          <c:dPt>
            <c:idx val="1"/>
            <c:bubble3D val="0"/>
            <c:spPr>
              <a:noFill/>
              <a:ln w="19050">
                <a:solidFill>
                  <a:schemeClr val="bg1"/>
                </a:solidFill>
              </a:ln>
              <a:effectLst/>
            </c:spPr>
            <c:extLst>
              <c:ext xmlns:c16="http://schemas.microsoft.com/office/drawing/2014/chart" uri="{C3380CC4-5D6E-409C-BE32-E72D297353CC}">
                <c16:uniqueId val="{00000003-9BCD-412E-B0CE-2FAE7BA9A214}"/>
              </c:ext>
            </c:extLst>
          </c:dPt>
          <c:dPt>
            <c:idx val="2"/>
            <c:bubble3D val="0"/>
            <c:spPr>
              <a:noFill/>
              <a:ln w="19050">
                <a:solidFill>
                  <a:schemeClr val="bg1"/>
                </a:solidFill>
              </a:ln>
              <a:effectLst/>
            </c:spPr>
            <c:extLst>
              <c:ext xmlns:c16="http://schemas.microsoft.com/office/drawing/2014/chart" uri="{C3380CC4-5D6E-409C-BE32-E72D297353CC}">
                <c16:uniqueId val="{00000005-9BCD-412E-B0CE-2FAE7BA9A214}"/>
              </c:ext>
            </c:extLst>
          </c:dPt>
          <c:dPt>
            <c:idx val="3"/>
            <c:bubble3D val="0"/>
            <c:spPr>
              <a:noFill/>
              <a:ln w="19050">
                <a:solidFill>
                  <a:schemeClr val="bg1"/>
                </a:solidFill>
              </a:ln>
              <a:effectLst/>
            </c:spPr>
            <c:extLst>
              <c:ext xmlns:c16="http://schemas.microsoft.com/office/drawing/2014/chart" uri="{C3380CC4-5D6E-409C-BE32-E72D297353CC}">
                <c16:uniqueId val="{00000007-9BCD-412E-B0CE-2FAE7BA9A214}"/>
              </c:ext>
            </c:extLst>
          </c:dPt>
          <c:dPt>
            <c:idx val="4"/>
            <c:bubble3D val="0"/>
            <c:spPr>
              <a:noFill/>
              <a:ln w="19050">
                <a:solidFill>
                  <a:schemeClr val="bg1"/>
                </a:solidFill>
              </a:ln>
              <a:effectLst/>
            </c:spPr>
            <c:extLst>
              <c:ext xmlns:c16="http://schemas.microsoft.com/office/drawing/2014/chart" uri="{C3380CC4-5D6E-409C-BE32-E72D297353CC}">
                <c16:uniqueId val="{00000009-9BCD-412E-B0CE-2FAE7BA9A214}"/>
              </c:ext>
            </c:extLst>
          </c:dPt>
          <c:dPt>
            <c:idx val="5"/>
            <c:bubble3D val="0"/>
            <c:spPr>
              <a:noFill/>
              <a:ln w="19050">
                <a:solidFill>
                  <a:schemeClr val="bg1"/>
                </a:solidFill>
              </a:ln>
              <a:effectLst/>
            </c:spPr>
            <c:extLst>
              <c:ext xmlns:c16="http://schemas.microsoft.com/office/drawing/2014/chart" uri="{C3380CC4-5D6E-409C-BE32-E72D297353CC}">
                <c16:uniqueId val="{0000000B-9BCD-412E-B0CE-2FAE7BA9A214}"/>
              </c:ext>
            </c:extLst>
          </c:dPt>
          <c:dPt>
            <c:idx val="6"/>
            <c:bubble3D val="0"/>
            <c:spPr>
              <a:noFill/>
              <a:ln w="19050">
                <a:noFill/>
              </a:ln>
              <a:effectLst/>
            </c:spPr>
            <c:extLst>
              <c:ext xmlns:c16="http://schemas.microsoft.com/office/drawing/2014/chart" uri="{C3380CC4-5D6E-409C-BE32-E72D297353CC}">
                <c16:uniqueId val="{0000000D-9BCD-412E-B0CE-2FAE7BA9A214}"/>
              </c:ext>
            </c:extLst>
          </c:dPt>
          <c:dPt>
            <c:idx val="7"/>
            <c:bubble3D val="0"/>
            <c:spPr>
              <a:noFill/>
              <a:ln w="19050">
                <a:noFill/>
              </a:ln>
              <a:effectLst/>
            </c:spPr>
            <c:extLst>
              <c:ext xmlns:c16="http://schemas.microsoft.com/office/drawing/2014/chart" uri="{C3380CC4-5D6E-409C-BE32-E72D297353CC}">
                <c16:uniqueId val="{0000000F-9BCD-412E-B0CE-2FAE7BA9A214}"/>
              </c:ext>
            </c:extLst>
          </c:dPt>
          <c:dPt>
            <c:idx val="8"/>
            <c:bubble3D val="0"/>
            <c:spPr>
              <a:noFill/>
              <a:ln w="19050">
                <a:noFill/>
              </a:ln>
              <a:effectLst/>
            </c:spPr>
            <c:extLst>
              <c:ext xmlns:c16="http://schemas.microsoft.com/office/drawing/2014/chart" uri="{C3380CC4-5D6E-409C-BE32-E72D297353CC}">
                <c16:uniqueId val="{00000011-9BCD-412E-B0CE-2FAE7BA9A214}"/>
              </c:ext>
            </c:extLst>
          </c:dPt>
          <c:dPt>
            <c:idx val="9"/>
            <c:bubble3D val="0"/>
            <c:spPr>
              <a:noFill/>
              <a:ln w="19050">
                <a:noFill/>
              </a:ln>
              <a:effectLst/>
            </c:spPr>
            <c:extLst>
              <c:ext xmlns:c16="http://schemas.microsoft.com/office/drawing/2014/chart" uri="{C3380CC4-5D6E-409C-BE32-E72D297353CC}">
                <c16:uniqueId val="{00000013-9BCD-412E-B0CE-2FAE7BA9A214}"/>
              </c:ext>
            </c:extLst>
          </c:dPt>
          <c:dPt>
            <c:idx val="10"/>
            <c:bubble3D val="0"/>
            <c:spPr>
              <a:noFill/>
              <a:ln w="19050">
                <a:noFill/>
              </a:ln>
              <a:effectLst/>
            </c:spPr>
            <c:extLst>
              <c:ext xmlns:c16="http://schemas.microsoft.com/office/drawing/2014/chart" uri="{C3380CC4-5D6E-409C-BE32-E72D297353CC}">
                <c16:uniqueId val="{00000015-9BCD-412E-B0CE-2FAE7BA9A214}"/>
              </c:ext>
            </c:extLst>
          </c:dPt>
          <c:dPt>
            <c:idx val="11"/>
            <c:bubble3D val="0"/>
            <c:spPr>
              <a:noFill/>
              <a:ln w="19050">
                <a:noFill/>
              </a:ln>
              <a:effectLst/>
            </c:spPr>
            <c:extLst>
              <c:ext xmlns:c16="http://schemas.microsoft.com/office/drawing/2014/chart" uri="{C3380CC4-5D6E-409C-BE32-E72D297353CC}">
                <c16:uniqueId val="{00000017-9BCD-412E-B0CE-2FAE7BA9A214}"/>
              </c:ext>
            </c:extLst>
          </c:dP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9BCD-412E-B0CE-2FAE7BA9A214}"/>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noFill/>
            <a:ln>
              <a:noFill/>
            </a:ln>
          </c:spPr>
          <c:dPt>
            <c:idx val="0"/>
            <c:bubble3D val="0"/>
            <c:spPr>
              <a:noFill/>
              <a:ln w="19050">
                <a:noFill/>
              </a:ln>
              <a:effectLst/>
            </c:spPr>
            <c:extLst>
              <c:ext xmlns:c16="http://schemas.microsoft.com/office/drawing/2014/chart" uri="{C3380CC4-5D6E-409C-BE32-E72D297353CC}">
                <c16:uniqueId val="{00000001-2A2F-4CBF-AAD8-5DE96D94798F}"/>
              </c:ext>
            </c:extLst>
          </c:dPt>
          <c:dPt>
            <c:idx val="1"/>
            <c:bubble3D val="0"/>
            <c:spPr>
              <a:noFill/>
              <a:ln w="19050">
                <a:noFill/>
              </a:ln>
              <a:effectLst/>
            </c:spPr>
            <c:extLst>
              <c:ext xmlns:c16="http://schemas.microsoft.com/office/drawing/2014/chart" uri="{C3380CC4-5D6E-409C-BE32-E72D297353CC}">
                <c16:uniqueId val="{00000003-2A2F-4CBF-AAD8-5DE96D94798F}"/>
              </c:ext>
            </c:extLst>
          </c:dPt>
          <c:dPt>
            <c:idx val="2"/>
            <c:bubble3D val="0"/>
            <c:spPr>
              <a:noFill/>
              <a:ln w="19050">
                <a:noFill/>
              </a:ln>
              <a:effectLst/>
            </c:spPr>
            <c:extLst>
              <c:ext xmlns:c16="http://schemas.microsoft.com/office/drawing/2014/chart" uri="{C3380CC4-5D6E-409C-BE32-E72D297353CC}">
                <c16:uniqueId val="{00000005-2A2F-4CBF-AAD8-5DE96D94798F}"/>
              </c:ext>
            </c:extLst>
          </c:dPt>
          <c:dPt>
            <c:idx val="3"/>
            <c:bubble3D val="0"/>
            <c:spPr>
              <a:noFill/>
              <a:ln w="19050">
                <a:noFill/>
              </a:ln>
              <a:effectLst/>
            </c:spPr>
            <c:extLst>
              <c:ext xmlns:c16="http://schemas.microsoft.com/office/drawing/2014/chart" uri="{C3380CC4-5D6E-409C-BE32-E72D297353CC}">
                <c16:uniqueId val="{00000007-2A2F-4CBF-AAD8-5DE96D94798F}"/>
              </c:ext>
            </c:extLst>
          </c:dPt>
          <c:dPt>
            <c:idx val="4"/>
            <c:bubble3D val="0"/>
            <c:spPr>
              <a:noFill/>
              <a:ln w="19050">
                <a:noFill/>
              </a:ln>
              <a:effectLst/>
            </c:spPr>
            <c:extLst>
              <c:ext xmlns:c16="http://schemas.microsoft.com/office/drawing/2014/chart" uri="{C3380CC4-5D6E-409C-BE32-E72D297353CC}">
                <c16:uniqueId val="{00000009-2A2F-4CBF-AAD8-5DE96D94798F}"/>
              </c:ext>
            </c:extLst>
          </c:dPt>
          <c:dPt>
            <c:idx val="5"/>
            <c:bubble3D val="0"/>
            <c:spPr>
              <a:noFill/>
              <a:ln w="19050">
                <a:noFill/>
              </a:ln>
              <a:effectLst/>
            </c:spPr>
            <c:extLst>
              <c:ext xmlns:c16="http://schemas.microsoft.com/office/drawing/2014/chart" uri="{C3380CC4-5D6E-409C-BE32-E72D297353CC}">
                <c16:uniqueId val="{0000000B-2A2F-4CBF-AAD8-5DE96D94798F}"/>
              </c:ext>
            </c:extLst>
          </c:dPt>
          <c:dPt>
            <c:idx val="6"/>
            <c:bubble3D val="0"/>
            <c:spPr>
              <a:noFill/>
              <a:ln w="19050">
                <a:solidFill>
                  <a:schemeClr val="bg1"/>
                </a:solidFill>
              </a:ln>
              <a:effectLst/>
            </c:spPr>
            <c:extLst>
              <c:ext xmlns:c16="http://schemas.microsoft.com/office/drawing/2014/chart" uri="{C3380CC4-5D6E-409C-BE32-E72D297353CC}">
                <c16:uniqueId val="{0000000D-2A2F-4CBF-AAD8-5DE96D94798F}"/>
              </c:ext>
            </c:extLst>
          </c:dPt>
          <c:dPt>
            <c:idx val="7"/>
            <c:bubble3D val="0"/>
            <c:spPr>
              <a:noFill/>
              <a:ln w="19050">
                <a:solidFill>
                  <a:schemeClr val="bg1"/>
                </a:solidFill>
              </a:ln>
              <a:effectLst/>
            </c:spPr>
            <c:extLst>
              <c:ext xmlns:c16="http://schemas.microsoft.com/office/drawing/2014/chart" uri="{C3380CC4-5D6E-409C-BE32-E72D297353CC}">
                <c16:uniqueId val="{0000000F-2A2F-4CBF-AAD8-5DE96D94798F}"/>
              </c:ext>
            </c:extLst>
          </c:dPt>
          <c:dPt>
            <c:idx val="8"/>
            <c:bubble3D val="0"/>
            <c:spPr>
              <a:noFill/>
              <a:ln w="19050">
                <a:solidFill>
                  <a:schemeClr val="bg1"/>
                </a:solidFill>
              </a:ln>
              <a:effectLst/>
            </c:spPr>
            <c:extLst>
              <c:ext xmlns:c16="http://schemas.microsoft.com/office/drawing/2014/chart" uri="{C3380CC4-5D6E-409C-BE32-E72D297353CC}">
                <c16:uniqueId val="{00000011-2A2F-4CBF-AAD8-5DE96D94798F}"/>
              </c:ext>
            </c:extLst>
          </c:dPt>
          <c:dPt>
            <c:idx val="9"/>
            <c:bubble3D val="0"/>
            <c:spPr>
              <a:noFill/>
              <a:ln w="19050">
                <a:solidFill>
                  <a:schemeClr val="bg1"/>
                </a:solidFill>
              </a:ln>
              <a:effectLst/>
            </c:spPr>
            <c:extLst>
              <c:ext xmlns:c16="http://schemas.microsoft.com/office/drawing/2014/chart" uri="{C3380CC4-5D6E-409C-BE32-E72D297353CC}">
                <c16:uniqueId val="{00000013-2A2F-4CBF-AAD8-5DE96D94798F}"/>
              </c:ext>
            </c:extLst>
          </c:dPt>
          <c:dPt>
            <c:idx val="10"/>
            <c:bubble3D val="0"/>
            <c:spPr>
              <a:noFill/>
              <a:ln w="19050">
                <a:solidFill>
                  <a:schemeClr val="bg1"/>
                </a:solidFill>
              </a:ln>
              <a:effectLst/>
            </c:spPr>
            <c:extLst>
              <c:ext xmlns:c16="http://schemas.microsoft.com/office/drawing/2014/chart" uri="{C3380CC4-5D6E-409C-BE32-E72D297353CC}">
                <c16:uniqueId val="{00000015-2A2F-4CBF-AAD8-5DE96D94798F}"/>
              </c:ext>
            </c:extLst>
          </c:dPt>
          <c:dPt>
            <c:idx val="11"/>
            <c:bubble3D val="0"/>
            <c:spPr>
              <a:noFill/>
              <a:ln w="19050">
                <a:solidFill>
                  <a:schemeClr val="bg1"/>
                </a:solidFill>
              </a:ln>
              <a:effectLst/>
            </c:spPr>
            <c:extLst>
              <c:ext xmlns:c16="http://schemas.microsoft.com/office/drawing/2014/chart" uri="{C3380CC4-5D6E-409C-BE32-E72D297353CC}">
                <c16:uniqueId val="{00000017-2A2F-4CBF-AAD8-5DE96D94798F}"/>
              </c:ext>
            </c:extLst>
          </c:dP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2A2F-4CBF-AAD8-5DE96D94798F}"/>
            </c:ext>
          </c:extLst>
        </c:ser>
        <c:dLbls>
          <c:showLegendKey val="0"/>
          <c:showVal val="0"/>
          <c:showCatName val="0"/>
          <c:showSerName val="0"/>
          <c:showPercent val="0"/>
          <c:showBubbleSize val="0"/>
          <c:showLeaderLines val="1"/>
        </c:dLbls>
        <c:firstSliceAng val="270"/>
        <c:holeSize val="4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1"/>
          <c:order val="1"/>
          <c:tx>
            <c:v>fill</c:v>
          </c:tx>
          <c:spPr>
            <a:gradFill>
              <a:gsLst>
                <a:gs pos="11000">
                  <a:srgbClr val="0F8668"/>
                </a:gs>
                <a:gs pos="100000">
                  <a:srgbClr val="00916A">
                    <a:alpha val="0"/>
                  </a:srgbClr>
                </a:gs>
              </a:gsLst>
              <a:lin ang="5400000" scaled="0"/>
            </a:gradFill>
            <a:ln>
              <a:noFill/>
            </a:ln>
            <a:effectLst/>
          </c:spP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extLst>
            <c:ext xmlns:c16="http://schemas.microsoft.com/office/drawing/2014/chart" uri="{C3380CC4-5D6E-409C-BE32-E72D297353CC}">
              <c16:uniqueId val="{00000000-6B55-46E9-9B38-1E37C7794863}"/>
            </c:ext>
          </c:extLst>
        </c:ser>
        <c:dLbls>
          <c:showLegendKey val="0"/>
          <c:showVal val="0"/>
          <c:showCatName val="0"/>
          <c:showSerName val="0"/>
          <c:showPercent val="0"/>
          <c:showBubbleSize val="0"/>
        </c:dLbls>
        <c:axId val="765226703"/>
        <c:axId val="765249263"/>
      </c:areaChart>
      <c:lineChart>
        <c:grouping val="standard"/>
        <c:varyColors val="0"/>
        <c:ser>
          <c:idx val="0"/>
          <c:order val="0"/>
          <c:tx>
            <c:strRef>
              <c:f>Processing!$F$2</c:f>
              <c:strCache>
                <c:ptCount val="1"/>
                <c:pt idx="0">
                  <c:v>Visitors</c:v>
                </c:pt>
              </c:strCache>
            </c:strRef>
          </c:tx>
          <c:spPr>
            <a:ln w="19050" cap="rnd">
              <a:solidFill>
                <a:srgbClr val="37E9BA"/>
              </a:solidFill>
              <a:round/>
            </a:ln>
            <a:effectLst/>
          </c:spPr>
          <c:marker>
            <c:symbol val="none"/>
          </c:marker>
          <c:val>
            <c:numRef>
              <c:f>Processing!$F$3:$F$14</c:f>
              <c:numCache>
                <c:formatCode>General</c:formatCode>
                <c:ptCount val="12"/>
                <c:pt idx="0">
                  <c:v>8333</c:v>
                </c:pt>
                <c:pt idx="1">
                  <c:v>10021</c:v>
                </c:pt>
                <c:pt idx="2">
                  <c:v>11177</c:v>
                </c:pt>
                <c:pt idx="3">
                  <c:v>11427</c:v>
                </c:pt>
                <c:pt idx="4">
                  <c:v>10698</c:v>
                </c:pt>
                <c:pt idx="5">
                  <c:v>9219</c:v>
                </c:pt>
                <c:pt idx="6">
                  <c:v>7448</c:v>
                </c:pt>
                <c:pt idx="7">
                  <c:v>5969</c:v>
                </c:pt>
                <c:pt idx="8">
                  <c:v>5240</c:v>
                </c:pt>
                <c:pt idx="9">
                  <c:v>5490</c:v>
                </c:pt>
                <c:pt idx="10">
                  <c:v>6646</c:v>
                </c:pt>
                <c:pt idx="11">
                  <c:v>8333</c:v>
                </c:pt>
              </c:numCache>
            </c:numRef>
          </c:val>
          <c:smooth val="1"/>
          <c:extLst>
            <c:ext xmlns:c16="http://schemas.microsoft.com/office/drawing/2014/chart" uri="{C3380CC4-5D6E-409C-BE32-E72D297353CC}">
              <c16:uniqueId val="{00000001-6B55-46E9-9B38-1E37C7794863}"/>
            </c:ext>
          </c:extLst>
        </c:ser>
        <c:dLbls>
          <c:showLegendKey val="0"/>
          <c:showVal val="0"/>
          <c:showCatName val="0"/>
          <c:showSerName val="0"/>
          <c:showPercent val="0"/>
          <c:showBubbleSize val="0"/>
        </c:dLbls>
        <c:marker val="1"/>
        <c:smooth val="0"/>
        <c:axId val="765226703"/>
        <c:axId val="765249263"/>
      </c:lineChart>
      <c:catAx>
        <c:axId val="765226703"/>
        <c:scaling>
          <c:orientation val="minMax"/>
        </c:scaling>
        <c:delete val="1"/>
        <c:axPos val="b"/>
        <c:majorTickMark val="none"/>
        <c:minorTickMark val="none"/>
        <c:tickLblPos val="nextTo"/>
        <c:crossAx val="765249263"/>
        <c:crosses val="autoZero"/>
        <c:auto val="1"/>
        <c:lblAlgn val="ctr"/>
        <c:lblOffset val="100"/>
        <c:noMultiLvlLbl val="0"/>
      </c:catAx>
      <c:valAx>
        <c:axId val="765249263"/>
        <c:scaling>
          <c:orientation val="minMax"/>
        </c:scaling>
        <c:delete val="1"/>
        <c:axPos val="l"/>
        <c:numFmt formatCode="General" sourceLinked="1"/>
        <c:majorTickMark val="none"/>
        <c:minorTickMark val="none"/>
        <c:tickLblPos val="nextTo"/>
        <c:crossAx val="7652267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Processing!$G$17</c:f>
              <c:strCache>
                <c:ptCount val="1"/>
                <c:pt idx="0">
                  <c:v>Product A</c:v>
                </c:pt>
              </c:strCache>
            </c:strRef>
          </c:tx>
          <c:spPr>
            <a:solidFill>
              <a:srgbClr val="077379"/>
            </a:solidFill>
            <a:ln w="63500">
              <a:gradFill>
                <a:gsLst>
                  <a:gs pos="0">
                    <a:srgbClr val="37E9BA"/>
                  </a:gs>
                  <a:gs pos="88000">
                    <a:srgbClr val="077379"/>
                  </a:gs>
                </a:gsLst>
                <a:lin ang="5400000" scaled="1"/>
              </a:gradFill>
            </a:ln>
            <a:effectLst/>
          </c:spPr>
          <c:invertIfNegative val="0"/>
          <c:val>
            <c:numRef>
              <c:f>Processing!$G$18:$G$29</c:f>
              <c:numCache>
                <c:formatCode>General</c:formatCode>
                <c:ptCount val="12"/>
                <c:pt idx="0">
                  <c:v>505000</c:v>
                </c:pt>
                <c:pt idx="1">
                  <c:v>586911</c:v>
                </c:pt>
                <c:pt idx="2">
                  <c:v>671347</c:v>
                </c:pt>
                <c:pt idx="3">
                  <c:v>581356</c:v>
                </c:pt>
                <c:pt idx="4">
                  <c:v>547521</c:v>
                </c:pt>
                <c:pt idx="5">
                  <c:v>562570</c:v>
                </c:pt>
                <c:pt idx="6">
                  <c:v>456722</c:v>
                </c:pt>
                <c:pt idx="7">
                  <c:v>400162</c:v>
                </c:pt>
                <c:pt idx="8">
                  <c:v>352187</c:v>
                </c:pt>
                <c:pt idx="9">
                  <c:v>355520</c:v>
                </c:pt>
                <c:pt idx="10">
                  <c:v>426422</c:v>
                </c:pt>
                <c:pt idx="11">
                  <c:v>429250</c:v>
                </c:pt>
              </c:numCache>
            </c:numRef>
          </c:val>
          <c:extLst>
            <c:ext xmlns:c16="http://schemas.microsoft.com/office/drawing/2014/chart" uri="{C3380CC4-5D6E-409C-BE32-E72D297353CC}">
              <c16:uniqueId val="{00000000-7901-4778-A6F8-CFF1395EF84D}"/>
            </c:ext>
          </c:extLst>
        </c:ser>
        <c:dLbls>
          <c:showLegendKey val="0"/>
          <c:showVal val="0"/>
          <c:showCatName val="0"/>
          <c:showSerName val="0"/>
          <c:showPercent val="0"/>
          <c:showBubbleSize val="0"/>
        </c:dLbls>
        <c:gapWidth val="200"/>
        <c:overlap val="-27"/>
        <c:axId val="765267983"/>
        <c:axId val="765277103"/>
      </c:barChart>
      <c:catAx>
        <c:axId val="765267983"/>
        <c:scaling>
          <c:orientation val="minMax"/>
        </c:scaling>
        <c:delete val="1"/>
        <c:axPos val="b"/>
        <c:majorTickMark val="none"/>
        <c:minorTickMark val="none"/>
        <c:tickLblPos val="nextTo"/>
        <c:crossAx val="765277103"/>
        <c:crosses val="autoZero"/>
        <c:auto val="1"/>
        <c:lblAlgn val="ctr"/>
        <c:lblOffset val="100"/>
        <c:noMultiLvlLbl val="0"/>
      </c:catAx>
      <c:valAx>
        <c:axId val="765277103"/>
        <c:scaling>
          <c:orientation val="minMax"/>
        </c:scaling>
        <c:delete val="1"/>
        <c:axPos val="l"/>
        <c:numFmt formatCode="General" sourceLinked="1"/>
        <c:majorTickMark val="none"/>
        <c:minorTickMark val="none"/>
        <c:tickLblPos val="nextTo"/>
        <c:crossAx val="765267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rgbClr val="055F71"/>
            </a:solid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Processing!$O$7:$O$11</c:f>
              <c:numCache>
                <c:formatCode>0%</c:formatCode>
                <c:ptCount val="5"/>
                <c:pt idx="0">
                  <c:v>0.90018707509508844</c:v>
                </c:pt>
                <c:pt idx="1">
                  <c:v>0.72126610481061626</c:v>
                </c:pt>
                <c:pt idx="2">
                  <c:v>0.5784583318940788</c:v>
                </c:pt>
                <c:pt idx="3">
                  <c:v>0.58349065586788584</c:v>
                </c:pt>
                <c:pt idx="4">
                  <c:v>0.4763330355461699</c:v>
                </c:pt>
              </c:numCache>
            </c:numRef>
          </c:val>
          <c:extLst>
            <c:ext xmlns:c16="http://schemas.microsoft.com/office/drawing/2014/chart" uri="{C3380CC4-5D6E-409C-BE32-E72D297353CC}">
              <c16:uniqueId val="{00000000-160F-4915-8826-C82D49F4D6B8}"/>
            </c:ext>
          </c:extLst>
        </c:ser>
        <c:ser>
          <c:idx val="1"/>
          <c:order val="1"/>
          <c:spPr>
            <a:noFill/>
            <a:ln>
              <a:noFill/>
            </a:ln>
            <a:effectLst/>
          </c:spPr>
          <c:invertIfNegative val="0"/>
          <c:cat>
            <c:strRef>
              <c:f>Processing!$N$5:$N$11</c:f>
              <c:strCache>
                <c:ptCount val="7"/>
                <c:pt idx="0">
                  <c:v>Sales Funnel</c:v>
                </c:pt>
                <c:pt idx="1">
                  <c:v>New Visitors</c:v>
                </c:pt>
                <c:pt idx="2">
                  <c:v>Level 5</c:v>
                </c:pt>
                <c:pt idx="3">
                  <c:v>Level 4</c:v>
                </c:pt>
                <c:pt idx="4">
                  <c:v>Level 3</c:v>
                </c:pt>
                <c:pt idx="5">
                  <c:v>Level 2</c:v>
                </c:pt>
                <c:pt idx="6">
                  <c:v>Level 1</c:v>
                </c:pt>
              </c:strCache>
            </c:strRef>
          </c:cat>
          <c:val>
            <c:numRef>
              <c:f>Processing!$P$7:$P$11</c:f>
              <c:numCache>
                <c:formatCode>0%</c:formatCode>
                <c:ptCount val="5"/>
                <c:pt idx="0">
                  <c:v>9.981292490491156E-2</c:v>
                </c:pt>
                <c:pt idx="1">
                  <c:v>0.27873389518938374</c:v>
                </c:pt>
                <c:pt idx="2">
                  <c:v>0.4215416681059212</c:v>
                </c:pt>
                <c:pt idx="3">
                  <c:v>0.41650934413211416</c:v>
                </c:pt>
                <c:pt idx="4">
                  <c:v>0.5236669644538301</c:v>
                </c:pt>
              </c:numCache>
            </c:numRef>
          </c:val>
          <c:extLst>
            <c:ext xmlns:c16="http://schemas.microsoft.com/office/drawing/2014/chart" uri="{C3380CC4-5D6E-409C-BE32-E72D297353CC}">
              <c16:uniqueId val="{00000001-160F-4915-8826-C82D49F4D6B8}"/>
            </c:ext>
          </c:extLst>
        </c:ser>
        <c:dLbls>
          <c:showLegendKey val="0"/>
          <c:showVal val="0"/>
          <c:showCatName val="0"/>
          <c:showSerName val="0"/>
          <c:showPercent val="0"/>
          <c:showBubbleSize val="0"/>
        </c:dLbls>
        <c:gapWidth val="4"/>
        <c:overlap val="100"/>
        <c:axId val="462405791"/>
        <c:axId val="462391391"/>
      </c:barChart>
      <c:catAx>
        <c:axId val="462405791"/>
        <c:scaling>
          <c:orientation val="minMax"/>
        </c:scaling>
        <c:delete val="1"/>
        <c:axPos val="l"/>
        <c:numFmt formatCode="General" sourceLinked="1"/>
        <c:majorTickMark val="none"/>
        <c:minorTickMark val="none"/>
        <c:tickLblPos val="nextTo"/>
        <c:crossAx val="462391391"/>
        <c:crosses val="autoZero"/>
        <c:auto val="1"/>
        <c:lblAlgn val="ctr"/>
        <c:lblOffset val="100"/>
        <c:noMultiLvlLbl val="0"/>
      </c:catAx>
      <c:valAx>
        <c:axId val="462391391"/>
        <c:scaling>
          <c:orientation val="minMax"/>
        </c:scaling>
        <c:delete val="1"/>
        <c:axPos val="b"/>
        <c:numFmt formatCode="0%" sourceLinked="1"/>
        <c:majorTickMark val="none"/>
        <c:minorTickMark val="none"/>
        <c:tickLblPos val="nextTo"/>
        <c:crossAx val="46240579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noFill/>
              <a:ln w="19050">
                <a:noFill/>
              </a:ln>
              <a:effectLst/>
            </c:spPr>
            <c:extLst>
              <c:ext xmlns:c16="http://schemas.microsoft.com/office/drawing/2014/chart" uri="{C3380CC4-5D6E-409C-BE32-E72D297353CC}">
                <c16:uniqueId val="{00000001-BF91-4AE0-80D8-47F0464C3E7A}"/>
              </c:ext>
            </c:extLst>
          </c:dPt>
          <c:dPt>
            <c:idx val="1"/>
            <c:bubble3D val="0"/>
            <c:spPr>
              <a:noFill/>
              <a:ln w="19050">
                <a:noFill/>
              </a:ln>
              <a:effectLst/>
            </c:spPr>
            <c:extLst>
              <c:ext xmlns:c16="http://schemas.microsoft.com/office/drawing/2014/chart" uri="{C3380CC4-5D6E-409C-BE32-E72D297353CC}">
                <c16:uniqueId val="{00000003-BF91-4AE0-80D8-47F0464C3E7A}"/>
              </c:ext>
            </c:extLst>
          </c:dPt>
          <c:dPt>
            <c:idx val="2"/>
            <c:bubble3D val="0"/>
            <c:spPr>
              <a:noFill/>
              <a:ln w="19050">
                <a:noFill/>
              </a:ln>
              <a:effectLst/>
            </c:spPr>
            <c:extLst>
              <c:ext xmlns:c16="http://schemas.microsoft.com/office/drawing/2014/chart" uri="{C3380CC4-5D6E-409C-BE32-E72D297353CC}">
                <c16:uniqueId val="{00000005-BF91-4AE0-80D8-47F0464C3E7A}"/>
              </c:ext>
            </c:extLst>
          </c:dPt>
          <c:dPt>
            <c:idx val="3"/>
            <c:bubble3D val="0"/>
            <c:spPr>
              <a:noFill/>
              <a:ln w="19050">
                <a:noFill/>
              </a:ln>
              <a:effectLst/>
            </c:spPr>
            <c:extLst>
              <c:ext xmlns:c16="http://schemas.microsoft.com/office/drawing/2014/chart" uri="{C3380CC4-5D6E-409C-BE32-E72D297353CC}">
                <c16:uniqueId val="{00000007-BF91-4AE0-80D8-47F0464C3E7A}"/>
              </c:ext>
            </c:extLst>
          </c:dPt>
          <c:dPt>
            <c:idx val="4"/>
            <c:bubble3D val="0"/>
            <c:spPr>
              <a:noFill/>
              <a:ln w="19050">
                <a:noFill/>
              </a:ln>
              <a:effectLst/>
            </c:spPr>
            <c:extLst>
              <c:ext xmlns:c16="http://schemas.microsoft.com/office/drawing/2014/chart" uri="{C3380CC4-5D6E-409C-BE32-E72D297353CC}">
                <c16:uniqueId val="{00000009-BF91-4AE0-80D8-47F0464C3E7A}"/>
              </c:ext>
            </c:extLst>
          </c:dPt>
          <c:dPt>
            <c:idx val="5"/>
            <c:bubble3D val="0"/>
            <c:spPr>
              <a:noFill/>
              <a:ln w="19050">
                <a:noFill/>
              </a:ln>
              <a:effectLst/>
            </c:spPr>
            <c:extLst>
              <c:ext xmlns:c16="http://schemas.microsoft.com/office/drawing/2014/chart" uri="{C3380CC4-5D6E-409C-BE32-E72D297353CC}">
                <c16:uniqueId val="{0000000B-BF91-4AE0-80D8-47F0464C3E7A}"/>
              </c:ext>
            </c:extLst>
          </c:dPt>
          <c:dPt>
            <c:idx val="6"/>
            <c:bubble3D val="0"/>
            <c:spPr>
              <a:solidFill>
                <a:schemeClr val="bg1">
                  <a:alpha val="20000"/>
                </a:schemeClr>
              </a:solidFill>
              <a:ln w="19050">
                <a:noFill/>
              </a:ln>
              <a:effectLst/>
            </c:spPr>
            <c:extLst>
              <c:ext xmlns:c16="http://schemas.microsoft.com/office/drawing/2014/chart" uri="{C3380CC4-5D6E-409C-BE32-E72D297353CC}">
                <c16:uniqueId val="{0000000D-BF91-4AE0-80D8-47F0464C3E7A}"/>
              </c:ext>
            </c:extLst>
          </c:dPt>
          <c:dPt>
            <c:idx val="7"/>
            <c:bubble3D val="0"/>
            <c:spPr>
              <a:solidFill>
                <a:schemeClr val="bg1">
                  <a:alpha val="20000"/>
                </a:schemeClr>
              </a:solidFill>
              <a:ln w="19050">
                <a:noFill/>
              </a:ln>
              <a:effectLst/>
            </c:spPr>
            <c:extLst>
              <c:ext xmlns:c16="http://schemas.microsoft.com/office/drawing/2014/chart" uri="{C3380CC4-5D6E-409C-BE32-E72D297353CC}">
                <c16:uniqueId val="{0000000F-BF91-4AE0-80D8-47F0464C3E7A}"/>
              </c:ext>
            </c:extLst>
          </c:dPt>
          <c:dPt>
            <c:idx val="8"/>
            <c:bubble3D val="0"/>
            <c:spPr>
              <a:solidFill>
                <a:schemeClr val="bg1">
                  <a:alpha val="20000"/>
                </a:schemeClr>
              </a:solidFill>
              <a:ln w="19050">
                <a:noFill/>
              </a:ln>
              <a:effectLst/>
            </c:spPr>
            <c:extLst>
              <c:ext xmlns:c16="http://schemas.microsoft.com/office/drawing/2014/chart" uri="{C3380CC4-5D6E-409C-BE32-E72D297353CC}">
                <c16:uniqueId val="{00000011-BF91-4AE0-80D8-47F0464C3E7A}"/>
              </c:ext>
            </c:extLst>
          </c:dPt>
          <c:dPt>
            <c:idx val="9"/>
            <c:bubble3D val="0"/>
            <c:spPr>
              <a:solidFill>
                <a:schemeClr val="bg1">
                  <a:alpha val="20000"/>
                </a:schemeClr>
              </a:solidFill>
              <a:ln w="19050">
                <a:noFill/>
              </a:ln>
              <a:effectLst/>
            </c:spPr>
            <c:extLst>
              <c:ext xmlns:c16="http://schemas.microsoft.com/office/drawing/2014/chart" uri="{C3380CC4-5D6E-409C-BE32-E72D297353CC}">
                <c16:uniqueId val="{00000013-BF91-4AE0-80D8-47F0464C3E7A}"/>
              </c:ext>
            </c:extLst>
          </c:dPt>
          <c:dPt>
            <c:idx val="10"/>
            <c:bubble3D val="0"/>
            <c:spPr>
              <a:solidFill>
                <a:schemeClr val="bg1">
                  <a:alpha val="20000"/>
                </a:schemeClr>
              </a:solidFill>
              <a:ln w="19050">
                <a:noFill/>
              </a:ln>
              <a:effectLst/>
            </c:spPr>
            <c:extLst>
              <c:ext xmlns:c16="http://schemas.microsoft.com/office/drawing/2014/chart" uri="{C3380CC4-5D6E-409C-BE32-E72D297353CC}">
                <c16:uniqueId val="{00000015-BF91-4AE0-80D8-47F0464C3E7A}"/>
              </c:ext>
            </c:extLst>
          </c:dPt>
          <c:dPt>
            <c:idx val="11"/>
            <c:bubble3D val="0"/>
            <c:spPr>
              <a:solidFill>
                <a:schemeClr val="bg1">
                  <a:alpha val="20000"/>
                </a:schemeClr>
              </a:solidFill>
              <a:ln w="19050">
                <a:noFill/>
              </a:ln>
              <a:effectLst/>
            </c:spPr>
            <c:extLst>
              <c:ext xmlns:c16="http://schemas.microsoft.com/office/drawing/2014/chart" uri="{C3380CC4-5D6E-409C-BE32-E72D297353CC}">
                <c16:uniqueId val="{00000017-BF91-4AE0-80D8-47F0464C3E7A}"/>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BF91-4AE0-80D8-47F0464C3E7A}"/>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noFill/>
              <a:ln w="19050">
                <a:noFill/>
              </a:ln>
              <a:effectLst/>
            </c:spPr>
            <c:extLst>
              <c:ext xmlns:c16="http://schemas.microsoft.com/office/drawing/2014/chart" uri="{C3380CC4-5D6E-409C-BE32-E72D297353CC}">
                <c16:uniqueId val="{0000001A-BF91-4AE0-80D8-47F0464C3E7A}"/>
              </c:ext>
            </c:extLst>
          </c:dPt>
          <c:dPt>
            <c:idx val="1"/>
            <c:bubble3D val="0"/>
            <c:spPr>
              <a:noFill/>
              <a:ln w="19050">
                <a:noFill/>
              </a:ln>
              <a:effectLst/>
            </c:spPr>
            <c:extLst>
              <c:ext xmlns:c16="http://schemas.microsoft.com/office/drawing/2014/chart" uri="{C3380CC4-5D6E-409C-BE32-E72D297353CC}">
                <c16:uniqueId val="{0000001C-BF91-4AE0-80D8-47F0464C3E7A}"/>
              </c:ext>
            </c:extLst>
          </c:dPt>
          <c:dPt>
            <c:idx val="2"/>
            <c:bubble3D val="0"/>
            <c:spPr>
              <a:solidFill>
                <a:schemeClr val="bg1"/>
              </a:solidFill>
              <a:ln w="19050">
                <a:noFill/>
              </a:ln>
              <a:effectLst/>
            </c:spPr>
            <c:extLst>
              <c:ext xmlns:c16="http://schemas.microsoft.com/office/drawing/2014/chart" uri="{C3380CC4-5D6E-409C-BE32-E72D297353CC}">
                <c16:uniqueId val="{0000001E-BF91-4AE0-80D8-47F0464C3E7A}"/>
              </c:ext>
            </c:extLst>
          </c:dPt>
          <c:dPt>
            <c:idx val="3"/>
            <c:bubble3D val="0"/>
            <c:spPr>
              <a:solidFill>
                <a:srgbClr val="CEB5DD"/>
              </a:solidFill>
              <a:ln w="19050">
                <a:noFill/>
              </a:ln>
              <a:effectLst/>
            </c:spPr>
            <c:extLst>
              <c:ext xmlns:c16="http://schemas.microsoft.com/office/drawing/2014/chart" uri="{C3380CC4-5D6E-409C-BE32-E72D297353CC}">
                <c16:uniqueId val="{0000001F-B40B-48AC-9DD1-E8A1CD0A8C3B}"/>
              </c:ext>
            </c:extLst>
          </c:dPt>
          <c:val>
            <c:numRef>
              <c:f>Processing!$R$18:$R$21</c:f>
              <c:numCache>
                <c:formatCode>General</c:formatCode>
                <c:ptCount val="4"/>
                <c:pt idx="0">
                  <c:v>180</c:v>
                </c:pt>
                <c:pt idx="1">
                  <c:v>60</c:v>
                </c:pt>
                <c:pt idx="2">
                  <c:v>30</c:v>
                </c:pt>
                <c:pt idx="3">
                  <c:v>90</c:v>
                </c:pt>
              </c:numCache>
            </c:numRef>
          </c:val>
          <c:extLst>
            <c:ext xmlns:c16="http://schemas.microsoft.com/office/drawing/2014/chart" uri="{C3380CC4-5D6E-409C-BE32-E72D297353CC}">
              <c16:uniqueId val="{0000001F-BF91-4AE0-80D8-47F0464C3E7A}"/>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alpha val="20000"/>
                </a:schemeClr>
              </a:solidFill>
              <a:ln w="19050">
                <a:noFill/>
              </a:ln>
              <a:effectLst/>
            </c:spPr>
            <c:extLst>
              <c:ext xmlns:c16="http://schemas.microsoft.com/office/drawing/2014/chart" uri="{C3380CC4-5D6E-409C-BE32-E72D297353CC}">
                <c16:uniqueId val="{00000001-D50F-4C56-B005-E2D709086459}"/>
              </c:ext>
            </c:extLst>
          </c:dPt>
          <c:dPt>
            <c:idx val="1"/>
            <c:bubble3D val="0"/>
            <c:spPr>
              <a:solidFill>
                <a:schemeClr val="bg1">
                  <a:alpha val="20000"/>
                </a:schemeClr>
              </a:solidFill>
              <a:ln w="19050">
                <a:noFill/>
              </a:ln>
              <a:effectLst/>
            </c:spPr>
            <c:extLst>
              <c:ext xmlns:c16="http://schemas.microsoft.com/office/drawing/2014/chart" uri="{C3380CC4-5D6E-409C-BE32-E72D297353CC}">
                <c16:uniqueId val="{00000003-D50F-4C56-B005-E2D709086459}"/>
              </c:ext>
            </c:extLst>
          </c:dPt>
          <c:dPt>
            <c:idx val="2"/>
            <c:bubble3D val="0"/>
            <c:spPr>
              <a:solidFill>
                <a:schemeClr val="bg1">
                  <a:alpha val="20000"/>
                </a:schemeClr>
              </a:solidFill>
              <a:ln w="19050">
                <a:noFill/>
              </a:ln>
              <a:effectLst/>
            </c:spPr>
            <c:extLst>
              <c:ext xmlns:c16="http://schemas.microsoft.com/office/drawing/2014/chart" uri="{C3380CC4-5D6E-409C-BE32-E72D297353CC}">
                <c16:uniqueId val="{00000005-D50F-4C56-B005-E2D709086459}"/>
              </c:ext>
            </c:extLst>
          </c:dPt>
          <c:dPt>
            <c:idx val="3"/>
            <c:bubble3D val="0"/>
            <c:spPr>
              <a:solidFill>
                <a:schemeClr val="bg1">
                  <a:alpha val="20000"/>
                </a:schemeClr>
              </a:solidFill>
              <a:ln w="19050">
                <a:noFill/>
              </a:ln>
              <a:effectLst/>
            </c:spPr>
            <c:extLst>
              <c:ext xmlns:c16="http://schemas.microsoft.com/office/drawing/2014/chart" uri="{C3380CC4-5D6E-409C-BE32-E72D297353CC}">
                <c16:uniqueId val="{00000007-D50F-4C56-B005-E2D709086459}"/>
              </c:ext>
            </c:extLst>
          </c:dPt>
          <c:dPt>
            <c:idx val="4"/>
            <c:bubble3D val="0"/>
            <c:spPr>
              <a:solidFill>
                <a:schemeClr val="bg1">
                  <a:alpha val="20000"/>
                </a:schemeClr>
              </a:solidFill>
              <a:ln w="19050">
                <a:noFill/>
              </a:ln>
              <a:effectLst/>
            </c:spPr>
            <c:extLst>
              <c:ext xmlns:c16="http://schemas.microsoft.com/office/drawing/2014/chart" uri="{C3380CC4-5D6E-409C-BE32-E72D297353CC}">
                <c16:uniqueId val="{00000009-D50F-4C56-B005-E2D709086459}"/>
              </c:ext>
            </c:extLst>
          </c:dPt>
          <c:dPt>
            <c:idx val="5"/>
            <c:bubble3D val="0"/>
            <c:spPr>
              <a:solidFill>
                <a:schemeClr val="bg1">
                  <a:alpha val="20000"/>
                </a:schemeClr>
              </a:solidFill>
              <a:ln w="19050">
                <a:noFill/>
              </a:ln>
              <a:effectLst/>
            </c:spPr>
            <c:extLst>
              <c:ext xmlns:c16="http://schemas.microsoft.com/office/drawing/2014/chart" uri="{C3380CC4-5D6E-409C-BE32-E72D297353CC}">
                <c16:uniqueId val="{0000000B-D50F-4C56-B005-E2D709086459}"/>
              </c:ext>
            </c:extLst>
          </c:dPt>
          <c:dPt>
            <c:idx val="6"/>
            <c:bubble3D val="0"/>
            <c:spPr>
              <a:noFill/>
              <a:ln w="19050">
                <a:noFill/>
              </a:ln>
              <a:effectLst/>
            </c:spPr>
            <c:extLst>
              <c:ext xmlns:c16="http://schemas.microsoft.com/office/drawing/2014/chart" uri="{C3380CC4-5D6E-409C-BE32-E72D297353CC}">
                <c16:uniqueId val="{0000000D-D50F-4C56-B005-E2D709086459}"/>
              </c:ext>
            </c:extLst>
          </c:dPt>
          <c:dPt>
            <c:idx val="7"/>
            <c:bubble3D val="0"/>
            <c:spPr>
              <a:noFill/>
              <a:ln w="19050">
                <a:noFill/>
              </a:ln>
              <a:effectLst/>
            </c:spPr>
            <c:extLst>
              <c:ext xmlns:c16="http://schemas.microsoft.com/office/drawing/2014/chart" uri="{C3380CC4-5D6E-409C-BE32-E72D297353CC}">
                <c16:uniqueId val="{0000000F-D50F-4C56-B005-E2D709086459}"/>
              </c:ext>
            </c:extLst>
          </c:dPt>
          <c:dPt>
            <c:idx val="8"/>
            <c:bubble3D val="0"/>
            <c:spPr>
              <a:noFill/>
              <a:ln w="19050">
                <a:noFill/>
              </a:ln>
              <a:effectLst/>
            </c:spPr>
            <c:extLst>
              <c:ext xmlns:c16="http://schemas.microsoft.com/office/drawing/2014/chart" uri="{C3380CC4-5D6E-409C-BE32-E72D297353CC}">
                <c16:uniqueId val="{00000011-D50F-4C56-B005-E2D709086459}"/>
              </c:ext>
            </c:extLst>
          </c:dPt>
          <c:dPt>
            <c:idx val="9"/>
            <c:bubble3D val="0"/>
            <c:spPr>
              <a:noFill/>
              <a:ln w="19050">
                <a:noFill/>
              </a:ln>
              <a:effectLst/>
            </c:spPr>
            <c:extLst>
              <c:ext xmlns:c16="http://schemas.microsoft.com/office/drawing/2014/chart" uri="{C3380CC4-5D6E-409C-BE32-E72D297353CC}">
                <c16:uniqueId val="{00000013-D50F-4C56-B005-E2D709086459}"/>
              </c:ext>
            </c:extLst>
          </c:dPt>
          <c:dPt>
            <c:idx val="10"/>
            <c:bubble3D val="0"/>
            <c:spPr>
              <a:noFill/>
              <a:ln w="19050">
                <a:noFill/>
              </a:ln>
              <a:effectLst/>
            </c:spPr>
            <c:extLst>
              <c:ext xmlns:c16="http://schemas.microsoft.com/office/drawing/2014/chart" uri="{C3380CC4-5D6E-409C-BE32-E72D297353CC}">
                <c16:uniqueId val="{00000015-D50F-4C56-B005-E2D709086459}"/>
              </c:ext>
            </c:extLst>
          </c:dPt>
          <c:dPt>
            <c:idx val="11"/>
            <c:bubble3D val="0"/>
            <c:spPr>
              <a:noFill/>
              <a:ln w="19050">
                <a:noFill/>
              </a:ln>
              <a:effectLst/>
            </c:spPr>
            <c:extLst>
              <c:ext xmlns:c16="http://schemas.microsoft.com/office/drawing/2014/chart" uri="{C3380CC4-5D6E-409C-BE32-E72D297353CC}">
                <c16:uniqueId val="{00000017-D50F-4C56-B005-E2D709086459}"/>
              </c:ext>
            </c:extLst>
          </c:dPt>
          <c:cat>
            <c:strRef>
              <c:f>Processing!$O$18:$O$29</c:f>
              <c:strCache>
                <c:ptCount val="12"/>
                <c:pt idx="0">
                  <c:v>Plan</c:v>
                </c:pt>
                <c:pt idx="1">
                  <c:v>Study</c:v>
                </c:pt>
                <c:pt idx="2">
                  <c:v>Brand</c:v>
                </c:pt>
                <c:pt idx="3">
                  <c:v>Price</c:v>
                </c:pt>
                <c:pt idx="4">
                  <c:v>Offer</c:v>
                </c:pt>
                <c:pt idx="5">
                  <c:v>Setup</c:v>
                </c:pt>
                <c:pt idx="6">
                  <c:v>Launch</c:v>
                </c:pt>
                <c:pt idx="7">
                  <c:v>Promo</c:v>
                </c:pt>
                <c:pt idx="8">
                  <c:v>Track</c:v>
                </c:pt>
                <c:pt idx="9">
                  <c:v>Advert</c:v>
                </c:pt>
                <c:pt idx="10">
                  <c:v>Adapt</c:v>
                </c:pt>
                <c:pt idx="11">
                  <c:v>Grow</c:v>
                </c:pt>
              </c:strCache>
            </c:strRef>
          </c:cat>
          <c:val>
            <c:numRef>
              <c:f>Processing!$P$18:$P$29</c:f>
              <c:numCache>
                <c:formatCode>General</c:formatCode>
                <c:ptCount val="12"/>
                <c:pt idx="0">
                  <c:v>30</c:v>
                </c:pt>
                <c:pt idx="1">
                  <c:v>30</c:v>
                </c:pt>
                <c:pt idx="2">
                  <c:v>30</c:v>
                </c:pt>
                <c:pt idx="3">
                  <c:v>30</c:v>
                </c:pt>
                <c:pt idx="4">
                  <c:v>30</c:v>
                </c:pt>
                <c:pt idx="5">
                  <c:v>30</c:v>
                </c:pt>
                <c:pt idx="6">
                  <c:v>30</c:v>
                </c:pt>
                <c:pt idx="7">
                  <c:v>30</c:v>
                </c:pt>
                <c:pt idx="8">
                  <c:v>30</c:v>
                </c:pt>
                <c:pt idx="9">
                  <c:v>30</c:v>
                </c:pt>
                <c:pt idx="10">
                  <c:v>30</c:v>
                </c:pt>
                <c:pt idx="11">
                  <c:v>30</c:v>
                </c:pt>
              </c:numCache>
            </c:numRef>
          </c:val>
          <c:extLst>
            <c:ext xmlns:c16="http://schemas.microsoft.com/office/drawing/2014/chart" uri="{C3380CC4-5D6E-409C-BE32-E72D297353CC}">
              <c16:uniqueId val="{00000018-D50F-4C56-B005-E2D709086459}"/>
            </c:ext>
          </c:extLst>
        </c:ser>
        <c:dLbls>
          <c:showLegendKey val="0"/>
          <c:showVal val="0"/>
          <c:showCatName val="0"/>
          <c:showSerName val="0"/>
          <c:showPercent val="0"/>
          <c:showBubbleSize val="0"/>
          <c:showLeaderLines val="1"/>
        </c:dLbls>
        <c:firstSliceAng val="270"/>
        <c:holeSize val="70"/>
      </c:doughnutChart>
      <c:doughnutChart>
        <c:varyColors val="1"/>
        <c:ser>
          <c:idx val="1"/>
          <c:order val="1"/>
          <c:spPr>
            <a:ln>
              <a:noFill/>
            </a:ln>
          </c:spPr>
          <c:dPt>
            <c:idx val="0"/>
            <c:bubble3D val="0"/>
            <c:spPr>
              <a:solidFill>
                <a:srgbClr val="CEB5DD"/>
              </a:solidFill>
              <a:ln w="19050">
                <a:noFill/>
              </a:ln>
              <a:effectLst/>
            </c:spPr>
            <c:extLst>
              <c:ext xmlns:c16="http://schemas.microsoft.com/office/drawing/2014/chart" uri="{C3380CC4-5D6E-409C-BE32-E72D297353CC}">
                <c16:uniqueId val="{0000001A-D50F-4C56-B005-E2D709086459}"/>
              </c:ext>
            </c:extLst>
          </c:dPt>
          <c:dPt>
            <c:idx val="1"/>
            <c:bubble3D val="0"/>
            <c:spPr>
              <a:solidFill>
                <a:schemeClr val="bg1"/>
              </a:solidFill>
              <a:ln w="19050">
                <a:noFill/>
              </a:ln>
              <a:effectLst/>
            </c:spPr>
            <c:extLst>
              <c:ext xmlns:c16="http://schemas.microsoft.com/office/drawing/2014/chart" uri="{C3380CC4-5D6E-409C-BE32-E72D297353CC}">
                <c16:uniqueId val="{0000001C-D50F-4C56-B005-E2D709086459}"/>
              </c:ext>
            </c:extLst>
          </c:dPt>
          <c:dPt>
            <c:idx val="2"/>
            <c:bubble3D val="0"/>
            <c:spPr>
              <a:noFill/>
              <a:ln w="19050">
                <a:noFill/>
              </a:ln>
              <a:effectLst/>
            </c:spPr>
            <c:extLst>
              <c:ext xmlns:c16="http://schemas.microsoft.com/office/drawing/2014/chart" uri="{C3380CC4-5D6E-409C-BE32-E72D297353CC}">
                <c16:uniqueId val="{0000001D-D4E8-421C-804C-E0DC82C55050}"/>
              </c:ext>
            </c:extLst>
          </c:dPt>
          <c:val>
            <c:numRef>
              <c:f>Processing!$Q$18:$Q$20</c:f>
              <c:numCache>
                <c:formatCode>General</c:formatCode>
                <c:ptCount val="3"/>
                <c:pt idx="0">
                  <c:v>180</c:v>
                </c:pt>
                <c:pt idx="1">
                  <c:v>0</c:v>
                </c:pt>
                <c:pt idx="2">
                  <c:v>180</c:v>
                </c:pt>
              </c:numCache>
            </c:numRef>
          </c:val>
          <c:extLst>
            <c:ext xmlns:c16="http://schemas.microsoft.com/office/drawing/2014/chart" uri="{C3380CC4-5D6E-409C-BE32-E72D297353CC}">
              <c16:uniqueId val="{0000001D-D50F-4C56-B005-E2D709086459}"/>
            </c:ext>
          </c:extLst>
        </c:ser>
        <c:dLbls>
          <c:showLegendKey val="0"/>
          <c:showVal val="0"/>
          <c:showCatName val="0"/>
          <c:showSerName val="0"/>
          <c:showPercent val="0"/>
          <c:showBubbleSize val="0"/>
          <c:showLeaderLines val="1"/>
        </c:dLbls>
        <c:firstSliceAng val="27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w="25400">
              <a:noFill/>
            </a:ln>
            <a:effectLst>
              <a:outerShdw blurRad="50800" dist="38100" dir="8100000" algn="tr" rotWithShape="0">
                <a:prstClr val="black">
                  <a:alpha val="40000"/>
                </a:prstClr>
              </a:outerShdw>
            </a:effectLst>
          </c:spPr>
          <c:dPt>
            <c:idx val="0"/>
            <c:bubble3D val="0"/>
            <c:spPr>
              <a:solidFill>
                <a:srgbClr val="D3F1ED"/>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1-0063-4A11-997F-6AE88B8CC38E}"/>
              </c:ext>
            </c:extLst>
          </c:dPt>
          <c:dPt>
            <c:idx val="1"/>
            <c:bubble3D val="0"/>
            <c:spPr>
              <a:solidFill>
                <a:srgbClr val="34A696"/>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3-0063-4A11-997F-6AE88B8CC38E}"/>
              </c:ext>
            </c:extLst>
          </c:dPt>
          <c:dPt>
            <c:idx val="2"/>
            <c:bubble3D val="0"/>
            <c:spPr>
              <a:solidFill>
                <a:srgbClr val="70D2C3"/>
              </a:solidFill>
              <a:ln w="25400">
                <a:noFill/>
              </a:ln>
              <a:effectLst>
                <a:outerShdw blurRad="50800" dist="38100" dir="8100000" algn="tr" rotWithShape="0">
                  <a:prstClr val="black">
                    <a:alpha val="40000"/>
                  </a:prstClr>
                </a:outerShdw>
              </a:effectLst>
            </c:spPr>
            <c:extLst>
              <c:ext xmlns:c16="http://schemas.microsoft.com/office/drawing/2014/chart" uri="{C3380CC4-5D6E-409C-BE32-E72D297353CC}">
                <c16:uniqueId val="{00000005-0063-4A11-997F-6AE88B8CC38E}"/>
              </c:ext>
            </c:extLst>
          </c:dPt>
          <c:val>
            <c:numRef>
              <c:f>Processing!$N$2:$P$2</c:f>
              <c:numCache>
                <c:formatCode>0%</c:formatCode>
                <c:ptCount val="3"/>
                <c:pt idx="0">
                  <c:v>0.379874122838747</c:v>
                </c:pt>
                <c:pt idx="1">
                  <c:v>0.16414671200173625</c:v>
                </c:pt>
                <c:pt idx="2">
                  <c:v>0.45597916515951675</c:v>
                </c:pt>
              </c:numCache>
            </c:numRef>
          </c:val>
          <c:extLst>
            <c:ext xmlns:c16="http://schemas.microsoft.com/office/drawing/2014/chart" uri="{C3380CC4-5D6E-409C-BE32-E72D297353CC}">
              <c16:uniqueId val="{00000006-0063-4A11-997F-6AE88B8CC38E}"/>
            </c:ext>
          </c:extLst>
        </c:ser>
        <c:dLbls>
          <c:showLegendKey val="0"/>
          <c:showVal val="0"/>
          <c:showCatName val="0"/>
          <c:showSerName val="0"/>
          <c:showPercent val="0"/>
          <c:showBubbleSize val="0"/>
          <c:showLeaderLines val="1"/>
        </c:dLbls>
        <c:firstSliceAng val="0"/>
        <c:holeSize val="30"/>
      </c:doughnutChart>
    </c:plotArea>
    <c:plotVisOnly val="1"/>
    <c:dispBlanksAs val="gap"/>
    <c:showDLblsOverMax val="0"/>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4"/>
          <c:order val="4"/>
          <c:tx>
            <c:v>fill S</c:v>
          </c:tx>
          <c:spPr>
            <a:gradFill>
              <a:gsLst>
                <a:gs pos="0">
                  <a:srgbClr val="00C5AE">
                    <a:alpha val="0"/>
                  </a:srgbClr>
                </a:gs>
                <a:gs pos="73000">
                  <a:srgbClr val="00C5AE">
                    <a:alpha val="25000"/>
                  </a:srgbClr>
                </a:gs>
              </a:gsLst>
              <a:lin ang="5400000" scaled="0"/>
            </a:gradFill>
            <a:ln>
              <a:noFill/>
            </a:ln>
            <a:effectLst/>
          </c:spPr>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extLst>
            <c:ext xmlns:c16="http://schemas.microsoft.com/office/drawing/2014/chart" uri="{C3380CC4-5D6E-409C-BE32-E72D297353CC}">
              <c16:uniqueId val="{00000004-7D72-4911-BE0C-3F5BEDFF0102}"/>
            </c:ext>
          </c:extLst>
        </c:ser>
        <c:ser>
          <c:idx val="5"/>
          <c:order val="5"/>
          <c:tx>
            <c:v>fill P</c:v>
          </c:tx>
          <c:spPr>
            <a:gradFill>
              <a:gsLst>
                <a:gs pos="0">
                  <a:srgbClr val="2384F9">
                    <a:alpha val="0"/>
                  </a:srgbClr>
                </a:gs>
                <a:gs pos="80000">
                  <a:srgbClr val="2384F9">
                    <a:alpha val="25000"/>
                  </a:srgbClr>
                </a:gs>
              </a:gsLst>
              <a:lin ang="5400000" scaled="0"/>
            </a:gradFill>
            <a:ln>
              <a:noFill/>
            </a:ln>
            <a:effectLst/>
          </c:spPr>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extLst>
            <c:ext xmlns:c16="http://schemas.microsoft.com/office/drawing/2014/chart" uri="{C3380CC4-5D6E-409C-BE32-E72D297353CC}">
              <c16:uniqueId val="{00000005-7D72-4911-BE0C-3F5BEDFF0102}"/>
            </c:ext>
          </c:extLst>
        </c:ser>
        <c:dLbls>
          <c:showLegendKey val="0"/>
          <c:showVal val="0"/>
          <c:showCatName val="0"/>
          <c:showSerName val="0"/>
          <c:showPercent val="0"/>
          <c:showBubbleSize val="0"/>
        </c:dLbls>
        <c:axId val="765213263"/>
        <c:axId val="765203663"/>
      </c:areaChart>
      <c:lineChart>
        <c:grouping val="standard"/>
        <c:varyColors val="0"/>
        <c:ser>
          <c:idx val="0"/>
          <c:order val="0"/>
          <c:tx>
            <c:strRef>
              <c:f>Processing!$S$2</c:f>
              <c:strCache>
                <c:ptCount val="1"/>
                <c:pt idx="0">
                  <c:v>Sales Volume</c:v>
                </c:pt>
              </c:strCache>
            </c:strRef>
          </c:tx>
          <c:spPr>
            <a:ln w="19050" cap="rnd">
              <a:solidFill>
                <a:srgbClr val="00C5AE"/>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Processing!$S$3:$S$14</c:f>
              <c:numCache>
                <c:formatCode>General</c:formatCode>
                <c:ptCount val="12"/>
                <c:pt idx="0">
                  <c:v>168333</c:v>
                </c:pt>
                <c:pt idx="1">
                  <c:v>195637</c:v>
                </c:pt>
                <c:pt idx="2">
                  <c:v>223782</c:v>
                </c:pt>
                <c:pt idx="3">
                  <c:v>193785</c:v>
                </c:pt>
                <c:pt idx="4">
                  <c:v>182507</c:v>
                </c:pt>
                <c:pt idx="5">
                  <c:v>187523</c:v>
                </c:pt>
                <c:pt idx="6">
                  <c:v>152241</c:v>
                </c:pt>
                <c:pt idx="7">
                  <c:v>133387</c:v>
                </c:pt>
                <c:pt idx="8">
                  <c:v>117396</c:v>
                </c:pt>
                <c:pt idx="9">
                  <c:v>118507</c:v>
                </c:pt>
                <c:pt idx="10">
                  <c:v>142141</c:v>
                </c:pt>
                <c:pt idx="11">
                  <c:v>143083</c:v>
                </c:pt>
              </c:numCache>
            </c:numRef>
          </c:val>
          <c:smooth val="1"/>
          <c:extLst>
            <c:ext xmlns:c16="http://schemas.microsoft.com/office/drawing/2014/chart" uri="{C3380CC4-5D6E-409C-BE32-E72D297353CC}">
              <c16:uniqueId val="{00000000-7D72-4911-BE0C-3F5BEDFF0102}"/>
            </c:ext>
          </c:extLst>
        </c:ser>
        <c:ser>
          <c:idx val="1"/>
          <c:order val="1"/>
          <c:tx>
            <c:strRef>
              <c:f>Processing!$T$2</c:f>
              <c:strCache>
                <c:ptCount val="1"/>
                <c:pt idx="0">
                  <c:v>Purchase Volume</c:v>
                </c:pt>
              </c:strCache>
            </c:strRef>
          </c:tx>
          <c:spPr>
            <a:ln w="19050" cap="rnd">
              <a:solidFill>
                <a:srgbClr val="2384F9"/>
              </a:solidFill>
              <a:round/>
            </a:ln>
            <a:effectLst/>
          </c:spPr>
          <c:marker>
            <c:symbol val="none"/>
          </c:marker>
          <c:cat>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Processing!$T$3:$T$14</c:f>
              <c:numCache>
                <c:formatCode>General</c:formatCode>
                <c:ptCount val="12"/>
                <c:pt idx="0">
                  <c:v>136350</c:v>
                </c:pt>
                <c:pt idx="1">
                  <c:v>126452</c:v>
                </c:pt>
                <c:pt idx="2">
                  <c:v>138774</c:v>
                </c:pt>
                <c:pt idx="3">
                  <c:v>158772</c:v>
                </c:pt>
                <c:pt idx="4">
                  <c:v>148470</c:v>
                </c:pt>
                <c:pt idx="5">
                  <c:v>124028</c:v>
                </c:pt>
                <c:pt idx="6">
                  <c:v>117160</c:v>
                </c:pt>
                <c:pt idx="7">
                  <c:v>132714</c:v>
                </c:pt>
                <c:pt idx="8">
                  <c:v>163418</c:v>
                </c:pt>
                <c:pt idx="9">
                  <c:v>181396</c:v>
                </c:pt>
                <c:pt idx="10">
                  <c:v>171700</c:v>
                </c:pt>
                <c:pt idx="11">
                  <c:v>149480</c:v>
                </c:pt>
              </c:numCache>
            </c:numRef>
          </c:val>
          <c:smooth val="1"/>
          <c:extLst>
            <c:ext xmlns:c16="http://schemas.microsoft.com/office/drawing/2014/chart" uri="{C3380CC4-5D6E-409C-BE32-E72D297353CC}">
              <c16:uniqueId val="{00000001-7D72-4911-BE0C-3F5BEDFF0102}"/>
            </c:ext>
          </c:extLst>
        </c:ser>
        <c:dLbls>
          <c:showLegendKey val="0"/>
          <c:showVal val="0"/>
          <c:showCatName val="0"/>
          <c:showSerName val="0"/>
          <c:showPercent val="0"/>
          <c:showBubbleSize val="0"/>
        </c:dLbls>
        <c:marker val="1"/>
        <c:smooth val="0"/>
        <c:axId val="765213263"/>
        <c:axId val="765203663"/>
      </c:lineChart>
      <c:scatterChart>
        <c:scatterStyle val="lineMarker"/>
        <c:varyColors val="0"/>
        <c:ser>
          <c:idx val="2"/>
          <c:order val="2"/>
          <c:tx>
            <c:strRef>
              <c:f>Processing!$U$2</c:f>
              <c:strCache>
                <c:ptCount val="1"/>
                <c:pt idx="0">
                  <c:v>Cursor S</c:v>
                </c:pt>
              </c:strCache>
            </c:strRef>
          </c:tx>
          <c:spPr>
            <a:ln w="25400" cap="rnd">
              <a:noFill/>
              <a:round/>
            </a:ln>
            <a:effectLst/>
          </c:spPr>
          <c:marker>
            <c:symbol val="circle"/>
            <c:size val="5"/>
            <c:spPr>
              <a:solidFill>
                <a:schemeClr val="bg1"/>
              </a:solidFill>
              <a:ln w="12700">
                <a:solidFill>
                  <a:srgbClr val="00C5AE"/>
                </a:solidFill>
              </a:ln>
              <a:effectLst/>
            </c:spPr>
          </c:marker>
          <c:errBars>
            <c:errDir val="y"/>
            <c:errBarType val="minus"/>
            <c:errValType val="cust"/>
            <c:noEndCap val="1"/>
            <c:plus>
              <c:numLit>
                <c:formatCode>General</c:formatCode>
                <c:ptCount val="1"/>
                <c:pt idx="0">
                  <c:v>1</c:v>
                </c:pt>
              </c:numLit>
            </c:plus>
            <c:minus>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minus>
            <c:spPr>
              <a:noFill/>
              <a:ln w="9525" cap="flat" cmpd="sng" algn="ctr">
                <a:solidFill>
                  <a:srgbClr val="00C5AE"/>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Processing!$U$3:$U$14</c:f>
              <c:numCache>
                <c:formatCode>General</c:formatCode>
                <c:ptCount val="12"/>
                <c:pt idx="0">
                  <c:v>168333</c:v>
                </c:pt>
                <c:pt idx="1">
                  <c:v>#N/A</c:v>
                </c:pt>
                <c:pt idx="2">
                  <c:v>#N/A</c:v>
                </c:pt>
                <c:pt idx="3">
                  <c:v>#N/A</c:v>
                </c:pt>
                <c:pt idx="4">
                  <c:v>#N/A</c:v>
                </c:pt>
                <c:pt idx="5">
                  <c:v>#N/A</c:v>
                </c:pt>
                <c:pt idx="6">
                  <c:v>#N/A</c:v>
                </c:pt>
                <c:pt idx="7">
                  <c:v>#N/A</c:v>
                </c:pt>
                <c:pt idx="8">
                  <c:v>#N/A</c:v>
                </c:pt>
                <c:pt idx="9">
                  <c:v>118507</c:v>
                </c:pt>
                <c:pt idx="10">
                  <c:v>#N/A</c:v>
                </c:pt>
                <c:pt idx="11">
                  <c:v>#N/A</c:v>
                </c:pt>
              </c:numCache>
            </c:numRef>
          </c:yVal>
          <c:smooth val="0"/>
          <c:extLst>
            <c:ext xmlns:c16="http://schemas.microsoft.com/office/drawing/2014/chart" uri="{C3380CC4-5D6E-409C-BE32-E72D297353CC}">
              <c16:uniqueId val="{00000002-7D72-4911-BE0C-3F5BEDFF0102}"/>
            </c:ext>
          </c:extLst>
        </c:ser>
        <c:ser>
          <c:idx val="3"/>
          <c:order val="3"/>
          <c:tx>
            <c:strRef>
              <c:f>Processing!$V$2</c:f>
              <c:strCache>
                <c:ptCount val="1"/>
                <c:pt idx="0">
                  <c:v>Cursor P</c:v>
                </c:pt>
              </c:strCache>
            </c:strRef>
          </c:tx>
          <c:spPr>
            <a:ln w="25400" cap="rnd">
              <a:noFill/>
              <a:round/>
            </a:ln>
            <a:effectLst/>
          </c:spPr>
          <c:marker>
            <c:symbol val="circle"/>
            <c:size val="5"/>
            <c:spPr>
              <a:solidFill>
                <a:schemeClr val="bg1"/>
              </a:solidFill>
              <a:ln w="12700">
                <a:solidFill>
                  <a:srgbClr val="2384F9"/>
                </a:solidFill>
              </a:ln>
              <a:effectLst/>
            </c:spPr>
          </c:marker>
          <c:errBars>
            <c:errDir val="y"/>
            <c:errBarType val="minus"/>
            <c:errValType val="cust"/>
            <c:noEndCap val="1"/>
            <c:plus>
              <c:numLit>
                <c:formatCode>General</c:formatCode>
                <c:ptCount val="1"/>
                <c:pt idx="0">
                  <c:v>1</c:v>
                </c:pt>
              </c:numLit>
            </c:plus>
            <c:minus>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minus>
            <c:spPr>
              <a:noFill/>
              <a:ln w="9525" cap="flat" cmpd="sng" algn="ctr">
                <a:solidFill>
                  <a:srgbClr val="2384F9"/>
                </a:solidFill>
                <a:round/>
              </a:ln>
              <a:effectLst/>
            </c:spPr>
          </c:errBars>
          <c:xVal>
            <c:strRef>
              <c:f>Processing!$R$3:$R$14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xVal>
          <c:yVal>
            <c:numRef>
              <c:f>Processing!$V$3:$V$14</c:f>
              <c:numCache>
                <c:formatCode>General</c:formatCode>
                <c:ptCount val="12"/>
                <c:pt idx="0">
                  <c:v>136350</c:v>
                </c:pt>
                <c:pt idx="1">
                  <c:v>#N/A</c:v>
                </c:pt>
                <c:pt idx="2">
                  <c:v>#N/A</c:v>
                </c:pt>
                <c:pt idx="3">
                  <c:v>#N/A</c:v>
                </c:pt>
                <c:pt idx="4">
                  <c:v>#N/A</c:v>
                </c:pt>
                <c:pt idx="5">
                  <c:v>#N/A</c:v>
                </c:pt>
                <c:pt idx="6">
                  <c:v>#N/A</c:v>
                </c:pt>
                <c:pt idx="7">
                  <c:v>#N/A</c:v>
                </c:pt>
                <c:pt idx="8">
                  <c:v>#N/A</c:v>
                </c:pt>
                <c:pt idx="9">
                  <c:v>181396</c:v>
                </c:pt>
                <c:pt idx="10">
                  <c:v>#N/A</c:v>
                </c:pt>
                <c:pt idx="11">
                  <c:v>#N/A</c:v>
                </c:pt>
              </c:numCache>
            </c:numRef>
          </c:yVal>
          <c:smooth val="0"/>
          <c:extLst>
            <c:ext xmlns:c16="http://schemas.microsoft.com/office/drawing/2014/chart" uri="{C3380CC4-5D6E-409C-BE32-E72D297353CC}">
              <c16:uniqueId val="{00000003-7D72-4911-BE0C-3F5BEDFF0102}"/>
            </c:ext>
          </c:extLst>
        </c:ser>
        <c:dLbls>
          <c:showLegendKey val="0"/>
          <c:showVal val="0"/>
          <c:showCatName val="0"/>
          <c:showSerName val="0"/>
          <c:showPercent val="0"/>
          <c:showBubbleSize val="0"/>
        </c:dLbls>
        <c:axId val="765213263"/>
        <c:axId val="765203663"/>
      </c:scatterChart>
      <c:catAx>
        <c:axId val="76521326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ru-RU"/>
          </a:p>
        </c:txPr>
        <c:crossAx val="765203663"/>
        <c:crosses val="autoZero"/>
        <c:auto val="1"/>
        <c:lblAlgn val="ctr"/>
        <c:lblOffset val="100"/>
        <c:noMultiLvlLbl val="0"/>
      </c:catAx>
      <c:valAx>
        <c:axId val="765203663"/>
        <c:scaling>
          <c:orientation val="minMax"/>
        </c:scaling>
        <c:delete val="0"/>
        <c:axPos val="l"/>
        <c:numFmt formatCode="[&gt;=1000000]#,##0.0,,\ &quot;M&quot;;[&gt;=1000]#,##0,\ &quot;K&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52132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ru-RU"/>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7.xml"/><Relationship Id="rId18" Type="http://schemas.openxmlformats.org/officeDocument/2006/relationships/chart" Target="../charts/chart12.xml"/><Relationship Id="rId26" Type="http://schemas.openxmlformats.org/officeDocument/2006/relationships/hyperlink" Target="#Roadmap!A1"/><Relationship Id="rId3" Type="http://schemas.openxmlformats.org/officeDocument/2006/relationships/image" Target="../media/image3.png"/><Relationship Id="rId21" Type="http://schemas.openxmlformats.org/officeDocument/2006/relationships/hyperlink" Target="#'Visitors and Buyers'!A1"/><Relationship Id="rId7" Type="http://schemas.openxmlformats.org/officeDocument/2006/relationships/chart" Target="../charts/chart1.xml"/><Relationship Id="rId12" Type="http://schemas.openxmlformats.org/officeDocument/2006/relationships/chart" Target="../charts/chart6.xml"/><Relationship Id="rId17" Type="http://schemas.openxmlformats.org/officeDocument/2006/relationships/chart" Target="../charts/chart11.xml"/><Relationship Id="rId25" Type="http://schemas.openxmlformats.org/officeDocument/2006/relationships/hyperlink" Target="#'Sales Funnel'!A1"/><Relationship Id="rId2" Type="http://schemas.openxmlformats.org/officeDocument/2006/relationships/image" Target="../media/image2.svg"/><Relationship Id="rId16" Type="http://schemas.openxmlformats.org/officeDocument/2006/relationships/chart" Target="../charts/chart10.xml"/><Relationship Id="rId20" Type="http://schemas.openxmlformats.org/officeDocument/2006/relationships/chart" Target="../charts/chart14.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24" Type="http://schemas.openxmlformats.org/officeDocument/2006/relationships/hyperlink" Target="#'DASHBOARD SV'!A1"/><Relationship Id="rId5" Type="http://schemas.openxmlformats.org/officeDocument/2006/relationships/image" Target="../media/image5.png"/><Relationship Id="rId15" Type="http://schemas.openxmlformats.org/officeDocument/2006/relationships/chart" Target="../charts/chart9.xml"/><Relationship Id="rId23" Type="http://schemas.openxmlformats.org/officeDocument/2006/relationships/image" Target="../media/image8.svg"/><Relationship Id="rId10" Type="http://schemas.openxmlformats.org/officeDocument/2006/relationships/chart" Target="../charts/chart4.xml"/><Relationship Id="rId19" Type="http://schemas.openxmlformats.org/officeDocument/2006/relationships/chart" Target="../charts/chart13.xml"/><Relationship Id="rId4" Type="http://schemas.openxmlformats.org/officeDocument/2006/relationships/image" Target="../media/image4.svg"/><Relationship Id="rId9" Type="http://schemas.openxmlformats.org/officeDocument/2006/relationships/chart" Target="../charts/chart3.xml"/><Relationship Id="rId14" Type="http://schemas.openxmlformats.org/officeDocument/2006/relationships/chart" Target="../charts/chart8.xml"/><Relationship Id="rId22" Type="http://schemas.openxmlformats.org/officeDocument/2006/relationships/image" Target="../media/image7.png"/><Relationship Id="rId27" Type="http://schemas.openxmlformats.org/officeDocument/2006/relationships/hyperlink" Target="#'Sales Volume'!A1"/></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13" Type="http://schemas.openxmlformats.org/officeDocument/2006/relationships/chart" Target="../charts/chart21.xml"/><Relationship Id="rId18" Type="http://schemas.openxmlformats.org/officeDocument/2006/relationships/chart" Target="../charts/chart26.xml"/><Relationship Id="rId26" Type="http://schemas.openxmlformats.org/officeDocument/2006/relationships/chart" Target="../charts/chart28.xml"/><Relationship Id="rId3" Type="http://schemas.openxmlformats.org/officeDocument/2006/relationships/image" Target="../media/image3.png"/><Relationship Id="rId21" Type="http://schemas.openxmlformats.org/officeDocument/2006/relationships/image" Target="../media/image7.png"/><Relationship Id="rId7" Type="http://schemas.openxmlformats.org/officeDocument/2006/relationships/chart" Target="../charts/chart15.xml"/><Relationship Id="rId12" Type="http://schemas.openxmlformats.org/officeDocument/2006/relationships/chart" Target="../charts/chart20.xml"/><Relationship Id="rId17" Type="http://schemas.openxmlformats.org/officeDocument/2006/relationships/chart" Target="../charts/chart25.xml"/><Relationship Id="rId25" Type="http://schemas.openxmlformats.org/officeDocument/2006/relationships/hyperlink" Target="#'Sales Volume'!A1"/><Relationship Id="rId2" Type="http://schemas.openxmlformats.org/officeDocument/2006/relationships/image" Target="../media/image2.svg"/><Relationship Id="rId16" Type="http://schemas.openxmlformats.org/officeDocument/2006/relationships/chart" Target="../charts/chart24.xml"/><Relationship Id="rId20" Type="http://schemas.openxmlformats.org/officeDocument/2006/relationships/hyperlink" Target="#'Visitors and Buyers'!A1"/><Relationship Id="rId29" Type="http://schemas.openxmlformats.org/officeDocument/2006/relationships/chart" Target="../charts/chart31.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9.xml"/><Relationship Id="rId24" Type="http://schemas.openxmlformats.org/officeDocument/2006/relationships/hyperlink" Target="#Roadmap!A1"/><Relationship Id="rId5" Type="http://schemas.openxmlformats.org/officeDocument/2006/relationships/image" Target="../media/image5.png"/><Relationship Id="rId15" Type="http://schemas.openxmlformats.org/officeDocument/2006/relationships/chart" Target="../charts/chart23.xml"/><Relationship Id="rId23" Type="http://schemas.openxmlformats.org/officeDocument/2006/relationships/hyperlink" Target="#'Sales Funnel'!A1"/><Relationship Id="rId28" Type="http://schemas.openxmlformats.org/officeDocument/2006/relationships/chart" Target="../charts/chart30.xml"/><Relationship Id="rId10" Type="http://schemas.openxmlformats.org/officeDocument/2006/relationships/chart" Target="../charts/chart18.xml"/><Relationship Id="rId19" Type="http://schemas.openxmlformats.org/officeDocument/2006/relationships/chart" Target="../charts/chart27.xml"/><Relationship Id="rId4" Type="http://schemas.openxmlformats.org/officeDocument/2006/relationships/image" Target="../media/image4.svg"/><Relationship Id="rId9" Type="http://schemas.openxmlformats.org/officeDocument/2006/relationships/chart" Target="../charts/chart17.xml"/><Relationship Id="rId14" Type="http://schemas.openxmlformats.org/officeDocument/2006/relationships/chart" Target="../charts/chart22.xml"/><Relationship Id="rId22" Type="http://schemas.openxmlformats.org/officeDocument/2006/relationships/image" Target="../media/image9.svg"/><Relationship Id="rId27" Type="http://schemas.openxmlformats.org/officeDocument/2006/relationships/chart" Target="../charts/chart29.xml"/><Relationship Id="rId30" Type="http://schemas.openxmlformats.org/officeDocument/2006/relationships/hyperlink" Target="#DASHBOARD!A1"/></Relationships>
</file>

<file path=xl/drawings/_rels/drawing3.xml.rels><?xml version="1.0" encoding="UTF-8" standalone="yes"?>
<Relationships xmlns="http://schemas.openxmlformats.org/package/2006/relationships"><Relationship Id="rId8" Type="http://schemas.openxmlformats.org/officeDocument/2006/relationships/chart" Target="../charts/chart32.xml"/><Relationship Id="rId13" Type="http://schemas.openxmlformats.org/officeDocument/2006/relationships/chart" Target="../charts/chart37.xml"/><Relationship Id="rId18" Type="http://schemas.openxmlformats.org/officeDocument/2006/relationships/hyperlink" Target="#'Sales Funnel'!A1"/><Relationship Id="rId3" Type="http://schemas.openxmlformats.org/officeDocument/2006/relationships/image" Target="../media/image3.png"/><Relationship Id="rId21" Type="http://schemas.openxmlformats.org/officeDocument/2006/relationships/chart" Target="../charts/chart40.xml"/><Relationship Id="rId7" Type="http://schemas.openxmlformats.org/officeDocument/2006/relationships/image" Target="../media/image6.svg"/><Relationship Id="rId12" Type="http://schemas.openxmlformats.org/officeDocument/2006/relationships/chart" Target="../charts/chart36.xml"/><Relationship Id="rId17" Type="http://schemas.openxmlformats.org/officeDocument/2006/relationships/image" Target="../media/image9.svg"/><Relationship Id="rId25" Type="http://schemas.openxmlformats.org/officeDocument/2006/relationships/chart" Target="../charts/chart44.xml"/><Relationship Id="rId2" Type="http://schemas.openxmlformats.org/officeDocument/2006/relationships/image" Target="../media/image2.svg"/><Relationship Id="rId16" Type="http://schemas.openxmlformats.org/officeDocument/2006/relationships/image" Target="../media/image7.png"/><Relationship Id="rId20" Type="http://schemas.openxmlformats.org/officeDocument/2006/relationships/hyperlink" Target="#'Sales Volume'!A1"/><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35.xml"/><Relationship Id="rId24" Type="http://schemas.openxmlformats.org/officeDocument/2006/relationships/chart" Target="../charts/chart43.xml"/><Relationship Id="rId5" Type="http://schemas.openxmlformats.org/officeDocument/2006/relationships/hyperlink" Target="#DASHBOARD!A1"/><Relationship Id="rId15" Type="http://schemas.openxmlformats.org/officeDocument/2006/relationships/chart" Target="../charts/chart39.xml"/><Relationship Id="rId23" Type="http://schemas.openxmlformats.org/officeDocument/2006/relationships/chart" Target="../charts/chart42.xml"/><Relationship Id="rId10" Type="http://schemas.openxmlformats.org/officeDocument/2006/relationships/chart" Target="../charts/chart34.xml"/><Relationship Id="rId19" Type="http://schemas.openxmlformats.org/officeDocument/2006/relationships/hyperlink" Target="#Roadmap!A1"/><Relationship Id="rId4" Type="http://schemas.openxmlformats.org/officeDocument/2006/relationships/image" Target="../media/image4.svg"/><Relationship Id="rId9" Type="http://schemas.openxmlformats.org/officeDocument/2006/relationships/chart" Target="../charts/chart33.xml"/><Relationship Id="rId14" Type="http://schemas.openxmlformats.org/officeDocument/2006/relationships/chart" Target="../charts/chart38.xml"/><Relationship Id="rId22" Type="http://schemas.openxmlformats.org/officeDocument/2006/relationships/chart" Target="../charts/chart41.xml"/></Relationships>
</file>

<file path=xl/drawings/_rels/drawing4.xml.rels><?xml version="1.0" encoding="UTF-8" standalone="yes"?>
<Relationships xmlns="http://schemas.openxmlformats.org/package/2006/relationships"><Relationship Id="rId8" Type="http://schemas.openxmlformats.org/officeDocument/2006/relationships/chart" Target="../charts/chart45.xml"/><Relationship Id="rId13" Type="http://schemas.openxmlformats.org/officeDocument/2006/relationships/chart" Target="../charts/chart50.xml"/><Relationship Id="rId18" Type="http://schemas.openxmlformats.org/officeDocument/2006/relationships/hyperlink" Target="#Roadmap!A1"/><Relationship Id="rId3" Type="http://schemas.openxmlformats.org/officeDocument/2006/relationships/image" Target="../media/image3.png"/><Relationship Id="rId21" Type="http://schemas.openxmlformats.org/officeDocument/2006/relationships/chart" Target="../charts/chart53.xml"/><Relationship Id="rId7" Type="http://schemas.openxmlformats.org/officeDocument/2006/relationships/image" Target="../media/image6.svg"/><Relationship Id="rId12" Type="http://schemas.openxmlformats.org/officeDocument/2006/relationships/chart" Target="../charts/chart49.xml"/><Relationship Id="rId17" Type="http://schemas.openxmlformats.org/officeDocument/2006/relationships/image" Target="../media/image9.svg"/><Relationship Id="rId25" Type="http://schemas.openxmlformats.org/officeDocument/2006/relationships/chart" Target="../charts/chart57.xml"/><Relationship Id="rId2" Type="http://schemas.openxmlformats.org/officeDocument/2006/relationships/image" Target="../media/image2.svg"/><Relationship Id="rId16" Type="http://schemas.openxmlformats.org/officeDocument/2006/relationships/image" Target="../media/image7.png"/><Relationship Id="rId20" Type="http://schemas.openxmlformats.org/officeDocument/2006/relationships/chart" Target="../charts/chart52.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48.xml"/><Relationship Id="rId24" Type="http://schemas.openxmlformats.org/officeDocument/2006/relationships/chart" Target="../charts/chart56.xml"/><Relationship Id="rId5" Type="http://schemas.openxmlformats.org/officeDocument/2006/relationships/hyperlink" Target="#DASHBOARD!A1"/><Relationship Id="rId15" Type="http://schemas.openxmlformats.org/officeDocument/2006/relationships/hyperlink" Target="#'Visitors and Buyers'!A1"/><Relationship Id="rId23" Type="http://schemas.openxmlformats.org/officeDocument/2006/relationships/chart" Target="../charts/chart55.xml"/><Relationship Id="rId10" Type="http://schemas.openxmlformats.org/officeDocument/2006/relationships/chart" Target="../charts/chart47.xml"/><Relationship Id="rId19" Type="http://schemas.openxmlformats.org/officeDocument/2006/relationships/hyperlink" Target="#'Sales Volume'!A1"/><Relationship Id="rId4" Type="http://schemas.openxmlformats.org/officeDocument/2006/relationships/image" Target="../media/image4.svg"/><Relationship Id="rId9" Type="http://schemas.openxmlformats.org/officeDocument/2006/relationships/chart" Target="../charts/chart46.xml"/><Relationship Id="rId14" Type="http://schemas.openxmlformats.org/officeDocument/2006/relationships/chart" Target="../charts/chart51.xml"/><Relationship Id="rId22" Type="http://schemas.openxmlformats.org/officeDocument/2006/relationships/chart" Target="../charts/chart54.xml"/></Relationships>
</file>

<file path=xl/drawings/_rels/drawing5.xml.rels><?xml version="1.0" encoding="UTF-8" standalone="yes"?>
<Relationships xmlns="http://schemas.openxmlformats.org/package/2006/relationships"><Relationship Id="rId8" Type="http://schemas.openxmlformats.org/officeDocument/2006/relationships/chart" Target="../charts/chart58.xml"/><Relationship Id="rId13" Type="http://schemas.openxmlformats.org/officeDocument/2006/relationships/chart" Target="../charts/chart63.xml"/><Relationship Id="rId18" Type="http://schemas.openxmlformats.org/officeDocument/2006/relationships/hyperlink" Target="#'Sales Funnel'!A1"/><Relationship Id="rId26" Type="http://schemas.openxmlformats.org/officeDocument/2006/relationships/chart" Target="../charts/chart71.xml"/><Relationship Id="rId3" Type="http://schemas.openxmlformats.org/officeDocument/2006/relationships/image" Target="../media/image3.png"/><Relationship Id="rId21" Type="http://schemas.openxmlformats.org/officeDocument/2006/relationships/chart" Target="../charts/chart66.xml"/><Relationship Id="rId7" Type="http://schemas.openxmlformats.org/officeDocument/2006/relationships/image" Target="../media/image6.svg"/><Relationship Id="rId12" Type="http://schemas.openxmlformats.org/officeDocument/2006/relationships/chart" Target="../charts/chart62.xml"/><Relationship Id="rId17" Type="http://schemas.openxmlformats.org/officeDocument/2006/relationships/image" Target="../media/image9.svg"/><Relationship Id="rId25" Type="http://schemas.openxmlformats.org/officeDocument/2006/relationships/chart" Target="../charts/chart70.xml"/><Relationship Id="rId2" Type="http://schemas.openxmlformats.org/officeDocument/2006/relationships/image" Target="../media/image2.svg"/><Relationship Id="rId16" Type="http://schemas.openxmlformats.org/officeDocument/2006/relationships/image" Target="../media/image7.png"/><Relationship Id="rId20" Type="http://schemas.openxmlformats.org/officeDocument/2006/relationships/chart" Target="../charts/chart65.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61.xml"/><Relationship Id="rId24" Type="http://schemas.openxmlformats.org/officeDocument/2006/relationships/chart" Target="../charts/chart69.xml"/><Relationship Id="rId5" Type="http://schemas.openxmlformats.org/officeDocument/2006/relationships/hyperlink" Target="#DASHBOARD!A1"/><Relationship Id="rId15" Type="http://schemas.openxmlformats.org/officeDocument/2006/relationships/hyperlink" Target="#'Visitors and Buyers'!A1"/><Relationship Id="rId23" Type="http://schemas.openxmlformats.org/officeDocument/2006/relationships/chart" Target="../charts/chart68.xml"/><Relationship Id="rId28" Type="http://schemas.openxmlformats.org/officeDocument/2006/relationships/chart" Target="../charts/chart73.xml"/><Relationship Id="rId10" Type="http://schemas.openxmlformats.org/officeDocument/2006/relationships/chart" Target="../charts/chart60.xml"/><Relationship Id="rId19" Type="http://schemas.openxmlformats.org/officeDocument/2006/relationships/hyperlink" Target="#'Sales Volume'!A1"/><Relationship Id="rId4" Type="http://schemas.openxmlformats.org/officeDocument/2006/relationships/image" Target="../media/image4.svg"/><Relationship Id="rId9" Type="http://schemas.openxmlformats.org/officeDocument/2006/relationships/chart" Target="../charts/chart59.xml"/><Relationship Id="rId14" Type="http://schemas.openxmlformats.org/officeDocument/2006/relationships/chart" Target="../charts/chart64.xml"/><Relationship Id="rId22" Type="http://schemas.openxmlformats.org/officeDocument/2006/relationships/chart" Target="../charts/chart67.xml"/><Relationship Id="rId27" Type="http://schemas.openxmlformats.org/officeDocument/2006/relationships/chart" Target="../charts/chart7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4.xml"/><Relationship Id="rId13" Type="http://schemas.openxmlformats.org/officeDocument/2006/relationships/chart" Target="../charts/chart79.xml"/><Relationship Id="rId18" Type="http://schemas.openxmlformats.org/officeDocument/2006/relationships/hyperlink" Target="#'Sales Funnel'!A1"/><Relationship Id="rId26" Type="http://schemas.openxmlformats.org/officeDocument/2006/relationships/hyperlink" Target="#'Sales Volume V2'!A1"/><Relationship Id="rId3" Type="http://schemas.openxmlformats.org/officeDocument/2006/relationships/image" Target="../media/image3.png"/><Relationship Id="rId21" Type="http://schemas.openxmlformats.org/officeDocument/2006/relationships/chart" Target="../charts/chart82.xml"/><Relationship Id="rId7" Type="http://schemas.openxmlformats.org/officeDocument/2006/relationships/image" Target="../media/image6.svg"/><Relationship Id="rId12" Type="http://schemas.openxmlformats.org/officeDocument/2006/relationships/chart" Target="../charts/chart78.xml"/><Relationship Id="rId17" Type="http://schemas.openxmlformats.org/officeDocument/2006/relationships/image" Target="../media/image9.svg"/><Relationship Id="rId25" Type="http://schemas.openxmlformats.org/officeDocument/2006/relationships/chart" Target="../charts/chart86.xml"/><Relationship Id="rId2" Type="http://schemas.openxmlformats.org/officeDocument/2006/relationships/image" Target="../media/image2.svg"/><Relationship Id="rId16" Type="http://schemas.openxmlformats.org/officeDocument/2006/relationships/image" Target="../media/image7.png"/><Relationship Id="rId20" Type="http://schemas.openxmlformats.org/officeDocument/2006/relationships/chart" Target="../charts/chart81.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77.xml"/><Relationship Id="rId24" Type="http://schemas.openxmlformats.org/officeDocument/2006/relationships/chart" Target="../charts/chart85.xml"/><Relationship Id="rId5" Type="http://schemas.openxmlformats.org/officeDocument/2006/relationships/hyperlink" Target="#DASHBOARD!A1"/><Relationship Id="rId15" Type="http://schemas.openxmlformats.org/officeDocument/2006/relationships/hyperlink" Target="#'Visitors and Buyers'!A1"/><Relationship Id="rId23" Type="http://schemas.openxmlformats.org/officeDocument/2006/relationships/chart" Target="../charts/chart84.xml"/><Relationship Id="rId10" Type="http://schemas.openxmlformats.org/officeDocument/2006/relationships/chart" Target="../charts/chart76.xml"/><Relationship Id="rId19" Type="http://schemas.openxmlformats.org/officeDocument/2006/relationships/hyperlink" Target="#Roadmap!A1"/><Relationship Id="rId4" Type="http://schemas.openxmlformats.org/officeDocument/2006/relationships/image" Target="../media/image4.svg"/><Relationship Id="rId9" Type="http://schemas.openxmlformats.org/officeDocument/2006/relationships/chart" Target="../charts/chart75.xml"/><Relationship Id="rId14" Type="http://schemas.openxmlformats.org/officeDocument/2006/relationships/chart" Target="../charts/chart80.xml"/><Relationship Id="rId22" Type="http://schemas.openxmlformats.org/officeDocument/2006/relationships/chart" Target="../charts/chart83.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7.xml"/><Relationship Id="rId13" Type="http://schemas.openxmlformats.org/officeDocument/2006/relationships/chart" Target="../charts/chart92.xml"/><Relationship Id="rId18" Type="http://schemas.openxmlformats.org/officeDocument/2006/relationships/hyperlink" Target="#'Sales Funnel'!A1"/><Relationship Id="rId26" Type="http://schemas.openxmlformats.org/officeDocument/2006/relationships/hyperlink" Target="#'Sales Volume'!A1"/><Relationship Id="rId3" Type="http://schemas.openxmlformats.org/officeDocument/2006/relationships/image" Target="../media/image3.png"/><Relationship Id="rId21" Type="http://schemas.openxmlformats.org/officeDocument/2006/relationships/chart" Target="../charts/chart95.xml"/><Relationship Id="rId7" Type="http://schemas.openxmlformats.org/officeDocument/2006/relationships/image" Target="../media/image6.svg"/><Relationship Id="rId12" Type="http://schemas.openxmlformats.org/officeDocument/2006/relationships/chart" Target="../charts/chart91.xml"/><Relationship Id="rId17" Type="http://schemas.openxmlformats.org/officeDocument/2006/relationships/image" Target="../media/image9.svg"/><Relationship Id="rId25" Type="http://schemas.openxmlformats.org/officeDocument/2006/relationships/chart" Target="../charts/chart99.xml"/><Relationship Id="rId2" Type="http://schemas.openxmlformats.org/officeDocument/2006/relationships/image" Target="../media/image2.svg"/><Relationship Id="rId16" Type="http://schemas.openxmlformats.org/officeDocument/2006/relationships/image" Target="../media/image7.png"/><Relationship Id="rId20" Type="http://schemas.openxmlformats.org/officeDocument/2006/relationships/chart" Target="../charts/chart94.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90.xml"/><Relationship Id="rId24" Type="http://schemas.openxmlformats.org/officeDocument/2006/relationships/chart" Target="../charts/chart98.xml"/><Relationship Id="rId5" Type="http://schemas.openxmlformats.org/officeDocument/2006/relationships/hyperlink" Target="#DASHBOARD!A1"/><Relationship Id="rId15" Type="http://schemas.openxmlformats.org/officeDocument/2006/relationships/hyperlink" Target="#'Visitors and Buyers'!A1"/><Relationship Id="rId23" Type="http://schemas.openxmlformats.org/officeDocument/2006/relationships/chart" Target="../charts/chart97.xml"/><Relationship Id="rId10" Type="http://schemas.openxmlformats.org/officeDocument/2006/relationships/chart" Target="../charts/chart89.xml"/><Relationship Id="rId19" Type="http://schemas.openxmlformats.org/officeDocument/2006/relationships/hyperlink" Target="#Roadmap!A1"/><Relationship Id="rId4" Type="http://schemas.openxmlformats.org/officeDocument/2006/relationships/image" Target="../media/image4.svg"/><Relationship Id="rId9" Type="http://schemas.openxmlformats.org/officeDocument/2006/relationships/chart" Target="../charts/chart88.xml"/><Relationship Id="rId14" Type="http://schemas.openxmlformats.org/officeDocument/2006/relationships/chart" Target="../charts/chart93.xml"/><Relationship Id="rId22" Type="http://schemas.openxmlformats.org/officeDocument/2006/relationships/chart" Target="../charts/chart96.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01.xml"/><Relationship Id="rId13" Type="http://schemas.openxmlformats.org/officeDocument/2006/relationships/chart" Target="../charts/chart106.xml"/><Relationship Id="rId18" Type="http://schemas.openxmlformats.org/officeDocument/2006/relationships/chart" Target="../charts/chart111.xml"/><Relationship Id="rId26" Type="http://schemas.openxmlformats.org/officeDocument/2006/relationships/chart" Target="../charts/chart113.xml"/><Relationship Id="rId3" Type="http://schemas.openxmlformats.org/officeDocument/2006/relationships/image" Target="../media/image3.png"/><Relationship Id="rId21" Type="http://schemas.openxmlformats.org/officeDocument/2006/relationships/image" Target="../media/image7.png"/><Relationship Id="rId7" Type="http://schemas.openxmlformats.org/officeDocument/2006/relationships/chart" Target="../charts/chart100.xml"/><Relationship Id="rId12" Type="http://schemas.openxmlformats.org/officeDocument/2006/relationships/chart" Target="../charts/chart105.xml"/><Relationship Id="rId17" Type="http://schemas.openxmlformats.org/officeDocument/2006/relationships/chart" Target="../charts/chart110.xml"/><Relationship Id="rId25" Type="http://schemas.openxmlformats.org/officeDocument/2006/relationships/hyperlink" Target="#'Sales Volume'!A1"/><Relationship Id="rId2" Type="http://schemas.openxmlformats.org/officeDocument/2006/relationships/image" Target="../media/image2.svg"/><Relationship Id="rId16" Type="http://schemas.openxmlformats.org/officeDocument/2006/relationships/chart" Target="../charts/chart109.xml"/><Relationship Id="rId20" Type="http://schemas.openxmlformats.org/officeDocument/2006/relationships/hyperlink" Target="#'Visitors and Buyers'!A1"/><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04.xml"/><Relationship Id="rId24" Type="http://schemas.openxmlformats.org/officeDocument/2006/relationships/hyperlink" Target="#Roadmap!A1"/><Relationship Id="rId5" Type="http://schemas.openxmlformats.org/officeDocument/2006/relationships/image" Target="../media/image5.png"/><Relationship Id="rId15" Type="http://schemas.openxmlformats.org/officeDocument/2006/relationships/chart" Target="../charts/chart108.xml"/><Relationship Id="rId23" Type="http://schemas.openxmlformats.org/officeDocument/2006/relationships/hyperlink" Target="#'Sales Funnel'!A1"/><Relationship Id="rId10" Type="http://schemas.openxmlformats.org/officeDocument/2006/relationships/chart" Target="../charts/chart103.xml"/><Relationship Id="rId19" Type="http://schemas.openxmlformats.org/officeDocument/2006/relationships/chart" Target="../charts/chart112.xml"/><Relationship Id="rId4" Type="http://schemas.openxmlformats.org/officeDocument/2006/relationships/image" Target="../media/image4.svg"/><Relationship Id="rId9" Type="http://schemas.openxmlformats.org/officeDocument/2006/relationships/chart" Target="../charts/chart102.xml"/><Relationship Id="rId14" Type="http://schemas.openxmlformats.org/officeDocument/2006/relationships/chart" Target="../charts/chart107.xml"/><Relationship Id="rId22" Type="http://schemas.openxmlformats.org/officeDocument/2006/relationships/image" Target="../media/image9.svg"/><Relationship Id="rId27" Type="http://schemas.openxmlformats.org/officeDocument/2006/relationships/hyperlink" Target="#'DASHBOARD TOP3'!A1"/></Relationships>
</file>

<file path=xl/drawings/_rels/drawing9.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0</xdr:rowOff>
    </xdr:from>
    <xdr:to>
      <xdr:col>27</xdr:col>
      <xdr:colOff>411480</xdr:colOff>
      <xdr:row>52</xdr:row>
      <xdr:rowOff>7620</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22860" y="0"/>
          <a:ext cx="16847820" cy="9517380"/>
        </a:xfrm>
        <a:prstGeom prst="rect">
          <a:avLst/>
        </a:prstGeom>
        <a:gradFill>
          <a:gsLst>
            <a:gs pos="0">
              <a:srgbClr val="4FAB60"/>
            </a:gs>
            <a:gs pos="81000">
              <a:srgbClr val="023554"/>
            </a:gs>
          </a:gsLst>
          <a:lin ang="27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470535</xdr:colOff>
      <xdr:row>1</xdr:row>
      <xdr:rowOff>22860</xdr:rowOff>
    </xdr:from>
    <xdr:to>
      <xdr:col>22</xdr:col>
      <xdr:colOff>318135</xdr:colOff>
      <xdr:row>40</xdr:row>
      <xdr:rowOff>22860</xdr:rowOff>
    </xdr:to>
    <xdr:sp macro="" textlink="">
      <xdr:nvSpPr>
        <xdr:cNvPr id="3" name="Rectangle: Rounded Corners 2">
          <a:extLst>
            <a:ext uri="{FF2B5EF4-FFF2-40B4-BE49-F238E27FC236}">
              <a16:creationId xmlns:a16="http://schemas.microsoft.com/office/drawing/2014/main" id="{00000000-0008-0000-0000-000003000000}"/>
            </a:ext>
          </a:extLst>
        </xdr:cNvPr>
        <xdr:cNvSpPr/>
      </xdr:nvSpPr>
      <xdr:spPr>
        <a:xfrm>
          <a:off x="2256473" y="213360"/>
          <a:ext cx="11158537" cy="7429500"/>
        </a:xfrm>
        <a:prstGeom prst="roundRect">
          <a:avLst>
            <a:gd name="adj" fmla="val 3902"/>
          </a:avLst>
        </a:prstGeom>
        <a:gradFill>
          <a:gsLst>
            <a:gs pos="50000">
              <a:srgbClr val="016F7C"/>
            </a:gs>
            <a:gs pos="13000">
              <a:srgbClr val="459E66"/>
            </a:gs>
            <a:gs pos="87000">
              <a:srgbClr val="052C6D"/>
            </a:gs>
          </a:gsLst>
          <a:lin ang="2700000" scaled="0"/>
        </a:gradFill>
        <a:ln>
          <a:noFill/>
        </a:ln>
        <a:effectLst>
          <a:outerShdw blurRad="609600" dist="2667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462915</xdr:colOff>
      <xdr:row>1</xdr:row>
      <xdr:rowOff>22860</xdr:rowOff>
    </xdr:from>
    <xdr:to>
      <xdr:col>7</xdr:col>
      <xdr:colOff>333375</xdr:colOff>
      <xdr:row>40</xdr:row>
      <xdr:rowOff>22860</xdr:rowOff>
    </xdr:to>
    <xdr:sp macro="" textlink="">
      <xdr:nvSpPr>
        <xdr:cNvPr id="4" name="Rectangle: Rounded Corners 3">
          <a:extLst>
            <a:ext uri="{FF2B5EF4-FFF2-40B4-BE49-F238E27FC236}">
              <a16:creationId xmlns:a16="http://schemas.microsoft.com/office/drawing/2014/main" id="{00000000-0008-0000-0000-000004000000}"/>
            </a:ext>
          </a:extLst>
        </xdr:cNvPr>
        <xdr:cNvSpPr/>
      </xdr:nvSpPr>
      <xdr:spPr>
        <a:xfrm>
          <a:off x="2248853" y="213360"/>
          <a:ext cx="2251710" cy="7429500"/>
        </a:xfrm>
        <a:prstGeom prst="roundRect">
          <a:avLst>
            <a:gd name="adj" fmla="val 10728"/>
          </a:avLst>
        </a:prstGeom>
        <a:gradFill>
          <a:gsLst>
            <a:gs pos="0">
              <a:srgbClr val="015253"/>
            </a:gs>
            <a:gs pos="53000">
              <a:srgbClr val="07274E"/>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584835</xdr:colOff>
      <xdr:row>2</xdr:row>
      <xdr:rowOff>85782</xdr:rowOff>
    </xdr:from>
    <xdr:to>
      <xdr:col>11</xdr:col>
      <xdr:colOff>158115</xdr:colOff>
      <xdr:row>8</xdr:row>
      <xdr:rowOff>177222</xdr:rowOff>
    </xdr:to>
    <xdr:sp macro="" textlink="">
      <xdr:nvSpPr>
        <xdr:cNvPr id="6" name="Rectangle: Rounded Corners 5">
          <a:extLst>
            <a:ext uri="{FF2B5EF4-FFF2-40B4-BE49-F238E27FC236}">
              <a16:creationId xmlns:a16="http://schemas.microsoft.com/office/drawing/2014/main" id="{00000000-0008-0000-0000-000006000000}"/>
            </a:ext>
          </a:extLst>
        </xdr:cNvPr>
        <xdr:cNvSpPr/>
      </xdr:nvSpPr>
      <xdr:spPr>
        <a:xfrm>
          <a:off x="4752023" y="466782"/>
          <a:ext cx="1954530" cy="1234440"/>
        </a:xfrm>
        <a:prstGeom prst="roundRect">
          <a:avLst/>
        </a:prstGeom>
        <a:gradFill>
          <a:gsLst>
            <a:gs pos="0">
              <a:srgbClr val="B9E073"/>
            </a:gs>
            <a:gs pos="34000">
              <a:srgbClr val="3BC36E"/>
            </a:gs>
            <a:gs pos="85000">
              <a:srgbClr val="00916A"/>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80962</xdr:colOff>
      <xdr:row>2</xdr:row>
      <xdr:rowOff>85782</xdr:rowOff>
    </xdr:from>
    <xdr:to>
      <xdr:col>18</xdr:col>
      <xdr:colOff>249555</xdr:colOff>
      <xdr:row>8</xdr:row>
      <xdr:rowOff>177222</xdr:rowOff>
    </xdr:to>
    <xdr:sp macro="" textlink="">
      <xdr:nvSpPr>
        <xdr:cNvPr id="8" name="Rectangle: Rounded Corners 7">
          <a:extLst>
            <a:ext uri="{FF2B5EF4-FFF2-40B4-BE49-F238E27FC236}">
              <a16:creationId xmlns:a16="http://schemas.microsoft.com/office/drawing/2014/main" id="{00000000-0008-0000-0000-000008000000}"/>
            </a:ext>
          </a:extLst>
        </xdr:cNvPr>
        <xdr:cNvSpPr/>
      </xdr:nvSpPr>
      <xdr:spPr>
        <a:xfrm>
          <a:off x="9010650" y="466782"/>
          <a:ext cx="1954530" cy="1234440"/>
        </a:xfrm>
        <a:prstGeom prst="roundRect">
          <a:avLst/>
        </a:prstGeom>
        <a:gradFill>
          <a:gsLst>
            <a:gs pos="17000">
              <a:srgbClr val="2384F9"/>
            </a:gs>
            <a:gs pos="100000">
              <a:srgbClr val="605776"/>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417195</xdr:colOff>
      <xdr:row>2</xdr:row>
      <xdr:rowOff>91440</xdr:rowOff>
    </xdr:from>
    <xdr:to>
      <xdr:col>22</xdr:col>
      <xdr:colOff>4763</xdr:colOff>
      <xdr:row>9</xdr:row>
      <xdr:rowOff>0</xdr:rowOff>
    </xdr:to>
    <xdr:sp macro="" textlink="">
      <xdr:nvSpPr>
        <xdr:cNvPr id="9" name="Rectangle: Rounded Corners 8">
          <a:extLst>
            <a:ext uri="{FF2B5EF4-FFF2-40B4-BE49-F238E27FC236}">
              <a16:creationId xmlns:a16="http://schemas.microsoft.com/office/drawing/2014/main" id="{00000000-0008-0000-0000-000009000000}"/>
            </a:ext>
          </a:extLst>
        </xdr:cNvPr>
        <xdr:cNvSpPr/>
      </xdr:nvSpPr>
      <xdr:spPr>
        <a:xfrm>
          <a:off x="11132820" y="472440"/>
          <a:ext cx="1968818" cy="1242060"/>
        </a:xfrm>
        <a:prstGeom prst="roundRect">
          <a:avLst/>
        </a:prstGeom>
        <a:gradFill>
          <a:gsLst>
            <a:gs pos="0">
              <a:srgbClr val="0A8F8C"/>
            </a:gs>
            <a:gs pos="100000">
              <a:srgbClr val="035261"/>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584835</xdr:colOff>
      <xdr:row>10</xdr:row>
      <xdr:rowOff>60960</xdr:rowOff>
    </xdr:from>
    <xdr:to>
      <xdr:col>17</xdr:col>
      <xdr:colOff>295275</xdr:colOff>
      <xdr:row>25</xdr:row>
      <xdr:rowOff>60960</xdr:rowOff>
    </xdr:to>
    <xdr:sp macro="" textlink="">
      <xdr:nvSpPr>
        <xdr:cNvPr id="10" name="Rectangle: Rounded Corners 9">
          <a:extLst>
            <a:ext uri="{FF2B5EF4-FFF2-40B4-BE49-F238E27FC236}">
              <a16:creationId xmlns:a16="http://schemas.microsoft.com/office/drawing/2014/main" id="{00000000-0008-0000-0000-00000A000000}"/>
            </a:ext>
          </a:extLst>
        </xdr:cNvPr>
        <xdr:cNvSpPr/>
      </xdr:nvSpPr>
      <xdr:spPr>
        <a:xfrm>
          <a:off x="4752023" y="1965960"/>
          <a:ext cx="5663565" cy="2857500"/>
        </a:xfrm>
        <a:prstGeom prst="roundRect">
          <a:avLst>
            <a:gd name="adj" fmla="val 9146"/>
          </a:avLst>
        </a:prstGeom>
        <a:gradFill flip="none" rotWithShape="1">
          <a:gsLst>
            <a:gs pos="33000">
              <a:schemeClr val="bg1"/>
            </a:gs>
            <a:gs pos="79000">
              <a:srgbClr val="D8E9EC"/>
            </a:gs>
          </a:gsLst>
          <a:lin ang="4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17</xdr:col>
      <xdr:colOff>478155</xdr:colOff>
      <xdr:row>10</xdr:row>
      <xdr:rowOff>60960</xdr:rowOff>
    </xdr:from>
    <xdr:to>
      <xdr:col>22</xdr:col>
      <xdr:colOff>4763</xdr:colOff>
      <xdr:row>25</xdr:row>
      <xdr:rowOff>60960</xdr:rowOff>
    </xdr:to>
    <xdr:sp macro="" textlink="">
      <xdr:nvSpPr>
        <xdr:cNvPr id="11" name="Rectangle: Rounded Corners 10">
          <a:extLst>
            <a:ext uri="{FF2B5EF4-FFF2-40B4-BE49-F238E27FC236}">
              <a16:creationId xmlns:a16="http://schemas.microsoft.com/office/drawing/2014/main" id="{00000000-0008-0000-0000-00000B000000}"/>
            </a:ext>
          </a:extLst>
        </xdr:cNvPr>
        <xdr:cNvSpPr/>
      </xdr:nvSpPr>
      <xdr:spPr>
        <a:xfrm>
          <a:off x="10598468" y="1965960"/>
          <a:ext cx="2503170" cy="285750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16</xdr:col>
      <xdr:colOff>302895</xdr:colOff>
      <xdr:row>26</xdr:row>
      <xdr:rowOff>60960</xdr:rowOff>
    </xdr:from>
    <xdr:to>
      <xdr:col>22</xdr:col>
      <xdr:colOff>4763</xdr:colOff>
      <xdr:row>38</xdr:row>
      <xdr:rowOff>152400</xdr:rowOff>
    </xdr:to>
    <xdr:sp macro="" textlink="">
      <xdr:nvSpPr>
        <xdr:cNvPr id="12" name="Rectangle: Rounded Corners 11">
          <a:extLst>
            <a:ext uri="{FF2B5EF4-FFF2-40B4-BE49-F238E27FC236}">
              <a16:creationId xmlns:a16="http://schemas.microsoft.com/office/drawing/2014/main" id="{00000000-0008-0000-0000-00000C000000}"/>
            </a:ext>
          </a:extLst>
        </xdr:cNvPr>
        <xdr:cNvSpPr/>
      </xdr:nvSpPr>
      <xdr:spPr>
        <a:xfrm>
          <a:off x="9827895" y="5013960"/>
          <a:ext cx="3273743" cy="2377440"/>
        </a:xfrm>
        <a:prstGeom prst="roundRect">
          <a:avLst>
            <a:gd name="adj" fmla="val 9146"/>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7</xdr:col>
      <xdr:colOff>585084</xdr:colOff>
      <xdr:row>26</xdr:row>
      <xdr:rowOff>60960</xdr:rowOff>
    </xdr:from>
    <xdr:to>
      <xdr:col>12</xdr:col>
      <xdr:colOff>111692</xdr:colOff>
      <xdr:row>38</xdr:row>
      <xdr:rowOff>152400</xdr:rowOff>
    </xdr:to>
    <xdr:sp macro="" textlink="">
      <xdr:nvSpPr>
        <xdr:cNvPr id="13" name="Rectangle: Rounded Corners 12">
          <a:extLst>
            <a:ext uri="{FF2B5EF4-FFF2-40B4-BE49-F238E27FC236}">
              <a16:creationId xmlns:a16="http://schemas.microsoft.com/office/drawing/2014/main" id="{00000000-0008-0000-0000-00000D000000}"/>
            </a:ext>
          </a:extLst>
        </xdr:cNvPr>
        <xdr:cNvSpPr/>
      </xdr:nvSpPr>
      <xdr:spPr>
        <a:xfrm>
          <a:off x="4752272" y="5013960"/>
          <a:ext cx="2503170" cy="237744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4</xdr:col>
      <xdr:colOff>61913</xdr:colOff>
      <xdr:row>9</xdr:row>
      <xdr:rowOff>137160</xdr:rowOff>
    </xdr:from>
    <xdr:to>
      <xdr:col>7</xdr:col>
      <xdr:colOff>134302</xdr:colOff>
      <xdr:row>12</xdr:row>
      <xdr:rowOff>45720</xdr:rowOff>
    </xdr:to>
    <xdr:sp macro="" textlink="">
      <xdr:nvSpPr>
        <xdr:cNvPr id="14" name="Rectangle: Rounded Corners 13">
          <a:extLst>
            <a:ext uri="{FF2B5EF4-FFF2-40B4-BE49-F238E27FC236}">
              <a16:creationId xmlns:a16="http://schemas.microsoft.com/office/drawing/2014/main" id="{00000000-0008-0000-0000-00000E000000}"/>
            </a:ext>
          </a:extLst>
        </xdr:cNvPr>
        <xdr:cNvSpPr/>
      </xdr:nvSpPr>
      <xdr:spPr>
        <a:xfrm>
          <a:off x="2443163" y="1851660"/>
          <a:ext cx="1858327" cy="480060"/>
        </a:xfrm>
        <a:prstGeom prst="roundRect">
          <a:avLst>
            <a:gd name="adj" fmla="val 23810"/>
          </a:avLst>
        </a:prstGeom>
        <a:solidFill>
          <a:srgbClr val="00374B"/>
        </a:solidFill>
        <a:ln>
          <a:noFill/>
        </a:ln>
        <a:effectLst>
          <a:innerShdw blurRad="127000">
            <a:prstClr val="black">
              <a:alpha val="24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111442</xdr:colOff>
      <xdr:row>3</xdr:row>
      <xdr:rowOff>137160</xdr:rowOff>
    </xdr:from>
    <xdr:to>
      <xdr:col>7</xdr:col>
      <xdr:colOff>173355</xdr:colOff>
      <xdr:row>7</xdr:row>
      <xdr:rowOff>170759</xdr:rowOff>
    </xdr:to>
    <xdr:grpSp>
      <xdr:nvGrpSpPr>
        <xdr:cNvPr id="20" name="Group 19">
          <a:extLst>
            <a:ext uri="{FF2B5EF4-FFF2-40B4-BE49-F238E27FC236}">
              <a16:creationId xmlns:a16="http://schemas.microsoft.com/office/drawing/2014/main" id="{00000000-0008-0000-0000-000014000000}"/>
            </a:ext>
          </a:extLst>
        </xdr:cNvPr>
        <xdr:cNvGrpSpPr/>
      </xdr:nvGrpSpPr>
      <xdr:grpSpPr>
        <a:xfrm>
          <a:off x="3088005" y="708660"/>
          <a:ext cx="1252538" cy="795599"/>
          <a:chOff x="845820" y="617030"/>
          <a:chExt cx="1295400" cy="769809"/>
        </a:xfrm>
      </xdr:grpSpPr>
      <xdr:sp macro="" textlink="">
        <xdr:nvSpPr>
          <xdr:cNvPr id="21" name="TextBox 20">
            <a:extLst>
              <a:ext uri="{FF2B5EF4-FFF2-40B4-BE49-F238E27FC236}">
                <a16:creationId xmlns:a16="http://schemas.microsoft.com/office/drawing/2014/main" id="{00000000-0008-0000-0000-000015000000}"/>
              </a:ext>
            </a:extLst>
          </xdr:cNvPr>
          <xdr:cNvSpPr txBox="1"/>
        </xdr:nvSpPr>
        <xdr:spPr>
          <a:xfrm>
            <a:off x="860085" y="617030"/>
            <a:ext cx="1281135" cy="76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rPr>
              <a:t>PROJECT MANAGEMENT </a:t>
            </a:r>
            <a:r>
              <a:rPr lang="en-US" sz="1200" b="1">
                <a:solidFill>
                  <a:srgbClr val="8BFFF7"/>
                </a:solidFill>
              </a:rPr>
              <a:t>DASHBOARD</a:t>
            </a:r>
          </a:p>
        </xdr:txBody>
      </xdr:sp>
      <xdr:cxnSp macro="">
        <xdr:nvCxnSpPr>
          <xdr:cNvPr id="23" name="Straight Connector 22">
            <a:extLst>
              <a:ext uri="{FF2B5EF4-FFF2-40B4-BE49-F238E27FC236}">
                <a16:creationId xmlns:a16="http://schemas.microsoft.com/office/drawing/2014/main" id="{00000000-0008-0000-0000-000017000000}"/>
              </a:ext>
            </a:extLst>
          </xdr:cNvPr>
          <xdr:cNvCxnSpPr/>
        </xdr:nvCxnSpPr>
        <xdr:spPr>
          <a:xfrm>
            <a:off x="845820" y="723900"/>
            <a:ext cx="0" cy="548640"/>
          </a:xfrm>
          <a:prstGeom prst="line">
            <a:avLst/>
          </a:prstGeom>
          <a:ln>
            <a:solidFill>
              <a:schemeClr val="bg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82975</xdr:colOff>
      <xdr:row>4</xdr:row>
      <xdr:rowOff>53340</xdr:rowOff>
    </xdr:from>
    <xdr:to>
      <xdr:col>5</xdr:col>
      <xdr:colOff>65722</xdr:colOff>
      <xdr:row>7</xdr:row>
      <xdr:rowOff>114300</xdr:rowOff>
    </xdr:to>
    <xdr:grpSp>
      <xdr:nvGrpSpPr>
        <xdr:cNvPr id="30" name="Group 29">
          <a:extLst>
            <a:ext uri="{FF2B5EF4-FFF2-40B4-BE49-F238E27FC236}">
              <a16:creationId xmlns:a16="http://schemas.microsoft.com/office/drawing/2014/main" id="{00000000-0008-0000-0000-00001E000000}"/>
            </a:ext>
          </a:extLst>
        </xdr:cNvPr>
        <xdr:cNvGrpSpPr/>
      </xdr:nvGrpSpPr>
      <xdr:grpSpPr>
        <a:xfrm>
          <a:off x="2464225" y="815340"/>
          <a:ext cx="578060" cy="632460"/>
          <a:chOff x="731520" y="8496300"/>
          <a:chExt cx="784860" cy="807720"/>
        </a:xfrm>
      </xdr:grpSpPr>
      <xdr:pic>
        <xdr:nvPicPr>
          <xdr:cNvPr id="25" name="Graphic 24" descr="Clipboard Checked outline">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31520" y="8496300"/>
            <a:ext cx="640080" cy="640080"/>
          </a:xfrm>
          <a:prstGeom prst="rect">
            <a:avLst/>
          </a:prstGeom>
        </xdr:spPr>
      </xdr:pic>
      <xdr:pic>
        <xdr:nvPicPr>
          <xdr:cNvPr id="29" name="Graphic 28" descr="Gears with solid fill">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67740" y="8755380"/>
            <a:ext cx="548640" cy="548640"/>
          </a:xfrm>
          <a:prstGeom prst="rect">
            <a:avLst/>
          </a:prstGeom>
        </xdr:spPr>
      </xdr:pic>
    </xdr:grpSp>
    <xdr:clientData/>
  </xdr:twoCellAnchor>
  <xdr:twoCellAnchor>
    <xdr:from>
      <xdr:col>4</xdr:col>
      <xdr:colOff>440055</xdr:colOff>
      <xdr:row>10</xdr:row>
      <xdr:rowOff>0</xdr:rowOff>
    </xdr:from>
    <xdr:to>
      <xdr:col>7</xdr:col>
      <xdr:colOff>295275</xdr:colOff>
      <xdr:row>11</xdr:row>
      <xdr:rowOff>152400</xdr:rowOff>
    </xdr:to>
    <xdr:sp macro="" textlink="">
      <xdr:nvSpPr>
        <xdr:cNvPr id="33" name="TextBox 32">
          <a:extLst>
            <a:ext uri="{FF2B5EF4-FFF2-40B4-BE49-F238E27FC236}">
              <a16:creationId xmlns:a16="http://schemas.microsoft.com/office/drawing/2014/main" id="{00000000-0008-0000-0000-000021000000}"/>
            </a:ext>
          </a:extLst>
        </xdr:cNvPr>
        <xdr:cNvSpPr txBox="1"/>
      </xdr:nvSpPr>
      <xdr:spPr>
        <a:xfrm>
          <a:off x="2821305" y="1905000"/>
          <a:ext cx="1641158"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0">
              <a:solidFill>
                <a:schemeClr val="bg1"/>
              </a:solidFill>
            </a:rPr>
            <a:t>Dashboard</a:t>
          </a:r>
          <a:endParaRPr lang="ru-RU" sz="1700" b="0">
            <a:solidFill>
              <a:schemeClr val="bg1"/>
            </a:solidFill>
          </a:endParaRPr>
        </a:p>
      </xdr:txBody>
    </xdr:sp>
    <xdr:clientData/>
  </xdr:twoCellAnchor>
  <xdr:twoCellAnchor>
    <xdr:from>
      <xdr:col>4</xdr:col>
      <xdr:colOff>440055</xdr:colOff>
      <xdr:row>16</xdr:row>
      <xdr:rowOff>22860</xdr:rowOff>
    </xdr:from>
    <xdr:to>
      <xdr:col>7</xdr:col>
      <xdr:colOff>295275</xdr:colOff>
      <xdr:row>17</xdr:row>
      <xdr:rowOff>175260</xdr:rowOff>
    </xdr:to>
    <xdr:sp macro="" textlink="Processing!N5">
      <xdr:nvSpPr>
        <xdr:cNvPr id="35" name="TextBox 34">
          <a:extLst>
            <a:ext uri="{FF2B5EF4-FFF2-40B4-BE49-F238E27FC236}">
              <a16:creationId xmlns:a16="http://schemas.microsoft.com/office/drawing/2014/main" id="{00000000-0008-0000-0000-000023000000}"/>
            </a:ext>
          </a:extLst>
        </xdr:cNvPr>
        <xdr:cNvSpPr txBox="1"/>
      </xdr:nvSpPr>
      <xdr:spPr>
        <a:xfrm>
          <a:off x="2821305" y="3070860"/>
          <a:ext cx="1641158"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009107-FB0F-46F8-BC8F-834375F6A070}" type="TxLink">
            <a:rPr lang="en-US" sz="1400" b="0">
              <a:solidFill>
                <a:schemeClr val="bg1"/>
              </a:solidFill>
              <a:latin typeface="+mn-lt"/>
              <a:ea typeface="+mn-ea"/>
              <a:cs typeface="+mn-cs"/>
            </a:rPr>
            <a:pPr marL="0" indent="0"/>
            <a:t>Sales Funnel</a:t>
          </a:fld>
          <a:endParaRPr lang="ru-RU" sz="1400" b="0">
            <a:solidFill>
              <a:schemeClr val="bg1"/>
            </a:solidFill>
            <a:latin typeface="+mn-lt"/>
            <a:ea typeface="+mn-ea"/>
            <a:cs typeface="+mn-cs"/>
          </a:endParaRPr>
        </a:p>
      </xdr:txBody>
    </xdr:sp>
    <xdr:clientData/>
  </xdr:twoCellAnchor>
  <xdr:twoCellAnchor>
    <xdr:from>
      <xdr:col>4</xdr:col>
      <xdr:colOff>440055</xdr:colOff>
      <xdr:row>19</xdr:row>
      <xdr:rowOff>34290</xdr:rowOff>
    </xdr:from>
    <xdr:to>
      <xdr:col>7</xdr:col>
      <xdr:colOff>295275</xdr:colOff>
      <xdr:row>21</xdr:row>
      <xdr:rowOff>3810</xdr:rowOff>
    </xdr:to>
    <xdr:sp macro="" textlink="Processing!N17">
      <xdr:nvSpPr>
        <xdr:cNvPr id="36" name="TextBox 35">
          <a:extLst>
            <a:ext uri="{FF2B5EF4-FFF2-40B4-BE49-F238E27FC236}">
              <a16:creationId xmlns:a16="http://schemas.microsoft.com/office/drawing/2014/main" id="{00000000-0008-0000-0000-000024000000}"/>
            </a:ext>
          </a:extLst>
        </xdr:cNvPr>
        <xdr:cNvSpPr txBox="1"/>
      </xdr:nvSpPr>
      <xdr:spPr>
        <a:xfrm>
          <a:off x="2821305" y="3653790"/>
          <a:ext cx="1641158"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16578D-2016-4FD0-ACCE-E0D1B7160541}" type="TxLink">
            <a:rPr lang="en-US" sz="1400" b="0">
              <a:solidFill>
                <a:schemeClr val="bg1"/>
              </a:solidFill>
              <a:latin typeface="+mn-lt"/>
              <a:ea typeface="+mn-ea"/>
              <a:cs typeface="+mn-cs"/>
            </a:rPr>
            <a:pPr marL="0" indent="0"/>
            <a:t>Roadmap</a:t>
          </a:fld>
          <a:endParaRPr lang="ru-RU" sz="1400" b="0">
            <a:solidFill>
              <a:schemeClr val="bg1"/>
            </a:solidFill>
            <a:latin typeface="+mn-lt"/>
            <a:ea typeface="+mn-ea"/>
            <a:cs typeface="+mn-cs"/>
          </a:endParaRPr>
        </a:p>
      </xdr:txBody>
    </xdr:sp>
    <xdr:clientData/>
  </xdr:twoCellAnchor>
  <xdr:twoCellAnchor>
    <xdr:from>
      <xdr:col>4</xdr:col>
      <xdr:colOff>440055</xdr:colOff>
      <xdr:row>22</xdr:row>
      <xdr:rowOff>45720</xdr:rowOff>
    </xdr:from>
    <xdr:to>
      <xdr:col>7</xdr:col>
      <xdr:colOff>295275</xdr:colOff>
      <xdr:row>24</xdr:row>
      <xdr:rowOff>15240</xdr:rowOff>
    </xdr:to>
    <xdr:sp macro="" textlink="Processing!S2">
      <xdr:nvSpPr>
        <xdr:cNvPr id="37" name="TextBox 36">
          <a:extLst>
            <a:ext uri="{FF2B5EF4-FFF2-40B4-BE49-F238E27FC236}">
              <a16:creationId xmlns:a16="http://schemas.microsoft.com/office/drawing/2014/main" id="{00000000-0008-0000-0000-000025000000}"/>
            </a:ext>
          </a:extLst>
        </xdr:cNvPr>
        <xdr:cNvSpPr txBox="1"/>
      </xdr:nvSpPr>
      <xdr:spPr>
        <a:xfrm>
          <a:off x="2821305" y="4236720"/>
          <a:ext cx="1641158"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72A1D2-4494-4CFD-9BA4-459CF5A108E4}" type="TxLink">
            <a:rPr lang="en-US" sz="1400" b="0">
              <a:solidFill>
                <a:schemeClr val="bg1"/>
              </a:solidFill>
              <a:latin typeface="+mn-lt"/>
              <a:ea typeface="+mn-ea"/>
              <a:cs typeface="+mn-cs"/>
            </a:rPr>
            <a:pPr marL="0" indent="0"/>
            <a:t>Sales Volume</a:t>
          </a:fld>
          <a:endParaRPr lang="ru-RU" sz="1400" b="0">
            <a:solidFill>
              <a:schemeClr val="bg1"/>
            </a:solidFill>
            <a:latin typeface="+mn-lt"/>
            <a:ea typeface="+mn-ea"/>
            <a:cs typeface="+mn-cs"/>
          </a:endParaRPr>
        </a:p>
      </xdr:txBody>
    </xdr:sp>
    <xdr:clientData/>
  </xdr:twoCellAnchor>
  <xdr:twoCellAnchor editAs="oneCell">
    <xdr:from>
      <xdr:col>4</xdr:col>
      <xdr:colOff>180975</xdr:colOff>
      <xdr:row>10</xdr:row>
      <xdr:rowOff>45720</xdr:rowOff>
    </xdr:from>
    <xdr:to>
      <xdr:col>4</xdr:col>
      <xdr:colOff>455295</xdr:colOff>
      <xdr:row>11</xdr:row>
      <xdr:rowOff>137160</xdr:rowOff>
    </xdr:to>
    <xdr:pic>
      <xdr:nvPicPr>
        <xdr:cNvPr id="39" name="Graphic 38" descr="Bar chart with solid fill">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562225" y="1950720"/>
          <a:ext cx="274320" cy="281940"/>
        </a:xfrm>
        <a:prstGeom prst="rect">
          <a:avLst/>
        </a:prstGeom>
      </xdr:spPr>
    </xdr:pic>
    <xdr:clientData/>
  </xdr:twoCellAnchor>
  <xdr:twoCellAnchor>
    <xdr:from>
      <xdr:col>12</xdr:col>
      <xdr:colOff>283845</xdr:colOff>
      <xdr:row>26</xdr:row>
      <xdr:rowOff>60960</xdr:rowOff>
    </xdr:from>
    <xdr:to>
      <xdr:col>16</xdr:col>
      <xdr:colOff>130493</xdr:colOff>
      <xdr:row>38</xdr:row>
      <xdr:rowOff>152400</xdr:rowOff>
    </xdr:to>
    <xdr:sp macro="" textlink="">
      <xdr:nvSpPr>
        <xdr:cNvPr id="40" name="Rectangle: Rounded Corners 39">
          <a:extLst>
            <a:ext uri="{FF2B5EF4-FFF2-40B4-BE49-F238E27FC236}">
              <a16:creationId xmlns:a16="http://schemas.microsoft.com/office/drawing/2014/main" id="{00000000-0008-0000-0000-000028000000}"/>
            </a:ext>
          </a:extLst>
        </xdr:cNvPr>
        <xdr:cNvSpPr/>
      </xdr:nvSpPr>
      <xdr:spPr>
        <a:xfrm>
          <a:off x="7427595" y="5013960"/>
          <a:ext cx="2227898" cy="2377440"/>
        </a:xfrm>
        <a:prstGeom prst="roundRect">
          <a:avLst>
            <a:gd name="adj" fmla="val 9453"/>
          </a:avLst>
        </a:prstGeom>
        <a:gradFill>
          <a:gsLst>
            <a:gs pos="18000">
              <a:srgbClr val="00CEC3"/>
            </a:gs>
            <a:gs pos="72000">
              <a:srgbClr val="005248"/>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8</xdr:col>
      <xdr:colOff>272415</xdr:colOff>
      <xdr:row>11</xdr:row>
      <xdr:rowOff>83820</xdr:rowOff>
    </xdr:from>
    <xdr:to>
      <xdr:col>17</xdr:col>
      <xdr:colOff>103822</xdr:colOff>
      <xdr:row>23</xdr:row>
      <xdr:rowOff>175260</xdr:rowOff>
    </xdr:to>
    <xdr:graphicFrame macro="">
      <xdr:nvGraphicFramePr>
        <xdr:cNvPr id="42" name="Chart 41">
          <a:extLst>
            <a:ext uri="{FF2B5EF4-FFF2-40B4-BE49-F238E27FC236}">
              <a16:creationId xmlns:a16="http://schemas.microsoft.com/office/drawing/2014/main" id="{00000000-0008-0000-00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65723</xdr:colOff>
      <xdr:row>13</xdr:row>
      <xdr:rowOff>0</xdr:rowOff>
    </xdr:from>
    <xdr:to>
      <xdr:col>21</xdr:col>
      <xdr:colOff>417195</xdr:colOff>
      <xdr:row>24</xdr:row>
      <xdr:rowOff>40376</xdr:rowOff>
    </xdr:to>
    <xdr:graphicFrame macro="">
      <xdr:nvGraphicFramePr>
        <xdr:cNvPr id="43" name="Chart 42">
          <a:extLst>
            <a:ext uri="{FF2B5EF4-FFF2-40B4-BE49-F238E27FC236}">
              <a16:creationId xmlns:a16="http://schemas.microsoft.com/office/drawing/2014/main" id="{00000000-0008-0000-00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306705</xdr:colOff>
      <xdr:row>10</xdr:row>
      <xdr:rowOff>140970</xdr:rowOff>
    </xdr:from>
    <xdr:to>
      <xdr:col>21</xdr:col>
      <xdr:colOff>161925</xdr:colOff>
      <xdr:row>12</xdr:row>
      <xdr:rowOff>110490</xdr:rowOff>
    </xdr:to>
    <xdr:sp macro="" textlink="Processing!N1">
      <xdr:nvSpPr>
        <xdr:cNvPr id="46" name="TextBox 45">
          <a:extLst>
            <a:ext uri="{FF2B5EF4-FFF2-40B4-BE49-F238E27FC236}">
              <a16:creationId xmlns:a16="http://schemas.microsoft.com/office/drawing/2014/main" id="{00000000-0008-0000-0000-00002E000000}"/>
            </a:ext>
          </a:extLst>
        </xdr:cNvPr>
        <xdr:cNvSpPr txBox="1"/>
      </xdr:nvSpPr>
      <xdr:spPr>
        <a:xfrm>
          <a:off x="11022330" y="2045970"/>
          <a:ext cx="1641158"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A160D-5D43-474C-866F-97D1ECC08D13}" type="TxLink">
            <a:rPr lang="en-US" sz="1200" b="1" i="0" u="none" strike="noStrike">
              <a:solidFill>
                <a:srgbClr val="000000"/>
              </a:solidFill>
              <a:latin typeface="Aptos Narrow"/>
            </a:rPr>
            <a:pPr algn="ctr"/>
            <a:t>Conversion</a:t>
          </a:fld>
          <a:endParaRPr lang="ru-RU" sz="1800" b="1">
            <a:solidFill>
              <a:schemeClr val="bg1"/>
            </a:solidFill>
          </a:endParaRPr>
        </a:p>
      </xdr:txBody>
    </xdr:sp>
    <xdr:clientData/>
  </xdr:twoCellAnchor>
  <xdr:twoCellAnchor>
    <xdr:from>
      <xdr:col>19</xdr:col>
      <xdr:colOff>78110</xdr:colOff>
      <xdr:row>16</xdr:row>
      <xdr:rowOff>95250</xdr:rowOff>
    </xdr:from>
    <xdr:to>
      <xdr:col>20</xdr:col>
      <xdr:colOff>404808</xdr:colOff>
      <xdr:row>18</xdr:row>
      <xdr:rowOff>64770</xdr:rowOff>
    </xdr:to>
    <xdr:sp macro="" textlink="Processing!N3">
      <xdr:nvSpPr>
        <xdr:cNvPr id="47" name="TextBox 46">
          <a:extLst>
            <a:ext uri="{FF2B5EF4-FFF2-40B4-BE49-F238E27FC236}">
              <a16:creationId xmlns:a16="http://schemas.microsoft.com/office/drawing/2014/main" id="{00000000-0008-0000-0000-00002F000000}"/>
            </a:ext>
          </a:extLst>
        </xdr:cNvPr>
        <xdr:cNvSpPr txBox="1"/>
      </xdr:nvSpPr>
      <xdr:spPr>
        <a:xfrm>
          <a:off x="11389048" y="3143250"/>
          <a:ext cx="92201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200" b="0" i="0" u="none" strike="noStrike">
              <a:solidFill>
                <a:srgbClr val="000000"/>
              </a:solidFill>
              <a:latin typeface="Aptos Narrow"/>
            </a:rPr>
            <a:pPr algn="ctr"/>
            <a:t>Buyers</a:t>
          </a:fld>
          <a:endParaRPr lang="ru-RU" sz="2000" b="0">
            <a:solidFill>
              <a:schemeClr val="bg1"/>
            </a:solidFill>
          </a:endParaRPr>
        </a:p>
      </xdr:txBody>
    </xdr:sp>
    <xdr:clientData/>
  </xdr:twoCellAnchor>
  <xdr:twoCellAnchor>
    <xdr:from>
      <xdr:col>19</xdr:col>
      <xdr:colOff>93350</xdr:colOff>
      <xdr:row>17</xdr:row>
      <xdr:rowOff>100721</xdr:rowOff>
    </xdr:from>
    <xdr:to>
      <xdr:col>20</xdr:col>
      <xdr:colOff>420048</xdr:colOff>
      <xdr:row>19</xdr:row>
      <xdr:rowOff>181219</xdr:rowOff>
    </xdr:to>
    <xdr:sp macro="" textlink="Processing!O3">
      <xdr:nvSpPr>
        <xdr:cNvPr id="48" name="TextBox 47">
          <a:extLst>
            <a:ext uri="{FF2B5EF4-FFF2-40B4-BE49-F238E27FC236}">
              <a16:creationId xmlns:a16="http://schemas.microsoft.com/office/drawing/2014/main" id="{00000000-0008-0000-0000-000030000000}"/>
            </a:ext>
          </a:extLst>
        </xdr:cNvPr>
        <xdr:cNvSpPr txBox="1"/>
      </xdr:nvSpPr>
      <xdr:spPr>
        <a:xfrm>
          <a:off x="11404288" y="3339221"/>
          <a:ext cx="922010" cy="46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9C8D4D-8ACA-45EE-9E18-81E33B1E2B5D}" type="TxLink">
            <a:rPr lang="en-US" sz="2400" b="0" i="0" u="none" strike="noStrike">
              <a:solidFill>
                <a:srgbClr val="000000"/>
              </a:solidFill>
              <a:latin typeface="Aptos Narrow"/>
            </a:rPr>
            <a:pPr algn="ctr"/>
            <a:t>54%</a:t>
          </a:fld>
          <a:endParaRPr lang="ru-RU" sz="4000" b="0">
            <a:solidFill>
              <a:schemeClr val="bg1"/>
            </a:solidFill>
          </a:endParaRPr>
        </a:p>
      </xdr:txBody>
    </xdr:sp>
    <xdr:clientData/>
  </xdr:twoCellAnchor>
  <xdr:twoCellAnchor>
    <xdr:from>
      <xdr:col>8</xdr:col>
      <xdr:colOff>184785</xdr:colOff>
      <xdr:row>10</xdr:row>
      <xdr:rowOff>140970</xdr:rowOff>
    </xdr:from>
    <xdr:to>
      <xdr:col>11</xdr:col>
      <xdr:colOff>54292</xdr:colOff>
      <xdr:row>12</xdr:row>
      <xdr:rowOff>110490</xdr:rowOff>
    </xdr:to>
    <xdr:sp macro="" textlink="Processing!F1">
      <xdr:nvSpPr>
        <xdr:cNvPr id="49" name="TextBox 48">
          <a:extLst>
            <a:ext uri="{FF2B5EF4-FFF2-40B4-BE49-F238E27FC236}">
              <a16:creationId xmlns:a16="http://schemas.microsoft.com/office/drawing/2014/main" id="{00000000-0008-0000-0000-000031000000}"/>
            </a:ext>
          </a:extLst>
        </xdr:cNvPr>
        <xdr:cNvSpPr txBox="1"/>
      </xdr:nvSpPr>
      <xdr:spPr>
        <a:xfrm>
          <a:off x="4947285" y="2045970"/>
          <a:ext cx="165544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75167D-4791-4C10-9A78-04E25DBE4DF9}" type="TxLink">
            <a:rPr lang="en-US" sz="1200" b="1" i="0" u="none" strike="noStrike">
              <a:solidFill>
                <a:srgbClr val="000000"/>
              </a:solidFill>
              <a:latin typeface="Aptos Narrow"/>
              <a:ea typeface="+mn-ea"/>
              <a:cs typeface="+mn-cs"/>
            </a:rPr>
            <a:pPr marL="0" indent="0" algn="l"/>
            <a:t>Visitors &amp; Buyers</a:t>
          </a:fld>
          <a:endParaRPr lang="ru-RU" sz="1200" b="1" i="0" u="none" strike="noStrike">
            <a:solidFill>
              <a:srgbClr val="000000"/>
            </a:solidFill>
            <a:latin typeface="Aptos Narrow"/>
            <a:ea typeface="+mn-ea"/>
            <a:cs typeface="+mn-cs"/>
          </a:endParaRPr>
        </a:p>
      </xdr:txBody>
    </xdr:sp>
    <xdr:clientData/>
  </xdr:twoCellAnchor>
  <xdr:twoCellAnchor>
    <xdr:from>
      <xdr:col>12</xdr:col>
      <xdr:colOff>283845</xdr:colOff>
      <xdr:row>26</xdr:row>
      <xdr:rowOff>60960</xdr:rowOff>
    </xdr:from>
    <xdr:to>
      <xdr:col>16</xdr:col>
      <xdr:colOff>130493</xdr:colOff>
      <xdr:row>38</xdr:row>
      <xdr:rowOff>152400</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7427595" y="5013960"/>
          <a:ext cx="2227898" cy="2377440"/>
          <a:chOff x="9479280" y="982980"/>
          <a:chExt cx="2270760" cy="2286000"/>
        </a:xfrm>
      </xdr:grpSpPr>
      <xdr:graphicFrame macro="">
        <xdr:nvGraphicFramePr>
          <xdr:cNvPr id="15" name="Chart 14">
            <a:extLst>
              <a:ext uri="{FF2B5EF4-FFF2-40B4-BE49-F238E27FC236}">
                <a16:creationId xmlns:a16="http://schemas.microsoft.com/office/drawing/2014/main" id="{00000000-0008-0000-0000-00000F000000}"/>
              </a:ext>
            </a:extLst>
          </xdr:cNvPr>
          <xdr:cNvGraphicFramePr/>
        </xdr:nvGraphicFramePr>
        <xdr:xfrm>
          <a:off x="9621321" y="1471745"/>
          <a:ext cx="1933339" cy="1496618"/>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16" name="Freeform: Shape 15">
            <a:extLst>
              <a:ext uri="{FF2B5EF4-FFF2-40B4-BE49-F238E27FC236}">
                <a16:creationId xmlns:a16="http://schemas.microsoft.com/office/drawing/2014/main" id="{00000000-0008-0000-0000-000010000000}"/>
              </a:ext>
            </a:extLst>
          </xdr:cNvPr>
          <xdr:cNvSpPr/>
        </xdr:nvSpPr>
        <xdr:spPr>
          <a:xfrm>
            <a:off x="9479280" y="982980"/>
            <a:ext cx="2270760" cy="2286000"/>
          </a:xfrm>
          <a:custGeom>
            <a:avLst/>
            <a:gdLst>
              <a:gd name="connsiteX0" fmla="*/ 991152 w 2270760"/>
              <a:gd name="connsiteY0" fmla="*/ 1612751 h 2286000"/>
              <a:gd name="connsiteX1" fmla="*/ 963389 w 2270760"/>
              <a:gd name="connsiteY1" fmla="*/ 1679336 h 2286000"/>
              <a:gd name="connsiteX2" fmla="*/ 1041820 w 2270760"/>
              <a:gd name="connsiteY2" fmla="*/ 1798469 h 2286000"/>
              <a:gd name="connsiteX3" fmla="*/ 1068507 w 2270760"/>
              <a:gd name="connsiteY3" fmla="*/ 1825495 h 2286000"/>
              <a:gd name="connsiteX4" fmla="*/ 1079197 w 2270760"/>
              <a:gd name="connsiteY4" fmla="*/ 1827959 h 2286000"/>
              <a:gd name="connsiteX5" fmla="*/ 1079197 w 2270760"/>
              <a:gd name="connsiteY5" fmla="*/ 1828800 h 2286000"/>
              <a:gd name="connsiteX6" fmla="*/ 1095734 w 2270760"/>
              <a:gd name="connsiteY6" fmla="*/ 1828800 h 2286000"/>
              <a:gd name="connsiteX7" fmla="*/ 1134117 w 2270760"/>
              <a:gd name="connsiteY7" fmla="*/ 1828800 h 2286000"/>
              <a:gd name="connsiteX8" fmla="*/ 1134250 w 2270760"/>
              <a:gd name="connsiteY8" fmla="*/ 1828800 h 2286000"/>
              <a:gd name="connsiteX9" fmla="*/ 1172581 w 2270760"/>
              <a:gd name="connsiteY9" fmla="*/ 1828800 h 2286000"/>
              <a:gd name="connsiteX10" fmla="*/ 1172633 w 2270760"/>
              <a:gd name="connsiteY10" fmla="*/ 1828800 h 2286000"/>
              <a:gd name="connsiteX11" fmla="*/ 1226547 w 2270760"/>
              <a:gd name="connsiteY11" fmla="*/ 1798469 h 2286000"/>
              <a:gd name="connsiteX12" fmla="*/ 1304978 w 2270760"/>
              <a:gd name="connsiteY12" fmla="*/ 1679336 h 2286000"/>
              <a:gd name="connsiteX13" fmla="*/ 1277214 w 2270760"/>
              <a:gd name="connsiteY13" fmla="*/ 1612751 h 2286000"/>
              <a:gd name="connsiteX14" fmla="*/ 1170323 w 2270760"/>
              <a:gd name="connsiteY14" fmla="*/ 1612907 h 2286000"/>
              <a:gd name="connsiteX15" fmla="*/ 1098044 w 2270760"/>
              <a:gd name="connsiteY15" fmla="*/ 1612907 h 2286000"/>
              <a:gd name="connsiteX16" fmla="*/ 828735 w 2270760"/>
              <a:gd name="connsiteY16" fmla="*/ 1369583 h 2286000"/>
              <a:gd name="connsiteX17" fmla="*/ 800971 w 2270760"/>
              <a:gd name="connsiteY17" fmla="*/ 1436169 h 2286000"/>
              <a:gd name="connsiteX18" fmla="*/ 879402 w 2270760"/>
              <a:gd name="connsiteY18" fmla="*/ 1555301 h 2286000"/>
              <a:gd name="connsiteX19" fmla="*/ 933317 w 2270760"/>
              <a:gd name="connsiteY19" fmla="*/ 1585632 h 2286000"/>
              <a:gd name="connsiteX20" fmla="*/ 1134117 w 2270760"/>
              <a:gd name="connsiteY20" fmla="*/ 1585632 h 2286000"/>
              <a:gd name="connsiteX21" fmla="*/ 1334917 w 2270760"/>
              <a:gd name="connsiteY21" fmla="*/ 1585632 h 2286000"/>
              <a:gd name="connsiteX22" fmla="*/ 1388831 w 2270760"/>
              <a:gd name="connsiteY22" fmla="*/ 1555301 h 2286000"/>
              <a:gd name="connsiteX23" fmla="*/ 1467262 w 2270760"/>
              <a:gd name="connsiteY23" fmla="*/ 1436169 h 2286000"/>
              <a:gd name="connsiteX24" fmla="*/ 1439499 w 2270760"/>
              <a:gd name="connsiteY24" fmla="*/ 1369583 h 2286000"/>
              <a:gd name="connsiteX25" fmla="*/ 1134117 w 2270760"/>
              <a:gd name="connsiteY25" fmla="*/ 1370027 h 2286000"/>
              <a:gd name="connsiteX26" fmla="*/ 671873 w 2270760"/>
              <a:gd name="connsiteY26" fmla="*/ 1126415 h 2286000"/>
              <a:gd name="connsiteX27" fmla="*/ 644110 w 2270760"/>
              <a:gd name="connsiteY27" fmla="*/ 1193001 h 2286000"/>
              <a:gd name="connsiteX28" fmla="*/ 722541 w 2270760"/>
              <a:gd name="connsiteY28" fmla="*/ 1312133 h 2286000"/>
              <a:gd name="connsiteX29" fmla="*/ 776455 w 2270760"/>
              <a:gd name="connsiteY29" fmla="*/ 1342465 h 2286000"/>
              <a:gd name="connsiteX30" fmla="*/ 881285 w 2270760"/>
              <a:gd name="connsiteY30" fmla="*/ 1342465 h 2286000"/>
              <a:gd name="connsiteX31" fmla="*/ 1134117 w 2270760"/>
              <a:gd name="connsiteY31" fmla="*/ 1342465 h 2286000"/>
              <a:gd name="connsiteX32" fmla="*/ 1136620 w 2270760"/>
              <a:gd name="connsiteY32" fmla="*/ 1342465 h 2286000"/>
              <a:gd name="connsiteX33" fmla="*/ 1490710 w 2270760"/>
              <a:gd name="connsiteY33" fmla="*/ 1342465 h 2286000"/>
              <a:gd name="connsiteX34" fmla="*/ 1494281 w 2270760"/>
              <a:gd name="connsiteY34" fmla="*/ 1342465 h 2286000"/>
              <a:gd name="connsiteX35" fmla="*/ 1548196 w 2270760"/>
              <a:gd name="connsiteY35" fmla="*/ 1312133 h 2286000"/>
              <a:gd name="connsiteX36" fmla="*/ 1626626 w 2270760"/>
              <a:gd name="connsiteY36" fmla="*/ 1193001 h 2286000"/>
              <a:gd name="connsiteX37" fmla="*/ 1598863 w 2270760"/>
              <a:gd name="connsiteY37" fmla="*/ 1126415 h 2286000"/>
              <a:gd name="connsiteX38" fmla="*/ 1490710 w 2270760"/>
              <a:gd name="connsiteY38" fmla="*/ 1126573 h 2286000"/>
              <a:gd name="connsiteX39" fmla="*/ 1490710 w 2270760"/>
              <a:gd name="connsiteY39" fmla="*/ 1126571 h 2286000"/>
              <a:gd name="connsiteX40" fmla="*/ 881285 w 2270760"/>
              <a:gd name="connsiteY40" fmla="*/ 1126571 h 2286000"/>
              <a:gd name="connsiteX41" fmla="*/ 881285 w 2270760"/>
              <a:gd name="connsiteY41" fmla="*/ 1126720 h 2286000"/>
              <a:gd name="connsiteX42" fmla="*/ 509271 w 2270760"/>
              <a:gd name="connsiteY42" fmla="*/ 883248 h 2286000"/>
              <a:gd name="connsiteX43" fmla="*/ 481508 w 2270760"/>
              <a:gd name="connsiteY43" fmla="*/ 949833 h 2286000"/>
              <a:gd name="connsiteX44" fmla="*/ 559938 w 2270760"/>
              <a:gd name="connsiteY44" fmla="*/ 1068966 h 2286000"/>
              <a:gd name="connsiteX45" fmla="*/ 613853 w 2270760"/>
              <a:gd name="connsiteY45" fmla="*/ 1099297 h 2286000"/>
              <a:gd name="connsiteX46" fmla="*/ 881285 w 2270760"/>
              <a:gd name="connsiteY46" fmla="*/ 1099297 h 2286000"/>
              <a:gd name="connsiteX47" fmla="*/ 1082073 w 2270760"/>
              <a:gd name="connsiteY47" fmla="*/ 1099297 h 2286000"/>
              <a:gd name="connsiteX48" fmla="*/ 1189205 w 2270760"/>
              <a:gd name="connsiteY48" fmla="*/ 1099297 h 2286000"/>
              <a:gd name="connsiteX49" fmla="*/ 1490710 w 2270760"/>
              <a:gd name="connsiteY49" fmla="*/ 1099297 h 2286000"/>
              <a:gd name="connsiteX50" fmla="*/ 1657426 w 2270760"/>
              <a:gd name="connsiteY50" fmla="*/ 1099297 h 2286000"/>
              <a:gd name="connsiteX51" fmla="*/ 1711340 w 2270760"/>
              <a:gd name="connsiteY51" fmla="*/ 1068966 h 2286000"/>
              <a:gd name="connsiteX52" fmla="*/ 1789771 w 2270760"/>
              <a:gd name="connsiteY52" fmla="*/ 949833 h 2286000"/>
              <a:gd name="connsiteX53" fmla="*/ 1762008 w 2270760"/>
              <a:gd name="connsiteY53" fmla="*/ 883248 h 2286000"/>
              <a:gd name="connsiteX54" fmla="*/ 1490710 w 2270760"/>
              <a:gd name="connsiteY54" fmla="*/ 883642 h 2286000"/>
              <a:gd name="connsiteX55" fmla="*/ 1490710 w 2270760"/>
              <a:gd name="connsiteY55" fmla="*/ 883403 h 2286000"/>
              <a:gd name="connsiteX56" fmla="*/ 881285 w 2270760"/>
              <a:gd name="connsiteY56" fmla="*/ 883403 h 2286000"/>
              <a:gd name="connsiteX57" fmla="*/ 881285 w 2270760"/>
              <a:gd name="connsiteY57" fmla="*/ 883789 h 2286000"/>
              <a:gd name="connsiteX58" fmla="*/ 349043 w 2270760"/>
              <a:gd name="connsiteY58" fmla="*/ 640080 h 2286000"/>
              <a:gd name="connsiteX59" fmla="*/ 321279 w 2270760"/>
              <a:gd name="connsiteY59" fmla="*/ 706665 h 2286000"/>
              <a:gd name="connsiteX60" fmla="*/ 399710 w 2270760"/>
              <a:gd name="connsiteY60" fmla="*/ 825798 h 2286000"/>
              <a:gd name="connsiteX61" fmla="*/ 453625 w 2270760"/>
              <a:gd name="connsiteY61" fmla="*/ 856129 h 2286000"/>
              <a:gd name="connsiteX62" fmla="*/ 921845 w 2270760"/>
              <a:gd name="connsiteY62" fmla="*/ 856129 h 2286000"/>
              <a:gd name="connsiteX63" fmla="*/ 921845 w 2270760"/>
              <a:gd name="connsiteY63" fmla="*/ 856129 h 2286000"/>
              <a:gd name="connsiteX64" fmla="*/ 1348915 w 2270760"/>
              <a:gd name="connsiteY64" fmla="*/ 856129 h 2286000"/>
              <a:gd name="connsiteX65" fmla="*/ 1348915 w 2270760"/>
              <a:gd name="connsiteY65" fmla="*/ 856129 h 2286000"/>
              <a:gd name="connsiteX66" fmla="*/ 1817136 w 2270760"/>
              <a:gd name="connsiteY66" fmla="*/ 856129 h 2286000"/>
              <a:gd name="connsiteX67" fmla="*/ 1871050 w 2270760"/>
              <a:gd name="connsiteY67" fmla="*/ 825798 h 2286000"/>
              <a:gd name="connsiteX68" fmla="*/ 1949481 w 2270760"/>
              <a:gd name="connsiteY68" fmla="*/ 706665 h 2286000"/>
              <a:gd name="connsiteX69" fmla="*/ 1921718 w 2270760"/>
              <a:gd name="connsiteY69" fmla="*/ 640080 h 2286000"/>
              <a:gd name="connsiteX70" fmla="*/ 1490710 w 2270760"/>
              <a:gd name="connsiteY70" fmla="*/ 640707 h 2286000"/>
              <a:gd name="connsiteX71" fmla="*/ 1490710 w 2270760"/>
              <a:gd name="connsiteY71" fmla="*/ 640235 h 2286000"/>
              <a:gd name="connsiteX72" fmla="*/ 881285 w 2270760"/>
              <a:gd name="connsiteY72" fmla="*/ 640235 h 2286000"/>
              <a:gd name="connsiteX73" fmla="*/ 881285 w 2270760"/>
              <a:gd name="connsiteY73" fmla="*/ 640854 h 2286000"/>
              <a:gd name="connsiteX74" fmla="*/ 214655 w 2270760"/>
              <a:gd name="connsiteY74" fmla="*/ 0 h 2286000"/>
              <a:gd name="connsiteX75" fmla="*/ 2056105 w 2270760"/>
              <a:gd name="connsiteY75" fmla="*/ 0 h 2286000"/>
              <a:gd name="connsiteX76" fmla="*/ 2270760 w 2270760"/>
              <a:gd name="connsiteY76" fmla="*/ 214655 h 2286000"/>
              <a:gd name="connsiteX77" fmla="*/ 2270760 w 2270760"/>
              <a:gd name="connsiteY77" fmla="*/ 2071345 h 2286000"/>
              <a:gd name="connsiteX78" fmla="*/ 2056105 w 2270760"/>
              <a:gd name="connsiteY78" fmla="*/ 2286000 h 2286000"/>
              <a:gd name="connsiteX79" fmla="*/ 214655 w 2270760"/>
              <a:gd name="connsiteY79" fmla="*/ 2286000 h 2286000"/>
              <a:gd name="connsiteX80" fmla="*/ 0 w 2270760"/>
              <a:gd name="connsiteY80" fmla="*/ 2071345 h 2286000"/>
              <a:gd name="connsiteX81" fmla="*/ 0 w 2270760"/>
              <a:gd name="connsiteY81" fmla="*/ 214655 h 2286000"/>
              <a:gd name="connsiteX82" fmla="*/ 214655 w 2270760"/>
              <a:gd name="connsiteY82" fmla="*/ 0 h 2286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Lst>
            <a:rect l="l" t="t" r="r" b="b"/>
            <a:pathLst>
              <a:path w="2270760" h="2286000">
                <a:moveTo>
                  <a:pt x="991152" y="1612751"/>
                </a:moveTo>
                <a:cubicBezTo>
                  <a:pt x="970151" y="1612890"/>
                  <a:pt x="939130" y="1638414"/>
                  <a:pt x="963389" y="1679336"/>
                </a:cubicBezTo>
                <a:lnTo>
                  <a:pt x="1041820" y="1798469"/>
                </a:lnTo>
                <a:cubicBezTo>
                  <a:pt x="1052062" y="1814422"/>
                  <a:pt x="1060240" y="1821935"/>
                  <a:pt x="1068507" y="1825495"/>
                </a:cubicBezTo>
                <a:lnTo>
                  <a:pt x="1079197" y="1827959"/>
                </a:lnTo>
                <a:lnTo>
                  <a:pt x="1079197" y="1828800"/>
                </a:lnTo>
                <a:lnTo>
                  <a:pt x="1095734" y="1828800"/>
                </a:lnTo>
                <a:lnTo>
                  <a:pt x="1134117" y="1828800"/>
                </a:lnTo>
                <a:lnTo>
                  <a:pt x="1134250" y="1828800"/>
                </a:lnTo>
                <a:lnTo>
                  <a:pt x="1172581" y="1828800"/>
                </a:lnTo>
                <a:lnTo>
                  <a:pt x="1172633" y="1828800"/>
                </a:lnTo>
                <a:cubicBezTo>
                  <a:pt x="1193837" y="1828523"/>
                  <a:pt x="1206062" y="1830374"/>
                  <a:pt x="1226547" y="1798469"/>
                </a:cubicBezTo>
                <a:lnTo>
                  <a:pt x="1304978" y="1679336"/>
                </a:lnTo>
                <a:cubicBezTo>
                  <a:pt x="1329237" y="1638414"/>
                  <a:pt x="1298216" y="1612890"/>
                  <a:pt x="1277214" y="1612751"/>
                </a:cubicBezTo>
                <a:lnTo>
                  <a:pt x="1170323" y="1612907"/>
                </a:lnTo>
                <a:lnTo>
                  <a:pt x="1098044" y="1612907"/>
                </a:lnTo>
                <a:close/>
                <a:moveTo>
                  <a:pt x="828735" y="1369583"/>
                </a:moveTo>
                <a:cubicBezTo>
                  <a:pt x="807733" y="1369722"/>
                  <a:pt x="776712" y="1395246"/>
                  <a:pt x="800971" y="1436169"/>
                </a:cubicBezTo>
                <a:lnTo>
                  <a:pt x="879402" y="1555301"/>
                </a:lnTo>
                <a:cubicBezTo>
                  <a:pt x="899888" y="1587207"/>
                  <a:pt x="912112" y="1585355"/>
                  <a:pt x="933317" y="1585632"/>
                </a:cubicBezTo>
                <a:lnTo>
                  <a:pt x="1134117" y="1585632"/>
                </a:lnTo>
                <a:lnTo>
                  <a:pt x="1334917" y="1585632"/>
                </a:lnTo>
                <a:cubicBezTo>
                  <a:pt x="1356121" y="1585355"/>
                  <a:pt x="1368346" y="1587207"/>
                  <a:pt x="1388831" y="1555301"/>
                </a:cubicBezTo>
                <a:lnTo>
                  <a:pt x="1467262" y="1436169"/>
                </a:lnTo>
                <a:cubicBezTo>
                  <a:pt x="1491521" y="1395246"/>
                  <a:pt x="1460500" y="1369722"/>
                  <a:pt x="1439499" y="1369583"/>
                </a:cubicBezTo>
                <a:lnTo>
                  <a:pt x="1134117" y="1370027"/>
                </a:lnTo>
                <a:close/>
                <a:moveTo>
                  <a:pt x="671873" y="1126415"/>
                </a:moveTo>
                <a:cubicBezTo>
                  <a:pt x="650872" y="1126554"/>
                  <a:pt x="619851" y="1152078"/>
                  <a:pt x="644110" y="1193001"/>
                </a:cubicBezTo>
                <a:lnTo>
                  <a:pt x="722541" y="1312133"/>
                </a:lnTo>
                <a:cubicBezTo>
                  <a:pt x="743026" y="1344039"/>
                  <a:pt x="755251" y="1342187"/>
                  <a:pt x="776455" y="1342465"/>
                </a:cubicBezTo>
                <a:lnTo>
                  <a:pt x="881285" y="1342465"/>
                </a:lnTo>
                <a:lnTo>
                  <a:pt x="1134117" y="1342465"/>
                </a:lnTo>
                <a:lnTo>
                  <a:pt x="1136620" y="1342465"/>
                </a:lnTo>
                <a:lnTo>
                  <a:pt x="1490710" y="1342465"/>
                </a:lnTo>
                <a:lnTo>
                  <a:pt x="1494281" y="1342465"/>
                </a:lnTo>
                <a:cubicBezTo>
                  <a:pt x="1515485" y="1342187"/>
                  <a:pt x="1527710" y="1344039"/>
                  <a:pt x="1548196" y="1312133"/>
                </a:cubicBezTo>
                <a:lnTo>
                  <a:pt x="1626626" y="1193001"/>
                </a:lnTo>
                <a:cubicBezTo>
                  <a:pt x="1650886" y="1152078"/>
                  <a:pt x="1619864" y="1126554"/>
                  <a:pt x="1598863" y="1126415"/>
                </a:cubicBezTo>
                <a:lnTo>
                  <a:pt x="1490710" y="1126573"/>
                </a:lnTo>
                <a:lnTo>
                  <a:pt x="1490710" y="1126571"/>
                </a:lnTo>
                <a:lnTo>
                  <a:pt x="881285" y="1126571"/>
                </a:lnTo>
                <a:lnTo>
                  <a:pt x="881285" y="1126720"/>
                </a:lnTo>
                <a:close/>
                <a:moveTo>
                  <a:pt x="509271" y="883248"/>
                </a:moveTo>
                <a:cubicBezTo>
                  <a:pt x="488270" y="883387"/>
                  <a:pt x="457248" y="908911"/>
                  <a:pt x="481508" y="949833"/>
                </a:cubicBezTo>
                <a:lnTo>
                  <a:pt x="559938" y="1068966"/>
                </a:lnTo>
                <a:cubicBezTo>
                  <a:pt x="580424" y="1100871"/>
                  <a:pt x="592649" y="1099020"/>
                  <a:pt x="613853" y="1099297"/>
                </a:cubicBezTo>
                <a:lnTo>
                  <a:pt x="881285" y="1099297"/>
                </a:lnTo>
                <a:lnTo>
                  <a:pt x="1082073" y="1099297"/>
                </a:lnTo>
                <a:lnTo>
                  <a:pt x="1189205" y="1099297"/>
                </a:lnTo>
                <a:lnTo>
                  <a:pt x="1490710" y="1099297"/>
                </a:lnTo>
                <a:lnTo>
                  <a:pt x="1657426" y="1099297"/>
                </a:lnTo>
                <a:cubicBezTo>
                  <a:pt x="1678630" y="1099020"/>
                  <a:pt x="1690855" y="1100871"/>
                  <a:pt x="1711340" y="1068966"/>
                </a:cubicBezTo>
                <a:lnTo>
                  <a:pt x="1789771" y="949833"/>
                </a:lnTo>
                <a:cubicBezTo>
                  <a:pt x="1814031" y="908911"/>
                  <a:pt x="1783009" y="883386"/>
                  <a:pt x="1762008" y="883248"/>
                </a:cubicBezTo>
                <a:lnTo>
                  <a:pt x="1490710" y="883642"/>
                </a:lnTo>
                <a:lnTo>
                  <a:pt x="1490710" y="883403"/>
                </a:lnTo>
                <a:lnTo>
                  <a:pt x="881285" y="883403"/>
                </a:lnTo>
                <a:lnTo>
                  <a:pt x="881285" y="883789"/>
                </a:lnTo>
                <a:close/>
                <a:moveTo>
                  <a:pt x="349043" y="640080"/>
                </a:moveTo>
                <a:cubicBezTo>
                  <a:pt x="328041" y="640219"/>
                  <a:pt x="297020" y="665743"/>
                  <a:pt x="321279" y="706665"/>
                </a:cubicBezTo>
                <a:lnTo>
                  <a:pt x="399710" y="825798"/>
                </a:lnTo>
                <a:cubicBezTo>
                  <a:pt x="420196" y="857704"/>
                  <a:pt x="432420" y="855852"/>
                  <a:pt x="453625" y="856129"/>
                </a:cubicBezTo>
                <a:lnTo>
                  <a:pt x="921845" y="856129"/>
                </a:lnTo>
                <a:lnTo>
                  <a:pt x="921845" y="856129"/>
                </a:lnTo>
                <a:lnTo>
                  <a:pt x="1348915" y="856129"/>
                </a:lnTo>
                <a:lnTo>
                  <a:pt x="1348915" y="856129"/>
                </a:lnTo>
                <a:lnTo>
                  <a:pt x="1817136" y="856129"/>
                </a:lnTo>
                <a:cubicBezTo>
                  <a:pt x="1838340" y="855852"/>
                  <a:pt x="1850565" y="857704"/>
                  <a:pt x="1871050" y="825798"/>
                </a:cubicBezTo>
                <a:lnTo>
                  <a:pt x="1949481" y="706665"/>
                </a:lnTo>
                <a:cubicBezTo>
                  <a:pt x="1973740" y="665743"/>
                  <a:pt x="1942719" y="640219"/>
                  <a:pt x="1921718" y="640080"/>
                </a:cubicBezTo>
                <a:lnTo>
                  <a:pt x="1490710" y="640707"/>
                </a:lnTo>
                <a:lnTo>
                  <a:pt x="1490710" y="640235"/>
                </a:lnTo>
                <a:lnTo>
                  <a:pt x="881285" y="640235"/>
                </a:lnTo>
                <a:lnTo>
                  <a:pt x="881285" y="640854"/>
                </a:lnTo>
                <a:close/>
                <a:moveTo>
                  <a:pt x="214655" y="0"/>
                </a:moveTo>
                <a:lnTo>
                  <a:pt x="2056105" y="0"/>
                </a:lnTo>
                <a:cubicBezTo>
                  <a:pt x="2174656" y="0"/>
                  <a:pt x="2270760" y="96104"/>
                  <a:pt x="2270760" y="214655"/>
                </a:cubicBezTo>
                <a:lnTo>
                  <a:pt x="2270760" y="2071345"/>
                </a:lnTo>
                <a:cubicBezTo>
                  <a:pt x="2270760" y="2189896"/>
                  <a:pt x="2174656" y="2286000"/>
                  <a:pt x="2056105" y="2286000"/>
                </a:cubicBezTo>
                <a:lnTo>
                  <a:pt x="214655" y="2286000"/>
                </a:lnTo>
                <a:cubicBezTo>
                  <a:pt x="96104" y="2286000"/>
                  <a:pt x="0" y="2189896"/>
                  <a:pt x="0" y="2071345"/>
                </a:cubicBezTo>
                <a:lnTo>
                  <a:pt x="0" y="214655"/>
                </a:lnTo>
                <a:cubicBezTo>
                  <a:pt x="0" y="96104"/>
                  <a:pt x="96104" y="0"/>
                  <a:pt x="214655" y="0"/>
                </a:cubicBezTo>
                <a:close/>
              </a:path>
            </a:pathLst>
          </a:cu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marL="0" indent="0" algn="l"/>
            <a:endParaRPr lang="ru-RU" sz="1100">
              <a:solidFill>
                <a:schemeClr val="lt1"/>
              </a:solidFill>
              <a:latin typeface="+mn-lt"/>
              <a:ea typeface="+mn-ea"/>
              <a:cs typeface="+mn-cs"/>
            </a:endParaRPr>
          </a:p>
        </xdr:txBody>
      </xdr:sp>
    </xdr:grpSp>
    <xdr:clientData/>
  </xdr:twoCellAnchor>
  <xdr:twoCellAnchor>
    <xdr:from>
      <xdr:col>12</xdr:col>
      <xdr:colOff>588645</xdr:colOff>
      <xdr:row>26</xdr:row>
      <xdr:rowOff>118110</xdr:rowOff>
    </xdr:from>
    <xdr:to>
      <xdr:col>15</xdr:col>
      <xdr:colOff>443865</xdr:colOff>
      <xdr:row>28</xdr:row>
      <xdr:rowOff>87630</xdr:rowOff>
    </xdr:to>
    <xdr:sp macro="" textlink="Processing!N5">
      <xdr:nvSpPr>
        <xdr:cNvPr id="17" name="TextBox 16">
          <a:extLst>
            <a:ext uri="{FF2B5EF4-FFF2-40B4-BE49-F238E27FC236}">
              <a16:creationId xmlns:a16="http://schemas.microsoft.com/office/drawing/2014/main" id="{00000000-0008-0000-0000-000011000000}"/>
            </a:ext>
          </a:extLst>
        </xdr:cNvPr>
        <xdr:cNvSpPr txBox="1"/>
      </xdr:nvSpPr>
      <xdr:spPr>
        <a:xfrm>
          <a:off x="7732395" y="5071110"/>
          <a:ext cx="1641158"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28C5B4-8D0A-4A29-869D-C8FD1D91BE43}" type="TxLink">
            <a:rPr lang="en-US" sz="1200" b="1" i="0" u="none" strike="noStrike">
              <a:solidFill>
                <a:srgbClr val="000000"/>
              </a:solidFill>
              <a:latin typeface="Aptos Narrow"/>
              <a:ea typeface="+mn-ea"/>
              <a:cs typeface="+mn-cs"/>
            </a:rPr>
            <a:pPr marL="0" indent="0" algn="ctr"/>
            <a:t>Sales Funnel</a:t>
          </a:fld>
          <a:endParaRPr lang="ru-RU" sz="1200" b="1" i="0" u="none" strike="noStrike">
            <a:solidFill>
              <a:srgbClr val="000000"/>
            </a:solidFill>
            <a:latin typeface="Aptos Narrow"/>
            <a:ea typeface="+mn-ea"/>
            <a:cs typeface="+mn-cs"/>
          </a:endParaRPr>
        </a:p>
      </xdr:txBody>
    </xdr:sp>
    <xdr:clientData/>
  </xdr:twoCellAnchor>
  <xdr:twoCellAnchor>
    <xdr:from>
      <xdr:col>16</xdr:col>
      <xdr:colOff>421005</xdr:colOff>
      <xdr:row>28</xdr:row>
      <xdr:rowOff>175260</xdr:rowOff>
    </xdr:from>
    <xdr:to>
      <xdr:col>21</xdr:col>
      <xdr:colOff>481965</xdr:colOff>
      <xdr:row>38</xdr:row>
      <xdr:rowOff>83820</xdr:rowOff>
    </xdr:to>
    <xdr:graphicFrame macro="">
      <xdr:nvGraphicFramePr>
        <xdr:cNvPr id="24" name="Chart 23">
          <a:extLst>
            <a:ext uri="{FF2B5EF4-FFF2-40B4-BE49-F238E27FC236}">
              <a16:creationId xmlns:a16="http://schemas.microsoft.com/office/drawing/2014/main" id="{00000000-0008-0000-00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531495</xdr:colOff>
      <xdr:row>28</xdr:row>
      <xdr:rowOff>89775</xdr:rowOff>
    </xdr:from>
    <xdr:to>
      <xdr:col>12</xdr:col>
      <xdr:colOff>150994</xdr:colOff>
      <xdr:row>37</xdr:row>
      <xdr:rowOff>108346</xdr:rowOff>
    </xdr:to>
    <xdr:grpSp>
      <xdr:nvGrpSpPr>
        <xdr:cNvPr id="27" name="Group 26">
          <a:extLst>
            <a:ext uri="{FF2B5EF4-FFF2-40B4-BE49-F238E27FC236}">
              <a16:creationId xmlns:a16="http://schemas.microsoft.com/office/drawing/2014/main" id="{00000000-0008-0000-0000-00001B000000}"/>
            </a:ext>
          </a:extLst>
        </xdr:cNvPr>
        <xdr:cNvGrpSpPr/>
      </xdr:nvGrpSpPr>
      <xdr:grpSpPr>
        <a:xfrm>
          <a:off x="4698683" y="5423775"/>
          <a:ext cx="2596061" cy="1733071"/>
          <a:chOff x="10634217" y="3558540"/>
          <a:chExt cx="2667499" cy="1664491"/>
        </a:xfrm>
      </xdr:grpSpPr>
      <xdr:graphicFrame macro="">
        <xdr:nvGraphicFramePr>
          <xdr:cNvPr id="28" name="Chart 27">
            <a:extLst>
              <a:ext uri="{FF2B5EF4-FFF2-40B4-BE49-F238E27FC236}">
                <a16:creationId xmlns:a16="http://schemas.microsoft.com/office/drawing/2014/main" id="{00000000-0008-0000-0000-00001C000000}"/>
              </a:ext>
            </a:extLst>
          </xdr:cNvPr>
          <xdr:cNvGraphicFramePr/>
        </xdr:nvGraphicFramePr>
        <xdr:xfrm>
          <a:off x="11456598" y="3563937"/>
          <a:ext cx="1845118" cy="1659094"/>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1" name="Chart 30">
            <a:extLst>
              <a:ext uri="{FF2B5EF4-FFF2-40B4-BE49-F238E27FC236}">
                <a16:creationId xmlns:a16="http://schemas.microsoft.com/office/drawing/2014/main" id="{00000000-0008-0000-0000-00001F000000}"/>
              </a:ext>
            </a:extLst>
          </xdr:cNvPr>
          <xdr:cNvGraphicFramePr/>
        </xdr:nvGraphicFramePr>
        <xdr:xfrm>
          <a:off x="10634217" y="3558540"/>
          <a:ext cx="1845117" cy="1660607"/>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32" name="Chart 31">
            <a:extLst>
              <a:ext uri="{FF2B5EF4-FFF2-40B4-BE49-F238E27FC236}">
                <a16:creationId xmlns:a16="http://schemas.microsoft.com/office/drawing/2014/main" id="{00000000-0008-0000-0000-000020000000}"/>
              </a:ext>
            </a:extLst>
          </xdr:cNvPr>
          <xdr:cNvGraphicFramePr/>
        </xdr:nvGraphicFramePr>
        <xdr:xfrm>
          <a:off x="10812780" y="3652740"/>
          <a:ext cx="1478611" cy="1478567"/>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38" name="Chart 37">
            <a:extLst>
              <a:ext uri="{FF2B5EF4-FFF2-40B4-BE49-F238E27FC236}">
                <a16:creationId xmlns:a16="http://schemas.microsoft.com/office/drawing/2014/main" id="{00000000-0008-0000-0000-000026000000}"/>
              </a:ext>
            </a:extLst>
          </xdr:cNvPr>
          <xdr:cNvGraphicFramePr>
            <a:graphicFrameLocks/>
          </xdr:cNvGraphicFramePr>
        </xdr:nvGraphicFramePr>
        <xdr:xfrm>
          <a:off x="11658600" y="3657600"/>
          <a:ext cx="1478611" cy="1478567"/>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8</xdr:col>
      <xdr:colOff>413634</xdr:colOff>
      <xdr:row>26</xdr:row>
      <xdr:rowOff>118110</xdr:rowOff>
    </xdr:from>
    <xdr:to>
      <xdr:col>11</xdr:col>
      <xdr:colOff>268854</xdr:colOff>
      <xdr:row>28</xdr:row>
      <xdr:rowOff>87630</xdr:rowOff>
    </xdr:to>
    <xdr:sp macro="" textlink="Processing!N17">
      <xdr:nvSpPr>
        <xdr:cNvPr id="41" name="TextBox 40">
          <a:extLst>
            <a:ext uri="{FF2B5EF4-FFF2-40B4-BE49-F238E27FC236}">
              <a16:creationId xmlns:a16="http://schemas.microsoft.com/office/drawing/2014/main" id="{00000000-0008-0000-0000-000029000000}"/>
            </a:ext>
          </a:extLst>
        </xdr:cNvPr>
        <xdr:cNvSpPr txBox="1"/>
      </xdr:nvSpPr>
      <xdr:spPr>
        <a:xfrm>
          <a:off x="5176134" y="5071110"/>
          <a:ext cx="1641158"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21D533-8C1A-44DC-8B8E-DD056D2BF49C}" type="TxLink">
            <a:rPr lang="en-US" sz="1200" b="1" i="0" u="none" strike="noStrike">
              <a:solidFill>
                <a:srgbClr val="000000"/>
              </a:solidFill>
              <a:latin typeface="Aptos Narrow"/>
              <a:ea typeface="+mn-ea"/>
              <a:cs typeface="+mn-cs"/>
            </a:rPr>
            <a:pPr marL="0" indent="0" algn="ctr"/>
            <a:t>Roadmap</a:t>
          </a:fld>
          <a:endParaRPr lang="ru-RU" sz="1200" b="1" i="0" u="none" strike="noStrike">
            <a:solidFill>
              <a:srgbClr val="000000"/>
            </a:solidFill>
            <a:latin typeface="Aptos Narrow"/>
            <a:ea typeface="+mn-ea"/>
            <a:cs typeface="+mn-cs"/>
          </a:endParaRPr>
        </a:p>
      </xdr:txBody>
    </xdr:sp>
    <xdr:clientData/>
  </xdr:twoCellAnchor>
  <xdr:twoCellAnchor>
    <xdr:from>
      <xdr:col>8</xdr:col>
      <xdr:colOff>325755</xdr:colOff>
      <xdr:row>33</xdr:row>
      <xdr:rowOff>106680</xdr:rowOff>
    </xdr:from>
    <xdr:to>
      <xdr:col>8</xdr:col>
      <xdr:colOff>508635</xdr:colOff>
      <xdr:row>34</xdr:row>
      <xdr:rowOff>152400</xdr:rowOff>
    </xdr:to>
    <xdr:sp macro="" textlink="">
      <xdr:nvSpPr>
        <xdr:cNvPr id="44" name="Arrow: Up 43">
          <a:extLst>
            <a:ext uri="{FF2B5EF4-FFF2-40B4-BE49-F238E27FC236}">
              <a16:creationId xmlns:a16="http://schemas.microsoft.com/office/drawing/2014/main" id="{00000000-0008-0000-0000-00002C000000}"/>
            </a:ext>
          </a:extLst>
        </xdr:cNvPr>
        <xdr:cNvSpPr/>
      </xdr:nvSpPr>
      <xdr:spPr>
        <a:xfrm>
          <a:off x="5088255" y="6393180"/>
          <a:ext cx="182880" cy="236220"/>
        </a:xfrm>
        <a:prstGeom prst="upArrow">
          <a:avLst/>
        </a:prstGeom>
        <a:solidFill>
          <a:srgbClr val="00C5A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165735</xdr:colOff>
      <xdr:row>33</xdr:row>
      <xdr:rowOff>22860</xdr:rowOff>
    </xdr:from>
    <xdr:to>
      <xdr:col>9</xdr:col>
      <xdr:colOff>88582</xdr:colOff>
      <xdr:row>33</xdr:row>
      <xdr:rowOff>68579</xdr:rowOff>
    </xdr:to>
    <xdr:sp macro="" textlink="">
      <xdr:nvSpPr>
        <xdr:cNvPr id="45" name="Rectangle 44">
          <a:extLst>
            <a:ext uri="{FF2B5EF4-FFF2-40B4-BE49-F238E27FC236}">
              <a16:creationId xmlns:a16="http://schemas.microsoft.com/office/drawing/2014/main" id="{00000000-0008-0000-0000-00002D000000}"/>
            </a:ext>
          </a:extLst>
        </xdr:cNvPr>
        <xdr:cNvSpPr/>
      </xdr:nvSpPr>
      <xdr:spPr>
        <a:xfrm>
          <a:off x="4928235" y="6309360"/>
          <a:ext cx="518160" cy="45719"/>
        </a:xfrm>
        <a:prstGeom prst="rect">
          <a:avLst/>
        </a:prstGeom>
        <a:solidFill>
          <a:srgbClr val="00C5A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188595</xdr:colOff>
      <xdr:row>31</xdr:row>
      <xdr:rowOff>15240</xdr:rowOff>
    </xdr:from>
    <xdr:to>
      <xdr:col>11</xdr:col>
      <xdr:colOff>371475</xdr:colOff>
      <xdr:row>32</xdr:row>
      <xdr:rowOff>60960</xdr:rowOff>
    </xdr:to>
    <xdr:sp macro="" textlink="">
      <xdr:nvSpPr>
        <xdr:cNvPr id="50" name="Arrow: Up 49">
          <a:extLst>
            <a:ext uri="{FF2B5EF4-FFF2-40B4-BE49-F238E27FC236}">
              <a16:creationId xmlns:a16="http://schemas.microsoft.com/office/drawing/2014/main" id="{00000000-0008-0000-0000-000032000000}"/>
            </a:ext>
          </a:extLst>
        </xdr:cNvPr>
        <xdr:cNvSpPr/>
      </xdr:nvSpPr>
      <xdr:spPr>
        <a:xfrm>
          <a:off x="6737033" y="5920740"/>
          <a:ext cx="182880" cy="236220"/>
        </a:xfrm>
        <a:prstGeom prst="upArrow">
          <a:avLst/>
        </a:prstGeom>
        <a:solidFill>
          <a:srgbClr val="008E7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35242</xdr:colOff>
      <xdr:row>32</xdr:row>
      <xdr:rowOff>121920</xdr:rowOff>
    </xdr:from>
    <xdr:to>
      <xdr:col>11</xdr:col>
      <xdr:colOff>539115</xdr:colOff>
      <xdr:row>32</xdr:row>
      <xdr:rowOff>167639</xdr:rowOff>
    </xdr:to>
    <xdr:sp macro="" textlink="">
      <xdr:nvSpPr>
        <xdr:cNvPr id="51" name="Rectangle 50">
          <a:extLst>
            <a:ext uri="{FF2B5EF4-FFF2-40B4-BE49-F238E27FC236}">
              <a16:creationId xmlns:a16="http://schemas.microsoft.com/office/drawing/2014/main" id="{00000000-0008-0000-0000-000033000000}"/>
            </a:ext>
          </a:extLst>
        </xdr:cNvPr>
        <xdr:cNvSpPr/>
      </xdr:nvSpPr>
      <xdr:spPr>
        <a:xfrm>
          <a:off x="6583680" y="6217920"/>
          <a:ext cx="503873" cy="45719"/>
        </a:xfrm>
        <a:prstGeom prst="rect">
          <a:avLst/>
        </a:prstGeom>
        <a:solidFill>
          <a:srgbClr val="008E7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69782</xdr:colOff>
      <xdr:row>34</xdr:row>
      <xdr:rowOff>34290</xdr:rowOff>
    </xdr:from>
    <xdr:to>
      <xdr:col>10</xdr:col>
      <xdr:colOff>96203</xdr:colOff>
      <xdr:row>37</xdr:row>
      <xdr:rowOff>160020</xdr:rowOff>
    </xdr:to>
    <xdr:sp macro="" textlink="Processing!$O$17">
      <xdr:nvSpPr>
        <xdr:cNvPr id="52" name="TextBox 51">
          <a:extLst>
            <a:ext uri="{FF2B5EF4-FFF2-40B4-BE49-F238E27FC236}">
              <a16:creationId xmlns:a16="http://schemas.microsoft.com/office/drawing/2014/main" id="{00000000-0008-0000-0000-000034000000}"/>
            </a:ext>
          </a:extLst>
        </xdr:cNvPr>
        <xdr:cNvSpPr txBox="1"/>
      </xdr:nvSpPr>
      <xdr:spPr>
        <a:xfrm>
          <a:off x="4832282" y="6511290"/>
          <a:ext cx="1217046" cy="697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5677D31-26B6-4F2A-AFB9-9F1632E3A67F}" type="TxLink">
            <a:rPr lang="en-US" sz="1100" b="0" i="0" u="none" strike="noStrike">
              <a:solidFill>
                <a:srgbClr val="000000"/>
              </a:solidFill>
              <a:latin typeface="Aptos Narrow"/>
              <a:ea typeface="+mn-ea"/>
              <a:cs typeface="+mn-cs"/>
            </a:rPr>
            <a:pPr marL="0" indent="0" algn="l"/>
            <a:t>Project Plan Starting Point</a:t>
          </a:fld>
          <a:endParaRPr lang="ru-RU" sz="1200" b="1" i="0" u="none" strike="noStrike">
            <a:solidFill>
              <a:srgbClr val="000000"/>
            </a:solidFill>
            <a:latin typeface="Aptos Narrow"/>
            <a:ea typeface="+mn-ea"/>
            <a:cs typeface="+mn-cs"/>
          </a:endParaRPr>
        </a:p>
      </xdr:txBody>
    </xdr:sp>
    <xdr:clientData/>
  </xdr:twoCellAnchor>
  <xdr:twoCellAnchor>
    <xdr:from>
      <xdr:col>10</xdr:col>
      <xdr:colOff>31682</xdr:colOff>
      <xdr:row>28</xdr:row>
      <xdr:rowOff>19050</xdr:rowOff>
    </xdr:from>
    <xdr:to>
      <xdr:col>12</xdr:col>
      <xdr:colOff>58103</xdr:colOff>
      <xdr:row>31</xdr:row>
      <xdr:rowOff>144780</xdr:rowOff>
    </xdr:to>
    <xdr:sp macro="" textlink="Processing!$O$30">
      <xdr:nvSpPr>
        <xdr:cNvPr id="53" name="TextBox 52">
          <a:extLst>
            <a:ext uri="{FF2B5EF4-FFF2-40B4-BE49-F238E27FC236}">
              <a16:creationId xmlns:a16="http://schemas.microsoft.com/office/drawing/2014/main" id="{00000000-0008-0000-0000-000035000000}"/>
            </a:ext>
          </a:extLst>
        </xdr:cNvPr>
        <xdr:cNvSpPr txBox="1"/>
      </xdr:nvSpPr>
      <xdr:spPr>
        <a:xfrm>
          <a:off x="5984807" y="5353050"/>
          <a:ext cx="1217046" cy="697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0F7DE63-615A-4FBD-8BAD-D9AFFE0F9A4A}" type="TxLink">
            <a:rPr lang="en-US" sz="1100" b="0" i="0" u="none" strike="noStrike">
              <a:solidFill>
                <a:srgbClr val="000000"/>
              </a:solidFill>
              <a:latin typeface="Aptos Narrow"/>
              <a:ea typeface="+mn-ea"/>
              <a:cs typeface="+mn-cs"/>
            </a:rPr>
            <a:pPr marL="0" indent="0" algn="r"/>
            <a:t>Scaling Up the Next Cycle</a:t>
          </a:fld>
          <a:endParaRPr lang="ru-RU" sz="1200" b="0" i="0" u="none" strike="noStrike">
            <a:solidFill>
              <a:srgbClr val="000000"/>
            </a:solidFill>
            <a:latin typeface="Aptos Narrow"/>
            <a:ea typeface="+mn-ea"/>
            <a:cs typeface="+mn-cs"/>
          </a:endParaRPr>
        </a:p>
      </xdr:txBody>
    </xdr:sp>
    <xdr:clientData/>
  </xdr:twoCellAnchor>
  <xdr:twoCellAnchor>
    <xdr:from>
      <xdr:col>10</xdr:col>
      <xdr:colOff>458656</xdr:colOff>
      <xdr:row>26</xdr:row>
      <xdr:rowOff>152726</xdr:rowOff>
    </xdr:from>
    <xdr:to>
      <xdr:col>12</xdr:col>
      <xdr:colOff>104520</xdr:colOff>
      <xdr:row>28</xdr:row>
      <xdr:rowOff>133025</xdr:rowOff>
    </xdr:to>
    <xdr:sp macro="" textlink="Processing!R17">
      <xdr:nvSpPr>
        <xdr:cNvPr id="54" name="TextBox 53">
          <a:extLst>
            <a:ext uri="{FF2B5EF4-FFF2-40B4-BE49-F238E27FC236}">
              <a16:creationId xmlns:a16="http://schemas.microsoft.com/office/drawing/2014/main" id="{00000000-0008-0000-0000-000036000000}"/>
            </a:ext>
          </a:extLst>
        </xdr:cNvPr>
        <xdr:cNvSpPr txBox="1"/>
      </xdr:nvSpPr>
      <xdr:spPr>
        <a:xfrm>
          <a:off x="6411781" y="5105726"/>
          <a:ext cx="836489" cy="361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8447F7-F3D0-49B0-951D-1EE78476A9EB}" type="TxLink">
            <a:rPr lang="en-US" sz="2000" b="0" i="0" u="none" strike="noStrike">
              <a:solidFill>
                <a:srgbClr val="000000"/>
              </a:solidFill>
              <a:latin typeface="Aptos Narrow"/>
              <a:ea typeface="+mn-ea"/>
              <a:cs typeface="+mn-cs"/>
            </a:rPr>
            <a:pPr marL="0" indent="0" algn="ctr"/>
            <a:t>83%</a:t>
          </a:fld>
          <a:endParaRPr lang="ru-RU" sz="2400" b="0" i="0" u="none" strike="noStrike">
            <a:solidFill>
              <a:srgbClr val="000000"/>
            </a:solidFill>
            <a:latin typeface="Aptos Narrow"/>
            <a:ea typeface="+mn-ea"/>
            <a:cs typeface="+mn-cs"/>
          </a:endParaRPr>
        </a:p>
      </xdr:txBody>
    </xdr:sp>
    <xdr:clientData/>
  </xdr:twoCellAnchor>
  <xdr:twoCellAnchor>
    <xdr:from>
      <xdr:col>7</xdr:col>
      <xdr:colOff>523875</xdr:colOff>
      <xdr:row>3</xdr:row>
      <xdr:rowOff>152400</xdr:rowOff>
    </xdr:from>
    <xdr:to>
      <xdr:col>11</xdr:col>
      <xdr:colOff>188595</xdr:colOff>
      <xdr:row>9</xdr:row>
      <xdr:rowOff>60960</xdr:rowOff>
    </xdr:to>
    <xdr:graphicFrame macro="">
      <xdr:nvGraphicFramePr>
        <xdr:cNvPr id="55" name="Chart 54">
          <a:extLst>
            <a:ext uri="{FF2B5EF4-FFF2-40B4-BE49-F238E27FC236}">
              <a16:creationId xmlns:a16="http://schemas.microsoft.com/office/drawing/2014/main" id="{00000000-0008-0000-00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424815</xdr:colOff>
      <xdr:row>3</xdr:row>
      <xdr:rowOff>114300</xdr:rowOff>
    </xdr:from>
    <xdr:to>
      <xdr:col>22</xdr:col>
      <xdr:colOff>4763</xdr:colOff>
      <xdr:row>9</xdr:row>
      <xdr:rowOff>22860</xdr:rowOff>
    </xdr:to>
    <xdr:graphicFrame macro="">
      <xdr:nvGraphicFramePr>
        <xdr:cNvPr id="56" name="Chart 55">
          <a:extLst>
            <a:ext uri="{FF2B5EF4-FFF2-40B4-BE49-F238E27FC236}">
              <a16:creationId xmlns:a16="http://schemas.microsoft.com/office/drawing/2014/main" id="{00000000-0008-0000-00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325755</xdr:colOff>
      <xdr:row>2</xdr:row>
      <xdr:rowOff>85782</xdr:rowOff>
    </xdr:from>
    <xdr:to>
      <xdr:col>14</xdr:col>
      <xdr:colOff>508635</xdr:colOff>
      <xdr:row>9</xdr:row>
      <xdr:rowOff>17762</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6874193" y="466782"/>
          <a:ext cx="1968817" cy="1265480"/>
          <a:chOff x="5536546" y="337242"/>
          <a:chExt cx="2011680" cy="1212140"/>
        </a:xfrm>
        <a:effectLst>
          <a:outerShdw blurRad="50800" dist="38100" dir="2700000" algn="tl" rotWithShape="0">
            <a:prstClr val="black">
              <a:alpha val="40000"/>
            </a:prstClr>
          </a:outerShdw>
        </a:effectLst>
      </xdr:grpSpPr>
      <xdr:graphicFrame macro="">
        <xdr:nvGraphicFramePr>
          <xdr:cNvPr id="58" name="Chart 57">
            <a:extLst>
              <a:ext uri="{FF2B5EF4-FFF2-40B4-BE49-F238E27FC236}">
                <a16:creationId xmlns:a16="http://schemas.microsoft.com/office/drawing/2014/main" id="{00000000-0008-0000-0000-00003A000000}"/>
              </a:ext>
            </a:extLst>
          </xdr:cNvPr>
          <xdr:cNvGraphicFramePr>
            <a:graphicFrameLocks/>
          </xdr:cNvGraphicFramePr>
        </xdr:nvGraphicFramePr>
        <xdr:xfrm>
          <a:off x="5708254" y="500299"/>
          <a:ext cx="1123692" cy="967504"/>
        </xdr:xfrm>
        <a:graphic>
          <a:graphicData uri="http://schemas.openxmlformats.org/drawingml/2006/chart">
            <c:chart xmlns:c="http://schemas.openxmlformats.org/drawingml/2006/chart" xmlns:r="http://schemas.openxmlformats.org/officeDocument/2006/relationships" r:id="rId17"/>
          </a:graphicData>
        </a:graphic>
      </xdr:graphicFrame>
      <xdr:sp macro="" textlink="">
        <xdr:nvSpPr>
          <xdr:cNvPr id="60" name="Freeform: Shape 59">
            <a:extLst>
              <a:ext uri="{FF2B5EF4-FFF2-40B4-BE49-F238E27FC236}">
                <a16:creationId xmlns:a16="http://schemas.microsoft.com/office/drawing/2014/main" id="{00000000-0008-0000-0000-00003C000000}"/>
              </a:ext>
            </a:extLst>
          </xdr:cNvPr>
          <xdr:cNvSpPr/>
        </xdr:nvSpPr>
        <xdr:spPr>
          <a:xfrm>
            <a:off x="5536546" y="337242"/>
            <a:ext cx="2011680" cy="1212140"/>
          </a:xfrm>
          <a:custGeom>
            <a:avLst/>
            <a:gdLst>
              <a:gd name="connsiteX0" fmla="*/ 657560 w 2011680"/>
              <a:gd name="connsiteY0" fmla="*/ 841353 h 1188720"/>
              <a:gd name="connsiteX1" fmla="*/ 642040 w 2011680"/>
              <a:gd name="connsiteY1" fmla="*/ 878577 h 1188720"/>
              <a:gd name="connsiteX2" fmla="*/ 685885 w 2011680"/>
              <a:gd name="connsiteY2" fmla="*/ 945175 h 1188720"/>
              <a:gd name="connsiteX3" fmla="*/ 700804 w 2011680"/>
              <a:gd name="connsiteY3" fmla="*/ 960283 h 1188720"/>
              <a:gd name="connsiteX4" fmla="*/ 706780 w 2011680"/>
              <a:gd name="connsiteY4" fmla="*/ 961661 h 1188720"/>
              <a:gd name="connsiteX5" fmla="*/ 706780 w 2011680"/>
              <a:gd name="connsiteY5" fmla="*/ 962131 h 1188720"/>
              <a:gd name="connsiteX6" fmla="*/ 716024 w 2011680"/>
              <a:gd name="connsiteY6" fmla="*/ 962131 h 1188720"/>
              <a:gd name="connsiteX7" fmla="*/ 737481 w 2011680"/>
              <a:gd name="connsiteY7" fmla="*/ 962131 h 1188720"/>
              <a:gd name="connsiteX8" fmla="*/ 737556 w 2011680"/>
              <a:gd name="connsiteY8" fmla="*/ 962131 h 1188720"/>
              <a:gd name="connsiteX9" fmla="*/ 758984 w 2011680"/>
              <a:gd name="connsiteY9" fmla="*/ 962131 h 1188720"/>
              <a:gd name="connsiteX10" fmla="*/ 759013 w 2011680"/>
              <a:gd name="connsiteY10" fmla="*/ 962131 h 1188720"/>
              <a:gd name="connsiteX11" fmla="*/ 789153 w 2011680"/>
              <a:gd name="connsiteY11" fmla="*/ 945175 h 1188720"/>
              <a:gd name="connsiteX12" fmla="*/ 832997 w 2011680"/>
              <a:gd name="connsiteY12" fmla="*/ 878577 h 1188720"/>
              <a:gd name="connsiteX13" fmla="*/ 817477 w 2011680"/>
              <a:gd name="connsiteY13" fmla="*/ 841353 h 1188720"/>
              <a:gd name="connsiteX14" fmla="*/ 757722 w 2011680"/>
              <a:gd name="connsiteY14" fmla="*/ 841440 h 1188720"/>
              <a:gd name="connsiteX15" fmla="*/ 717316 w 2011680"/>
              <a:gd name="connsiteY15" fmla="*/ 841440 h 1188720"/>
              <a:gd name="connsiteX16" fmla="*/ 566764 w 2011680"/>
              <a:gd name="connsiteY16" fmla="*/ 705416 h 1188720"/>
              <a:gd name="connsiteX17" fmla="*/ 551244 w 2011680"/>
              <a:gd name="connsiteY17" fmla="*/ 742639 h 1188720"/>
              <a:gd name="connsiteX18" fmla="*/ 595089 w 2011680"/>
              <a:gd name="connsiteY18" fmla="*/ 809237 h 1188720"/>
              <a:gd name="connsiteX19" fmla="*/ 625228 w 2011680"/>
              <a:gd name="connsiteY19" fmla="*/ 826193 h 1188720"/>
              <a:gd name="connsiteX20" fmla="*/ 737481 w 2011680"/>
              <a:gd name="connsiteY20" fmla="*/ 826193 h 1188720"/>
              <a:gd name="connsiteX21" fmla="*/ 737481 w 2011680"/>
              <a:gd name="connsiteY21" fmla="*/ 826193 h 1188720"/>
              <a:gd name="connsiteX22" fmla="*/ 849734 w 2011680"/>
              <a:gd name="connsiteY22" fmla="*/ 826193 h 1188720"/>
              <a:gd name="connsiteX23" fmla="*/ 879874 w 2011680"/>
              <a:gd name="connsiteY23" fmla="*/ 809237 h 1188720"/>
              <a:gd name="connsiteX24" fmla="*/ 923719 w 2011680"/>
              <a:gd name="connsiteY24" fmla="*/ 742639 h 1188720"/>
              <a:gd name="connsiteX25" fmla="*/ 908198 w 2011680"/>
              <a:gd name="connsiteY25" fmla="*/ 705416 h 1188720"/>
              <a:gd name="connsiteX26" fmla="*/ 737481 w 2011680"/>
              <a:gd name="connsiteY26" fmla="*/ 705664 h 1188720"/>
              <a:gd name="connsiteX27" fmla="*/ 479074 w 2011680"/>
              <a:gd name="connsiteY27" fmla="*/ 569478 h 1188720"/>
              <a:gd name="connsiteX28" fmla="*/ 463554 w 2011680"/>
              <a:gd name="connsiteY28" fmla="*/ 606701 h 1188720"/>
              <a:gd name="connsiteX29" fmla="*/ 507399 w 2011680"/>
              <a:gd name="connsiteY29" fmla="*/ 673300 h 1188720"/>
              <a:gd name="connsiteX30" fmla="*/ 537539 w 2011680"/>
              <a:gd name="connsiteY30" fmla="*/ 690256 h 1188720"/>
              <a:gd name="connsiteX31" fmla="*/ 596141 w 2011680"/>
              <a:gd name="connsiteY31" fmla="*/ 690256 h 1188720"/>
              <a:gd name="connsiteX32" fmla="*/ 737481 w 2011680"/>
              <a:gd name="connsiteY32" fmla="*/ 690256 h 1188720"/>
              <a:gd name="connsiteX33" fmla="*/ 738881 w 2011680"/>
              <a:gd name="connsiteY33" fmla="*/ 690256 h 1188720"/>
              <a:gd name="connsiteX34" fmla="*/ 936827 w 2011680"/>
              <a:gd name="connsiteY34" fmla="*/ 690256 h 1188720"/>
              <a:gd name="connsiteX35" fmla="*/ 938823 w 2011680"/>
              <a:gd name="connsiteY35" fmla="*/ 690256 h 1188720"/>
              <a:gd name="connsiteX36" fmla="*/ 968963 w 2011680"/>
              <a:gd name="connsiteY36" fmla="*/ 673300 h 1188720"/>
              <a:gd name="connsiteX37" fmla="*/ 1012808 w 2011680"/>
              <a:gd name="connsiteY37" fmla="*/ 606701 h 1188720"/>
              <a:gd name="connsiteX38" fmla="*/ 997287 w 2011680"/>
              <a:gd name="connsiteY38" fmla="*/ 569478 h 1188720"/>
              <a:gd name="connsiteX39" fmla="*/ 936827 w 2011680"/>
              <a:gd name="connsiteY39" fmla="*/ 569566 h 1188720"/>
              <a:gd name="connsiteX40" fmla="*/ 936827 w 2011680"/>
              <a:gd name="connsiteY40" fmla="*/ 569565 h 1188720"/>
              <a:gd name="connsiteX41" fmla="*/ 596141 w 2011680"/>
              <a:gd name="connsiteY41" fmla="*/ 569565 h 1188720"/>
              <a:gd name="connsiteX42" fmla="*/ 596141 w 2011680"/>
              <a:gd name="connsiteY42" fmla="*/ 569649 h 1188720"/>
              <a:gd name="connsiteX43" fmla="*/ 388175 w 2011680"/>
              <a:gd name="connsiteY43" fmla="*/ 433541 h 1188720"/>
              <a:gd name="connsiteX44" fmla="*/ 372655 w 2011680"/>
              <a:gd name="connsiteY44" fmla="*/ 470764 h 1188720"/>
              <a:gd name="connsiteX45" fmla="*/ 416500 w 2011680"/>
              <a:gd name="connsiteY45" fmla="*/ 537362 h 1188720"/>
              <a:gd name="connsiteX46" fmla="*/ 446639 w 2011680"/>
              <a:gd name="connsiteY46" fmla="*/ 554318 h 1188720"/>
              <a:gd name="connsiteX47" fmla="*/ 596141 w 2011680"/>
              <a:gd name="connsiteY47" fmla="*/ 554318 h 1188720"/>
              <a:gd name="connsiteX48" fmla="*/ 708388 w 2011680"/>
              <a:gd name="connsiteY48" fmla="*/ 554318 h 1188720"/>
              <a:gd name="connsiteX49" fmla="*/ 768277 w 2011680"/>
              <a:gd name="connsiteY49" fmla="*/ 554318 h 1188720"/>
              <a:gd name="connsiteX50" fmla="*/ 936827 w 2011680"/>
              <a:gd name="connsiteY50" fmla="*/ 554318 h 1188720"/>
              <a:gd name="connsiteX51" fmla="*/ 1030026 w 2011680"/>
              <a:gd name="connsiteY51" fmla="*/ 554318 h 1188720"/>
              <a:gd name="connsiteX52" fmla="*/ 1060165 w 2011680"/>
              <a:gd name="connsiteY52" fmla="*/ 537362 h 1188720"/>
              <a:gd name="connsiteX53" fmla="*/ 1104010 w 2011680"/>
              <a:gd name="connsiteY53" fmla="*/ 470764 h 1188720"/>
              <a:gd name="connsiteX54" fmla="*/ 1088490 w 2011680"/>
              <a:gd name="connsiteY54" fmla="*/ 433541 h 1188720"/>
              <a:gd name="connsiteX55" fmla="*/ 936827 w 2011680"/>
              <a:gd name="connsiteY55" fmla="*/ 433761 h 1188720"/>
              <a:gd name="connsiteX56" fmla="*/ 936827 w 2011680"/>
              <a:gd name="connsiteY56" fmla="*/ 433628 h 1188720"/>
              <a:gd name="connsiteX57" fmla="*/ 596141 w 2011680"/>
              <a:gd name="connsiteY57" fmla="*/ 433628 h 1188720"/>
              <a:gd name="connsiteX58" fmla="*/ 596141 w 2011680"/>
              <a:gd name="connsiteY58" fmla="*/ 433843 h 1188720"/>
              <a:gd name="connsiteX59" fmla="*/ 298603 w 2011680"/>
              <a:gd name="connsiteY59" fmla="*/ 297603 h 1188720"/>
              <a:gd name="connsiteX60" fmla="*/ 283083 w 2011680"/>
              <a:gd name="connsiteY60" fmla="*/ 334826 h 1188720"/>
              <a:gd name="connsiteX61" fmla="*/ 326928 w 2011680"/>
              <a:gd name="connsiteY61" fmla="*/ 401425 h 1188720"/>
              <a:gd name="connsiteX62" fmla="*/ 357067 w 2011680"/>
              <a:gd name="connsiteY62" fmla="*/ 418381 h 1188720"/>
              <a:gd name="connsiteX63" fmla="*/ 618816 w 2011680"/>
              <a:gd name="connsiteY63" fmla="*/ 418381 h 1188720"/>
              <a:gd name="connsiteX64" fmla="*/ 618816 w 2011680"/>
              <a:gd name="connsiteY64" fmla="*/ 418381 h 1188720"/>
              <a:gd name="connsiteX65" fmla="*/ 857560 w 2011680"/>
              <a:gd name="connsiteY65" fmla="*/ 418381 h 1188720"/>
              <a:gd name="connsiteX66" fmla="*/ 857560 w 2011680"/>
              <a:gd name="connsiteY66" fmla="*/ 418381 h 1188720"/>
              <a:gd name="connsiteX67" fmla="*/ 1119308 w 2011680"/>
              <a:gd name="connsiteY67" fmla="*/ 418381 h 1188720"/>
              <a:gd name="connsiteX68" fmla="*/ 1149448 w 2011680"/>
              <a:gd name="connsiteY68" fmla="*/ 401425 h 1188720"/>
              <a:gd name="connsiteX69" fmla="*/ 1193293 w 2011680"/>
              <a:gd name="connsiteY69" fmla="*/ 334826 h 1188720"/>
              <a:gd name="connsiteX70" fmla="*/ 1177772 w 2011680"/>
              <a:gd name="connsiteY70" fmla="*/ 297603 h 1188720"/>
              <a:gd name="connsiteX71" fmla="*/ 936827 w 2011680"/>
              <a:gd name="connsiteY71" fmla="*/ 297954 h 1188720"/>
              <a:gd name="connsiteX72" fmla="*/ 936827 w 2011680"/>
              <a:gd name="connsiteY72" fmla="*/ 297690 h 1188720"/>
              <a:gd name="connsiteX73" fmla="*/ 596141 w 2011680"/>
              <a:gd name="connsiteY73" fmla="*/ 297690 h 1188720"/>
              <a:gd name="connsiteX74" fmla="*/ 596141 w 2011680"/>
              <a:gd name="connsiteY74" fmla="*/ 298036 h 1188720"/>
              <a:gd name="connsiteX75" fmla="*/ 198124 w 2011680"/>
              <a:gd name="connsiteY75" fmla="*/ 0 h 1188720"/>
              <a:gd name="connsiteX76" fmla="*/ 1813556 w 2011680"/>
              <a:gd name="connsiteY76" fmla="*/ 0 h 1188720"/>
              <a:gd name="connsiteX77" fmla="*/ 2011680 w 2011680"/>
              <a:gd name="connsiteY77" fmla="*/ 198124 h 1188720"/>
              <a:gd name="connsiteX78" fmla="*/ 2011680 w 2011680"/>
              <a:gd name="connsiteY78" fmla="*/ 990596 h 1188720"/>
              <a:gd name="connsiteX79" fmla="*/ 1813556 w 2011680"/>
              <a:gd name="connsiteY79" fmla="*/ 1188720 h 1188720"/>
              <a:gd name="connsiteX80" fmla="*/ 198124 w 2011680"/>
              <a:gd name="connsiteY80" fmla="*/ 1188720 h 1188720"/>
              <a:gd name="connsiteX81" fmla="*/ 0 w 2011680"/>
              <a:gd name="connsiteY81" fmla="*/ 990596 h 1188720"/>
              <a:gd name="connsiteX82" fmla="*/ 0 w 2011680"/>
              <a:gd name="connsiteY82" fmla="*/ 198124 h 1188720"/>
              <a:gd name="connsiteX83" fmla="*/ 198124 w 2011680"/>
              <a:gd name="connsiteY83" fmla="*/ 0 h 11887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Lst>
            <a:rect l="l" t="t" r="r" b="b"/>
            <a:pathLst>
              <a:path w="2011680" h="1188720">
                <a:moveTo>
                  <a:pt x="657560" y="841353"/>
                </a:moveTo>
                <a:cubicBezTo>
                  <a:pt x="645820" y="841431"/>
                  <a:pt x="628478" y="855700"/>
                  <a:pt x="642040" y="878577"/>
                </a:cubicBezTo>
                <a:lnTo>
                  <a:pt x="685885" y="945175"/>
                </a:lnTo>
                <a:cubicBezTo>
                  <a:pt x="691611" y="954093"/>
                  <a:pt x="696182" y="958293"/>
                  <a:pt x="700804" y="960283"/>
                </a:cubicBezTo>
                <a:lnTo>
                  <a:pt x="706780" y="961661"/>
                </a:lnTo>
                <a:lnTo>
                  <a:pt x="706780" y="962131"/>
                </a:lnTo>
                <a:lnTo>
                  <a:pt x="716024" y="962131"/>
                </a:lnTo>
                <a:lnTo>
                  <a:pt x="737481" y="962131"/>
                </a:lnTo>
                <a:lnTo>
                  <a:pt x="737556" y="962131"/>
                </a:lnTo>
                <a:lnTo>
                  <a:pt x="758984" y="962131"/>
                </a:lnTo>
                <a:lnTo>
                  <a:pt x="759013" y="962131"/>
                </a:lnTo>
                <a:cubicBezTo>
                  <a:pt x="770867" y="961976"/>
                  <a:pt x="777700" y="963011"/>
                  <a:pt x="789153" y="945175"/>
                </a:cubicBezTo>
                <a:lnTo>
                  <a:pt x="832997" y="878577"/>
                </a:lnTo>
                <a:cubicBezTo>
                  <a:pt x="846559" y="855700"/>
                  <a:pt x="829217" y="841431"/>
                  <a:pt x="817477" y="841353"/>
                </a:cubicBezTo>
                <a:lnTo>
                  <a:pt x="757722" y="841440"/>
                </a:lnTo>
                <a:lnTo>
                  <a:pt x="717316" y="841440"/>
                </a:lnTo>
                <a:close/>
                <a:moveTo>
                  <a:pt x="566764" y="705416"/>
                </a:moveTo>
                <a:cubicBezTo>
                  <a:pt x="555024" y="705493"/>
                  <a:pt x="537682" y="719762"/>
                  <a:pt x="551244" y="742639"/>
                </a:cubicBezTo>
                <a:lnTo>
                  <a:pt x="595089" y="809237"/>
                </a:lnTo>
                <a:cubicBezTo>
                  <a:pt x="606541" y="827074"/>
                  <a:pt x="613375" y="826038"/>
                  <a:pt x="625228" y="826193"/>
                </a:cubicBezTo>
                <a:lnTo>
                  <a:pt x="737481" y="826193"/>
                </a:lnTo>
                <a:lnTo>
                  <a:pt x="737481" y="826193"/>
                </a:lnTo>
                <a:lnTo>
                  <a:pt x="849734" y="826193"/>
                </a:lnTo>
                <a:cubicBezTo>
                  <a:pt x="861588" y="826038"/>
                  <a:pt x="868422" y="827074"/>
                  <a:pt x="879874" y="809237"/>
                </a:cubicBezTo>
                <a:lnTo>
                  <a:pt x="923719" y="742639"/>
                </a:lnTo>
                <a:cubicBezTo>
                  <a:pt x="937280" y="719762"/>
                  <a:pt x="919939" y="705493"/>
                  <a:pt x="908198" y="705416"/>
                </a:cubicBezTo>
                <a:lnTo>
                  <a:pt x="737481" y="705664"/>
                </a:lnTo>
                <a:close/>
                <a:moveTo>
                  <a:pt x="479074" y="569478"/>
                </a:moveTo>
                <a:cubicBezTo>
                  <a:pt x="467334" y="569556"/>
                  <a:pt x="449992" y="583825"/>
                  <a:pt x="463554" y="606701"/>
                </a:cubicBezTo>
                <a:lnTo>
                  <a:pt x="507399" y="673300"/>
                </a:lnTo>
                <a:cubicBezTo>
                  <a:pt x="518851" y="691136"/>
                  <a:pt x="525685" y="690101"/>
                  <a:pt x="537539" y="690256"/>
                </a:cubicBezTo>
                <a:lnTo>
                  <a:pt x="596141" y="690256"/>
                </a:lnTo>
                <a:lnTo>
                  <a:pt x="737481" y="690256"/>
                </a:lnTo>
                <a:lnTo>
                  <a:pt x="738881" y="690256"/>
                </a:lnTo>
                <a:lnTo>
                  <a:pt x="936827" y="690256"/>
                </a:lnTo>
                <a:lnTo>
                  <a:pt x="938823" y="690256"/>
                </a:lnTo>
                <a:cubicBezTo>
                  <a:pt x="950677" y="690101"/>
                  <a:pt x="957511" y="691136"/>
                  <a:pt x="968963" y="673300"/>
                </a:cubicBezTo>
                <a:lnTo>
                  <a:pt x="1012808" y="606701"/>
                </a:lnTo>
                <a:cubicBezTo>
                  <a:pt x="1026370" y="583825"/>
                  <a:pt x="1009028" y="569556"/>
                  <a:pt x="997287" y="569478"/>
                </a:cubicBezTo>
                <a:lnTo>
                  <a:pt x="936827" y="569566"/>
                </a:lnTo>
                <a:lnTo>
                  <a:pt x="936827" y="569565"/>
                </a:lnTo>
                <a:lnTo>
                  <a:pt x="596141" y="569565"/>
                </a:lnTo>
                <a:lnTo>
                  <a:pt x="596141" y="569649"/>
                </a:lnTo>
                <a:close/>
                <a:moveTo>
                  <a:pt x="388175" y="433541"/>
                </a:moveTo>
                <a:cubicBezTo>
                  <a:pt x="376435" y="433618"/>
                  <a:pt x="359093" y="447887"/>
                  <a:pt x="372655" y="470764"/>
                </a:cubicBezTo>
                <a:lnTo>
                  <a:pt x="416500" y="537362"/>
                </a:lnTo>
                <a:cubicBezTo>
                  <a:pt x="427952" y="555198"/>
                  <a:pt x="434786" y="554163"/>
                  <a:pt x="446639" y="554318"/>
                </a:cubicBezTo>
                <a:lnTo>
                  <a:pt x="596141" y="554318"/>
                </a:lnTo>
                <a:lnTo>
                  <a:pt x="708388" y="554318"/>
                </a:lnTo>
                <a:lnTo>
                  <a:pt x="768277" y="554318"/>
                </a:lnTo>
                <a:lnTo>
                  <a:pt x="936827" y="554318"/>
                </a:lnTo>
                <a:lnTo>
                  <a:pt x="1030026" y="554318"/>
                </a:lnTo>
                <a:cubicBezTo>
                  <a:pt x="1041880" y="554163"/>
                  <a:pt x="1048713" y="555198"/>
                  <a:pt x="1060165" y="537362"/>
                </a:cubicBezTo>
                <a:lnTo>
                  <a:pt x="1104010" y="470764"/>
                </a:lnTo>
                <a:cubicBezTo>
                  <a:pt x="1117572" y="447887"/>
                  <a:pt x="1100230" y="433618"/>
                  <a:pt x="1088490" y="433541"/>
                </a:cubicBezTo>
                <a:lnTo>
                  <a:pt x="936827" y="433761"/>
                </a:lnTo>
                <a:lnTo>
                  <a:pt x="936827" y="433628"/>
                </a:lnTo>
                <a:lnTo>
                  <a:pt x="596141" y="433628"/>
                </a:lnTo>
                <a:lnTo>
                  <a:pt x="596141" y="433843"/>
                </a:lnTo>
                <a:close/>
                <a:moveTo>
                  <a:pt x="298603" y="297603"/>
                </a:moveTo>
                <a:cubicBezTo>
                  <a:pt x="286863" y="297681"/>
                  <a:pt x="269521" y="311949"/>
                  <a:pt x="283083" y="334826"/>
                </a:cubicBezTo>
                <a:lnTo>
                  <a:pt x="326928" y="401425"/>
                </a:lnTo>
                <a:cubicBezTo>
                  <a:pt x="338380" y="419261"/>
                  <a:pt x="345214" y="418226"/>
                  <a:pt x="357067" y="418381"/>
                </a:cubicBezTo>
                <a:lnTo>
                  <a:pt x="618816" y="418381"/>
                </a:lnTo>
                <a:lnTo>
                  <a:pt x="618816" y="418381"/>
                </a:lnTo>
                <a:lnTo>
                  <a:pt x="857560" y="418381"/>
                </a:lnTo>
                <a:lnTo>
                  <a:pt x="857560" y="418381"/>
                </a:lnTo>
                <a:lnTo>
                  <a:pt x="1119308" y="418381"/>
                </a:lnTo>
                <a:cubicBezTo>
                  <a:pt x="1131162" y="418226"/>
                  <a:pt x="1137996" y="419261"/>
                  <a:pt x="1149448" y="401425"/>
                </a:cubicBezTo>
                <a:lnTo>
                  <a:pt x="1193293" y="334826"/>
                </a:lnTo>
                <a:cubicBezTo>
                  <a:pt x="1206854" y="311949"/>
                  <a:pt x="1189513" y="297680"/>
                  <a:pt x="1177772" y="297603"/>
                </a:cubicBezTo>
                <a:lnTo>
                  <a:pt x="936827" y="297954"/>
                </a:lnTo>
                <a:lnTo>
                  <a:pt x="936827" y="297690"/>
                </a:lnTo>
                <a:lnTo>
                  <a:pt x="596141" y="297690"/>
                </a:lnTo>
                <a:lnTo>
                  <a:pt x="596141" y="298036"/>
                </a:lnTo>
                <a:close/>
                <a:moveTo>
                  <a:pt x="198124" y="0"/>
                </a:moveTo>
                <a:lnTo>
                  <a:pt x="1813556" y="0"/>
                </a:lnTo>
                <a:cubicBezTo>
                  <a:pt x="1922977" y="0"/>
                  <a:pt x="2011680" y="88703"/>
                  <a:pt x="2011680" y="198124"/>
                </a:cubicBezTo>
                <a:lnTo>
                  <a:pt x="2011680" y="990596"/>
                </a:lnTo>
                <a:cubicBezTo>
                  <a:pt x="2011680" y="1100017"/>
                  <a:pt x="1922977" y="1188720"/>
                  <a:pt x="1813556" y="1188720"/>
                </a:cubicBezTo>
                <a:lnTo>
                  <a:pt x="198124" y="1188720"/>
                </a:lnTo>
                <a:cubicBezTo>
                  <a:pt x="88703" y="1188720"/>
                  <a:pt x="0" y="1100017"/>
                  <a:pt x="0" y="990596"/>
                </a:cubicBezTo>
                <a:lnTo>
                  <a:pt x="0" y="198124"/>
                </a:lnTo>
                <a:cubicBezTo>
                  <a:pt x="0" y="88703"/>
                  <a:pt x="88703" y="0"/>
                  <a:pt x="198124" y="0"/>
                </a:cubicBezTo>
                <a:close/>
              </a:path>
            </a:pathLst>
          </a:custGeom>
          <a:gradFill>
            <a:gsLst>
              <a:gs pos="0">
                <a:srgbClr val="16C88C"/>
              </a:gs>
              <a:gs pos="100000">
                <a:srgbClr val="046A90"/>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ru-RU" sz="1100"/>
          </a:p>
        </xdr:txBody>
      </xdr:sp>
    </xdr:grpSp>
    <xdr:clientData/>
  </xdr:twoCellAnchor>
  <xdr:twoCellAnchor>
    <xdr:from>
      <xdr:col>15</xdr:col>
      <xdr:colOff>92740</xdr:colOff>
      <xdr:row>3</xdr:row>
      <xdr:rowOff>91440</xdr:rowOff>
    </xdr:from>
    <xdr:to>
      <xdr:col>17</xdr:col>
      <xdr:colOff>432929</xdr:colOff>
      <xdr:row>8</xdr:row>
      <xdr:rowOff>151847</xdr:rowOff>
    </xdr:to>
    <xdr:grpSp>
      <xdr:nvGrpSpPr>
        <xdr:cNvPr id="62" name="Group 61">
          <a:extLst>
            <a:ext uri="{FF2B5EF4-FFF2-40B4-BE49-F238E27FC236}">
              <a16:creationId xmlns:a16="http://schemas.microsoft.com/office/drawing/2014/main" id="{00000000-0008-0000-0000-00003E000000}"/>
            </a:ext>
          </a:extLst>
        </xdr:cNvPr>
        <xdr:cNvGrpSpPr/>
      </xdr:nvGrpSpPr>
      <xdr:grpSpPr>
        <a:xfrm>
          <a:off x="9022428" y="662940"/>
          <a:ext cx="1530814" cy="1012907"/>
          <a:chOff x="10705701" y="3556317"/>
          <a:chExt cx="2684384" cy="1662830"/>
        </a:xfrm>
      </xdr:grpSpPr>
      <xdr:graphicFrame macro="">
        <xdr:nvGraphicFramePr>
          <xdr:cNvPr id="63" name="Chart 62">
            <a:extLst>
              <a:ext uri="{FF2B5EF4-FFF2-40B4-BE49-F238E27FC236}">
                <a16:creationId xmlns:a16="http://schemas.microsoft.com/office/drawing/2014/main" id="{00000000-0008-0000-0000-00003F000000}"/>
              </a:ext>
            </a:extLst>
          </xdr:cNvPr>
          <xdr:cNvGraphicFramePr/>
        </xdr:nvGraphicFramePr>
        <xdr:xfrm>
          <a:off x="11544967" y="3556317"/>
          <a:ext cx="1845118" cy="1659094"/>
        </xdr:xfrm>
        <a:graphic>
          <a:graphicData uri="http://schemas.openxmlformats.org/drawingml/2006/chart">
            <c:chart xmlns:c="http://schemas.openxmlformats.org/drawingml/2006/chart" xmlns:r="http://schemas.openxmlformats.org/officeDocument/2006/relationships" r:id="rId18"/>
          </a:graphicData>
        </a:graphic>
      </xdr:graphicFrame>
      <xdr:graphicFrame macro="">
        <xdr:nvGraphicFramePr>
          <xdr:cNvPr id="64" name="Chart 63">
            <a:extLst>
              <a:ext uri="{FF2B5EF4-FFF2-40B4-BE49-F238E27FC236}">
                <a16:creationId xmlns:a16="http://schemas.microsoft.com/office/drawing/2014/main" id="{00000000-0008-0000-0000-000040000000}"/>
              </a:ext>
            </a:extLst>
          </xdr:cNvPr>
          <xdr:cNvGraphicFramePr/>
        </xdr:nvGraphicFramePr>
        <xdr:xfrm>
          <a:off x="10705701" y="3558538"/>
          <a:ext cx="1845116" cy="1660609"/>
        </xdr:xfrm>
        <a:graphic>
          <a:graphicData uri="http://schemas.openxmlformats.org/drawingml/2006/chart">
            <c:chart xmlns:c="http://schemas.openxmlformats.org/drawingml/2006/chart" xmlns:r="http://schemas.openxmlformats.org/officeDocument/2006/relationships" r:id="rId19"/>
          </a:graphicData>
        </a:graphic>
      </xdr:graphicFrame>
    </xdr:grpSp>
    <xdr:clientData/>
  </xdr:twoCellAnchor>
  <xdr:twoCellAnchor>
    <xdr:from>
      <xdr:col>8</xdr:col>
      <xdr:colOff>150495</xdr:colOff>
      <xdr:row>3</xdr:row>
      <xdr:rowOff>148590</xdr:rowOff>
    </xdr:from>
    <xdr:to>
      <xdr:col>11</xdr:col>
      <xdr:colOff>84253</xdr:colOff>
      <xdr:row>6</xdr:row>
      <xdr:rowOff>45720</xdr:rowOff>
    </xdr:to>
    <xdr:sp macro="" textlink="Processing!I15">
      <xdr:nvSpPr>
        <xdr:cNvPr id="68" name="TextBox 67">
          <a:extLst>
            <a:ext uri="{FF2B5EF4-FFF2-40B4-BE49-F238E27FC236}">
              <a16:creationId xmlns:a16="http://schemas.microsoft.com/office/drawing/2014/main" id="{00000000-0008-0000-0000-000044000000}"/>
            </a:ext>
          </a:extLst>
        </xdr:cNvPr>
        <xdr:cNvSpPr txBox="1"/>
      </xdr:nvSpPr>
      <xdr:spPr>
        <a:xfrm>
          <a:off x="4912995" y="720090"/>
          <a:ext cx="1719696"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BAD9722-28F9-4168-ADBC-28E3E3CDE6E1}"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r"/>
            <a:t> 13 823</a:t>
          </a:fld>
          <a:endParaRPr lang="ru-RU" sz="25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8</xdr:col>
      <xdr:colOff>77500</xdr:colOff>
      <xdr:row>2</xdr:row>
      <xdr:rowOff>34290</xdr:rowOff>
    </xdr:from>
    <xdr:to>
      <xdr:col>11</xdr:col>
      <xdr:colOff>84426</xdr:colOff>
      <xdr:row>4</xdr:row>
      <xdr:rowOff>114300</xdr:rowOff>
    </xdr:to>
    <xdr:sp macro="" textlink="Processing!F1">
      <xdr:nvSpPr>
        <xdr:cNvPr id="69" name="TextBox 68">
          <a:extLst>
            <a:ext uri="{FF2B5EF4-FFF2-40B4-BE49-F238E27FC236}">
              <a16:creationId xmlns:a16="http://schemas.microsoft.com/office/drawing/2014/main" id="{00000000-0008-0000-0000-000045000000}"/>
            </a:ext>
          </a:extLst>
        </xdr:cNvPr>
        <xdr:cNvSpPr txBox="1"/>
      </xdr:nvSpPr>
      <xdr:spPr>
        <a:xfrm>
          <a:off x="4840000" y="415290"/>
          <a:ext cx="1792864"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529571-A635-4DB7-9214-5120FA3F494C}"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ctr"/>
            <a:t>Visitors &amp; Buyers</a:t>
          </a:fld>
          <a:endParaRPr lang="ru-RU" sz="14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11</xdr:col>
      <xdr:colOff>413732</xdr:colOff>
      <xdr:row>2</xdr:row>
      <xdr:rowOff>34290</xdr:rowOff>
    </xdr:from>
    <xdr:to>
      <xdr:col>14</xdr:col>
      <xdr:colOff>420659</xdr:colOff>
      <xdr:row>4</xdr:row>
      <xdr:rowOff>114300</xdr:rowOff>
    </xdr:to>
    <xdr:sp macro="" textlink="Processing!N5">
      <xdr:nvSpPr>
        <xdr:cNvPr id="70" name="TextBox 69">
          <a:extLst>
            <a:ext uri="{FF2B5EF4-FFF2-40B4-BE49-F238E27FC236}">
              <a16:creationId xmlns:a16="http://schemas.microsoft.com/office/drawing/2014/main" id="{00000000-0008-0000-0000-000046000000}"/>
            </a:ext>
          </a:extLst>
        </xdr:cNvPr>
        <xdr:cNvSpPr txBox="1"/>
      </xdr:nvSpPr>
      <xdr:spPr>
        <a:xfrm>
          <a:off x="6962170" y="415290"/>
          <a:ext cx="1792864"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36505C-FFC0-40A0-9AE2-34B1EB12DE6E}"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Funnel</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15</xdr:col>
      <xdr:colOff>169892</xdr:colOff>
      <xdr:row>2</xdr:row>
      <xdr:rowOff>34290</xdr:rowOff>
    </xdr:from>
    <xdr:to>
      <xdr:col>18</xdr:col>
      <xdr:colOff>176819</xdr:colOff>
      <xdr:row>4</xdr:row>
      <xdr:rowOff>114300</xdr:rowOff>
    </xdr:to>
    <xdr:sp macro="" textlink="Processing!N17">
      <xdr:nvSpPr>
        <xdr:cNvPr id="71" name="TextBox 70">
          <a:extLst>
            <a:ext uri="{FF2B5EF4-FFF2-40B4-BE49-F238E27FC236}">
              <a16:creationId xmlns:a16="http://schemas.microsoft.com/office/drawing/2014/main" id="{00000000-0008-0000-0000-000047000000}"/>
            </a:ext>
          </a:extLst>
        </xdr:cNvPr>
        <xdr:cNvSpPr txBox="1"/>
      </xdr:nvSpPr>
      <xdr:spPr>
        <a:xfrm>
          <a:off x="9099580" y="415290"/>
          <a:ext cx="1792864"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0D4CD2-E935-449F-92DA-408652B8D58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Roadmap</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18</xdr:col>
      <xdr:colOff>505172</xdr:colOff>
      <xdr:row>2</xdr:row>
      <xdr:rowOff>34290</xdr:rowOff>
    </xdr:from>
    <xdr:to>
      <xdr:col>21</xdr:col>
      <xdr:colOff>512099</xdr:colOff>
      <xdr:row>4</xdr:row>
      <xdr:rowOff>114300</xdr:rowOff>
    </xdr:to>
    <xdr:sp macro="" textlink="Processing!S2">
      <xdr:nvSpPr>
        <xdr:cNvPr id="72" name="TextBox 71">
          <a:extLst>
            <a:ext uri="{FF2B5EF4-FFF2-40B4-BE49-F238E27FC236}">
              <a16:creationId xmlns:a16="http://schemas.microsoft.com/office/drawing/2014/main" id="{00000000-0008-0000-0000-000048000000}"/>
            </a:ext>
          </a:extLst>
        </xdr:cNvPr>
        <xdr:cNvSpPr txBox="1"/>
      </xdr:nvSpPr>
      <xdr:spPr>
        <a:xfrm>
          <a:off x="11220797" y="415290"/>
          <a:ext cx="1792865"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C4B1D6-8BB7-439B-8F06-B2F52B972E1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Volume</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16</xdr:col>
      <xdr:colOff>455295</xdr:colOff>
      <xdr:row>3</xdr:row>
      <xdr:rowOff>148590</xdr:rowOff>
    </xdr:from>
    <xdr:to>
      <xdr:col>18</xdr:col>
      <xdr:colOff>122354</xdr:colOff>
      <xdr:row>6</xdr:row>
      <xdr:rowOff>45720</xdr:rowOff>
    </xdr:to>
    <xdr:sp macro="" textlink="Processing!R17">
      <xdr:nvSpPr>
        <xdr:cNvPr id="73" name="TextBox 72">
          <a:extLst>
            <a:ext uri="{FF2B5EF4-FFF2-40B4-BE49-F238E27FC236}">
              <a16:creationId xmlns:a16="http://schemas.microsoft.com/office/drawing/2014/main" id="{00000000-0008-0000-0000-000049000000}"/>
            </a:ext>
          </a:extLst>
        </xdr:cNvPr>
        <xdr:cNvSpPr txBox="1"/>
      </xdr:nvSpPr>
      <xdr:spPr>
        <a:xfrm>
          <a:off x="9980295" y="720090"/>
          <a:ext cx="857684"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978D1C3-3E0B-47FB-A36C-E5C987A4E6A2}"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83%</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150495</xdr:colOff>
      <xdr:row>3</xdr:row>
      <xdr:rowOff>148590</xdr:rowOff>
    </xdr:from>
    <xdr:to>
      <xdr:col>14</xdr:col>
      <xdr:colOff>412866</xdr:colOff>
      <xdr:row>6</xdr:row>
      <xdr:rowOff>45720</xdr:rowOff>
    </xdr:to>
    <xdr:sp macro="" textlink="Processing!O13">
      <xdr:nvSpPr>
        <xdr:cNvPr id="74" name="TextBox 73">
          <a:extLst>
            <a:ext uri="{FF2B5EF4-FFF2-40B4-BE49-F238E27FC236}">
              <a16:creationId xmlns:a16="http://schemas.microsoft.com/office/drawing/2014/main" id="{00000000-0008-0000-0000-00004A000000}"/>
            </a:ext>
          </a:extLst>
        </xdr:cNvPr>
        <xdr:cNvSpPr txBox="1"/>
      </xdr:nvSpPr>
      <xdr:spPr>
        <a:xfrm>
          <a:off x="7889558" y="720090"/>
          <a:ext cx="857683"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81975AE-5527-4B7C-8401-B4B47834F5FA}"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21%</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19</xdr:col>
      <xdr:colOff>73342</xdr:colOff>
      <xdr:row>3</xdr:row>
      <xdr:rowOff>148590</xdr:rowOff>
    </xdr:from>
    <xdr:to>
      <xdr:col>21</xdr:col>
      <xdr:colOff>504306</xdr:colOff>
      <xdr:row>6</xdr:row>
      <xdr:rowOff>45720</xdr:rowOff>
    </xdr:to>
    <xdr:sp macro="" textlink="Processing!J30">
      <xdr:nvSpPr>
        <xdr:cNvPr id="75" name="TextBox 74">
          <a:extLst>
            <a:ext uri="{FF2B5EF4-FFF2-40B4-BE49-F238E27FC236}">
              <a16:creationId xmlns:a16="http://schemas.microsoft.com/office/drawing/2014/main" id="{00000000-0008-0000-0000-00004B000000}"/>
            </a:ext>
          </a:extLst>
        </xdr:cNvPr>
        <xdr:cNvSpPr txBox="1"/>
      </xdr:nvSpPr>
      <xdr:spPr>
        <a:xfrm>
          <a:off x="11384280" y="720090"/>
          <a:ext cx="1621589"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ADFFB18-6253-459B-A59A-8FEEBA778ABD}" type="TxLink">
            <a:rPr lang="en-US" sz="2500" b="0" i="0" u="none" strike="noStrike">
              <a:solidFill>
                <a:schemeClr val="bg1"/>
              </a:solidFill>
              <a:latin typeface="Aptos Narrow"/>
              <a:ea typeface="Tahoma" panose="020B0604030504040204" pitchFamily="34" charset="0"/>
              <a:cs typeface="Calibri" panose="020F0502020204030204" pitchFamily="34" charset="0"/>
            </a:rPr>
            <a:pPr marL="0" indent="0" algn="r"/>
            <a:t> $860,520 </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12</xdr:col>
      <xdr:colOff>588645</xdr:colOff>
      <xdr:row>28</xdr:row>
      <xdr:rowOff>3810</xdr:rowOff>
    </xdr:from>
    <xdr:to>
      <xdr:col>15</xdr:col>
      <xdr:colOff>443865</xdr:colOff>
      <xdr:row>29</xdr:row>
      <xdr:rowOff>156210</xdr:rowOff>
    </xdr:to>
    <xdr:sp macro="" textlink="Processing!O6">
      <xdr:nvSpPr>
        <xdr:cNvPr id="76" name="TextBox 75">
          <a:extLst>
            <a:ext uri="{FF2B5EF4-FFF2-40B4-BE49-F238E27FC236}">
              <a16:creationId xmlns:a16="http://schemas.microsoft.com/office/drawing/2014/main" id="{00000000-0008-0000-0000-00004C000000}"/>
            </a:ext>
          </a:extLst>
        </xdr:cNvPr>
        <xdr:cNvSpPr txBox="1"/>
      </xdr:nvSpPr>
      <xdr:spPr>
        <a:xfrm>
          <a:off x="7732395" y="5337810"/>
          <a:ext cx="1641158"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1556C6-801E-436A-954C-C292B29FED54}" type="TxLink">
            <a:rPr lang="en-US" sz="2000" b="0" i="0" u="none" strike="noStrike">
              <a:solidFill>
                <a:srgbClr val="000000"/>
              </a:solidFill>
              <a:latin typeface="Aptos Narrow"/>
              <a:ea typeface="+mn-ea"/>
              <a:cs typeface="+mn-cs"/>
            </a:rPr>
            <a:pPr marL="0" indent="0" algn="ctr"/>
            <a:t> 10 841</a:t>
          </a:fld>
          <a:endParaRPr lang="ru-RU" sz="4000" b="1" i="0" u="none" strike="noStrike">
            <a:solidFill>
              <a:srgbClr val="000000"/>
            </a:solidFill>
            <a:latin typeface="Aptos Narrow"/>
            <a:ea typeface="+mn-ea"/>
            <a:cs typeface="+mn-cs"/>
          </a:endParaRPr>
        </a:p>
      </xdr:txBody>
    </xdr:sp>
    <xdr:clientData/>
  </xdr:twoCellAnchor>
  <xdr:twoCellAnchor>
    <xdr:from>
      <xdr:col>12</xdr:col>
      <xdr:colOff>588645</xdr:colOff>
      <xdr:row>36</xdr:row>
      <xdr:rowOff>87630</xdr:rowOff>
    </xdr:from>
    <xdr:to>
      <xdr:col>15</xdr:col>
      <xdr:colOff>443865</xdr:colOff>
      <xdr:row>38</xdr:row>
      <xdr:rowOff>57150</xdr:rowOff>
    </xdr:to>
    <xdr:sp macro="" textlink="Processing!O12">
      <xdr:nvSpPr>
        <xdr:cNvPr id="77" name="TextBox 76">
          <a:extLst>
            <a:ext uri="{FF2B5EF4-FFF2-40B4-BE49-F238E27FC236}">
              <a16:creationId xmlns:a16="http://schemas.microsoft.com/office/drawing/2014/main" id="{00000000-0008-0000-0000-00004D000000}"/>
            </a:ext>
          </a:extLst>
        </xdr:cNvPr>
        <xdr:cNvSpPr txBox="1"/>
      </xdr:nvSpPr>
      <xdr:spPr>
        <a:xfrm>
          <a:off x="7732395" y="6945630"/>
          <a:ext cx="1641158"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19E1AC-85CB-44A5-A55A-113EF07EE1BE}" type="TxLink">
            <a:rPr lang="en-US" sz="1800" b="0" i="0" u="none" strike="noStrike">
              <a:solidFill>
                <a:srgbClr val="000000"/>
              </a:solidFill>
              <a:latin typeface="Aptos Narrow"/>
              <a:ea typeface="+mn-ea"/>
              <a:cs typeface="+mn-cs"/>
            </a:rPr>
            <a:pPr marL="0" indent="0" algn="ctr"/>
            <a:t> 2 269</a:t>
          </a:fld>
          <a:endParaRPr lang="ru-RU" sz="2000" b="1" i="0" u="none" strike="noStrike">
            <a:solidFill>
              <a:srgbClr val="000000"/>
            </a:solidFill>
            <a:latin typeface="Aptos Narrow"/>
            <a:ea typeface="+mn-ea"/>
            <a:cs typeface="+mn-cs"/>
          </a:endParaRPr>
        </a:p>
      </xdr:txBody>
    </xdr:sp>
    <xdr:clientData/>
  </xdr:twoCellAnchor>
  <xdr:twoCellAnchor>
    <xdr:from>
      <xdr:col>14</xdr:col>
      <xdr:colOff>295275</xdr:colOff>
      <xdr:row>33</xdr:row>
      <xdr:rowOff>163830</xdr:rowOff>
    </xdr:from>
    <xdr:to>
      <xdr:col>15</xdr:col>
      <xdr:colOff>557646</xdr:colOff>
      <xdr:row>36</xdr:row>
      <xdr:rowOff>60960</xdr:rowOff>
    </xdr:to>
    <xdr:sp macro="" textlink="Processing!O13">
      <xdr:nvSpPr>
        <xdr:cNvPr id="78" name="TextBox 77">
          <a:extLst>
            <a:ext uri="{FF2B5EF4-FFF2-40B4-BE49-F238E27FC236}">
              <a16:creationId xmlns:a16="http://schemas.microsoft.com/office/drawing/2014/main" id="{00000000-0008-0000-0000-00004E000000}"/>
            </a:ext>
          </a:extLst>
        </xdr:cNvPr>
        <xdr:cNvSpPr txBox="1"/>
      </xdr:nvSpPr>
      <xdr:spPr>
        <a:xfrm>
          <a:off x="8629650" y="6450330"/>
          <a:ext cx="857684" cy="46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81975AE-5527-4B7C-8401-B4B47834F5FA}" type="TxLink">
            <a:rPr lang="en-US" sz="20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rPr>
            <a:pPr marL="0" indent="0" algn="r"/>
            <a:t>21%</a:t>
          </a:fld>
          <a:endParaRPr lang="ru-RU" sz="20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12</xdr:col>
      <xdr:colOff>538479</xdr:colOff>
      <xdr:row>5</xdr:row>
      <xdr:rowOff>144780</xdr:rowOff>
    </xdr:from>
    <xdr:to>
      <xdr:col>14</xdr:col>
      <xdr:colOff>12382</xdr:colOff>
      <xdr:row>9</xdr:row>
      <xdr:rowOff>47996</xdr:rowOff>
    </xdr:to>
    <xdr:graphicFrame macro="">
      <xdr:nvGraphicFramePr>
        <xdr:cNvPr id="79" name="Chart 78">
          <a:extLst>
            <a:ext uri="{FF2B5EF4-FFF2-40B4-BE49-F238E27FC236}">
              <a16:creationId xmlns:a16="http://schemas.microsoft.com/office/drawing/2014/main" id="{00000000-0008-0000-0000-00004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13</xdr:col>
      <xdr:colOff>188595</xdr:colOff>
      <xdr:row>6</xdr:row>
      <xdr:rowOff>140970</xdr:rowOff>
    </xdr:from>
    <xdr:to>
      <xdr:col>14</xdr:col>
      <xdr:colOff>450966</xdr:colOff>
      <xdr:row>9</xdr:row>
      <xdr:rowOff>38100</xdr:rowOff>
    </xdr:to>
    <xdr:sp macro="" textlink="Processing!O3">
      <xdr:nvSpPr>
        <xdr:cNvPr id="80" name="TextBox 79">
          <a:extLst>
            <a:ext uri="{FF2B5EF4-FFF2-40B4-BE49-F238E27FC236}">
              <a16:creationId xmlns:a16="http://schemas.microsoft.com/office/drawing/2014/main" id="{00000000-0008-0000-0000-000050000000}"/>
            </a:ext>
          </a:extLst>
        </xdr:cNvPr>
        <xdr:cNvSpPr txBox="1"/>
      </xdr:nvSpPr>
      <xdr:spPr>
        <a:xfrm>
          <a:off x="7927658" y="1283970"/>
          <a:ext cx="857683"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C15907C-02CC-4033-9E1F-2A395959F14D}" type="TxLink">
            <a:rPr lang="en-US" sz="1800" b="0" i="0" u="none" strike="noStrike">
              <a:solidFill>
                <a:schemeClr val="bg1"/>
              </a:solidFill>
              <a:latin typeface="Aptos Narrow"/>
              <a:ea typeface="Tahoma" panose="020B0604030504040204" pitchFamily="34" charset="0"/>
              <a:cs typeface="Calibri" panose="020F0502020204030204" pitchFamily="34" charset="0"/>
            </a:rPr>
            <a:pPr marL="0" indent="0" algn="r"/>
            <a:t>54%</a:t>
          </a:fld>
          <a:endParaRPr lang="ru-RU" sz="40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292423</xdr:colOff>
      <xdr:row>5</xdr:row>
      <xdr:rowOff>171450</xdr:rowOff>
    </xdr:from>
    <xdr:to>
      <xdr:col>15</xdr:col>
      <xdr:colOff>38095</xdr:colOff>
      <xdr:row>7</xdr:row>
      <xdr:rowOff>140970</xdr:rowOff>
    </xdr:to>
    <xdr:sp macro="" textlink="Processing!N3">
      <xdr:nvSpPr>
        <xdr:cNvPr id="82" name="TextBox 81">
          <a:extLst>
            <a:ext uri="{FF2B5EF4-FFF2-40B4-BE49-F238E27FC236}">
              <a16:creationId xmlns:a16="http://schemas.microsoft.com/office/drawing/2014/main" id="{00000000-0008-0000-0000-000052000000}"/>
            </a:ext>
          </a:extLst>
        </xdr:cNvPr>
        <xdr:cNvSpPr txBox="1"/>
      </xdr:nvSpPr>
      <xdr:spPr>
        <a:xfrm>
          <a:off x="8031486" y="1123950"/>
          <a:ext cx="936297"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100" b="0" i="0" u="none" strike="noStrike">
              <a:solidFill>
                <a:schemeClr val="bg1"/>
              </a:solidFill>
              <a:latin typeface="Aptos Narrow"/>
            </a:rPr>
            <a:pPr algn="ctr"/>
            <a:t>Buyers</a:t>
          </a:fld>
          <a:endParaRPr lang="ru-RU" sz="1800" b="0">
            <a:solidFill>
              <a:schemeClr val="bg1"/>
            </a:solidFill>
          </a:endParaRPr>
        </a:p>
      </xdr:txBody>
    </xdr:sp>
    <xdr:clientData/>
  </xdr:twoCellAnchor>
  <xdr:twoCellAnchor>
    <xdr:from>
      <xdr:col>17</xdr:col>
      <xdr:colOff>1910</xdr:colOff>
      <xdr:row>6</xdr:row>
      <xdr:rowOff>163830</xdr:rowOff>
    </xdr:from>
    <xdr:to>
      <xdr:col>18</xdr:col>
      <xdr:colOff>328608</xdr:colOff>
      <xdr:row>8</xdr:row>
      <xdr:rowOff>133350</xdr:rowOff>
    </xdr:to>
    <xdr:sp macro="" textlink="Processing!P16">
      <xdr:nvSpPr>
        <xdr:cNvPr id="83" name="TextBox 82">
          <a:extLst>
            <a:ext uri="{FF2B5EF4-FFF2-40B4-BE49-F238E27FC236}">
              <a16:creationId xmlns:a16="http://schemas.microsoft.com/office/drawing/2014/main" id="{00000000-0008-0000-0000-000053000000}"/>
            </a:ext>
          </a:extLst>
        </xdr:cNvPr>
        <xdr:cNvSpPr txBox="1"/>
      </xdr:nvSpPr>
      <xdr:spPr>
        <a:xfrm>
          <a:off x="10122223" y="1306830"/>
          <a:ext cx="922010"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FAEFD7-847C-430E-8A5E-E99B75D07DB6}" type="TxLink">
            <a:rPr lang="en-US" sz="1200" b="0" i="0" u="none" strike="noStrike">
              <a:solidFill>
                <a:schemeClr val="bg1"/>
              </a:solidFill>
              <a:latin typeface="Aptos Narrow"/>
            </a:rPr>
            <a:pPr algn="ctr"/>
            <a:t>Advert</a:t>
          </a:fld>
          <a:endParaRPr lang="ru-RU" sz="2000" b="0">
            <a:solidFill>
              <a:schemeClr val="bg1"/>
            </a:solidFill>
          </a:endParaRPr>
        </a:p>
      </xdr:txBody>
    </xdr:sp>
    <xdr:clientData/>
  </xdr:twoCellAnchor>
  <xdr:twoCellAnchor>
    <xdr:from>
      <xdr:col>16</xdr:col>
      <xdr:colOff>589603</xdr:colOff>
      <xdr:row>5</xdr:row>
      <xdr:rowOff>171450</xdr:rowOff>
    </xdr:from>
    <xdr:to>
      <xdr:col>18</xdr:col>
      <xdr:colOff>320988</xdr:colOff>
      <xdr:row>7</xdr:row>
      <xdr:rowOff>140970</xdr:rowOff>
    </xdr:to>
    <xdr:sp macro="" textlink="Processing!O16">
      <xdr:nvSpPr>
        <xdr:cNvPr id="84" name="TextBox 83">
          <a:extLst>
            <a:ext uri="{FF2B5EF4-FFF2-40B4-BE49-F238E27FC236}">
              <a16:creationId xmlns:a16="http://schemas.microsoft.com/office/drawing/2014/main" id="{00000000-0008-0000-0000-000054000000}"/>
            </a:ext>
          </a:extLst>
        </xdr:cNvPr>
        <xdr:cNvSpPr txBox="1"/>
      </xdr:nvSpPr>
      <xdr:spPr>
        <a:xfrm>
          <a:off x="10114603" y="1123950"/>
          <a:ext cx="922010"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74C60A-4DF8-41DD-857F-ABA7ADB1B3ED}" type="TxLink">
            <a:rPr lang="en-US" sz="1100" b="0" i="0" u="none" strike="noStrike">
              <a:solidFill>
                <a:schemeClr val="bg1"/>
              </a:solidFill>
              <a:latin typeface="Aptos Narrow"/>
            </a:rPr>
            <a:pPr algn="ctr"/>
            <a:t>Tasks</a:t>
          </a:fld>
          <a:endParaRPr lang="ru-RU" sz="1800" b="0">
            <a:solidFill>
              <a:schemeClr val="bg1"/>
            </a:solidFill>
          </a:endParaRPr>
        </a:p>
      </xdr:txBody>
    </xdr:sp>
    <xdr:clientData/>
  </xdr:twoCellAnchor>
  <xdr:twoCellAnchor>
    <xdr:from>
      <xdr:col>11</xdr:col>
      <xdr:colOff>952</xdr:colOff>
      <xdr:row>10</xdr:row>
      <xdr:rowOff>140970</xdr:rowOff>
    </xdr:from>
    <xdr:to>
      <xdr:col>12</xdr:col>
      <xdr:colOff>12383</xdr:colOff>
      <xdr:row>12</xdr:row>
      <xdr:rowOff>110490</xdr:rowOff>
    </xdr:to>
    <xdr:sp macro="" textlink="Processing!F2">
      <xdr:nvSpPr>
        <xdr:cNvPr id="85" name="TextBox 84">
          <a:extLst>
            <a:ext uri="{FF2B5EF4-FFF2-40B4-BE49-F238E27FC236}">
              <a16:creationId xmlns:a16="http://schemas.microsoft.com/office/drawing/2014/main" id="{00000000-0008-0000-0000-000055000000}"/>
            </a:ext>
          </a:extLst>
        </xdr:cNvPr>
        <xdr:cNvSpPr txBox="1"/>
      </xdr:nvSpPr>
      <xdr:spPr>
        <a:xfrm>
          <a:off x="6549390" y="2045970"/>
          <a:ext cx="60674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EE40182-1A2D-4676-A7ED-7233EC3D41B3}" type="TxLink">
            <a:rPr lang="en-US" sz="1100" b="0" i="0" u="none" strike="noStrike">
              <a:solidFill>
                <a:srgbClr val="000000"/>
              </a:solidFill>
              <a:latin typeface="Aptos Narrow"/>
              <a:ea typeface="+mn-ea"/>
              <a:cs typeface="+mn-cs"/>
            </a:rPr>
            <a:pPr marL="0" indent="0" algn="l"/>
            <a:t>Visitors</a:t>
          </a:fld>
          <a:endParaRPr lang="ru-RU" sz="1200" b="1" i="0" u="none" strike="noStrike">
            <a:solidFill>
              <a:srgbClr val="000000"/>
            </a:solidFill>
            <a:latin typeface="Aptos Narrow"/>
            <a:ea typeface="+mn-ea"/>
            <a:cs typeface="+mn-cs"/>
          </a:endParaRPr>
        </a:p>
      </xdr:txBody>
    </xdr:sp>
    <xdr:clientData/>
  </xdr:twoCellAnchor>
  <xdr:twoCellAnchor>
    <xdr:from>
      <xdr:col>11</xdr:col>
      <xdr:colOff>497205</xdr:colOff>
      <xdr:row>10</xdr:row>
      <xdr:rowOff>140970</xdr:rowOff>
    </xdr:from>
    <xdr:to>
      <xdr:col>13</xdr:col>
      <xdr:colOff>96202</xdr:colOff>
      <xdr:row>12</xdr:row>
      <xdr:rowOff>110490</xdr:rowOff>
    </xdr:to>
    <xdr:sp macro="" textlink="Processing!I15">
      <xdr:nvSpPr>
        <xdr:cNvPr id="86" name="TextBox 85">
          <a:extLst>
            <a:ext uri="{FF2B5EF4-FFF2-40B4-BE49-F238E27FC236}">
              <a16:creationId xmlns:a16="http://schemas.microsoft.com/office/drawing/2014/main" id="{00000000-0008-0000-0000-000056000000}"/>
            </a:ext>
          </a:extLst>
        </xdr:cNvPr>
        <xdr:cNvSpPr txBox="1"/>
      </xdr:nvSpPr>
      <xdr:spPr>
        <a:xfrm>
          <a:off x="7045643" y="2045970"/>
          <a:ext cx="78962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8E00DDE-C907-4B9B-A923-A0C3D59E1619}" type="TxLink">
            <a:rPr lang="en-US" sz="1100" b="1" i="0" u="none" strike="noStrike">
              <a:solidFill>
                <a:srgbClr val="000000"/>
              </a:solidFill>
              <a:latin typeface="Aptos Narrow"/>
              <a:ea typeface="+mn-ea"/>
              <a:cs typeface="+mn-cs"/>
            </a:rPr>
            <a:pPr marL="0" indent="0" algn="l"/>
            <a:t> 13 823</a:t>
          </a:fld>
          <a:endParaRPr lang="ru-RU" sz="1200" b="1" i="0" u="none" strike="noStrike">
            <a:solidFill>
              <a:srgbClr val="000000"/>
            </a:solidFill>
            <a:latin typeface="Aptos Narrow"/>
            <a:ea typeface="+mn-ea"/>
            <a:cs typeface="+mn-cs"/>
          </a:endParaRPr>
        </a:p>
      </xdr:txBody>
    </xdr:sp>
    <xdr:clientData/>
  </xdr:twoCellAnchor>
  <xdr:twoCellAnchor>
    <xdr:from>
      <xdr:col>13</xdr:col>
      <xdr:colOff>122872</xdr:colOff>
      <xdr:row>10</xdr:row>
      <xdr:rowOff>140970</xdr:rowOff>
    </xdr:from>
    <xdr:to>
      <xdr:col>14</xdr:col>
      <xdr:colOff>134303</xdr:colOff>
      <xdr:row>12</xdr:row>
      <xdr:rowOff>110490</xdr:rowOff>
    </xdr:to>
    <xdr:sp macro="" textlink="Processing!G2">
      <xdr:nvSpPr>
        <xdr:cNvPr id="87" name="TextBox 86">
          <a:extLst>
            <a:ext uri="{FF2B5EF4-FFF2-40B4-BE49-F238E27FC236}">
              <a16:creationId xmlns:a16="http://schemas.microsoft.com/office/drawing/2014/main" id="{00000000-0008-0000-0000-000057000000}"/>
            </a:ext>
          </a:extLst>
        </xdr:cNvPr>
        <xdr:cNvSpPr txBox="1"/>
      </xdr:nvSpPr>
      <xdr:spPr>
        <a:xfrm>
          <a:off x="7861935" y="2045970"/>
          <a:ext cx="60674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74C33FC-175D-41E3-913A-77C6EEAEC7B3}" type="TxLink">
            <a:rPr lang="en-US" sz="1100" b="0" i="0" u="none" strike="noStrike">
              <a:solidFill>
                <a:srgbClr val="000000"/>
              </a:solidFill>
              <a:latin typeface="Aptos Narrow"/>
              <a:ea typeface="+mn-ea"/>
              <a:cs typeface="+mn-cs"/>
            </a:rPr>
            <a:pPr marL="0" indent="0" algn="l"/>
            <a:t>Buyers</a:t>
          </a:fld>
          <a:endParaRPr lang="ru-RU" sz="1200" b="1" i="0" u="none" strike="noStrike">
            <a:solidFill>
              <a:srgbClr val="000000"/>
            </a:solidFill>
            <a:latin typeface="Aptos Narrow"/>
            <a:ea typeface="+mn-ea"/>
            <a:cs typeface="+mn-cs"/>
          </a:endParaRPr>
        </a:p>
      </xdr:txBody>
    </xdr:sp>
    <xdr:clientData/>
  </xdr:twoCellAnchor>
  <xdr:twoCellAnchor>
    <xdr:from>
      <xdr:col>13</xdr:col>
      <xdr:colOff>565785</xdr:colOff>
      <xdr:row>10</xdr:row>
      <xdr:rowOff>140970</xdr:rowOff>
    </xdr:from>
    <xdr:to>
      <xdr:col>15</xdr:col>
      <xdr:colOff>111442</xdr:colOff>
      <xdr:row>12</xdr:row>
      <xdr:rowOff>110490</xdr:rowOff>
    </xdr:to>
    <xdr:sp macro="" textlink="Processing!J15">
      <xdr:nvSpPr>
        <xdr:cNvPr id="88" name="TextBox 87">
          <a:extLst>
            <a:ext uri="{FF2B5EF4-FFF2-40B4-BE49-F238E27FC236}">
              <a16:creationId xmlns:a16="http://schemas.microsoft.com/office/drawing/2014/main" id="{00000000-0008-0000-0000-000058000000}"/>
            </a:ext>
          </a:extLst>
        </xdr:cNvPr>
        <xdr:cNvSpPr txBox="1"/>
      </xdr:nvSpPr>
      <xdr:spPr>
        <a:xfrm>
          <a:off x="8304848" y="2045970"/>
          <a:ext cx="73628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3D10E25-7F05-4B32-9C1E-81129B0B005C}" type="TxLink">
            <a:rPr lang="en-US" sz="1100" b="1" i="0" u="none" strike="noStrike">
              <a:solidFill>
                <a:srgbClr val="000000"/>
              </a:solidFill>
              <a:latin typeface="Aptos Narrow"/>
              <a:ea typeface="+mn-ea"/>
              <a:cs typeface="+mn-cs"/>
            </a:rPr>
            <a:pPr marL="0" indent="0" algn="l"/>
            <a:t> 7 520</a:t>
          </a:fld>
          <a:endParaRPr lang="ru-RU" sz="1200" b="1" i="0" u="none" strike="noStrike">
            <a:solidFill>
              <a:srgbClr val="000000"/>
            </a:solidFill>
            <a:latin typeface="Aptos Narrow"/>
            <a:ea typeface="+mn-ea"/>
            <a:cs typeface="+mn-cs"/>
          </a:endParaRPr>
        </a:p>
      </xdr:txBody>
    </xdr:sp>
    <xdr:clientData/>
  </xdr:twoCellAnchor>
  <xdr:twoCellAnchor>
    <xdr:from>
      <xdr:col>15</xdr:col>
      <xdr:colOff>192405</xdr:colOff>
      <xdr:row>10</xdr:row>
      <xdr:rowOff>140970</xdr:rowOff>
    </xdr:from>
    <xdr:to>
      <xdr:col>16</xdr:col>
      <xdr:colOff>203835</xdr:colOff>
      <xdr:row>12</xdr:row>
      <xdr:rowOff>110490</xdr:rowOff>
    </xdr:to>
    <xdr:sp macro="" textlink="Processing!H2">
      <xdr:nvSpPr>
        <xdr:cNvPr id="89" name="TextBox 88">
          <a:extLst>
            <a:ext uri="{FF2B5EF4-FFF2-40B4-BE49-F238E27FC236}">
              <a16:creationId xmlns:a16="http://schemas.microsoft.com/office/drawing/2014/main" id="{00000000-0008-0000-0000-000059000000}"/>
            </a:ext>
          </a:extLst>
        </xdr:cNvPr>
        <xdr:cNvSpPr txBox="1"/>
      </xdr:nvSpPr>
      <xdr:spPr>
        <a:xfrm>
          <a:off x="9122093" y="2045970"/>
          <a:ext cx="60674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089D711-A018-4CE6-8716-DED881F979F9}"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15</xdr:col>
      <xdr:colOff>520065</xdr:colOff>
      <xdr:row>10</xdr:row>
      <xdr:rowOff>140970</xdr:rowOff>
    </xdr:from>
    <xdr:to>
      <xdr:col>17</xdr:col>
      <xdr:colOff>65722</xdr:colOff>
      <xdr:row>12</xdr:row>
      <xdr:rowOff>110490</xdr:rowOff>
    </xdr:to>
    <xdr:sp macro="" textlink="Processing!K15">
      <xdr:nvSpPr>
        <xdr:cNvPr id="90" name="TextBox 89">
          <a:extLst>
            <a:ext uri="{FF2B5EF4-FFF2-40B4-BE49-F238E27FC236}">
              <a16:creationId xmlns:a16="http://schemas.microsoft.com/office/drawing/2014/main" id="{00000000-0008-0000-0000-00005A000000}"/>
            </a:ext>
          </a:extLst>
        </xdr:cNvPr>
        <xdr:cNvSpPr txBox="1"/>
      </xdr:nvSpPr>
      <xdr:spPr>
        <a:xfrm>
          <a:off x="9449753" y="2045970"/>
          <a:ext cx="73628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EB7C73-78AB-484C-A737-874276C74C91}" type="TxLink">
            <a:rPr lang="en-US" sz="1100" b="1" i="0" u="none" strike="noStrike">
              <a:solidFill>
                <a:srgbClr val="000000"/>
              </a:solidFill>
              <a:latin typeface="Aptos Narrow"/>
              <a:ea typeface="+mn-ea"/>
              <a:cs typeface="+mn-cs"/>
            </a:rPr>
            <a:pPr marL="0" indent="0" algn="l"/>
            <a:t> 2 269</a:t>
          </a:fld>
          <a:endParaRPr lang="ru-RU" sz="1200" b="1" i="0" u="none" strike="noStrike">
            <a:solidFill>
              <a:srgbClr val="000000"/>
            </a:solidFill>
            <a:latin typeface="Aptos Narrow"/>
            <a:ea typeface="+mn-ea"/>
            <a:cs typeface="+mn-cs"/>
          </a:endParaRPr>
        </a:p>
      </xdr:txBody>
    </xdr:sp>
    <xdr:clientData/>
  </xdr:twoCellAnchor>
  <xdr:twoCellAnchor>
    <xdr:from>
      <xdr:col>10</xdr:col>
      <xdr:colOff>470535</xdr:colOff>
      <xdr:row>11</xdr:row>
      <xdr:rowOff>53340</xdr:rowOff>
    </xdr:from>
    <xdr:to>
      <xdr:col>11</xdr:col>
      <xdr:colOff>12382</xdr:colOff>
      <xdr:row>12</xdr:row>
      <xdr:rowOff>7620</xdr:rowOff>
    </xdr:to>
    <xdr:sp macro="" textlink="">
      <xdr:nvSpPr>
        <xdr:cNvPr id="91" name="Oval 90">
          <a:extLst>
            <a:ext uri="{FF2B5EF4-FFF2-40B4-BE49-F238E27FC236}">
              <a16:creationId xmlns:a16="http://schemas.microsoft.com/office/drawing/2014/main" id="{00000000-0008-0000-0000-00005B000000}"/>
            </a:ext>
          </a:extLst>
        </xdr:cNvPr>
        <xdr:cNvSpPr/>
      </xdr:nvSpPr>
      <xdr:spPr>
        <a:xfrm>
          <a:off x="6423660" y="2148840"/>
          <a:ext cx="137160" cy="144780"/>
        </a:xfrm>
        <a:prstGeom prst="ellipse">
          <a:avLst/>
        </a:prstGeom>
        <a:solidFill>
          <a:srgbClr val="E1541C">
            <a:alpha val="25000"/>
          </a:srgbClr>
        </a:solidFill>
        <a:ln w="12700">
          <a:solidFill>
            <a:srgbClr val="E1541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13</xdr:col>
      <xdr:colOff>4762</xdr:colOff>
      <xdr:row>11</xdr:row>
      <xdr:rowOff>53340</xdr:rowOff>
    </xdr:from>
    <xdr:to>
      <xdr:col>13</xdr:col>
      <xdr:colOff>141922</xdr:colOff>
      <xdr:row>12</xdr:row>
      <xdr:rowOff>7620</xdr:rowOff>
    </xdr:to>
    <xdr:sp macro="" textlink="">
      <xdr:nvSpPr>
        <xdr:cNvPr id="94" name="Oval 93">
          <a:extLst>
            <a:ext uri="{FF2B5EF4-FFF2-40B4-BE49-F238E27FC236}">
              <a16:creationId xmlns:a16="http://schemas.microsoft.com/office/drawing/2014/main" id="{00000000-0008-0000-0000-00005E000000}"/>
            </a:ext>
          </a:extLst>
        </xdr:cNvPr>
        <xdr:cNvSpPr/>
      </xdr:nvSpPr>
      <xdr:spPr>
        <a:xfrm>
          <a:off x="7743825" y="2148840"/>
          <a:ext cx="137160" cy="144780"/>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80962</xdr:colOff>
      <xdr:row>11</xdr:row>
      <xdr:rowOff>53340</xdr:rowOff>
    </xdr:from>
    <xdr:to>
      <xdr:col>15</xdr:col>
      <xdr:colOff>203835</xdr:colOff>
      <xdr:row>12</xdr:row>
      <xdr:rowOff>7620</xdr:rowOff>
    </xdr:to>
    <xdr:sp macro="" textlink="">
      <xdr:nvSpPr>
        <xdr:cNvPr id="95" name="Oval 94">
          <a:extLst>
            <a:ext uri="{FF2B5EF4-FFF2-40B4-BE49-F238E27FC236}">
              <a16:creationId xmlns:a16="http://schemas.microsoft.com/office/drawing/2014/main" id="{00000000-0008-0000-0000-00005F000000}"/>
            </a:ext>
          </a:extLst>
        </xdr:cNvPr>
        <xdr:cNvSpPr/>
      </xdr:nvSpPr>
      <xdr:spPr>
        <a:xfrm>
          <a:off x="9010650" y="2148840"/>
          <a:ext cx="122873" cy="144780"/>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20</xdr:col>
      <xdr:colOff>417195</xdr:colOff>
      <xdr:row>12</xdr:row>
      <xdr:rowOff>129540</xdr:rowOff>
    </xdr:from>
    <xdr:to>
      <xdr:col>20</xdr:col>
      <xdr:colOff>554355</xdr:colOff>
      <xdr:row>13</xdr:row>
      <xdr:rowOff>83820</xdr:rowOff>
    </xdr:to>
    <xdr:sp macro="" textlink="">
      <xdr:nvSpPr>
        <xdr:cNvPr id="96" name="Oval 95">
          <a:extLst>
            <a:ext uri="{FF2B5EF4-FFF2-40B4-BE49-F238E27FC236}">
              <a16:creationId xmlns:a16="http://schemas.microsoft.com/office/drawing/2014/main" id="{00000000-0008-0000-0000-000060000000}"/>
            </a:ext>
          </a:extLst>
        </xdr:cNvPr>
        <xdr:cNvSpPr/>
      </xdr:nvSpPr>
      <xdr:spPr>
        <a:xfrm>
          <a:off x="12323445" y="2415540"/>
          <a:ext cx="137160" cy="144780"/>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20</xdr:col>
      <xdr:colOff>550545</xdr:colOff>
      <xdr:row>12</xdr:row>
      <xdr:rowOff>34290</xdr:rowOff>
    </xdr:from>
    <xdr:to>
      <xdr:col>21</xdr:col>
      <xdr:colOff>561975</xdr:colOff>
      <xdr:row>14</xdr:row>
      <xdr:rowOff>3810</xdr:rowOff>
    </xdr:to>
    <xdr:sp macro="" textlink="Processing!N12">
      <xdr:nvSpPr>
        <xdr:cNvPr id="97" name="TextBox 96">
          <a:extLst>
            <a:ext uri="{FF2B5EF4-FFF2-40B4-BE49-F238E27FC236}">
              <a16:creationId xmlns:a16="http://schemas.microsoft.com/office/drawing/2014/main" id="{00000000-0008-0000-0000-000061000000}"/>
            </a:ext>
          </a:extLst>
        </xdr:cNvPr>
        <xdr:cNvSpPr txBox="1"/>
      </xdr:nvSpPr>
      <xdr:spPr>
        <a:xfrm>
          <a:off x="12456795" y="2320290"/>
          <a:ext cx="60674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1AB4450-48F0-4A64-A330-DE1C5421B5DC}"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20</xdr:col>
      <xdr:colOff>264795</xdr:colOff>
      <xdr:row>13</xdr:row>
      <xdr:rowOff>11430</xdr:rowOff>
    </xdr:from>
    <xdr:to>
      <xdr:col>21</xdr:col>
      <xdr:colOff>527166</xdr:colOff>
      <xdr:row>15</xdr:row>
      <xdr:rowOff>91440</xdr:rowOff>
    </xdr:to>
    <xdr:sp macro="" textlink="Processing!O2">
      <xdr:nvSpPr>
        <xdr:cNvPr id="98" name="TextBox 97">
          <a:extLst>
            <a:ext uri="{FF2B5EF4-FFF2-40B4-BE49-F238E27FC236}">
              <a16:creationId xmlns:a16="http://schemas.microsoft.com/office/drawing/2014/main" id="{00000000-0008-0000-0000-000062000000}"/>
            </a:ext>
          </a:extLst>
        </xdr:cNvPr>
        <xdr:cNvSpPr txBox="1"/>
      </xdr:nvSpPr>
      <xdr:spPr>
        <a:xfrm>
          <a:off x="12171045" y="2487930"/>
          <a:ext cx="857684" cy="461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E21FBE3-341C-4637-8BDD-9B35C940AA80}" type="TxLink">
            <a:rPr lang="en-US" sz="1800" b="0" i="0" u="none" strike="noStrike">
              <a:solidFill>
                <a:srgbClr val="000000"/>
              </a:solidFill>
              <a:latin typeface="Aptos Narrow"/>
              <a:ea typeface="Tahoma" panose="020B0604030504040204" pitchFamily="34" charset="0"/>
              <a:cs typeface="Calibri" panose="020F0502020204030204" pitchFamily="34" charset="0"/>
            </a:rPr>
            <a:pPr marL="0" indent="0" algn="r"/>
            <a:t>16%</a:t>
          </a:fld>
          <a:endParaRPr lang="ru-RU" sz="32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16</xdr:col>
      <xdr:colOff>459105</xdr:colOff>
      <xdr:row>26</xdr:row>
      <xdr:rowOff>118110</xdr:rowOff>
    </xdr:from>
    <xdr:to>
      <xdr:col>18</xdr:col>
      <xdr:colOff>325755</xdr:colOff>
      <xdr:row>28</xdr:row>
      <xdr:rowOff>87630</xdr:rowOff>
    </xdr:to>
    <xdr:sp macro="" textlink="Processing!S2">
      <xdr:nvSpPr>
        <xdr:cNvPr id="99" name="TextBox 98">
          <a:extLst>
            <a:ext uri="{FF2B5EF4-FFF2-40B4-BE49-F238E27FC236}">
              <a16:creationId xmlns:a16="http://schemas.microsoft.com/office/drawing/2014/main" id="{00000000-0008-0000-0000-000063000000}"/>
            </a:ext>
          </a:extLst>
        </xdr:cNvPr>
        <xdr:cNvSpPr txBox="1"/>
      </xdr:nvSpPr>
      <xdr:spPr>
        <a:xfrm>
          <a:off x="9984105" y="5071110"/>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18</xdr:col>
      <xdr:colOff>474345</xdr:colOff>
      <xdr:row>26</xdr:row>
      <xdr:rowOff>118110</xdr:rowOff>
    </xdr:from>
    <xdr:to>
      <xdr:col>19</xdr:col>
      <xdr:colOff>226695</xdr:colOff>
      <xdr:row>28</xdr:row>
      <xdr:rowOff>87630</xdr:rowOff>
    </xdr:to>
    <xdr:sp macro="" textlink="Processing!G30">
      <xdr:nvSpPr>
        <xdr:cNvPr id="100" name="TextBox 99">
          <a:extLst>
            <a:ext uri="{FF2B5EF4-FFF2-40B4-BE49-F238E27FC236}">
              <a16:creationId xmlns:a16="http://schemas.microsoft.com/office/drawing/2014/main" id="{00000000-0008-0000-0000-000064000000}"/>
            </a:ext>
          </a:extLst>
        </xdr:cNvPr>
        <xdr:cNvSpPr txBox="1"/>
      </xdr:nvSpPr>
      <xdr:spPr>
        <a:xfrm>
          <a:off x="11189970" y="5071110"/>
          <a:ext cx="34766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4BA77D7-543F-4021-B34C-808C998D273A}" type="TxLink">
            <a:rPr lang="en-US" sz="1100" b="1" i="0" u="none" strike="noStrike">
              <a:solidFill>
                <a:srgbClr val="000000"/>
              </a:solidFill>
              <a:latin typeface="Aptos Narrow"/>
              <a:ea typeface="+mn-ea"/>
              <a:cs typeface="+mn-cs"/>
            </a:rPr>
            <a:pPr marL="0" indent="0" algn="l"/>
            <a:t>A</a:t>
          </a:fld>
          <a:endParaRPr lang="ru-RU" sz="1200" b="1" i="0" u="none" strike="noStrike">
            <a:solidFill>
              <a:srgbClr val="000000"/>
            </a:solidFill>
            <a:latin typeface="Aptos Narrow"/>
            <a:ea typeface="+mn-ea"/>
            <a:cs typeface="+mn-cs"/>
          </a:endParaRPr>
        </a:p>
      </xdr:txBody>
    </xdr:sp>
    <xdr:clientData/>
  </xdr:twoCellAnchor>
  <xdr:twoCellAnchor>
    <xdr:from>
      <xdr:col>18</xdr:col>
      <xdr:colOff>245745</xdr:colOff>
      <xdr:row>27</xdr:row>
      <xdr:rowOff>133350</xdr:rowOff>
    </xdr:from>
    <xdr:to>
      <xdr:col>19</xdr:col>
      <xdr:colOff>394335</xdr:colOff>
      <xdr:row>29</xdr:row>
      <xdr:rowOff>102870</xdr:rowOff>
    </xdr:to>
    <xdr:sp macro="" textlink="Processing!B32">
      <xdr:nvSpPr>
        <xdr:cNvPr id="101" name="TextBox 100">
          <a:extLst>
            <a:ext uri="{FF2B5EF4-FFF2-40B4-BE49-F238E27FC236}">
              <a16:creationId xmlns:a16="http://schemas.microsoft.com/office/drawing/2014/main" id="{00000000-0008-0000-0000-000065000000}"/>
            </a:ext>
          </a:extLst>
        </xdr:cNvPr>
        <xdr:cNvSpPr txBox="1"/>
      </xdr:nvSpPr>
      <xdr:spPr>
        <a:xfrm>
          <a:off x="10961370" y="5276850"/>
          <a:ext cx="74390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1A52F45-BC9A-4539-8A7C-C59352F02C4A}" type="TxLink">
            <a:rPr lang="en-US" sz="1100" b="0" i="0" u="none" strike="noStrike">
              <a:solidFill>
                <a:srgbClr val="000000"/>
              </a:solidFill>
              <a:latin typeface="Aptos Narrow"/>
              <a:ea typeface="+mn-ea"/>
              <a:cs typeface="+mn-cs"/>
            </a:rPr>
            <a:pPr marL="0" indent="0" algn="l"/>
            <a:t>$224.8K</a:t>
          </a:fld>
          <a:endParaRPr lang="ru-RU" sz="1200" b="0" i="0" u="none" strike="noStrike">
            <a:solidFill>
              <a:srgbClr val="000000"/>
            </a:solidFill>
            <a:latin typeface="Aptos Narrow"/>
            <a:ea typeface="+mn-ea"/>
            <a:cs typeface="+mn-cs"/>
          </a:endParaRPr>
        </a:p>
      </xdr:txBody>
    </xdr:sp>
    <xdr:clientData/>
  </xdr:twoCellAnchor>
  <xdr:twoCellAnchor>
    <xdr:from>
      <xdr:col>18</xdr:col>
      <xdr:colOff>356235</xdr:colOff>
      <xdr:row>27</xdr:row>
      <xdr:rowOff>22860</xdr:rowOff>
    </xdr:from>
    <xdr:to>
      <xdr:col>18</xdr:col>
      <xdr:colOff>493395</xdr:colOff>
      <xdr:row>27</xdr:row>
      <xdr:rowOff>160020</xdr:rowOff>
    </xdr:to>
    <xdr:sp macro="" textlink="">
      <xdr:nvSpPr>
        <xdr:cNvPr id="105" name="Oval 104">
          <a:extLst>
            <a:ext uri="{FF2B5EF4-FFF2-40B4-BE49-F238E27FC236}">
              <a16:creationId xmlns:a16="http://schemas.microsoft.com/office/drawing/2014/main" id="{00000000-0008-0000-0000-000069000000}"/>
            </a:ext>
          </a:extLst>
        </xdr:cNvPr>
        <xdr:cNvSpPr/>
      </xdr:nvSpPr>
      <xdr:spPr>
        <a:xfrm>
          <a:off x="11071860" y="5166360"/>
          <a:ext cx="137160" cy="137160"/>
        </a:xfrm>
        <a:prstGeom prst="ellipse">
          <a:avLst/>
        </a:prstGeom>
        <a:solidFill>
          <a:srgbClr val="FE9C09">
            <a:alpha val="25000"/>
          </a:srgbClr>
        </a:solidFill>
        <a:ln w="12700">
          <a:solidFill>
            <a:srgbClr val="FE9C0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20</xdr:col>
      <xdr:colOff>953</xdr:colOff>
      <xdr:row>26</xdr:row>
      <xdr:rowOff>118110</xdr:rowOff>
    </xdr:from>
    <xdr:to>
      <xdr:col>20</xdr:col>
      <xdr:colOff>310515</xdr:colOff>
      <xdr:row>28</xdr:row>
      <xdr:rowOff>87630</xdr:rowOff>
    </xdr:to>
    <xdr:sp macro="" textlink="Processing!H30">
      <xdr:nvSpPr>
        <xdr:cNvPr id="106" name="TextBox 105">
          <a:extLst>
            <a:ext uri="{FF2B5EF4-FFF2-40B4-BE49-F238E27FC236}">
              <a16:creationId xmlns:a16="http://schemas.microsoft.com/office/drawing/2014/main" id="{00000000-0008-0000-0000-00006A000000}"/>
            </a:ext>
          </a:extLst>
        </xdr:cNvPr>
        <xdr:cNvSpPr txBox="1"/>
      </xdr:nvSpPr>
      <xdr:spPr>
        <a:xfrm>
          <a:off x="11907203" y="5071110"/>
          <a:ext cx="30956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BF7734-77A1-46DD-A830-1B68DBE74BA5}" type="TxLink">
            <a:rPr lang="en-US" sz="1100" b="1" i="0" u="none" strike="noStrike">
              <a:solidFill>
                <a:srgbClr val="000000"/>
              </a:solidFill>
              <a:latin typeface="Aptos Narrow"/>
              <a:ea typeface="+mn-ea"/>
              <a:cs typeface="+mn-cs"/>
            </a:rPr>
            <a:pPr marL="0" indent="0" algn="l"/>
            <a:t>B</a:t>
          </a:fld>
          <a:endParaRPr lang="ru-RU" sz="1200" b="1" i="0" u="none" strike="noStrike">
            <a:solidFill>
              <a:srgbClr val="000000"/>
            </a:solidFill>
            <a:latin typeface="Aptos Narrow"/>
            <a:ea typeface="+mn-ea"/>
            <a:cs typeface="+mn-cs"/>
          </a:endParaRPr>
        </a:p>
      </xdr:txBody>
    </xdr:sp>
    <xdr:clientData/>
  </xdr:twoCellAnchor>
  <xdr:twoCellAnchor>
    <xdr:from>
      <xdr:col>19</xdr:col>
      <xdr:colOff>462915</xdr:colOff>
      <xdr:row>27</xdr:row>
      <xdr:rowOff>22860</xdr:rowOff>
    </xdr:from>
    <xdr:to>
      <xdr:col>20</xdr:col>
      <xdr:colOff>4763</xdr:colOff>
      <xdr:row>27</xdr:row>
      <xdr:rowOff>160020</xdr:rowOff>
    </xdr:to>
    <xdr:sp macro="" textlink="">
      <xdr:nvSpPr>
        <xdr:cNvPr id="107" name="Oval 106">
          <a:extLst>
            <a:ext uri="{FF2B5EF4-FFF2-40B4-BE49-F238E27FC236}">
              <a16:creationId xmlns:a16="http://schemas.microsoft.com/office/drawing/2014/main" id="{00000000-0008-0000-0000-00006B000000}"/>
            </a:ext>
          </a:extLst>
        </xdr:cNvPr>
        <xdr:cNvSpPr/>
      </xdr:nvSpPr>
      <xdr:spPr>
        <a:xfrm>
          <a:off x="11773853" y="5166360"/>
          <a:ext cx="137160" cy="137160"/>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21</xdr:col>
      <xdr:colOff>77152</xdr:colOff>
      <xdr:row>26</xdr:row>
      <xdr:rowOff>118110</xdr:rowOff>
    </xdr:from>
    <xdr:to>
      <xdr:col>21</xdr:col>
      <xdr:colOff>386715</xdr:colOff>
      <xdr:row>28</xdr:row>
      <xdr:rowOff>87630</xdr:rowOff>
    </xdr:to>
    <xdr:sp macro="" textlink="Processing!I30">
      <xdr:nvSpPr>
        <xdr:cNvPr id="108" name="TextBox 107">
          <a:extLst>
            <a:ext uri="{FF2B5EF4-FFF2-40B4-BE49-F238E27FC236}">
              <a16:creationId xmlns:a16="http://schemas.microsoft.com/office/drawing/2014/main" id="{00000000-0008-0000-0000-00006C000000}"/>
            </a:ext>
          </a:extLst>
        </xdr:cNvPr>
        <xdr:cNvSpPr txBox="1"/>
      </xdr:nvSpPr>
      <xdr:spPr>
        <a:xfrm>
          <a:off x="12578715" y="5071110"/>
          <a:ext cx="30956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3B08199-43F1-4AC8-9D7A-DE65AEFD6AAA}" type="TxLink">
            <a:rPr lang="en-US" sz="1100" b="1" i="0" u="none" strike="noStrike">
              <a:solidFill>
                <a:srgbClr val="000000"/>
              </a:solidFill>
              <a:latin typeface="Aptos Narrow"/>
              <a:ea typeface="+mn-ea"/>
              <a:cs typeface="+mn-cs"/>
            </a:rPr>
            <a:pPr marL="0" indent="0" algn="l"/>
            <a:t>C</a:t>
          </a:fld>
          <a:endParaRPr lang="ru-RU" sz="1200" b="1" i="0" u="none" strike="noStrike">
            <a:solidFill>
              <a:srgbClr val="000000"/>
            </a:solidFill>
            <a:latin typeface="Aptos Narrow"/>
            <a:ea typeface="+mn-ea"/>
            <a:cs typeface="+mn-cs"/>
          </a:endParaRPr>
        </a:p>
      </xdr:txBody>
    </xdr:sp>
    <xdr:clientData/>
  </xdr:twoCellAnchor>
  <xdr:twoCellAnchor>
    <xdr:from>
      <xdr:col>20</xdr:col>
      <xdr:colOff>539115</xdr:colOff>
      <xdr:row>27</xdr:row>
      <xdr:rowOff>22860</xdr:rowOff>
    </xdr:from>
    <xdr:to>
      <xdr:col>21</xdr:col>
      <xdr:colOff>80962</xdr:colOff>
      <xdr:row>27</xdr:row>
      <xdr:rowOff>160020</xdr:rowOff>
    </xdr:to>
    <xdr:sp macro="" textlink="">
      <xdr:nvSpPr>
        <xdr:cNvPr id="109" name="Oval 108">
          <a:extLst>
            <a:ext uri="{FF2B5EF4-FFF2-40B4-BE49-F238E27FC236}">
              <a16:creationId xmlns:a16="http://schemas.microsoft.com/office/drawing/2014/main" id="{00000000-0008-0000-0000-00006D000000}"/>
            </a:ext>
          </a:extLst>
        </xdr:cNvPr>
        <xdr:cNvSpPr/>
      </xdr:nvSpPr>
      <xdr:spPr>
        <a:xfrm>
          <a:off x="12445365" y="5166360"/>
          <a:ext cx="137160" cy="137160"/>
        </a:xfrm>
        <a:prstGeom prst="ellipse">
          <a:avLst/>
        </a:prstGeom>
        <a:solidFill>
          <a:srgbClr val="009485">
            <a:alpha val="25000"/>
          </a:srgbClr>
        </a:solidFill>
        <a:ln w="12700">
          <a:solidFill>
            <a:srgbClr val="00948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19</xdr:col>
      <xdr:colOff>360045</xdr:colOff>
      <xdr:row>27</xdr:row>
      <xdr:rowOff>133350</xdr:rowOff>
    </xdr:from>
    <xdr:to>
      <xdr:col>20</xdr:col>
      <xdr:colOff>508635</xdr:colOff>
      <xdr:row>29</xdr:row>
      <xdr:rowOff>102870</xdr:rowOff>
    </xdr:to>
    <xdr:sp macro="" textlink="Processing!C32">
      <xdr:nvSpPr>
        <xdr:cNvPr id="110" name="TextBox 109">
          <a:extLst>
            <a:ext uri="{FF2B5EF4-FFF2-40B4-BE49-F238E27FC236}">
              <a16:creationId xmlns:a16="http://schemas.microsoft.com/office/drawing/2014/main" id="{00000000-0008-0000-0000-00006E000000}"/>
            </a:ext>
          </a:extLst>
        </xdr:cNvPr>
        <xdr:cNvSpPr txBox="1"/>
      </xdr:nvSpPr>
      <xdr:spPr>
        <a:xfrm>
          <a:off x="11670983" y="5276850"/>
          <a:ext cx="74390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E09CDA6-79AD-45DE-BFBE-D7B8045E4286}" type="TxLink">
            <a:rPr lang="en-US" sz="1100" b="0" i="0" u="none" strike="noStrike">
              <a:solidFill>
                <a:srgbClr val="000000"/>
              </a:solidFill>
              <a:latin typeface="Aptos Narrow"/>
              <a:ea typeface="+mn-ea"/>
              <a:cs typeface="+mn-cs"/>
            </a:rPr>
            <a:pPr marL="0" indent="0" algn="l"/>
            <a:t>$329.5K</a:t>
          </a:fld>
          <a:endParaRPr lang="ru-RU" sz="1200" b="0" i="0" u="none" strike="noStrike">
            <a:solidFill>
              <a:srgbClr val="000000"/>
            </a:solidFill>
            <a:latin typeface="Aptos Narrow"/>
            <a:ea typeface="+mn-ea"/>
            <a:cs typeface="+mn-cs"/>
          </a:endParaRPr>
        </a:p>
      </xdr:txBody>
    </xdr:sp>
    <xdr:clientData/>
  </xdr:twoCellAnchor>
  <xdr:twoCellAnchor>
    <xdr:from>
      <xdr:col>20</xdr:col>
      <xdr:colOff>436245</xdr:colOff>
      <xdr:row>27</xdr:row>
      <xdr:rowOff>133350</xdr:rowOff>
    </xdr:from>
    <xdr:to>
      <xdr:col>21</xdr:col>
      <xdr:colOff>584835</xdr:colOff>
      <xdr:row>29</xdr:row>
      <xdr:rowOff>102870</xdr:rowOff>
    </xdr:to>
    <xdr:sp macro="" textlink="Processing!D32">
      <xdr:nvSpPr>
        <xdr:cNvPr id="111" name="TextBox 110">
          <a:extLst>
            <a:ext uri="{FF2B5EF4-FFF2-40B4-BE49-F238E27FC236}">
              <a16:creationId xmlns:a16="http://schemas.microsoft.com/office/drawing/2014/main" id="{00000000-0008-0000-0000-00006F000000}"/>
            </a:ext>
          </a:extLst>
        </xdr:cNvPr>
        <xdr:cNvSpPr txBox="1"/>
      </xdr:nvSpPr>
      <xdr:spPr>
        <a:xfrm>
          <a:off x="12342495" y="5276850"/>
          <a:ext cx="74390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3E8CB25-506F-410F-877B-CFF355F1AEAF}" type="TxLink">
            <a:rPr lang="en-US" sz="1100" b="0" i="0" u="none" strike="noStrike">
              <a:solidFill>
                <a:srgbClr val="000000"/>
              </a:solidFill>
              <a:latin typeface="Aptos Narrow"/>
              <a:ea typeface="+mn-ea"/>
              <a:cs typeface="+mn-cs"/>
            </a:rPr>
            <a:pPr marL="0" indent="0" algn="l"/>
            <a:t>$306.2K</a:t>
          </a:fld>
          <a:endParaRPr lang="ru-RU" sz="1200" b="0" i="0" u="none" strike="noStrike">
            <a:solidFill>
              <a:srgbClr val="000000"/>
            </a:solidFill>
            <a:latin typeface="Aptos Narrow"/>
            <a:ea typeface="+mn-ea"/>
            <a:cs typeface="+mn-cs"/>
          </a:endParaRPr>
        </a:p>
      </xdr:txBody>
    </xdr:sp>
    <xdr:clientData/>
  </xdr:twoCellAnchor>
  <xdr:twoCellAnchor editAs="oneCell">
    <xdr:from>
      <xdr:col>4</xdr:col>
      <xdr:colOff>4763</xdr:colOff>
      <xdr:row>26</xdr:row>
      <xdr:rowOff>83820</xdr:rowOff>
    </xdr:from>
    <xdr:to>
      <xdr:col>7</xdr:col>
      <xdr:colOff>219075</xdr:colOff>
      <xdr:row>28</xdr:row>
      <xdr:rowOff>144780</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00000000-0008-0000-0000-000007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386013" y="5036820"/>
              <a:ext cx="2000250" cy="4419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4763</xdr:colOff>
      <xdr:row>28</xdr:row>
      <xdr:rowOff>121920</xdr:rowOff>
    </xdr:from>
    <xdr:to>
      <xdr:col>7</xdr:col>
      <xdr:colOff>219075</xdr:colOff>
      <xdr:row>35</xdr:row>
      <xdr:rowOff>121920</xdr:rowOff>
    </xdr:to>
    <mc:AlternateContent xmlns:mc="http://schemas.openxmlformats.org/markup-compatibility/2006">
      <mc:Choice xmlns:a14="http://schemas.microsoft.com/office/drawing/2010/main" Requires="a14">
        <xdr:graphicFrame macro="">
          <xdr:nvGraphicFramePr>
            <xdr:cNvPr id="18" name="Month">
              <a:extLst>
                <a:ext uri="{FF2B5EF4-FFF2-40B4-BE49-F238E27FC236}">
                  <a16:creationId xmlns:a16="http://schemas.microsoft.com/office/drawing/2014/main" id="{00000000-0008-0000-0000-000012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2386013" y="5455920"/>
              <a:ext cx="2000250" cy="1333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394335</xdr:colOff>
      <xdr:row>23</xdr:row>
      <xdr:rowOff>45720</xdr:rowOff>
    </xdr:from>
    <xdr:to>
      <xdr:col>17</xdr:col>
      <xdr:colOff>42862</xdr:colOff>
      <xdr:row>25</xdr:row>
      <xdr:rowOff>38100</xdr:rowOff>
    </xdr:to>
    <mc:AlternateContent xmlns:mc="http://schemas.openxmlformats.org/markup-compatibility/2006">
      <mc:Choice xmlns:a14="http://schemas.microsoft.com/office/drawing/2010/main" Requires="a14">
        <xdr:graphicFrame macro="">
          <xdr:nvGraphicFramePr>
            <xdr:cNvPr id="22" name="Month 1">
              <a:extLst>
                <a:ext uri="{FF2B5EF4-FFF2-40B4-BE49-F238E27FC236}">
                  <a16:creationId xmlns:a16="http://schemas.microsoft.com/office/drawing/2014/main" id="{00000000-0008-0000-0000-000016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5156835" y="4427220"/>
              <a:ext cx="5006340" cy="3733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497205</xdr:colOff>
      <xdr:row>27</xdr:row>
      <xdr:rowOff>156210</xdr:rowOff>
    </xdr:from>
    <xdr:to>
      <xdr:col>18</xdr:col>
      <xdr:colOff>310515</xdr:colOff>
      <xdr:row>29</xdr:row>
      <xdr:rowOff>125730</xdr:rowOff>
    </xdr:to>
    <xdr:sp macro="" textlink="Processing!B33">
      <xdr:nvSpPr>
        <xdr:cNvPr id="26" name="TextBox 25">
          <a:extLst>
            <a:ext uri="{FF2B5EF4-FFF2-40B4-BE49-F238E27FC236}">
              <a16:creationId xmlns:a16="http://schemas.microsoft.com/office/drawing/2014/main" id="{00000000-0008-0000-0000-00001A000000}"/>
            </a:ext>
          </a:extLst>
        </xdr:cNvPr>
        <xdr:cNvSpPr txBox="1"/>
      </xdr:nvSpPr>
      <xdr:spPr>
        <a:xfrm>
          <a:off x="10022205" y="5299710"/>
          <a:ext cx="100393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79A315A-86BD-4048-A636-50E5A792EA5E}" type="TxLink">
            <a:rPr lang="en-US" sz="1800" b="0" i="0" u="none" strike="noStrike">
              <a:solidFill>
                <a:srgbClr val="000000"/>
              </a:solidFill>
              <a:latin typeface="Aptos Narrow"/>
              <a:ea typeface="+mn-ea"/>
              <a:cs typeface="+mn-cs"/>
            </a:rPr>
            <a:pPr marL="0" indent="0" algn="l"/>
            <a:t>$860.5K</a:t>
          </a:fld>
          <a:endParaRPr lang="ru-RU" sz="2400" b="1" i="0" u="none" strike="noStrike">
            <a:solidFill>
              <a:srgbClr val="000000"/>
            </a:solidFill>
            <a:latin typeface="Aptos Narrow"/>
            <a:ea typeface="+mn-ea"/>
            <a:cs typeface="+mn-cs"/>
          </a:endParaRPr>
        </a:p>
      </xdr:txBody>
    </xdr:sp>
    <xdr:clientData/>
  </xdr:twoCellAnchor>
  <xdr:twoCellAnchor>
    <xdr:from>
      <xdr:col>4</xdr:col>
      <xdr:colOff>181689</xdr:colOff>
      <xdr:row>13</xdr:row>
      <xdr:rowOff>11430</xdr:rowOff>
    </xdr:from>
    <xdr:to>
      <xdr:col>7</xdr:col>
      <xdr:colOff>165735</xdr:colOff>
      <xdr:row>14</xdr:row>
      <xdr:rowOff>163830</xdr:rowOff>
    </xdr:to>
    <xdr:grpSp>
      <xdr:nvGrpSpPr>
        <xdr:cNvPr id="122" name="Group 121">
          <a:hlinkClick xmlns:r="http://schemas.openxmlformats.org/officeDocument/2006/relationships" r:id="rId21"/>
          <a:extLst>
            <a:ext uri="{FF2B5EF4-FFF2-40B4-BE49-F238E27FC236}">
              <a16:creationId xmlns:a16="http://schemas.microsoft.com/office/drawing/2014/main" id="{00000000-0008-0000-0000-00007A000000}"/>
            </a:ext>
          </a:extLst>
        </xdr:cNvPr>
        <xdr:cNvGrpSpPr/>
      </xdr:nvGrpSpPr>
      <xdr:grpSpPr>
        <a:xfrm>
          <a:off x="2562939" y="2487930"/>
          <a:ext cx="1769984" cy="342900"/>
          <a:chOff x="1258014" y="2388870"/>
          <a:chExt cx="1812846" cy="335280"/>
        </a:xfrm>
      </xdr:grpSpPr>
      <xdr:sp macro="" textlink="Processing!F1">
        <xdr:nvSpPr>
          <xdr:cNvPr id="34" name="TextBox 33">
            <a:extLst>
              <a:ext uri="{FF2B5EF4-FFF2-40B4-BE49-F238E27FC236}">
                <a16:creationId xmlns:a16="http://schemas.microsoft.com/office/drawing/2014/main" id="{00000000-0008-0000-0000-000022000000}"/>
              </a:ext>
            </a:extLst>
          </xdr:cNvPr>
          <xdr:cNvSpPr txBox="1"/>
        </xdr:nvSpPr>
        <xdr:spPr>
          <a:xfrm>
            <a:off x="1516380" y="2388870"/>
            <a:ext cx="15544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64ADAC-359D-43FB-89D5-7AEFAFC2C917}" type="TxLink">
              <a:rPr lang="en-US" sz="1400" b="0">
                <a:solidFill>
                  <a:schemeClr val="bg1"/>
                </a:solidFill>
                <a:latin typeface="+mn-lt"/>
                <a:ea typeface="+mn-ea"/>
                <a:cs typeface="+mn-cs"/>
              </a:rPr>
              <a:pPr marL="0" indent="0"/>
              <a:t>Visitors &amp; Buyers</a:t>
            </a:fld>
            <a:endParaRPr lang="ru-RU" sz="1400" b="0">
              <a:solidFill>
                <a:schemeClr val="bg1"/>
              </a:solidFill>
              <a:latin typeface="+mn-lt"/>
              <a:ea typeface="+mn-ea"/>
              <a:cs typeface="+mn-cs"/>
            </a:endParaRPr>
          </a:p>
        </xdr:txBody>
      </xdr:sp>
      <xdr:grpSp>
        <xdr:nvGrpSpPr>
          <xdr:cNvPr id="57" name="Group 56">
            <a:extLst>
              <a:ext uri="{FF2B5EF4-FFF2-40B4-BE49-F238E27FC236}">
                <a16:creationId xmlns:a16="http://schemas.microsoft.com/office/drawing/2014/main" id="{00000000-0008-0000-0000-000039000000}"/>
              </a:ext>
            </a:extLst>
          </xdr:cNvPr>
          <xdr:cNvGrpSpPr/>
        </xdr:nvGrpSpPr>
        <xdr:grpSpPr>
          <a:xfrm>
            <a:off x="1258014" y="2392680"/>
            <a:ext cx="299291" cy="260755"/>
            <a:chOff x="6520543" y="3673855"/>
            <a:chExt cx="923590" cy="804672"/>
          </a:xfrm>
          <a:solidFill>
            <a:schemeClr val="bg1"/>
          </a:solidFill>
        </xdr:grpSpPr>
        <xdr:pic>
          <xdr:nvPicPr>
            <xdr:cNvPr id="59" name="Graphic 58" descr="User with solid fill">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6639461" y="3673855"/>
              <a:ext cx="804672" cy="804672"/>
            </a:xfrm>
            <a:prstGeom prst="rect">
              <a:avLst/>
            </a:prstGeom>
          </xdr:spPr>
        </xdr:pic>
        <xdr:grpSp>
          <xdr:nvGrpSpPr>
            <xdr:cNvPr id="65" name="Graphic 15" descr="User with solid fill">
              <a:extLst>
                <a:ext uri="{FF2B5EF4-FFF2-40B4-BE49-F238E27FC236}">
                  <a16:creationId xmlns:a16="http://schemas.microsoft.com/office/drawing/2014/main" id="{00000000-0008-0000-0000-000041000000}"/>
                </a:ext>
              </a:extLst>
            </xdr:cNvPr>
            <xdr:cNvGrpSpPr/>
          </xdr:nvGrpSpPr>
          <xdr:grpSpPr>
            <a:xfrm>
              <a:off x="6520543" y="3801837"/>
              <a:ext cx="609600" cy="604156"/>
              <a:chOff x="8164286" y="3867151"/>
              <a:chExt cx="609600" cy="604156"/>
            </a:xfrm>
            <a:grpFill/>
          </xdr:grpSpPr>
          <xdr:sp macro="" textlink="">
            <xdr:nvSpPr>
              <xdr:cNvPr id="66" name="Freeform: Shape 65">
                <a:extLst>
                  <a:ext uri="{FF2B5EF4-FFF2-40B4-BE49-F238E27FC236}">
                    <a16:creationId xmlns:a16="http://schemas.microsoft.com/office/drawing/2014/main" id="{00000000-0008-0000-0000-000042000000}"/>
                  </a:ext>
                </a:extLst>
              </xdr:cNvPr>
              <xdr:cNvSpPr/>
            </xdr:nvSpPr>
            <xdr:spPr>
              <a:xfrm>
                <a:off x="8316686" y="3867151"/>
                <a:ext cx="304800" cy="304800"/>
              </a:xfrm>
              <a:custGeom>
                <a:avLst/>
                <a:gdLst>
                  <a:gd name="connsiteX0" fmla="*/ 304800 w 304800"/>
                  <a:gd name="connsiteY0" fmla="*/ 152400 h 304800"/>
                  <a:gd name="connsiteX1" fmla="*/ 152400 w 304800"/>
                  <a:gd name="connsiteY1" fmla="*/ 304800 h 304800"/>
                  <a:gd name="connsiteX2" fmla="*/ 0 w 304800"/>
                  <a:gd name="connsiteY2" fmla="*/ 152400 h 304800"/>
                  <a:gd name="connsiteX3" fmla="*/ 152400 w 304800"/>
                  <a:gd name="connsiteY3" fmla="*/ 0 h 304800"/>
                  <a:gd name="connsiteX4" fmla="*/ 304800 w 304800"/>
                  <a:gd name="connsiteY4" fmla="*/ 152400 h 3048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4800" h="304800">
                    <a:moveTo>
                      <a:pt x="304800" y="152400"/>
                    </a:moveTo>
                    <a:cubicBezTo>
                      <a:pt x="304800" y="236568"/>
                      <a:pt x="236568" y="304800"/>
                      <a:pt x="152400" y="304800"/>
                    </a:cubicBezTo>
                    <a:cubicBezTo>
                      <a:pt x="68232" y="304800"/>
                      <a:pt x="0" y="236568"/>
                      <a:pt x="0" y="152400"/>
                    </a:cubicBezTo>
                    <a:cubicBezTo>
                      <a:pt x="0" y="68232"/>
                      <a:pt x="68232" y="0"/>
                      <a:pt x="152400" y="0"/>
                    </a:cubicBezTo>
                    <a:cubicBezTo>
                      <a:pt x="236568" y="0"/>
                      <a:pt x="304800" y="68232"/>
                      <a:pt x="304800" y="152400"/>
                    </a:cubicBezTo>
                    <a:close/>
                  </a:path>
                </a:pathLst>
              </a:custGeom>
              <a:grpFill/>
              <a:ln w="12700" cap="flat">
                <a:solidFill>
                  <a:srgbClr val="0B3F7C"/>
                </a:solidFill>
                <a:prstDash val="solid"/>
                <a:miter/>
              </a:ln>
            </xdr:spPr>
            <xdr:txBody>
              <a:bodyPr rtlCol="0" anchor="ctr"/>
              <a:lstStyle/>
              <a:p>
                <a:endParaRPr lang="ru-RU"/>
              </a:p>
            </xdr:txBody>
          </xdr:sp>
          <xdr:sp macro="" textlink="">
            <xdr:nvSpPr>
              <xdr:cNvPr id="67" name="Freeform: Shape 66">
                <a:extLst>
                  <a:ext uri="{FF2B5EF4-FFF2-40B4-BE49-F238E27FC236}">
                    <a16:creationId xmlns:a16="http://schemas.microsoft.com/office/drawing/2014/main" id="{00000000-0008-0000-0000-000043000000}"/>
                  </a:ext>
                </a:extLst>
              </xdr:cNvPr>
              <xdr:cNvSpPr/>
            </xdr:nvSpPr>
            <xdr:spPr>
              <a:xfrm>
                <a:off x="8164286" y="4166507"/>
                <a:ext cx="609600" cy="304800"/>
              </a:xfrm>
              <a:custGeom>
                <a:avLst/>
                <a:gdLst>
                  <a:gd name="connsiteX0" fmla="*/ 609600 w 609600"/>
                  <a:gd name="connsiteY0" fmla="*/ 304800 h 304800"/>
                  <a:gd name="connsiteX1" fmla="*/ 609600 w 609600"/>
                  <a:gd name="connsiteY1" fmla="*/ 152400 h 304800"/>
                  <a:gd name="connsiteX2" fmla="*/ 579120 w 609600"/>
                  <a:gd name="connsiteY2" fmla="*/ 91440 h 304800"/>
                  <a:gd name="connsiteX3" fmla="*/ 430530 w 609600"/>
                  <a:gd name="connsiteY3" fmla="*/ 19050 h 304800"/>
                  <a:gd name="connsiteX4" fmla="*/ 304800 w 609600"/>
                  <a:gd name="connsiteY4" fmla="*/ 0 h 304800"/>
                  <a:gd name="connsiteX5" fmla="*/ 179070 w 609600"/>
                  <a:gd name="connsiteY5" fmla="*/ 19050 h 304800"/>
                  <a:gd name="connsiteX6" fmla="*/ 30480 w 609600"/>
                  <a:gd name="connsiteY6" fmla="*/ 91440 h 304800"/>
                  <a:gd name="connsiteX7" fmla="*/ 0 w 609600"/>
                  <a:gd name="connsiteY7" fmla="*/ 152400 h 304800"/>
                  <a:gd name="connsiteX8" fmla="*/ 0 w 609600"/>
                  <a:gd name="connsiteY8" fmla="*/ 304800 h 304800"/>
                  <a:gd name="connsiteX9" fmla="*/ 609600 w 609600"/>
                  <a:gd name="connsiteY9" fmla="*/ 304800 h 304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304800">
                    <a:moveTo>
                      <a:pt x="609600" y="304800"/>
                    </a:moveTo>
                    <a:lnTo>
                      <a:pt x="609600" y="152400"/>
                    </a:lnTo>
                    <a:cubicBezTo>
                      <a:pt x="609600" y="129540"/>
                      <a:pt x="598170" y="106680"/>
                      <a:pt x="579120" y="91440"/>
                    </a:cubicBezTo>
                    <a:cubicBezTo>
                      <a:pt x="537210" y="57150"/>
                      <a:pt x="483870" y="34290"/>
                      <a:pt x="430530" y="19050"/>
                    </a:cubicBezTo>
                    <a:cubicBezTo>
                      <a:pt x="392430" y="7620"/>
                      <a:pt x="350520" y="0"/>
                      <a:pt x="304800" y="0"/>
                    </a:cubicBezTo>
                    <a:cubicBezTo>
                      <a:pt x="262890" y="0"/>
                      <a:pt x="220980" y="7620"/>
                      <a:pt x="179070" y="19050"/>
                    </a:cubicBezTo>
                    <a:cubicBezTo>
                      <a:pt x="125730" y="34290"/>
                      <a:pt x="72390" y="60960"/>
                      <a:pt x="30480" y="91440"/>
                    </a:cubicBezTo>
                    <a:cubicBezTo>
                      <a:pt x="11430" y="106680"/>
                      <a:pt x="0" y="129540"/>
                      <a:pt x="0" y="152400"/>
                    </a:cubicBezTo>
                    <a:lnTo>
                      <a:pt x="0" y="304800"/>
                    </a:lnTo>
                    <a:lnTo>
                      <a:pt x="609600" y="304800"/>
                    </a:lnTo>
                    <a:close/>
                  </a:path>
                </a:pathLst>
              </a:custGeom>
              <a:grpFill/>
              <a:ln w="12700" cap="flat">
                <a:solidFill>
                  <a:srgbClr val="0B3F7C"/>
                </a:solidFill>
                <a:prstDash val="solid"/>
                <a:miter/>
              </a:ln>
            </xdr:spPr>
            <xdr:txBody>
              <a:bodyPr rtlCol="0" anchor="ctr"/>
              <a:lstStyle/>
              <a:p>
                <a:endParaRPr lang="ru-RU"/>
              </a:p>
            </xdr:txBody>
          </xdr:sp>
        </xdr:grpSp>
      </xdr:grpSp>
    </xdr:grpSp>
    <xdr:clientData/>
  </xdr:twoCellAnchor>
  <xdr:twoCellAnchor>
    <xdr:from>
      <xdr:col>4</xdr:col>
      <xdr:colOff>226695</xdr:colOff>
      <xdr:row>16</xdr:row>
      <xdr:rowOff>107527</xdr:rowOff>
    </xdr:from>
    <xdr:to>
      <xdr:col>4</xdr:col>
      <xdr:colOff>425254</xdr:colOff>
      <xdr:row>17</xdr:row>
      <xdr:rowOff>68051</xdr:rowOff>
    </xdr:to>
    <xdr:sp macro="" textlink="">
      <xdr:nvSpPr>
        <xdr:cNvPr id="102" name="Freeform: Shape 101">
          <a:extLst>
            <a:ext uri="{FF2B5EF4-FFF2-40B4-BE49-F238E27FC236}">
              <a16:creationId xmlns:a16="http://schemas.microsoft.com/office/drawing/2014/main" id="{00000000-0008-0000-0000-000066000000}"/>
            </a:ext>
          </a:extLst>
        </xdr:cNvPr>
        <xdr:cNvSpPr/>
      </xdr:nvSpPr>
      <xdr:spPr>
        <a:xfrm>
          <a:off x="2607945" y="3155527"/>
          <a:ext cx="198559" cy="151024"/>
        </a:xfrm>
        <a:custGeom>
          <a:avLst/>
          <a:gdLst>
            <a:gd name="connsiteX0" fmla="*/ 3313934 w 8036264"/>
            <a:gd name="connsiteY0" fmla="*/ 4614027 h 5638893"/>
            <a:gd name="connsiteX1" fmla="*/ 3835837 w 8036264"/>
            <a:gd name="connsiteY1" fmla="*/ 4614765 h 5638893"/>
            <a:gd name="connsiteX2" fmla="*/ 4188741 w 8036264"/>
            <a:gd name="connsiteY2" fmla="*/ 4614765 h 5638893"/>
            <a:gd name="connsiteX3" fmla="*/ 4710643 w 8036264"/>
            <a:gd name="connsiteY3" fmla="*/ 4614027 h 5638893"/>
            <a:gd name="connsiteX4" fmla="*/ 4846199 w 8036264"/>
            <a:gd name="connsiteY4" fmla="*/ 4929886 h 5638893"/>
            <a:gd name="connsiteX5" fmla="*/ 4463258 w 8036264"/>
            <a:gd name="connsiteY5" fmla="*/ 5495012 h 5638893"/>
            <a:gd name="connsiteX6" fmla="*/ 4200018 w 8036264"/>
            <a:gd name="connsiteY6" fmla="*/ 5638893 h 5638893"/>
            <a:gd name="connsiteX7" fmla="*/ 4199767 w 8036264"/>
            <a:gd name="connsiteY7" fmla="*/ 5638893 h 5638893"/>
            <a:gd name="connsiteX8" fmla="*/ 4012614 w 8036264"/>
            <a:gd name="connsiteY8" fmla="*/ 5638893 h 5638893"/>
            <a:gd name="connsiteX9" fmla="*/ 4011963 w 8036264"/>
            <a:gd name="connsiteY9" fmla="*/ 5638893 h 5638893"/>
            <a:gd name="connsiteX10" fmla="*/ 3824559 w 8036264"/>
            <a:gd name="connsiteY10" fmla="*/ 5638893 h 5638893"/>
            <a:gd name="connsiteX11" fmla="*/ 3743817 w 8036264"/>
            <a:gd name="connsiteY11" fmla="*/ 5638893 h 5638893"/>
            <a:gd name="connsiteX12" fmla="*/ 3743817 w 8036264"/>
            <a:gd name="connsiteY12" fmla="*/ 5634901 h 5638893"/>
            <a:gd name="connsiteX13" fmla="*/ 3691623 w 8036264"/>
            <a:gd name="connsiteY13" fmla="*/ 5623215 h 5638893"/>
            <a:gd name="connsiteX14" fmla="*/ 3561319 w 8036264"/>
            <a:gd name="connsiteY14" fmla="*/ 5495012 h 5638893"/>
            <a:gd name="connsiteX15" fmla="*/ 3178378 w 8036264"/>
            <a:gd name="connsiteY15" fmla="*/ 4929886 h 5638893"/>
            <a:gd name="connsiteX16" fmla="*/ 3313934 w 8036264"/>
            <a:gd name="connsiteY16" fmla="*/ 4614027 h 5638893"/>
            <a:gd name="connsiteX17" fmla="*/ 2520924 w 8036264"/>
            <a:gd name="connsiteY17" fmla="*/ 3460520 h 5638893"/>
            <a:gd name="connsiteX18" fmla="*/ 4011963 w 8036264"/>
            <a:gd name="connsiteY18" fmla="*/ 3462627 h 5638893"/>
            <a:gd name="connsiteX19" fmla="*/ 5503001 w 8036264"/>
            <a:gd name="connsiteY19" fmla="*/ 3460520 h 5638893"/>
            <a:gd name="connsiteX20" fmla="*/ 5638557 w 8036264"/>
            <a:gd name="connsiteY20" fmla="*/ 3776379 h 5638893"/>
            <a:gd name="connsiteX21" fmla="*/ 5255616 w 8036264"/>
            <a:gd name="connsiteY21" fmla="*/ 4341505 h 5638893"/>
            <a:gd name="connsiteX22" fmla="*/ 4992376 w 8036264"/>
            <a:gd name="connsiteY22" fmla="*/ 4485386 h 5638893"/>
            <a:gd name="connsiteX23" fmla="*/ 4011963 w 8036264"/>
            <a:gd name="connsiteY23" fmla="*/ 4485386 h 5638893"/>
            <a:gd name="connsiteX24" fmla="*/ 4011962 w 8036264"/>
            <a:gd name="connsiteY24" fmla="*/ 4485386 h 5638893"/>
            <a:gd name="connsiteX25" fmla="*/ 3031549 w 8036264"/>
            <a:gd name="connsiteY25" fmla="*/ 4485386 h 5638893"/>
            <a:gd name="connsiteX26" fmla="*/ 2768309 w 8036264"/>
            <a:gd name="connsiteY26" fmla="*/ 4341505 h 5638893"/>
            <a:gd name="connsiteX27" fmla="*/ 2385368 w 8036264"/>
            <a:gd name="connsiteY27" fmla="*/ 3776379 h 5638893"/>
            <a:gd name="connsiteX28" fmla="*/ 2520924 w 8036264"/>
            <a:gd name="connsiteY28" fmla="*/ 3460520 h 5638893"/>
            <a:gd name="connsiteX29" fmla="*/ 1755043 w 8036264"/>
            <a:gd name="connsiteY29" fmla="*/ 2307013 h 5638893"/>
            <a:gd name="connsiteX30" fmla="*/ 2777502 w 8036264"/>
            <a:gd name="connsiteY30" fmla="*/ 2308459 h 5638893"/>
            <a:gd name="connsiteX31" fmla="*/ 2777502 w 8036264"/>
            <a:gd name="connsiteY31" fmla="*/ 2307751 h 5638893"/>
            <a:gd name="connsiteX32" fmla="*/ 5753041 w 8036264"/>
            <a:gd name="connsiteY32" fmla="*/ 2307751 h 5638893"/>
            <a:gd name="connsiteX33" fmla="*/ 5753041 w 8036264"/>
            <a:gd name="connsiteY33" fmla="*/ 2307760 h 5638893"/>
            <a:gd name="connsiteX34" fmla="*/ 6281103 w 8036264"/>
            <a:gd name="connsiteY34" fmla="*/ 2307013 h 5638893"/>
            <a:gd name="connsiteX35" fmla="*/ 6416659 w 8036264"/>
            <a:gd name="connsiteY35" fmla="*/ 2622872 h 5638893"/>
            <a:gd name="connsiteX36" fmla="*/ 6033718 w 8036264"/>
            <a:gd name="connsiteY36" fmla="*/ 3187997 h 5638893"/>
            <a:gd name="connsiteX37" fmla="*/ 5770478 w 8036264"/>
            <a:gd name="connsiteY37" fmla="*/ 3331879 h 5638893"/>
            <a:gd name="connsiteX38" fmla="*/ 5753041 w 8036264"/>
            <a:gd name="connsiteY38" fmla="*/ 3331879 h 5638893"/>
            <a:gd name="connsiteX39" fmla="*/ 4024184 w 8036264"/>
            <a:gd name="connsiteY39" fmla="*/ 3331879 h 5638893"/>
            <a:gd name="connsiteX40" fmla="*/ 4011962 w 8036264"/>
            <a:gd name="connsiteY40" fmla="*/ 3331879 h 5638893"/>
            <a:gd name="connsiteX41" fmla="*/ 2777502 w 8036264"/>
            <a:gd name="connsiteY41" fmla="*/ 3331879 h 5638893"/>
            <a:gd name="connsiteX42" fmla="*/ 2265668 w 8036264"/>
            <a:gd name="connsiteY42" fmla="*/ 3331879 h 5638893"/>
            <a:gd name="connsiteX43" fmla="*/ 2002428 w 8036264"/>
            <a:gd name="connsiteY43" fmla="*/ 3187997 h 5638893"/>
            <a:gd name="connsiteX44" fmla="*/ 1619487 w 8036264"/>
            <a:gd name="connsiteY44" fmla="*/ 2622872 h 5638893"/>
            <a:gd name="connsiteX45" fmla="*/ 1755043 w 8036264"/>
            <a:gd name="connsiteY45" fmla="*/ 2307013 h 5638893"/>
            <a:gd name="connsiteX46" fmla="*/ 7077664 w 8036264"/>
            <a:gd name="connsiteY46" fmla="*/ 1153507 h 5638893"/>
            <a:gd name="connsiteX47" fmla="*/ 7213220 w 8036264"/>
            <a:gd name="connsiteY47" fmla="*/ 1469365 h 5638893"/>
            <a:gd name="connsiteX48" fmla="*/ 6830279 w 8036264"/>
            <a:gd name="connsiteY48" fmla="*/ 2034490 h 5638893"/>
            <a:gd name="connsiteX49" fmla="*/ 6567039 w 8036264"/>
            <a:gd name="connsiteY49" fmla="*/ 2178372 h 5638893"/>
            <a:gd name="connsiteX50" fmla="*/ 5753041 w 8036264"/>
            <a:gd name="connsiteY50" fmla="*/ 2178372 h 5638893"/>
            <a:gd name="connsiteX51" fmla="*/ 4280935 w 8036264"/>
            <a:gd name="connsiteY51" fmla="*/ 2178372 h 5638893"/>
            <a:gd name="connsiteX52" fmla="*/ 3757860 w 8036264"/>
            <a:gd name="connsiteY52" fmla="*/ 2178372 h 5638893"/>
            <a:gd name="connsiteX53" fmla="*/ 2777502 w 8036264"/>
            <a:gd name="connsiteY53" fmla="*/ 2178372 h 5638893"/>
            <a:gd name="connsiteX54" fmla="*/ 1471756 w 8036264"/>
            <a:gd name="connsiteY54" fmla="*/ 2178372 h 5638893"/>
            <a:gd name="connsiteX55" fmla="*/ 1208516 w 8036264"/>
            <a:gd name="connsiteY55" fmla="*/ 2034490 h 5638893"/>
            <a:gd name="connsiteX56" fmla="*/ 825575 w 8036264"/>
            <a:gd name="connsiteY56" fmla="*/ 1469365 h 5638893"/>
            <a:gd name="connsiteX57" fmla="*/ 961132 w 8036264"/>
            <a:gd name="connsiteY57" fmla="*/ 1153507 h 5638893"/>
            <a:gd name="connsiteX58" fmla="*/ 2777502 w 8036264"/>
            <a:gd name="connsiteY58" fmla="*/ 1156074 h 5638893"/>
            <a:gd name="connsiteX59" fmla="*/ 2777502 w 8036264"/>
            <a:gd name="connsiteY59" fmla="*/ 1154244 h 5638893"/>
            <a:gd name="connsiteX60" fmla="*/ 5753041 w 8036264"/>
            <a:gd name="connsiteY60" fmla="*/ 1154244 h 5638893"/>
            <a:gd name="connsiteX61" fmla="*/ 5753041 w 8036264"/>
            <a:gd name="connsiteY61" fmla="*/ 1155379 h 5638893"/>
            <a:gd name="connsiteX62" fmla="*/ 7857453 w 8036264"/>
            <a:gd name="connsiteY62" fmla="*/ 0 h 5638893"/>
            <a:gd name="connsiteX63" fmla="*/ 7993009 w 8036264"/>
            <a:gd name="connsiteY63" fmla="*/ 315858 h 5638893"/>
            <a:gd name="connsiteX64" fmla="*/ 7610068 w 8036264"/>
            <a:gd name="connsiteY64" fmla="*/ 880984 h 5638893"/>
            <a:gd name="connsiteX65" fmla="*/ 7346828 w 8036264"/>
            <a:gd name="connsiteY65" fmla="*/ 1024866 h 5638893"/>
            <a:gd name="connsiteX66" fmla="*/ 5060724 w 8036264"/>
            <a:gd name="connsiteY66" fmla="*/ 1024866 h 5638893"/>
            <a:gd name="connsiteX67" fmla="*/ 5060724 w 8036264"/>
            <a:gd name="connsiteY67" fmla="*/ 1024865 h 5638893"/>
            <a:gd name="connsiteX68" fmla="*/ 2975540 w 8036264"/>
            <a:gd name="connsiteY68" fmla="*/ 1024865 h 5638893"/>
            <a:gd name="connsiteX69" fmla="*/ 2975540 w 8036264"/>
            <a:gd name="connsiteY69" fmla="*/ 1024866 h 5638893"/>
            <a:gd name="connsiteX70" fmla="*/ 689436 w 8036264"/>
            <a:gd name="connsiteY70" fmla="*/ 1024866 h 5638893"/>
            <a:gd name="connsiteX71" fmla="*/ 426196 w 8036264"/>
            <a:gd name="connsiteY71" fmla="*/ 880984 h 5638893"/>
            <a:gd name="connsiteX72" fmla="*/ 43255 w 8036264"/>
            <a:gd name="connsiteY72" fmla="*/ 315858 h 5638893"/>
            <a:gd name="connsiteX73" fmla="*/ 178812 w 8036264"/>
            <a:gd name="connsiteY73" fmla="*/ 0 h 5638893"/>
            <a:gd name="connsiteX74" fmla="*/ 2777502 w 8036264"/>
            <a:gd name="connsiteY74" fmla="*/ 3673 h 5638893"/>
            <a:gd name="connsiteX75" fmla="*/ 2777502 w 8036264"/>
            <a:gd name="connsiteY75" fmla="*/ 737 h 5638893"/>
            <a:gd name="connsiteX76" fmla="*/ 5753041 w 8036264"/>
            <a:gd name="connsiteY76" fmla="*/ 737 h 5638893"/>
            <a:gd name="connsiteX77" fmla="*/ 5753041 w 8036264"/>
            <a:gd name="connsiteY77" fmla="*/ 2974 h 56388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Lst>
          <a:rect l="l" t="t" r="r" b="b"/>
          <a:pathLst>
            <a:path w="8036264" h="5638893">
              <a:moveTo>
                <a:pt x="3313934" y="4614027"/>
              </a:moveTo>
              <a:lnTo>
                <a:pt x="3835837" y="4614765"/>
              </a:lnTo>
              <a:lnTo>
                <a:pt x="4188741" y="4614765"/>
              </a:lnTo>
              <a:lnTo>
                <a:pt x="4710643" y="4614027"/>
              </a:lnTo>
              <a:cubicBezTo>
                <a:pt x="4813183" y="4614685"/>
                <a:pt x="4964646" y="4735764"/>
                <a:pt x="4846199" y="4929886"/>
              </a:cubicBezTo>
              <a:lnTo>
                <a:pt x="4463258" y="5495012"/>
              </a:lnTo>
              <a:cubicBezTo>
                <a:pt x="4363236" y="5646361"/>
                <a:pt x="4303549" y="5637577"/>
                <a:pt x="4200018" y="5638893"/>
              </a:cubicBezTo>
              <a:lnTo>
                <a:pt x="4199767" y="5638893"/>
              </a:lnTo>
              <a:lnTo>
                <a:pt x="4012614" y="5638893"/>
              </a:lnTo>
              <a:lnTo>
                <a:pt x="4011963" y="5638893"/>
              </a:lnTo>
              <a:lnTo>
                <a:pt x="3824559" y="5638893"/>
              </a:lnTo>
              <a:lnTo>
                <a:pt x="3743817" y="5638893"/>
              </a:lnTo>
              <a:lnTo>
                <a:pt x="3743817" y="5634901"/>
              </a:lnTo>
              <a:lnTo>
                <a:pt x="3691623" y="5623215"/>
              </a:lnTo>
              <a:cubicBezTo>
                <a:pt x="3651257" y="5606328"/>
                <a:pt x="3611330" y="5570687"/>
                <a:pt x="3561319" y="5495012"/>
              </a:cubicBezTo>
              <a:lnTo>
                <a:pt x="3178378" y="4929886"/>
              </a:lnTo>
              <a:cubicBezTo>
                <a:pt x="3059931" y="4735764"/>
                <a:pt x="3211394" y="4614685"/>
                <a:pt x="3313934" y="4614027"/>
              </a:cubicBezTo>
              <a:close/>
              <a:moveTo>
                <a:pt x="2520924" y="3460520"/>
              </a:moveTo>
              <a:lnTo>
                <a:pt x="4011963" y="3462627"/>
              </a:lnTo>
              <a:lnTo>
                <a:pt x="5503001" y="3460520"/>
              </a:lnTo>
              <a:cubicBezTo>
                <a:pt x="5605541" y="3461178"/>
                <a:pt x="5757004" y="3582257"/>
                <a:pt x="5638557" y="3776379"/>
              </a:cubicBezTo>
              <a:lnTo>
                <a:pt x="5255616" y="4341505"/>
              </a:lnTo>
              <a:cubicBezTo>
                <a:pt x="5155594" y="4492854"/>
                <a:pt x="5095907" y="4484070"/>
                <a:pt x="4992376" y="4485386"/>
              </a:cubicBezTo>
              <a:lnTo>
                <a:pt x="4011963" y="4485386"/>
              </a:lnTo>
              <a:lnTo>
                <a:pt x="4011962" y="4485386"/>
              </a:lnTo>
              <a:lnTo>
                <a:pt x="3031549" y="4485386"/>
              </a:lnTo>
              <a:cubicBezTo>
                <a:pt x="2928018" y="4484070"/>
                <a:pt x="2868331" y="4492854"/>
                <a:pt x="2768309" y="4341505"/>
              </a:cubicBezTo>
              <a:lnTo>
                <a:pt x="2385368" y="3776379"/>
              </a:lnTo>
              <a:cubicBezTo>
                <a:pt x="2266921" y="3582257"/>
                <a:pt x="2418384" y="3461178"/>
                <a:pt x="2520924" y="3460520"/>
              </a:cubicBezTo>
              <a:close/>
              <a:moveTo>
                <a:pt x="1755043" y="2307013"/>
              </a:moveTo>
              <a:lnTo>
                <a:pt x="2777502" y="2308459"/>
              </a:lnTo>
              <a:lnTo>
                <a:pt x="2777502" y="2307751"/>
              </a:lnTo>
              <a:lnTo>
                <a:pt x="5753041" y="2307751"/>
              </a:lnTo>
              <a:lnTo>
                <a:pt x="5753041" y="2307760"/>
              </a:lnTo>
              <a:lnTo>
                <a:pt x="6281103" y="2307013"/>
              </a:lnTo>
              <a:cubicBezTo>
                <a:pt x="6383643" y="2307671"/>
                <a:pt x="6535106" y="2428750"/>
                <a:pt x="6416659" y="2622872"/>
              </a:cubicBezTo>
              <a:lnTo>
                <a:pt x="6033718" y="3187997"/>
              </a:lnTo>
              <a:cubicBezTo>
                <a:pt x="5933696" y="3339347"/>
                <a:pt x="5874009" y="3330563"/>
                <a:pt x="5770478" y="3331879"/>
              </a:cubicBezTo>
              <a:lnTo>
                <a:pt x="5753041" y="3331879"/>
              </a:lnTo>
              <a:lnTo>
                <a:pt x="4024184" y="3331879"/>
              </a:lnTo>
              <a:lnTo>
                <a:pt x="4011962" y="3331879"/>
              </a:lnTo>
              <a:lnTo>
                <a:pt x="2777502" y="3331879"/>
              </a:lnTo>
              <a:lnTo>
                <a:pt x="2265668" y="3331879"/>
              </a:lnTo>
              <a:cubicBezTo>
                <a:pt x="2162137" y="3330563"/>
                <a:pt x="2102450" y="3339347"/>
                <a:pt x="2002428" y="3187997"/>
              </a:cubicBezTo>
              <a:lnTo>
                <a:pt x="1619487" y="2622872"/>
              </a:lnTo>
              <a:cubicBezTo>
                <a:pt x="1501040" y="2428750"/>
                <a:pt x="1652503" y="2307671"/>
                <a:pt x="1755043" y="2307013"/>
              </a:cubicBezTo>
              <a:close/>
              <a:moveTo>
                <a:pt x="7077664" y="1153507"/>
              </a:moveTo>
              <a:cubicBezTo>
                <a:pt x="7180204" y="1154164"/>
                <a:pt x="7331667" y="1275244"/>
                <a:pt x="7213220" y="1469365"/>
              </a:cubicBezTo>
              <a:lnTo>
                <a:pt x="6830279" y="2034490"/>
              </a:lnTo>
              <a:cubicBezTo>
                <a:pt x="6730257" y="2185840"/>
                <a:pt x="6670570" y="2177056"/>
                <a:pt x="6567039" y="2178372"/>
              </a:cubicBezTo>
              <a:lnTo>
                <a:pt x="5753041" y="2178372"/>
              </a:lnTo>
              <a:lnTo>
                <a:pt x="4280935" y="2178372"/>
              </a:lnTo>
              <a:lnTo>
                <a:pt x="3757860" y="2178372"/>
              </a:lnTo>
              <a:lnTo>
                <a:pt x="2777502" y="2178372"/>
              </a:lnTo>
              <a:lnTo>
                <a:pt x="1471756" y="2178372"/>
              </a:lnTo>
              <a:cubicBezTo>
                <a:pt x="1368225" y="2177056"/>
                <a:pt x="1308538" y="2185840"/>
                <a:pt x="1208516" y="2034490"/>
              </a:cubicBezTo>
              <a:lnTo>
                <a:pt x="825575" y="1469365"/>
              </a:lnTo>
              <a:cubicBezTo>
                <a:pt x="707128" y="1275244"/>
                <a:pt x="858591" y="1154165"/>
                <a:pt x="961132" y="1153507"/>
              </a:cubicBezTo>
              <a:lnTo>
                <a:pt x="2777502" y="1156074"/>
              </a:lnTo>
              <a:lnTo>
                <a:pt x="2777502" y="1154244"/>
              </a:lnTo>
              <a:lnTo>
                <a:pt x="5753041" y="1154244"/>
              </a:lnTo>
              <a:lnTo>
                <a:pt x="5753041" y="1155379"/>
              </a:lnTo>
              <a:close/>
              <a:moveTo>
                <a:pt x="7857453" y="0"/>
              </a:moveTo>
              <a:cubicBezTo>
                <a:pt x="7959993" y="657"/>
                <a:pt x="8111456" y="121737"/>
                <a:pt x="7993009" y="315858"/>
              </a:cubicBezTo>
              <a:lnTo>
                <a:pt x="7610068" y="880984"/>
              </a:lnTo>
              <a:cubicBezTo>
                <a:pt x="7510046" y="1032333"/>
                <a:pt x="7450359" y="1023550"/>
                <a:pt x="7346828" y="1024866"/>
              </a:cubicBezTo>
              <a:lnTo>
                <a:pt x="5060724" y="1024866"/>
              </a:lnTo>
              <a:lnTo>
                <a:pt x="5060724" y="1024865"/>
              </a:lnTo>
              <a:lnTo>
                <a:pt x="2975540" y="1024865"/>
              </a:lnTo>
              <a:lnTo>
                <a:pt x="2975540" y="1024866"/>
              </a:lnTo>
              <a:lnTo>
                <a:pt x="689436" y="1024866"/>
              </a:lnTo>
              <a:cubicBezTo>
                <a:pt x="585905" y="1023550"/>
                <a:pt x="526218" y="1032334"/>
                <a:pt x="426196" y="880984"/>
              </a:cubicBezTo>
              <a:lnTo>
                <a:pt x="43255" y="315858"/>
              </a:lnTo>
              <a:cubicBezTo>
                <a:pt x="-75192" y="121737"/>
                <a:pt x="76271" y="658"/>
                <a:pt x="178812" y="0"/>
              </a:cubicBezTo>
              <a:lnTo>
                <a:pt x="2777502" y="3673"/>
              </a:lnTo>
              <a:lnTo>
                <a:pt x="2777502" y="737"/>
              </a:lnTo>
              <a:lnTo>
                <a:pt x="5753041" y="737"/>
              </a:lnTo>
              <a:lnTo>
                <a:pt x="5753041" y="2974"/>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clientData/>
  </xdr:twoCellAnchor>
  <xdr:twoCellAnchor>
    <xdr:from>
      <xdr:col>4</xdr:col>
      <xdr:colOff>188595</xdr:colOff>
      <xdr:row>19</xdr:row>
      <xdr:rowOff>104263</xdr:rowOff>
    </xdr:from>
    <xdr:to>
      <xdr:col>4</xdr:col>
      <xdr:colOff>399215</xdr:colOff>
      <xdr:row>20</xdr:row>
      <xdr:rowOff>97154</xdr:rowOff>
    </xdr:to>
    <xdr:sp macro="" textlink="">
      <xdr:nvSpPr>
        <xdr:cNvPr id="115" name="Freeform: Shape 114">
          <a:extLst>
            <a:ext uri="{FF2B5EF4-FFF2-40B4-BE49-F238E27FC236}">
              <a16:creationId xmlns:a16="http://schemas.microsoft.com/office/drawing/2014/main" id="{00000000-0008-0000-0000-000073000000}"/>
            </a:ext>
          </a:extLst>
        </xdr:cNvPr>
        <xdr:cNvSpPr/>
      </xdr:nvSpPr>
      <xdr:spPr>
        <a:xfrm>
          <a:off x="2569845" y="3723763"/>
          <a:ext cx="210620" cy="183391"/>
        </a:xfrm>
        <a:custGeom>
          <a:avLst/>
          <a:gdLst>
            <a:gd name="connsiteX0" fmla="*/ 474812 w 707311"/>
            <a:gd name="connsiteY0" fmla="*/ 72577 h 581031"/>
            <a:gd name="connsiteX1" fmla="*/ 639661 w 707311"/>
            <a:gd name="connsiteY1" fmla="*/ 164294 h 581031"/>
            <a:gd name="connsiteX2" fmla="*/ 683914 w 707311"/>
            <a:gd name="connsiteY2" fmla="*/ 332477 h 581031"/>
            <a:gd name="connsiteX3" fmla="*/ 523361 w 707311"/>
            <a:gd name="connsiteY3" fmla="*/ 581032 h 581031"/>
            <a:gd name="connsiteX4" fmla="*/ 0 w 707311"/>
            <a:gd name="connsiteY4" fmla="*/ 581032 h 581031"/>
            <a:gd name="connsiteX5" fmla="*/ 417052 w 707311"/>
            <a:gd name="connsiteY5" fmla="*/ 323599 h 581031"/>
            <a:gd name="connsiteX6" fmla="*/ 466725 w 707311"/>
            <a:gd name="connsiteY6" fmla="*/ 161932 h 581031"/>
            <a:gd name="connsiteX7" fmla="*/ 380448 w 707311"/>
            <a:gd name="connsiteY7" fmla="*/ 72206 h 581031"/>
            <a:gd name="connsiteX8" fmla="*/ 476250 w 707311"/>
            <a:gd name="connsiteY8" fmla="*/ 7 h 581031"/>
            <a:gd name="connsiteX9" fmla="*/ 514350 w 707311"/>
            <a:gd name="connsiteY9" fmla="*/ 7 h 581031"/>
            <a:gd name="connsiteX10" fmla="*/ 474812 w 707311"/>
            <a:gd name="connsiteY10" fmla="*/ 72577 h 581031"/>
            <a:gd name="connsiteX0" fmla="*/ 474812 w 696227"/>
            <a:gd name="connsiteY0" fmla="*/ 72577 h 581031"/>
            <a:gd name="connsiteX1" fmla="*/ 639661 w 696227"/>
            <a:gd name="connsiteY1" fmla="*/ 164294 h 581031"/>
            <a:gd name="connsiteX2" fmla="*/ 683914 w 696227"/>
            <a:gd name="connsiteY2" fmla="*/ 332477 h 581031"/>
            <a:gd name="connsiteX3" fmla="*/ 417303 w 696227"/>
            <a:gd name="connsiteY3" fmla="*/ 581031 h 581031"/>
            <a:gd name="connsiteX4" fmla="*/ 0 w 696227"/>
            <a:gd name="connsiteY4" fmla="*/ 581032 h 581031"/>
            <a:gd name="connsiteX5" fmla="*/ 417052 w 696227"/>
            <a:gd name="connsiteY5" fmla="*/ 323599 h 581031"/>
            <a:gd name="connsiteX6" fmla="*/ 466725 w 696227"/>
            <a:gd name="connsiteY6" fmla="*/ 161932 h 581031"/>
            <a:gd name="connsiteX7" fmla="*/ 380448 w 696227"/>
            <a:gd name="connsiteY7" fmla="*/ 72206 h 581031"/>
            <a:gd name="connsiteX8" fmla="*/ 476250 w 696227"/>
            <a:gd name="connsiteY8" fmla="*/ 7 h 581031"/>
            <a:gd name="connsiteX9" fmla="*/ 514350 w 696227"/>
            <a:gd name="connsiteY9" fmla="*/ 7 h 581031"/>
            <a:gd name="connsiteX10" fmla="*/ 474812 w 696227"/>
            <a:gd name="connsiteY10" fmla="*/ 72577 h 5810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696227" h="581031">
              <a:moveTo>
                <a:pt x="474812" y="72577"/>
              </a:moveTo>
              <a:cubicBezTo>
                <a:pt x="514750" y="99609"/>
                <a:pt x="621573" y="151416"/>
                <a:pt x="639661" y="164294"/>
              </a:cubicBezTo>
              <a:cubicBezTo>
                <a:pt x="664959" y="182296"/>
                <a:pt x="720974" y="263021"/>
                <a:pt x="683914" y="332477"/>
              </a:cubicBezTo>
              <a:cubicBezTo>
                <a:pt x="646854" y="401933"/>
                <a:pt x="456069" y="522928"/>
                <a:pt x="417303" y="581031"/>
              </a:cubicBezTo>
              <a:lnTo>
                <a:pt x="0" y="581032"/>
              </a:lnTo>
              <a:cubicBezTo>
                <a:pt x="130131" y="474209"/>
                <a:pt x="330460" y="386064"/>
                <a:pt x="417052" y="323599"/>
              </a:cubicBezTo>
              <a:cubicBezTo>
                <a:pt x="503644" y="261134"/>
                <a:pt x="508340" y="213948"/>
                <a:pt x="466725" y="161932"/>
              </a:cubicBezTo>
              <a:cubicBezTo>
                <a:pt x="428625" y="114307"/>
                <a:pt x="394449" y="100886"/>
                <a:pt x="380448" y="72206"/>
              </a:cubicBezTo>
              <a:cubicBezTo>
                <a:pt x="355521" y="21171"/>
                <a:pt x="445541" y="-432"/>
                <a:pt x="476250" y="7"/>
              </a:cubicBezTo>
              <a:lnTo>
                <a:pt x="514350" y="7"/>
              </a:lnTo>
              <a:cubicBezTo>
                <a:pt x="514350" y="7"/>
                <a:pt x="434864" y="45555"/>
                <a:pt x="474812" y="72577"/>
              </a:cubicBezTo>
              <a:close/>
            </a:path>
          </a:pathLst>
        </a:custGeom>
        <a:solidFill>
          <a:schemeClr val="bg1"/>
        </a:solidFill>
        <a:ln w="9525" cap="flat">
          <a:noFill/>
          <a:prstDash val="solid"/>
          <a:miter/>
        </a:ln>
      </xdr:spPr>
      <xdr:txBody>
        <a:bodyPr rtlCol="0" anchor="ctr"/>
        <a:lstStyle/>
        <a:p>
          <a:endParaRPr lang="ru-RU"/>
        </a:p>
      </xdr:txBody>
    </xdr:sp>
    <xdr:clientData/>
  </xdr:twoCellAnchor>
  <xdr:twoCellAnchor>
    <xdr:from>
      <xdr:col>4</xdr:col>
      <xdr:colOff>195833</xdr:colOff>
      <xdr:row>22</xdr:row>
      <xdr:rowOff>140970</xdr:rowOff>
    </xdr:from>
    <xdr:to>
      <xdr:col>4</xdr:col>
      <xdr:colOff>417194</xdr:colOff>
      <xdr:row>23</xdr:row>
      <xdr:rowOff>88010</xdr:rowOff>
    </xdr:to>
    <xdr:sp macro="" textlink="">
      <xdr:nvSpPr>
        <xdr:cNvPr id="120" name="Freeform: Shape 119">
          <a:extLst>
            <a:ext uri="{FF2B5EF4-FFF2-40B4-BE49-F238E27FC236}">
              <a16:creationId xmlns:a16="http://schemas.microsoft.com/office/drawing/2014/main" id="{00000000-0008-0000-0000-000078000000}"/>
            </a:ext>
          </a:extLst>
        </xdr:cNvPr>
        <xdr:cNvSpPr/>
      </xdr:nvSpPr>
      <xdr:spPr>
        <a:xfrm rot="20841392">
          <a:off x="2577083" y="4331970"/>
          <a:ext cx="221361" cy="137540"/>
        </a:xfrm>
        <a:custGeom>
          <a:avLst/>
          <a:gdLst>
            <a:gd name="connsiteX0" fmla="*/ 160401 w 221361"/>
            <a:gd name="connsiteY0" fmla="*/ 0 h 129920"/>
            <a:gd name="connsiteX1" fmla="*/ 182880 w 221361"/>
            <a:gd name="connsiteY1" fmla="*/ 22479 h 129920"/>
            <a:gd name="connsiteX2" fmla="*/ 152781 w 221361"/>
            <a:gd name="connsiteY2" fmla="*/ 52578 h 129920"/>
            <a:gd name="connsiteX3" fmla="*/ 129921 w 221361"/>
            <a:gd name="connsiteY3" fmla="*/ 29718 h 129920"/>
            <a:gd name="connsiteX4" fmla="*/ 91821 w 221361"/>
            <a:gd name="connsiteY4" fmla="*/ 67818 h 129920"/>
            <a:gd name="connsiteX5" fmla="*/ 68961 w 221361"/>
            <a:gd name="connsiteY5" fmla="*/ 44958 h 129920"/>
            <a:gd name="connsiteX6" fmla="*/ 0 w 221361"/>
            <a:gd name="connsiteY6" fmla="*/ 113919 h 129920"/>
            <a:gd name="connsiteX7" fmla="*/ 16002 w 221361"/>
            <a:gd name="connsiteY7" fmla="*/ 129921 h 129920"/>
            <a:gd name="connsiteX8" fmla="*/ 68961 w 221361"/>
            <a:gd name="connsiteY8" fmla="*/ 76962 h 129920"/>
            <a:gd name="connsiteX9" fmla="*/ 91821 w 221361"/>
            <a:gd name="connsiteY9" fmla="*/ 99822 h 129920"/>
            <a:gd name="connsiteX10" fmla="*/ 129921 w 221361"/>
            <a:gd name="connsiteY10" fmla="*/ 61722 h 129920"/>
            <a:gd name="connsiteX11" fmla="*/ 152781 w 221361"/>
            <a:gd name="connsiteY11" fmla="*/ 84582 h 129920"/>
            <a:gd name="connsiteX12" fmla="*/ 198882 w 221361"/>
            <a:gd name="connsiteY12" fmla="*/ 38481 h 129920"/>
            <a:gd name="connsiteX13" fmla="*/ 221361 w 221361"/>
            <a:gd name="connsiteY13" fmla="*/ 60960 h 129920"/>
            <a:gd name="connsiteX14" fmla="*/ 221361 w 221361"/>
            <a:gd name="connsiteY14" fmla="*/ 0 h 1299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21361" h="129920">
              <a:moveTo>
                <a:pt x="160401" y="0"/>
              </a:moveTo>
              <a:lnTo>
                <a:pt x="182880" y="22479"/>
              </a:lnTo>
              <a:lnTo>
                <a:pt x="152781" y="52578"/>
              </a:lnTo>
              <a:lnTo>
                <a:pt x="129921" y="29718"/>
              </a:lnTo>
              <a:lnTo>
                <a:pt x="91821" y="67818"/>
              </a:lnTo>
              <a:lnTo>
                <a:pt x="68961" y="44958"/>
              </a:lnTo>
              <a:lnTo>
                <a:pt x="0" y="113919"/>
              </a:lnTo>
              <a:lnTo>
                <a:pt x="16002" y="129921"/>
              </a:lnTo>
              <a:lnTo>
                <a:pt x="68961" y="76962"/>
              </a:lnTo>
              <a:lnTo>
                <a:pt x="91821" y="99822"/>
              </a:lnTo>
              <a:lnTo>
                <a:pt x="129921" y="61722"/>
              </a:lnTo>
              <a:lnTo>
                <a:pt x="152781" y="84582"/>
              </a:lnTo>
              <a:lnTo>
                <a:pt x="198882" y="38481"/>
              </a:lnTo>
              <a:lnTo>
                <a:pt x="221361" y="60960"/>
              </a:lnTo>
              <a:lnTo>
                <a:pt x="221361" y="0"/>
              </a:lnTo>
              <a:close/>
            </a:path>
          </a:pathLst>
        </a:custGeom>
        <a:solidFill>
          <a:schemeClr val="bg1"/>
        </a:solidFill>
        <a:ln w="3770" cap="flat">
          <a:noFill/>
          <a:prstDash val="solid"/>
          <a:miter/>
        </a:ln>
      </xdr:spPr>
      <xdr:txBody>
        <a:bodyPr rtlCol="0" anchor="ctr"/>
        <a:lstStyle/>
        <a:p>
          <a:endParaRPr lang="ru-RU"/>
        </a:p>
      </xdr:txBody>
    </xdr:sp>
    <xdr:clientData/>
  </xdr:twoCellAnchor>
  <xdr:twoCellAnchor>
    <xdr:from>
      <xdr:col>16</xdr:col>
      <xdr:colOff>272415</xdr:colOff>
      <xdr:row>26</xdr:row>
      <xdr:rowOff>30480</xdr:rowOff>
    </xdr:from>
    <xdr:to>
      <xdr:col>22</xdr:col>
      <xdr:colOff>27623</xdr:colOff>
      <xdr:row>38</xdr:row>
      <xdr:rowOff>152400</xdr:rowOff>
    </xdr:to>
    <xdr:sp macro="" textlink="">
      <xdr:nvSpPr>
        <xdr:cNvPr id="121" name="Rectangle 120">
          <a:hlinkClick xmlns:r="http://schemas.openxmlformats.org/officeDocument/2006/relationships" r:id="rId24"/>
          <a:extLst>
            <a:ext uri="{FF2B5EF4-FFF2-40B4-BE49-F238E27FC236}">
              <a16:creationId xmlns:a16="http://schemas.microsoft.com/office/drawing/2014/main" id="{00000000-0008-0000-0000-000079000000}"/>
            </a:ext>
          </a:extLst>
        </xdr:cNvPr>
        <xdr:cNvSpPr/>
      </xdr:nvSpPr>
      <xdr:spPr>
        <a:xfrm>
          <a:off x="9797415" y="4983480"/>
          <a:ext cx="3327083" cy="24079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539115</xdr:colOff>
      <xdr:row>2</xdr:row>
      <xdr:rowOff>38100</xdr:rowOff>
    </xdr:from>
    <xdr:to>
      <xdr:col>11</xdr:col>
      <xdr:colOff>203835</xdr:colOff>
      <xdr:row>9</xdr:row>
      <xdr:rowOff>45720</xdr:rowOff>
    </xdr:to>
    <xdr:sp macro="" textlink="">
      <xdr:nvSpPr>
        <xdr:cNvPr id="92" name="Rectangle 91">
          <a:hlinkClick xmlns:r="http://schemas.openxmlformats.org/officeDocument/2006/relationships" r:id="rId21"/>
          <a:extLst>
            <a:ext uri="{FF2B5EF4-FFF2-40B4-BE49-F238E27FC236}">
              <a16:creationId xmlns:a16="http://schemas.microsoft.com/office/drawing/2014/main" id="{ED545FB2-249E-56AA-D995-49EDED87FD93}"/>
            </a:ext>
          </a:extLst>
        </xdr:cNvPr>
        <xdr:cNvSpPr/>
      </xdr:nvSpPr>
      <xdr:spPr>
        <a:xfrm>
          <a:off x="4706303" y="419100"/>
          <a:ext cx="2045970"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287655</xdr:colOff>
      <xdr:row>2</xdr:row>
      <xdr:rowOff>38100</xdr:rowOff>
    </xdr:from>
    <xdr:to>
      <xdr:col>14</xdr:col>
      <xdr:colOff>561975</xdr:colOff>
      <xdr:row>9</xdr:row>
      <xdr:rowOff>45720</xdr:rowOff>
    </xdr:to>
    <xdr:sp macro="" textlink="">
      <xdr:nvSpPr>
        <xdr:cNvPr id="93" name="Rectangle 92">
          <a:hlinkClick xmlns:r="http://schemas.openxmlformats.org/officeDocument/2006/relationships" r:id="rId25"/>
          <a:extLst>
            <a:ext uri="{FF2B5EF4-FFF2-40B4-BE49-F238E27FC236}">
              <a16:creationId xmlns:a16="http://schemas.microsoft.com/office/drawing/2014/main" id="{32862066-E83A-062E-63DF-95AE9ED4C4AC}"/>
            </a:ext>
          </a:extLst>
        </xdr:cNvPr>
        <xdr:cNvSpPr/>
      </xdr:nvSpPr>
      <xdr:spPr>
        <a:xfrm>
          <a:off x="6836093" y="419100"/>
          <a:ext cx="2060257"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35242</xdr:colOff>
      <xdr:row>2</xdr:row>
      <xdr:rowOff>38100</xdr:rowOff>
    </xdr:from>
    <xdr:to>
      <xdr:col>18</xdr:col>
      <xdr:colOff>295275</xdr:colOff>
      <xdr:row>9</xdr:row>
      <xdr:rowOff>45720</xdr:rowOff>
    </xdr:to>
    <xdr:sp macro="" textlink="">
      <xdr:nvSpPr>
        <xdr:cNvPr id="103" name="Rectangle 102">
          <a:hlinkClick xmlns:r="http://schemas.openxmlformats.org/officeDocument/2006/relationships" r:id="rId26"/>
          <a:extLst>
            <a:ext uri="{FF2B5EF4-FFF2-40B4-BE49-F238E27FC236}">
              <a16:creationId xmlns:a16="http://schemas.microsoft.com/office/drawing/2014/main" id="{526F05E2-BECE-FACA-9598-78F3CAAB8619}"/>
            </a:ext>
          </a:extLst>
        </xdr:cNvPr>
        <xdr:cNvSpPr/>
      </xdr:nvSpPr>
      <xdr:spPr>
        <a:xfrm>
          <a:off x="8964930" y="419100"/>
          <a:ext cx="2045970"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371475</xdr:colOff>
      <xdr:row>2</xdr:row>
      <xdr:rowOff>38100</xdr:rowOff>
    </xdr:from>
    <xdr:to>
      <xdr:col>22</xdr:col>
      <xdr:colOff>50483</xdr:colOff>
      <xdr:row>9</xdr:row>
      <xdr:rowOff>45720</xdr:rowOff>
    </xdr:to>
    <xdr:sp macro="" textlink="">
      <xdr:nvSpPr>
        <xdr:cNvPr id="104" name="Rectangle 103">
          <a:hlinkClick xmlns:r="http://schemas.openxmlformats.org/officeDocument/2006/relationships" r:id="rId27"/>
          <a:extLst>
            <a:ext uri="{FF2B5EF4-FFF2-40B4-BE49-F238E27FC236}">
              <a16:creationId xmlns:a16="http://schemas.microsoft.com/office/drawing/2014/main" id="{2327FD70-B0EC-FC86-F176-8D17F169AB00}"/>
            </a:ext>
          </a:extLst>
        </xdr:cNvPr>
        <xdr:cNvSpPr/>
      </xdr:nvSpPr>
      <xdr:spPr>
        <a:xfrm>
          <a:off x="11087100" y="419100"/>
          <a:ext cx="2060258"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0</xdr:row>
      <xdr:rowOff>0</xdr:rowOff>
    </xdr:from>
    <xdr:to>
      <xdr:col>27</xdr:col>
      <xdr:colOff>411480</xdr:colOff>
      <xdr:row>52</xdr:row>
      <xdr:rowOff>7620</xdr:rowOff>
    </xdr:to>
    <xdr:sp macro="" textlink="">
      <xdr:nvSpPr>
        <xdr:cNvPr id="2" name="Rectangle 1">
          <a:extLst>
            <a:ext uri="{FF2B5EF4-FFF2-40B4-BE49-F238E27FC236}">
              <a16:creationId xmlns:a16="http://schemas.microsoft.com/office/drawing/2014/main" id="{7FDB3769-BBB4-4F01-A7B6-C68E25596F8D}"/>
            </a:ext>
          </a:extLst>
        </xdr:cNvPr>
        <xdr:cNvSpPr/>
      </xdr:nvSpPr>
      <xdr:spPr>
        <a:xfrm>
          <a:off x="22860" y="0"/>
          <a:ext cx="16847820" cy="9517380"/>
        </a:xfrm>
        <a:prstGeom prst="rect">
          <a:avLst/>
        </a:prstGeom>
        <a:gradFill>
          <a:gsLst>
            <a:gs pos="0">
              <a:srgbClr val="4FAB60"/>
            </a:gs>
            <a:gs pos="81000">
              <a:srgbClr val="023554"/>
            </a:gs>
          </a:gsLst>
          <a:lin ang="27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xdr:col>
      <xdr:colOff>327660</xdr:colOff>
      <xdr:row>1</xdr:row>
      <xdr:rowOff>22860</xdr:rowOff>
    </xdr:from>
    <xdr:to>
      <xdr:col>20</xdr:col>
      <xdr:colOff>175260</xdr:colOff>
      <xdr:row>40</xdr:row>
      <xdr:rowOff>22860</xdr:rowOff>
    </xdr:to>
    <xdr:sp macro="" textlink="">
      <xdr:nvSpPr>
        <xdr:cNvPr id="3" name="Rectangle: Rounded Corners 2">
          <a:extLst>
            <a:ext uri="{FF2B5EF4-FFF2-40B4-BE49-F238E27FC236}">
              <a16:creationId xmlns:a16="http://schemas.microsoft.com/office/drawing/2014/main" id="{1A1786B9-6D25-481A-A322-A50402DC7A56}"/>
            </a:ext>
          </a:extLst>
        </xdr:cNvPr>
        <xdr:cNvSpPr/>
      </xdr:nvSpPr>
      <xdr:spPr>
        <a:xfrm>
          <a:off x="937260" y="205740"/>
          <a:ext cx="11430000" cy="7132320"/>
        </a:xfrm>
        <a:prstGeom prst="roundRect">
          <a:avLst>
            <a:gd name="adj" fmla="val 3902"/>
          </a:avLst>
        </a:prstGeom>
        <a:gradFill>
          <a:gsLst>
            <a:gs pos="50000">
              <a:srgbClr val="016F7C"/>
            </a:gs>
            <a:gs pos="13000">
              <a:srgbClr val="459E66"/>
            </a:gs>
            <a:gs pos="87000">
              <a:srgbClr val="052C6D"/>
            </a:gs>
          </a:gsLst>
          <a:lin ang="2700000" scaled="0"/>
        </a:gradFill>
        <a:ln>
          <a:noFill/>
        </a:ln>
        <a:effectLst>
          <a:outerShdw blurRad="609600" dist="2667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xdr:col>
      <xdr:colOff>320040</xdr:colOff>
      <xdr:row>1</xdr:row>
      <xdr:rowOff>22860</xdr:rowOff>
    </xdr:from>
    <xdr:to>
      <xdr:col>5</xdr:col>
      <xdr:colOff>190500</xdr:colOff>
      <xdr:row>40</xdr:row>
      <xdr:rowOff>22860</xdr:rowOff>
    </xdr:to>
    <xdr:sp macro="" textlink="">
      <xdr:nvSpPr>
        <xdr:cNvPr id="4" name="Rectangle: Rounded Corners 3">
          <a:extLst>
            <a:ext uri="{FF2B5EF4-FFF2-40B4-BE49-F238E27FC236}">
              <a16:creationId xmlns:a16="http://schemas.microsoft.com/office/drawing/2014/main" id="{46D68E86-C8A1-435C-9961-55CCBFED75E2}"/>
            </a:ext>
          </a:extLst>
        </xdr:cNvPr>
        <xdr:cNvSpPr/>
      </xdr:nvSpPr>
      <xdr:spPr>
        <a:xfrm>
          <a:off x="929640" y="205740"/>
          <a:ext cx="2308860" cy="7132320"/>
        </a:xfrm>
        <a:prstGeom prst="roundRect">
          <a:avLst>
            <a:gd name="adj" fmla="val 10728"/>
          </a:avLst>
        </a:prstGeom>
        <a:gradFill>
          <a:gsLst>
            <a:gs pos="0">
              <a:srgbClr val="015253"/>
            </a:gs>
            <a:gs pos="53000">
              <a:srgbClr val="07274E"/>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441960</xdr:colOff>
      <xdr:row>2</xdr:row>
      <xdr:rowOff>85782</xdr:rowOff>
    </xdr:from>
    <xdr:to>
      <xdr:col>9</xdr:col>
      <xdr:colOff>15240</xdr:colOff>
      <xdr:row>8</xdr:row>
      <xdr:rowOff>177222</xdr:rowOff>
    </xdr:to>
    <xdr:sp macro="" textlink="">
      <xdr:nvSpPr>
        <xdr:cNvPr id="5" name="Rectangle: Rounded Corners 4">
          <a:extLst>
            <a:ext uri="{FF2B5EF4-FFF2-40B4-BE49-F238E27FC236}">
              <a16:creationId xmlns:a16="http://schemas.microsoft.com/office/drawing/2014/main" id="{760CB1A1-B4BE-4F33-9371-19CA9FE0B03E}"/>
            </a:ext>
          </a:extLst>
        </xdr:cNvPr>
        <xdr:cNvSpPr/>
      </xdr:nvSpPr>
      <xdr:spPr>
        <a:xfrm>
          <a:off x="3489960" y="451542"/>
          <a:ext cx="2011680" cy="1188720"/>
        </a:xfrm>
        <a:prstGeom prst="roundRect">
          <a:avLst/>
        </a:prstGeom>
        <a:gradFill>
          <a:gsLst>
            <a:gs pos="0">
              <a:srgbClr val="B9E073"/>
            </a:gs>
            <a:gs pos="34000">
              <a:srgbClr val="3BC36E"/>
            </a:gs>
            <a:gs pos="85000">
              <a:srgbClr val="00916A"/>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533400</xdr:colOff>
      <xdr:row>2</xdr:row>
      <xdr:rowOff>85782</xdr:rowOff>
    </xdr:from>
    <xdr:to>
      <xdr:col>16</xdr:col>
      <xdr:colOff>106680</xdr:colOff>
      <xdr:row>8</xdr:row>
      <xdr:rowOff>177222</xdr:rowOff>
    </xdr:to>
    <xdr:sp macro="" textlink="">
      <xdr:nvSpPr>
        <xdr:cNvPr id="6" name="Rectangle: Rounded Corners 5">
          <a:extLst>
            <a:ext uri="{FF2B5EF4-FFF2-40B4-BE49-F238E27FC236}">
              <a16:creationId xmlns:a16="http://schemas.microsoft.com/office/drawing/2014/main" id="{8CF6BB2A-B79E-4A26-82B9-42D98D50AAC5}"/>
            </a:ext>
          </a:extLst>
        </xdr:cNvPr>
        <xdr:cNvSpPr/>
      </xdr:nvSpPr>
      <xdr:spPr>
        <a:xfrm>
          <a:off x="7848600" y="451542"/>
          <a:ext cx="2011680" cy="1188720"/>
        </a:xfrm>
        <a:prstGeom prst="roundRect">
          <a:avLst/>
        </a:prstGeom>
        <a:gradFill>
          <a:gsLst>
            <a:gs pos="17000">
              <a:srgbClr val="2384F9"/>
            </a:gs>
            <a:gs pos="100000">
              <a:srgbClr val="605776"/>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16</xdr:col>
      <xdr:colOff>274320</xdr:colOff>
      <xdr:row>2</xdr:row>
      <xdr:rowOff>91440</xdr:rowOff>
    </xdr:from>
    <xdr:to>
      <xdr:col>19</xdr:col>
      <xdr:colOff>457200</xdr:colOff>
      <xdr:row>9</xdr:row>
      <xdr:rowOff>0</xdr:rowOff>
    </xdr:to>
    <xdr:sp macro="" textlink="">
      <xdr:nvSpPr>
        <xdr:cNvPr id="7" name="Rectangle: Rounded Corners 6">
          <a:extLst>
            <a:ext uri="{FF2B5EF4-FFF2-40B4-BE49-F238E27FC236}">
              <a16:creationId xmlns:a16="http://schemas.microsoft.com/office/drawing/2014/main" id="{2B7A7A07-ACEA-4FD8-BD62-4606AAA4C32F}"/>
            </a:ext>
          </a:extLst>
        </xdr:cNvPr>
        <xdr:cNvSpPr/>
      </xdr:nvSpPr>
      <xdr:spPr>
        <a:xfrm>
          <a:off x="10027920" y="457200"/>
          <a:ext cx="2011680" cy="1188720"/>
        </a:xfrm>
        <a:prstGeom prst="roundRect">
          <a:avLst/>
        </a:prstGeom>
        <a:gradFill>
          <a:gsLst>
            <a:gs pos="0">
              <a:srgbClr val="0A8F8C"/>
            </a:gs>
            <a:gs pos="100000">
              <a:srgbClr val="035261"/>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441960</xdr:colOff>
      <xdr:row>10</xdr:row>
      <xdr:rowOff>60960</xdr:rowOff>
    </xdr:from>
    <xdr:to>
      <xdr:col>15</xdr:col>
      <xdr:colOff>152400</xdr:colOff>
      <xdr:row>25</xdr:row>
      <xdr:rowOff>60960</xdr:rowOff>
    </xdr:to>
    <xdr:sp macro="" textlink="">
      <xdr:nvSpPr>
        <xdr:cNvPr id="8" name="Rectangle: Rounded Corners 7">
          <a:extLst>
            <a:ext uri="{FF2B5EF4-FFF2-40B4-BE49-F238E27FC236}">
              <a16:creationId xmlns:a16="http://schemas.microsoft.com/office/drawing/2014/main" id="{96CD31B5-DCBF-4606-9617-451E4B601989}"/>
            </a:ext>
          </a:extLst>
        </xdr:cNvPr>
        <xdr:cNvSpPr/>
      </xdr:nvSpPr>
      <xdr:spPr>
        <a:xfrm>
          <a:off x="3489960" y="1889760"/>
          <a:ext cx="5806440" cy="2743200"/>
        </a:xfrm>
        <a:prstGeom prst="roundRect">
          <a:avLst>
            <a:gd name="adj" fmla="val 9146"/>
          </a:avLst>
        </a:prstGeom>
        <a:gradFill flip="none" rotWithShape="1">
          <a:gsLst>
            <a:gs pos="33000">
              <a:schemeClr val="bg1"/>
            </a:gs>
            <a:gs pos="79000">
              <a:srgbClr val="D8E9EC"/>
            </a:gs>
          </a:gsLst>
          <a:lin ang="4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335280</xdr:colOff>
      <xdr:row>10</xdr:row>
      <xdr:rowOff>60960</xdr:rowOff>
    </xdr:from>
    <xdr:to>
      <xdr:col>19</xdr:col>
      <xdr:colOff>457200</xdr:colOff>
      <xdr:row>25</xdr:row>
      <xdr:rowOff>60960</xdr:rowOff>
    </xdr:to>
    <xdr:sp macro="" textlink="">
      <xdr:nvSpPr>
        <xdr:cNvPr id="9" name="Rectangle: Rounded Corners 8">
          <a:extLst>
            <a:ext uri="{FF2B5EF4-FFF2-40B4-BE49-F238E27FC236}">
              <a16:creationId xmlns:a16="http://schemas.microsoft.com/office/drawing/2014/main" id="{89C3E271-5D0F-4DC4-8E21-7585AD7D26EF}"/>
            </a:ext>
          </a:extLst>
        </xdr:cNvPr>
        <xdr:cNvSpPr/>
      </xdr:nvSpPr>
      <xdr:spPr>
        <a:xfrm>
          <a:off x="9479280" y="1889760"/>
          <a:ext cx="2560320" cy="274320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14</xdr:col>
      <xdr:colOff>160020</xdr:colOff>
      <xdr:row>26</xdr:row>
      <xdr:rowOff>60960</xdr:rowOff>
    </xdr:from>
    <xdr:to>
      <xdr:col>19</xdr:col>
      <xdr:colOff>457200</xdr:colOff>
      <xdr:row>38</xdr:row>
      <xdr:rowOff>152400</xdr:rowOff>
    </xdr:to>
    <xdr:sp macro="" textlink="">
      <xdr:nvSpPr>
        <xdr:cNvPr id="10" name="Rectangle: Rounded Corners 9">
          <a:extLst>
            <a:ext uri="{FF2B5EF4-FFF2-40B4-BE49-F238E27FC236}">
              <a16:creationId xmlns:a16="http://schemas.microsoft.com/office/drawing/2014/main" id="{A76A1F37-9014-4D98-B2AE-C77BF2E626FC}"/>
            </a:ext>
          </a:extLst>
        </xdr:cNvPr>
        <xdr:cNvSpPr/>
      </xdr:nvSpPr>
      <xdr:spPr>
        <a:xfrm>
          <a:off x="8694420" y="4815840"/>
          <a:ext cx="3345180" cy="2286000"/>
        </a:xfrm>
        <a:prstGeom prst="roundRect">
          <a:avLst>
            <a:gd name="adj" fmla="val 9146"/>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5</xdr:col>
      <xdr:colOff>442209</xdr:colOff>
      <xdr:row>26</xdr:row>
      <xdr:rowOff>60960</xdr:rowOff>
    </xdr:from>
    <xdr:to>
      <xdr:col>9</xdr:col>
      <xdr:colOff>564129</xdr:colOff>
      <xdr:row>38</xdr:row>
      <xdr:rowOff>152400</xdr:rowOff>
    </xdr:to>
    <xdr:sp macro="" textlink="">
      <xdr:nvSpPr>
        <xdr:cNvPr id="11" name="Rectangle: Rounded Corners 10">
          <a:extLst>
            <a:ext uri="{FF2B5EF4-FFF2-40B4-BE49-F238E27FC236}">
              <a16:creationId xmlns:a16="http://schemas.microsoft.com/office/drawing/2014/main" id="{EEBF2FEF-8410-4F97-801B-39553CF3789D}"/>
            </a:ext>
          </a:extLst>
        </xdr:cNvPr>
        <xdr:cNvSpPr/>
      </xdr:nvSpPr>
      <xdr:spPr>
        <a:xfrm>
          <a:off x="3490209" y="4815840"/>
          <a:ext cx="2560320" cy="228600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xdr:col>
      <xdr:colOff>514350</xdr:colOff>
      <xdr:row>9</xdr:row>
      <xdr:rowOff>137160</xdr:rowOff>
    </xdr:from>
    <xdr:to>
      <xdr:col>4</xdr:col>
      <xdr:colOff>605790</xdr:colOff>
      <xdr:row>12</xdr:row>
      <xdr:rowOff>45720</xdr:rowOff>
    </xdr:to>
    <xdr:sp macro="" textlink="">
      <xdr:nvSpPr>
        <xdr:cNvPr id="12" name="Rectangle: Rounded Corners 11">
          <a:extLst>
            <a:ext uri="{FF2B5EF4-FFF2-40B4-BE49-F238E27FC236}">
              <a16:creationId xmlns:a16="http://schemas.microsoft.com/office/drawing/2014/main" id="{CAC77859-68B9-4A40-AF12-4FD227316441}"/>
            </a:ext>
          </a:extLst>
        </xdr:cNvPr>
        <xdr:cNvSpPr/>
      </xdr:nvSpPr>
      <xdr:spPr>
        <a:xfrm>
          <a:off x="1123950" y="1783080"/>
          <a:ext cx="1920240" cy="457200"/>
        </a:xfrm>
        <a:prstGeom prst="roundRect">
          <a:avLst>
            <a:gd name="adj" fmla="val 23810"/>
          </a:avLst>
        </a:prstGeom>
        <a:solidFill>
          <a:srgbClr val="00374B"/>
        </a:solidFill>
        <a:ln>
          <a:noFill/>
        </a:ln>
        <a:effectLst>
          <a:innerShdw blurRad="127000">
            <a:prstClr val="black">
              <a:alpha val="24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563880</xdr:colOff>
      <xdr:row>3</xdr:row>
      <xdr:rowOff>137160</xdr:rowOff>
    </xdr:from>
    <xdr:to>
      <xdr:col>5</xdr:col>
      <xdr:colOff>30480</xdr:colOff>
      <xdr:row>7</xdr:row>
      <xdr:rowOff>170759</xdr:rowOff>
    </xdr:to>
    <xdr:grpSp>
      <xdr:nvGrpSpPr>
        <xdr:cNvPr id="13" name="Group 12">
          <a:extLst>
            <a:ext uri="{FF2B5EF4-FFF2-40B4-BE49-F238E27FC236}">
              <a16:creationId xmlns:a16="http://schemas.microsoft.com/office/drawing/2014/main" id="{B52DD96A-6BFF-4A86-B26D-D113437DBC2E}"/>
            </a:ext>
          </a:extLst>
        </xdr:cNvPr>
        <xdr:cNvGrpSpPr/>
      </xdr:nvGrpSpPr>
      <xdr:grpSpPr>
        <a:xfrm>
          <a:off x="1744980" y="708660"/>
          <a:ext cx="1238250" cy="795599"/>
          <a:chOff x="845820" y="617030"/>
          <a:chExt cx="1295400" cy="769809"/>
        </a:xfrm>
      </xdr:grpSpPr>
      <xdr:sp macro="" textlink="">
        <xdr:nvSpPr>
          <xdr:cNvPr id="14" name="TextBox 13">
            <a:extLst>
              <a:ext uri="{FF2B5EF4-FFF2-40B4-BE49-F238E27FC236}">
                <a16:creationId xmlns:a16="http://schemas.microsoft.com/office/drawing/2014/main" id="{F15706D2-00BC-D16C-9F2D-FA80CD208211}"/>
              </a:ext>
            </a:extLst>
          </xdr:cNvPr>
          <xdr:cNvSpPr txBox="1"/>
        </xdr:nvSpPr>
        <xdr:spPr>
          <a:xfrm>
            <a:off x="860085" y="617030"/>
            <a:ext cx="1281135" cy="76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rPr>
              <a:t>PROJECT MANAGEMENT </a:t>
            </a:r>
            <a:r>
              <a:rPr lang="en-US" sz="1200" b="1">
                <a:solidFill>
                  <a:srgbClr val="8BFFF7"/>
                </a:solidFill>
              </a:rPr>
              <a:t>DASHBOARD</a:t>
            </a:r>
          </a:p>
        </xdr:txBody>
      </xdr:sp>
      <xdr:cxnSp macro="">
        <xdr:nvCxnSpPr>
          <xdr:cNvPr id="15" name="Straight Connector 14">
            <a:extLst>
              <a:ext uri="{FF2B5EF4-FFF2-40B4-BE49-F238E27FC236}">
                <a16:creationId xmlns:a16="http://schemas.microsoft.com/office/drawing/2014/main" id="{9505B0AC-DC0D-0B0E-908F-67C66EDB97C4}"/>
              </a:ext>
            </a:extLst>
          </xdr:cNvPr>
          <xdr:cNvCxnSpPr/>
        </xdr:nvCxnSpPr>
        <xdr:spPr>
          <a:xfrm>
            <a:off x="845820" y="723900"/>
            <a:ext cx="0" cy="548640"/>
          </a:xfrm>
          <a:prstGeom prst="line">
            <a:avLst/>
          </a:prstGeom>
          <a:ln>
            <a:solidFill>
              <a:schemeClr val="bg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535412</xdr:colOff>
      <xdr:row>4</xdr:row>
      <xdr:rowOff>53340</xdr:rowOff>
    </xdr:from>
    <xdr:to>
      <xdr:col>2</xdr:col>
      <xdr:colOff>518160</xdr:colOff>
      <xdr:row>7</xdr:row>
      <xdr:rowOff>114300</xdr:rowOff>
    </xdr:to>
    <xdr:grpSp>
      <xdr:nvGrpSpPr>
        <xdr:cNvPr id="16" name="Group 15">
          <a:extLst>
            <a:ext uri="{FF2B5EF4-FFF2-40B4-BE49-F238E27FC236}">
              <a16:creationId xmlns:a16="http://schemas.microsoft.com/office/drawing/2014/main" id="{9459A646-4B5E-46EB-BCC1-8408CDC274E2}"/>
            </a:ext>
          </a:extLst>
        </xdr:cNvPr>
        <xdr:cNvGrpSpPr/>
      </xdr:nvGrpSpPr>
      <xdr:grpSpPr>
        <a:xfrm>
          <a:off x="1125962" y="815340"/>
          <a:ext cx="573298" cy="632460"/>
          <a:chOff x="731520" y="8496300"/>
          <a:chExt cx="784860" cy="807720"/>
        </a:xfrm>
      </xdr:grpSpPr>
      <xdr:pic>
        <xdr:nvPicPr>
          <xdr:cNvPr id="17" name="Graphic 16" descr="Clipboard Checked outline">
            <a:extLst>
              <a:ext uri="{FF2B5EF4-FFF2-40B4-BE49-F238E27FC236}">
                <a16:creationId xmlns:a16="http://schemas.microsoft.com/office/drawing/2014/main" id="{17609129-6B05-149F-D77A-EF18125D544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31520" y="8496300"/>
            <a:ext cx="640080" cy="640080"/>
          </a:xfrm>
          <a:prstGeom prst="rect">
            <a:avLst/>
          </a:prstGeom>
        </xdr:spPr>
      </xdr:pic>
      <xdr:pic>
        <xdr:nvPicPr>
          <xdr:cNvPr id="18" name="Graphic 17" descr="Gears with solid fill">
            <a:extLst>
              <a:ext uri="{FF2B5EF4-FFF2-40B4-BE49-F238E27FC236}">
                <a16:creationId xmlns:a16="http://schemas.microsoft.com/office/drawing/2014/main" id="{E76D2728-32E2-7C4F-A0A9-1EB43DD5D38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67740" y="8755380"/>
            <a:ext cx="548640" cy="548640"/>
          </a:xfrm>
          <a:prstGeom prst="rect">
            <a:avLst/>
          </a:prstGeom>
        </xdr:spPr>
      </xdr:pic>
    </xdr:grpSp>
    <xdr:clientData/>
  </xdr:twoCellAnchor>
  <xdr:twoCellAnchor>
    <xdr:from>
      <xdr:col>2</xdr:col>
      <xdr:colOff>297180</xdr:colOff>
      <xdr:row>10</xdr:row>
      <xdr:rowOff>0</xdr:rowOff>
    </xdr:from>
    <xdr:to>
      <xdr:col>5</xdr:col>
      <xdr:colOff>152400</xdr:colOff>
      <xdr:row>11</xdr:row>
      <xdr:rowOff>152400</xdr:rowOff>
    </xdr:to>
    <xdr:sp macro="" textlink="">
      <xdr:nvSpPr>
        <xdr:cNvPr id="19" name="TextBox 18">
          <a:extLst>
            <a:ext uri="{FF2B5EF4-FFF2-40B4-BE49-F238E27FC236}">
              <a16:creationId xmlns:a16="http://schemas.microsoft.com/office/drawing/2014/main" id="{3783DD64-A1E3-4B79-B16D-317865A6D9EA}"/>
            </a:ext>
          </a:extLst>
        </xdr:cNvPr>
        <xdr:cNvSpPr txBox="1"/>
      </xdr:nvSpPr>
      <xdr:spPr>
        <a:xfrm>
          <a:off x="1516380" y="182880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0">
              <a:solidFill>
                <a:schemeClr val="bg1"/>
              </a:solidFill>
            </a:rPr>
            <a:t>Dashboard</a:t>
          </a:r>
          <a:endParaRPr lang="ru-RU" sz="1700" b="0">
            <a:solidFill>
              <a:schemeClr val="bg1"/>
            </a:solidFill>
          </a:endParaRPr>
        </a:p>
      </xdr:txBody>
    </xdr:sp>
    <xdr:clientData/>
  </xdr:twoCellAnchor>
  <xdr:twoCellAnchor>
    <xdr:from>
      <xdr:col>2</xdr:col>
      <xdr:colOff>297180</xdr:colOff>
      <xdr:row>16</xdr:row>
      <xdr:rowOff>22860</xdr:rowOff>
    </xdr:from>
    <xdr:to>
      <xdr:col>5</xdr:col>
      <xdr:colOff>152400</xdr:colOff>
      <xdr:row>17</xdr:row>
      <xdr:rowOff>175260</xdr:rowOff>
    </xdr:to>
    <xdr:sp macro="" textlink="Processing!N5">
      <xdr:nvSpPr>
        <xdr:cNvPr id="20" name="TextBox 19">
          <a:extLst>
            <a:ext uri="{FF2B5EF4-FFF2-40B4-BE49-F238E27FC236}">
              <a16:creationId xmlns:a16="http://schemas.microsoft.com/office/drawing/2014/main" id="{293C1824-31A1-4158-8478-B6F5FE677688}"/>
            </a:ext>
          </a:extLst>
        </xdr:cNvPr>
        <xdr:cNvSpPr txBox="1"/>
      </xdr:nvSpPr>
      <xdr:spPr>
        <a:xfrm>
          <a:off x="1516380" y="294894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009107-FB0F-46F8-BC8F-834375F6A070}" type="TxLink">
            <a:rPr lang="en-US" sz="1400" b="0">
              <a:solidFill>
                <a:schemeClr val="bg1"/>
              </a:solidFill>
              <a:latin typeface="+mn-lt"/>
              <a:ea typeface="+mn-ea"/>
              <a:cs typeface="+mn-cs"/>
            </a:rPr>
            <a:pPr marL="0" indent="0"/>
            <a:t>Sales Funnel</a:t>
          </a:fld>
          <a:endParaRPr lang="ru-RU" sz="1400" b="0">
            <a:solidFill>
              <a:schemeClr val="bg1"/>
            </a:solidFill>
            <a:latin typeface="+mn-lt"/>
            <a:ea typeface="+mn-ea"/>
            <a:cs typeface="+mn-cs"/>
          </a:endParaRPr>
        </a:p>
      </xdr:txBody>
    </xdr:sp>
    <xdr:clientData/>
  </xdr:twoCellAnchor>
  <xdr:twoCellAnchor>
    <xdr:from>
      <xdr:col>2</xdr:col>
      <xdr:colOff>297180</xdr:colOff>
      <xdr:row>19</xdr:row>
      <xdr:rowOff>34290</xdr:rowOff>
    </xdr:from>
    <xdr:to>
      <xdr:col>5</xdr:col>
      <xdr:colOff>152400</xdr:colOff>
      <xdr:row>21</xdr:row>
      <xdr:rowOff>3810</xdr:rowOff>
    </xdr:to>
    <xdr:sp macro="" textlink="Processing!N17">
      <xdr:nvSpPr>
        <xdr:cNvPr id="21" name="TextBox 20">
          <a:extLst>
            <a:ext uri="{FF2B5EF4-FFF2-40B4-BE49-F238E27FC236}">
              <a16:creationId xmlns:a16="http://schemas.microsoft.com/office/drawing/2014/main" id="{3AF5845C-8DE5-4411-86EF-3B7694F43D86}"/>
            </a:ext>
          </a:extLst>
        </xdr:cNvPr>
        <xdr:cNvSpPr txBox="1"/>
      </xdr:nvSpPr>
      <xdr:spPr>
        <a:xfrm>
          <a:off x="1516380" y="350901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16578D-2016-4FD0-ACCE-E0D1B7160541}" type="TxLink">
            <a:rPr lang="en-US" sz="1400" b="0">
              <a:solidFill>
                <a:schemeClr val="bg1"/>
              </a:solidFill>
              <a:latin typeface="+mn-lt"/>
              <a:ea typeface="+mn-ea"/>
              <a:cs typeface="+mn-cs"/>
            </a:rPr>
            <a:pPr marL="0" indent="0"/>
            <a:t>Roadmap</a:t>
          </a:fld>
          <a:endParaRPr lang="ru-RU" sz="1400" b="0">
            <a:solidFill>
              <a:schemeClr val="bg1"/>
            </a:solidFill>
            <a:latin typeface="+mn-lt"/>
            <a:ea typeface="+mn-ea"/>
            <a:cs typeface="+mn-cs"/>
          </a:endParaRPr>
        </a:p>
      </xdr:txBody>
    </xdr:sp>
    <xdr:clientData/>
  </xdr:twoCellAnchor>
  <xdr:twoCellAnchor>
    <xdr:from>
      <xdr:col>2</xdr:col>
      <xdr:colOff>297180</xdr:colOff>
      <xdr:row>22</xdr:row>
      <xdr:rowOff>45720</xdr:rowOff>
    </xdr:from>
    <xdr:to>
      <xdr:col>5</xdr:col>
      <xdr:colOff>152400</xdr:colOff>
      <xdr:row>24</xdr:row>
      <xdr:rowOff>15240</xdr:rowOff>
    </xdr:to>
    <xdr:sp macro="" textlink="Processing!S2">
      <xdr:nvSpPr>
        <xdr:cNvPr id="22" name="TextBox 21">
          <a:extLst>
            <a:ext uri="{FF2B5EF4-FFF2-40B4-BE49-F238E27FC236}">
              <a16:creationId xmlns:a16="http://schemas.microsoft.com/office/drawing/2014/main" id="{0795B434-7019-424F-B8E6-C7B831B9315F}"/>
            </a:ext>
          </a:extLst>
        </xdr:cNvPr>
        <xdr:cNvSpPr txBox="1"/>
      </xdr:nvSpPr>
      <xdr:spPr>
        <a:xfrm>
          <a:off x="1516380" y="406908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72A1D2-4494-4CFD-9BA4-459CF5A108E4}" type="TxLink">
            <a:rPr lang="en-US" sz="1400" b="0">
              <a:solidFill>
                <a:schemeClr val="bg1"/>
              </a:solidFill>
              <a:latin typeface="+mn-lt"/>
              <a:ea typeface="+mn-ea"/>
              <a:cs typeface="+mn-cs"/>
            </a:rPr>
            <a:pPr marL="0" indent="0"/>
            <a:t>Sales Volume</a:t>
          </a:fld>
          <a:endParaRPr lang="ru-RU" sz="1400" b="0">
            <a:solidFill>
              <a:schemeClr val="bg1"/>
            </a:solidFill>
            <a:latin typeface="+mn-lt"/>
            <a:ea typeface="+mn-ea"/>
            <a:cs typeface="+mn-cs"/>
          </a:endParaRPr>
        </a:p>
      </xdr:txBody>
    </xdr:sp>
    <xdr:clientData/>
  </xdr:twoCellAnchor>
  <xdr:twoCellAnchor editAs="oneCell">
    <xdr:from>
      <xdr:col>2</xdr:col>
      <xdr:colOff>38100</xdr:colOff>
      <xdr:row>10</xdr:row>
      <xdr:rowOff>45720</xdr:rowOff>
    </xdr:from>
    <xdr:to>
      <xdr:col>2</xdr:col>
      <xdr:colOff>312420</xdr:colOff>
      <xdr:row>11</xdr:row>
      <xdr:rowOff>137160</xdr:rowOff>
    </xdr:to>
    <xdr:pic>
      <xdr:nvPicPr>
        <xdr:cNvPr id="23" name="Graphic 22" descr="Bar chart with solid fill">
          <a:extLst>
            <a:ext uri="{FF2B5EF4-FFF2-40B4-BE49-F238E27FC236}">
              <a16:creationId xmlns:a16="http://schemas.microsoft.com/office/drawing/2014/main" id="{926DBC35-1129-4588-A1D4-589000C5D8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57300" y="1874520"/>
          <a:ext cx="274320" cy="274320"/>
        </a:xfrm>
        <a:prstGeom prst="rect">
          <a:avLst/>
        </a:prstGeom>
      </xdr:spPr>
    </xdr:pic>
    <xdr:clientData/>
  </xdr:twoCellAnchor>
  <xdr:twoCellAnchor>
    <xdr:from>
      <xdr:col>10</xdr:col>
      <xdr:colOff>140970</xdr:colOff>
      <xdr:row>26</xdr:row>
      <xdr:rowOff>60960</xdr:rowOff>
    </xdr:from>
    <xdr:to>
      <xdr:col>13</xdr:col>
      <xdr:colOff>582930</xdr:colOff>
      <xdr:row>38</xdr:row>
      <xdr:rowOff>152400</xdr:rowOff>
    </xdr:to>
    <xdr:sp macro="" textlink="">
      <xdr:nvSpPr>
        <xdr:cNvPr id="24" name="Rectangle: Rounded Corners 23">
          <a:extLst>
            <a:ext uri="{FF2B5EF4-FFF2-40B4-BE49-F238E27FC236}">
              <a16:creationId xmlns:a16="http://schemas.microsoft.com/office/drawing/2014/main" id="{674EFFFC-441B-4717-B355-0601CCA86D31}"/>
            </a:ext>
          </a:extLst>
        </xdr:cNvPr>
        <xdr:cNvSpPr/>
      </xdr:nvSpPr>
      <xdr:spPr>
        <a:xfrm>
          <a:off x="6236970" y="4815840"/>
          <a:ext cx="2270760" cy="2286000"/>
        </a:xfrm>
        <a:prstGeom prst="roundRect">
          <a:avLst>
            <a:gd name="adj" fmla="val 9453"/>
          </a:avLst>
        </a:prstGeom>
        <a:gradFill>
          <a:gsLst>
            <a:gs pos="18000">
              <a:srgbClr val="00CEC3"/>
            </a:gs>
            <a:gs pos="72000">
              <a:srgbClr val="005248"/>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6</xdr:col>
      <xdr:colOff>129540</xdr:colOff>
      <xdr:row>11</xdr:row>
      <xdr:rowOff>83820</xdr:rowOff>
    </xdr:from>
    <xdr:to>
      <xdr:col>14</xdr:col>
      <xdr:colOff>556260</xdr:colOff>
      <xdr:row>23</xdr:row>
      <xdr:rowOff>175260</xdr:rowOff>
    </xdr:to>
    <xdr:graphicFrame macro="">
      <xdr:nvGraphicFramePr>
        <xdr:cNvPr id="25" name="Chart 24">
          <a:extLst>
            <a:ext uri="{FF2B5EF4-FFF2-40B4-BE49-F238E27FC236}">
              <a16:creationId xmlns:a16="http://schemas.microsoft.com/office/drawing/2014/main" id="{0DDD9D0A-ED42-4EEF-BB98-D759D2FB37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518160</xdr:colOff>
      <xdr:row>13</xdr:row>
      <xdr:rowOff>0</xdr:rowOff>
    </xdr:from>
    <xdr:to>
      <xdr:col>19</xdr:col>
      <xdr:colOff>274320</xdr:colOff>
      <xdr:row>24</xdr:row>
      <xdr:rowOff>40376</xdr:rowOff>
    </xdr:to>
    <xdr:graphicFrame macro="">
      <xdr:nvGraphicFramePr>
        <xdr:cNvPr id="26" name="Chart 25">
          <a:extLst>
            <a:ext uri="{FF2B5EF4-FFF2-40B4-BE49-F238E27FC236}">
              <a16:creationId xmlns:a16="http://schemas.microsoft.com/office/drawing/2014/main" id="{21719344-4327-4698-B679-BB7685F6B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163830</xdr:colOff>
      <xdr:row>10</xdr:row>
      <xdr:rowOff>140970</xdr:rowOff>
    </xdr:from>
    <xdr:to>
      <xdr:col>19</xdr:col>
      <xdr:colOff>19050</xdr:colOff>
      <xdr:row>12</xdr:row>
      <xdr:rowOff>110490</xdr:rowOff>
    </xdr:to>
    <xdr:sp macro="" textlink="Processing!N1">
      <xdr:nvSpPr>
        <xdr:cNvPr id="27" name="TextBox 26">
          <a:extLst>
            <a:ext uri="{FF2B5EF4-FFF2-40B4-BE49-F238E27FC236}">
              <a16:creationId xmlns:a16="http://schemas.microsoft.com/office/drawing/2014/main" id="{5A26FDBA-FF32-4C44-B5C3-BDDC6EE94AE4}"/>
            </a:ext>
          </a:extLst>
        </xdr:cNvPr>
        <xdr:cNvSpPr txBox="1"/>
      </xdr:nvSpPr>
      <xdr:spPr>
        <a:xfrm>
          <a:off x="9917430" y="196977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A160D-5D43-474C-866F-97D1ECC08D13}" type="TxLink">
            <a:rPr lang="en-US" sz="1200" b="1" i="0" u="none" strike="noStrike">
              <a:solidFill>
                <a:srgbClr val="000000"/>
              </a:solidFill>
              <a:latin typeface="Aptos Narrow"/>
            </a:rPr>
            <a:pPr algn="ctr"/>
            <a:t>Conversion</a:t>
          </a:fld>
          <a:endParaRPr lang="ru-RU" sz="1800" b="1">
            <a:solidFill>
              <a:schemeClr val="bg1"/>
            </a:solidFill>
          </a:endParaRPr>
        </a:p>
      </xdr:txBody>
    </xdr:sp>
    <xdr:clientData/>
  </xdr:twoCellAnchor>
  <xdr:twoCellAnchor>
    <xdr:from>
      <xdr:col>16</xdr:col>
      <xdr:colOff>530548</xdr:colOff>
      <xdr:row>16</xdr:row>
      <xdr:rowOff>95250</xdr:rowOff>
    </xdr:from>
    <xdr:to>
      <xdr:col>18</xdr:col>
      <xdr:colOff>261933</xdr:colOff>
      <xdr:row>18</xdr:row>
      <xdr:rowOff>64770</xdr:rowOff>
    </xdr:to>
    <xdr:sp macro="" textlink="Processing!N3">
      <xdr:nvSpPr>
        <xdr:cNvPr id="28" name="TextBox 27">
          <a:extLst>
            <a:ext uri="{FF2B5EF4-FFF2-40B4-BE49-F238E27FC236}">
              <a16:creationId xmlns:a16="http://schemas.microsoft.com/office/drawing/2014/main" id="{56B4C384-1805-4A11-AD1A-787BDD5AF919}"/>
            </a:ext>
          </a:extLst>
        </xdr:cNvPr>
        <xdr:cNvSpPr txBox="1"/>
      </xdr:nvSpPr>
      <xdr:spPr>
        <a:xfrm>
          <a:off x="10284148" y="3021330"/>
          <a:ext cx="950585"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200" b="0" i="0" u="none" strike="noStrike">
              <a:solidFill>
                <a:srgbClr val="000000"/>
              </a:solidFill>
              <a:latin typeface="Aptos Narrow"/>
            </a:rPr>
            <a:pPr algn="ctr"/>
            <a:t>Buyers</a:t>
          </a:fld>
          <a:endParaRPr lang="ru-RU" sz="2000" b="0">
            <a:solidFill>
              <a:schemeClr val="bg1"/>
            </a:solidFill>
          </a:endParaRPr>
        </a:p>
      </xdr:txBody>
    </xdr:sp>
    <xdr:clientData/>
  </xdr:twoCellAnchor>
  <xdr:twoCellAnchor>
    <xdr:from>
      <xdr:col>16</xdr:col>
      <xdr:colOff>545788</xdr:colOff>
      <xdr:row>17</xdr:row>
      <xdr:rowOff>100721</xdr:rowOff>
    </xdr:from>
    <xdr:to>
      <xdr:col>18</xdr:col>
      <xdr:colOff>277173</xdr:colOff>
      <xdr:row>19</xdr:row>
      <xdr:rowOff>181219</xdr:rowOff>
    </xdr:to>
    <xdr:sp macro="" textlink="Processing!O3">
      <xdr:nvSpPr>
        <xdr:cNvPr id="29" name="TextBox 28">
          <a:extLst>
            <a:ext uri="{FF2B5EF4-FFF2-40B4-BE49-F238E27FC236}">
              <a16:creationId xmlns:a16="http://schemas.microsoft.com/office/drawing/2014/main" id="{362B0BBE-2AA4-4FFE-A192-FF9B09BCF57B}"/>
            </a:ext>
          </a:extLst>
        </xdr:cNvPr>
        <xdr:cNvSpPr txBox="1"/>
      </xdr:nvSpPr>
      <xdr:spPr>
        <a:xfrm>
          <a:off x="10299388" y="3209681"/>
          <a:ext cx="950585" cy="446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9C8D4D-8ACA-45EE-9E18-81E33B1E2B5D}" type="TxLink">
            <a:rPr lang="en-US" sz="2400" b="0" i="0" u="none" strike="noStrike">
              <a:solidFill>
                <a:srgbClr val="000000"/>
              </a:solidFill>
              <a:latin typeface="Aptos Narrow"/>
            </a:rPr>
            <a:pPr algn="ctr"/>
            <a:t>54%</a:t>
          </a:fld>
          <a:endParaRPr lang="ru-RU" sz="4000" b="0">
            <a:solidFill>
              <a:schemeClr val="bg1"/>
            </a:solidFill>
          </a:endParaRPr>
        </a:p>
      </xdr:txBody>
    </xdr:sp>
    <xdr:clientData/>
  </xdr:twoCellAnchor>
  <xdr:twoCellAnchor>
    <xdr:from>
      <xdr:col>6</xdr:col>
      <xdr:colOff>41910</xdr:colOff>
      <xdr:row>10</xdr:row>
      <xdr:rowOff>140970</xdr:rowOff>
    </xdr:from>
    <xdr:to>
      <xdr:col>8</xdr:col>
      <xdr:colOff>506730</xdr:colOff>
      <xdr:row>12</xdr:row>
      <xdr:rowOff>110490</xdr:rowOff>
    </xdr:to>
    <xdr:sp macro="" textlink="Processing!F1">
      <xdr:nvSpPr>
        <xdr:cNvPr id="30" name="TextBox 29">
          <a:extLst>
            <a:ext uri="{FF2B5EF4-FFF2-40B4-BE49-F238E27FC236}">
              <a16:creationId xmlns:a16="http://schemas.microsoft.com/office/drawing/2014/main" id="{9AD3DF02-FB2A-4C37-97FD-12A7E85237FC}"/>
            </a:ext>
          </a:extLst>
        </xdr:cNvPr>
        <xdr:cNvSpPr txBox="1"/>
      </xdr:nvSpPr>
      <xdr:spPr>
        <a:xfrm>
          <a:off x="3699510" y="196977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75167D-4791-4C10-9A78-04E25DBE4DF9}" type="TxLink">
            <a:rPr lang="en-US" sz="1200" b="1" i="0" u="none" strike="noStrike">
              <a:solidFill>
                <a:srgbClr val="000000"/>
              </a:solidFill>
              <a:latin typeface="Aptos Narrow"/>
              <a:ea typeface="+mn-ea"/>
              <a:cs typeface="+mn-cs"/>
            </a:rPr>
            <a:pPr marL="0" indent="0" algn="l"/>
            <a:t>Visitors &amp; Buyers</a:t>
          </a:fld>
          <a:endParaRPr lang="ru-RU" sz="1200" b="1" i="0" u="none" strike="noStrike">
            <a:solidFill>
              <a:srgbClr val="000000"/>
            </a:solidFill>
            <a:latin typeface="Aptos Narrow"/>
            <a:ea typeface="+mn-ea"/>
            <a:cs typeface="+mn-cs"/>
          </a:endParaRPr>
        </a:p>
      </xdr:txBody>
    </xdr:sp>
    <xdr:clientData/>
  </xdr:twoCellAnchor>
  <xdr:twoCellAnchor>
    <xdr:from>
      <xdr:col>10</xdr:col>
      <xdr:colOff>140970</xdr:colOff>
      <xdr:row>26</xdr:row>
      <xdr:rowOff>60960</xdr:rowOff>
    </xdr:from>
    <xdr:to>
      <xdr:col>13</xdr:col>
      <xdr:colOff>582930</xdr:colOff>
      <xdr:row>38</xdr:row>
      <xdr:rowOff>152400</xdr:rowOff>
    </xdr:to>
    <xdr:grpSp>
      <xdr:nvGrpSpPr>
        <xdr:cNvPr id="31" name="Group 30">
          <a:extLst>
            <a:ext uri="{FF2B5EF4-FFF2-40B4-BE49-F238E27FC236}">
              <a16:creationId xmlns:a16="http://schemas.microsoft.com/office/drawing/2014/main" id="{5707FAEA-2957-4800-BC97-AC2393DD4B2B}"/>
            </a:ext>
          </a:extLst>
        </xdr:cNvPr>
        <xdr:cNvGrpSpPr/>
      </xdr:nvGrpSpPr>
      <xdr:grpSpPr>
        <a:xfrm>
          <a:off x="6046470" y="5013960"/>
          <a:ext cx="2213610" cy="2377440"/>
          <a:chOff x="9479280" y="982980"/>
          <a:chExt cx="2270760" cy="2286000"/>
        </a:xfrm>
      </xdr:grpSpPr>
      <xdr:graphicFrame macro="">
        <xdr:nvGraphicFramePr>
          <xdr:cNvPr id="32" name="Chart 31">
            <a:extLst>
              <a:ext uri="{FF2B5EF4-FFF2-40B4-BE49-F238E27FC236}">
                <a16:creationId xmlns:a16="http://schemas.microsoft.com/office/drawing/2014/main" id="{89E8D2BC-C35B-F01B-F831-7457645EBFE8}"/>
              </a:ext>
            </a:extLst>
          </xdr:cNvPr>
          <xdr:cNvGraphicFramePr/>
        </xdr:nvGraphicFramePr>
        <xdr:xfrm>
          <a:off x="9621321" y="1471745"/>
          <a:ext cx="1933339" cy="1496618"/>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33" name="Freeform: Shape 32">
            <a:extLst>
              <a:ext uri="{FF2B5EF4-FFF2-40B4-BE49-F238E27FC236}">
                <a16:creationId xmlns:a16="http://schemas.microsoft.com/office/drawing/2014/main" id="{208B7272-3CAA-1A5C-9953-D03AD92B8E92}"/>
              </a:ext>
            </a:extLst>
          </xdr:cNvPr>
          <xdr:cNvSpPr/>
        </xdr:nvSpPr>
        <xdr:spPr>
          <a:xfrm>
            <a:off x="9479280" y="982980"/>
            <a:ext cx="2270760" cy="2286000"/>
          </a:xfrm>
          <a:custGeom>
            <a:avLst/>
            <a:gdLst>
              <a:gd name="connsiteX0" fmla="*/ 991152 w 2270760"/>
              <a:gd name="connsiteY0" fmla="*/ 1612751 h 2286000"/>
              <a:gd name="connsiteX1" fmla="*/ 963389 w 2270760"/>
              <a:gd name="connsiteY1" fmla="*/ 1679336 h 2286000"/>
              <a:gd name="connsiteX2" fmla="*/ 1041820 w 2270760"/>
              <a:gd name="connsiteY2" fmla="*/ 1798469 h 2286000"/>
              <a:gd name="connsiteX3" fmla="*/ 1068507 w 2270760"/>
              <a:gd name="connsiteY3" fmla="*/ 1825495 h 2286000"/>
              <a:gd name="connsiteX4" fmla="*/ 1079197 w 2270760"/>
              <a:gd name="connsiteY4" fmla="*/ 1827959 h 2286000"/>
              <a:gd name="connsiteX5" fmla="*/ 1079197 w 2270760"/>
              <a:gd name="connsiteY5" fmla="*/ 1828800 h 2286000"/>
              <a:gd name="connsiteX6" fmla="*/ 1095734 w 2270760"/>
              <a:gd name="connsiteY6" fmla="*/ 1828800 h 2286000"/>
              <a:gd name="connsiteX7" fmla="*/ 1134117 w 2270760"/>
              <a:gd name="connsiteY7" fmla="*/ 1828800 h 2286000"/>
              <a:gd name="connsiteX8" fmla="*/ 1134250 w 2270760"/>
              <a:gd name="connsiteY8" fmla="*/ 1828800 h 2286000"/>
              <a:gd name="connsiteX9" fmla="*/ 1172581 w 2270760"/>
              <a:gd name="connsiteY9" fmla="*/ 1828800 h 2286000"/>
              <a:gd name="connsiteX10" fmla="*/ 1172633 w 2270760"/>
              <a:gd name="connsiteY10" fmla="*/ 1828800 h 2286000"/>
              <a:gd name="connsiteX11" fmla="*/ 1226547 w 2270760"/>
              <a:gd name="connsiteY11" fmla="*/ 1798469 h 2286000"/>
              <a:gd name="connsiteX12" fmla="*/ 1304978 w 2270760"/>
              <a:gd name="connsiteY12" fmla="*/ 1679336 h 2286000"/>
              <a:gd name="connsiteX13" fmla="*/ 1277214 w 2270760"/>
              <a:gd name="connsiteY13" fmla="*/ 1612751 h 2286000"/>
              <a:gd name="connsiteX14" fmla="*/ 1170323 w 2270760"/>
              <a:gd name="connsiteY14" fmla="*/ 1612907 h 2286000"/>
              <a:gd name="connsiteX15" fmla="*/ 1098044 w 2270760"/>
              <a:gd name="connsiteY15" fmla="*/ 1612907 h 2286000"/>
              <a:gd name="connsiteX16" fmla="*/ 828735 w 2270760"/>
              <a:gd name="connsiteY16" fmla="*/ 1369583 h 2286000"/>
              <a:gd name="connsiteX17" fmla="*/ 800971 w 2270760"/>
              <a:gd name="connsiteY17" fmla="*/ 1436169 h 2286000"/>
              <a:gd name="connsiteX18" fmla="*/ 879402 w 2270760"/>
              <a:gd name="connsiteY18" fmla="*/ 1555301 h 2286000"/>
              <a:gd name="connsiteX19" fmla="*/ 933317 w 2270760"/>
              <a:gd name="connsiteY19" fmla="*/ 1585632 h 2286000"/>
              <a:gd name="connsiteX20" fmla="*/ 1134117 w 2270760"/>
              <a:gd name="connsiteY20" fmla="*/ 1585632 h 2286000"/>
              <a:gd name="connsiteX21" fmla="*/ 1334917 w 2270760"/>
              <a:gd name="connsiteY21" fmla="*/ 1585632 h 2286000"/>
              <a:gd name="connsiteX22" fmla="*/ 1388831 w 2270760"/>
              <a:gd name="connsiteY22" fmla="*/ 1555301 h 2286000"/>
              <a:gd name="connsiteX23" fmla="*/ 1467262 w 2270760"/>
              <a:gd name="connsiteY23" fmla="*/ 1436169 h 2286000"/>
              <a:gd name="connsiteX24" fmla="*/ 1439499 w 2270760"/>
              <a:gd name="connsiteY24" fmla="*/ 1369583 h 2286000"/>
              <a:gd name="connsiteX25" fmla="*/ 1134117 w 2270760"/>
              <a:gd name="connsiteY25" fmla="*/ 1370027 h 2286000"/>
              <a:gd name="connsiteX26" fmla="*/ 671873 w 2270760"/>
              <a:gd name="connsiteY26" fmla="*/ 1126415 h 2286000"/>
              <a:gd name="connsiteX27" fmla="*/ 644110 w 2270760"/>
              <a:gd name="connsiteY27" fmla="*/ 1193001 h 2286000"/>
              <a:gd name="connsiteX28" fmla="*/ 722541 w 2270760"/>
              <a:gd name="connsiteY28" fmla="*/ 1312133 h 2286000"/>
              <a:gd name="connsiteX29" fmla="*/ 776455 w 2270760"/>
              <a:gd name="connsiteY29" fmla="*/ 1342465 h 2286000"/>
              <a:gd name="connsiteX30" fmla="*/ 881285 w 2270760"/>
              <a:gd name="connsiteY30" fmla="*/ 1342465 h 2286000"/>
              <a:gd name="connsiteX31" fmla="*/ 1134117 w 2270760"/>
              <a:gd name="connsiteY31" fmla="*/ 1342465 h 2286000"/>
              <a:gd name="connsiteX32" fmla="*/ 1136620 w 2270760"/>
              <a:gd name="connsiteY32" fmla="*/ 1342465 h 2286000"/>
              <a:gd name="connsiteX33" fmla="*/ 1490710 w 2270760"/>
              <a:gd name="connsiteY33" fmla="*/ 1342465 h 2286000"/>
              <a:gd name="connsiteX34" fmla="*/ 1494281 w 2270760"/>
              <a:gd name="connsiteY34" fmla="*/ 1342465 h 2286000"/>
              <a:gd name="connsiteX35" fmla="*/ 1548196 w 2270760"/>
              <a:gd name="connsiteY35" fmla="*/ 1312133 h 2286000"/>
              <a:gd name="connsiteX36" fmla="*/ 1626626 w 2270760"/>
              <a:gd name="connsiteY36" fmla="*/ 1193001 h 2286000"/>
              <a:gd name="connsiteX37" fmla="*/ 1598863 w 2270760"/>
              <a:gd name="connsiteY37" fmla="*/ 1126415 h 2286000"/>
              <a:gd name="connsiteX38" fmla="*/ 1490710 w 2270760"/>
              <a:gd name="connsiteY38" fmla="*/ 1126573 h 2286000"/>
              <a:gd name="connsiteX39" fmla="*/ 1490710 w 2270760"/>
              <a:gd name="connsiteY39" fmla="*/ 1126571 h 2286000"/>
              <a:gd name="connsiteX40" fmla="*/ 881285 w 2270760"/>
              <a:gd name="connsiteY40" fmla="*/ 1126571 h 2286000"/>
              <a:gd name="connsiteX41" fmla="*/ 881285 w 2270760"/>
              <a:gd name="connsiteY41" fmla="*/ 1126720 h 2286000"/>
              <a:gd name="connsiteX42" fmla="*/ 509271 w 2270760"/>
              <a:gd name="connsiteY42" fmla="*/ 883248 h 2286000"/>
              <a:gd name="connsiteX43" fmla="*/ 481508 w 2270760"/>
              <a:gd name="connsiteY43" fmla="*/ 949833 h 2286000"/>
              <a:gd name="connsiteX44" fmla="*/ 559938 w 2270760"/>
              <a:gd name="connsiteY44" fmla="*/ 1068966 h 2286000"/>
              <a:gd name="connsiteX45" fmla="*/ 613853 w 2270760"/>
              <a:gd name="connsiteY45" fmla="*/ 1099297 h 2286000"/>
              <a:gd name="connsiteX46" fmla="*/ 881285 w 2270760"/>
              <a:gd name="connsiteY46" fmla="*/ 1099297 h 2286000"/>
              <a:gd name="connsiteX47" fmla="*/ 1082073 w 2270760"/>
              <a:gd name="connsiteY47" fmla="*/ 1099297 h 2286000"/>
              <a:gd name="connsiteX48" fmla="*/ 1189205 w 2270760"/>
              <a:gd name="connsiteY48" fmla="*/ 1099297 h 2286000"/>
              <a:gd name="connsiteX49" fmla="*/ 1490710 w 2270760"/>
              <a:gd name="connsiteY49" fmla="*/ 1099297 h 2286000"/>
              <a:gd name="connsiteX50" fmla="*/ 1657426 w 2270760"/>
              <a:gd name="connsiteY50" fmla="*/ 1099297 h 2286000"/>
              <a:gd name="connsiteX51" fmla="*/ 1711340 w 2270760"/>
              <a:gd name="connsiteY51" fmla="*/ 1068966 h 2286000"/>
              <a:gd name="connsiteX52" fmla="*/ 1789771 w 2270760"/>
              <a:gd name="connsiteY52" fmla="*/ 949833 h 2286000"/>
              <a:gd name="connsiteX53" fmla="*/ 1762008 w 2270760"/>
              <a:gd name="connsiteY53" fmla="*/ 883248 h 2286000"/>
              <a:gd name="connsiteX54" fmla="*/ 1490710 w 2270760"/>
              <a:gd name="connsiteY54" fmla="*/ 883642 h 2286000"/>
              <a:gd name="connsiteX55" fmla="*/ 1490710 w 2270760"/>
              <a:gd name="connsiteY55" fmla="*/ 883403 h 2286000"/>
              <a:gd name="connsiteX56" fmla="*/ 881285 w 2270760"/>
              <a:gd name="connsiteY56" fmla="*/ 883403 h 2286000"/>
              <a:gd name="connsiteX57" fmla="*/ 881285 w 2270760"/>
              <a:gd name="connsiteY57" fmla="*/ 883789 h 2286000"/>
              <a:gd name="connsiteX58" fmla="*/ 349043 w 2270760"/>
              <a:gd name="connsiteY58" fmla="*/ 640080 h 2286000"/>
              <a:gd name="connsiteX59" fmla="*/ 321279 w 2270760"/>
              <a:gd name="connsiteY59" fmla="*/ 706665 h 2286000"/>
              <a:gd name="connsiteX60" fmla="*/ 399710 w 2270760"/>
              <a:gd name="connsiteY60" fmla="*/ 825798 h 2286000"/>
              <a:gd name="connsiteX61" fmla="*/ 453625 w 2270760"/>
              <a:gd name="connsiteY61" fmla="*/ 856129 h 2286000"/>
              <a:gd name="connsiteX62" fmla="*/ 921845 w 2270760"/>
              <a:gd name="connsiteY62" fmla="*/ 856129 h 2286000"/>
              <a:gd name="connsiteX63" fmla="*/ 921845 w 2270760"/>
              <a:gd name="connsiteY63" fmla="*/ 856129 h 2286000"/>
              <a:gd name="connsiteX64" fmla="*/ 1348915 w 2270760"/>
              <a:gd name="connsiteY64" fmla="*/ 856129 h 2286000"/>
              <a:gd name="connsiteX65" fmla="*/ 1348915 w 2270760"/>
              <a:gd name="connsiteY65" fmla="*/ 856129 h 2286000"/>
              <a:gd name="connsiteX66" fmla="*/ 1817136 w 2270760"/>
              <a:gd name="connsiteY66" fmla="*/ 856129 h 2286000"/>
              <a:gd name="connsiteX67" fmla="*/ 1871050 w 2270760"/>
              <a:gd name="connsiteY67" fmla="*/ 825798 h 2286000"/>
              <a:gd name="connsiteX68" fmla="*/ 1949481 w 2270760"/>
              <a:gd name="connsiteY68" fmla="*/ 706665 h 2286000"/>
              <a:gd name="connsiteX69" fmla="*/ 1921718 w 2270760"/>
              <a:gd name="connsiteY69" fmla="*/ 640080 h 2286000"/>
              <a:gd name="connsiteX70" fmla="*/ 1490710 w 2270760"/>
              <a:gd name="connsiteY70" fmla="*/ 640707 h 2286000"/>
              <a:gd name="connsiteX71" fmla="*/ 1490710 w 2270760"/>
              <a:gd name="connsiteY71" fmla="*/ 640235 h 2286000"/>
              <a:gd name="connsiteX72" fmla="*/ 881285 w 2270760"/>
              <a:gd name="connsiteY72" fmla="*/ 640235 h 2286000"/>
              <a:gd name="connsiteX73" fmla="*/ 881285 w 2270760"/>
              <a:gd name="connsiteY73" fmla="*/ 640854 h 2286000"/>
              <a:gd name="connsiteX74" fmla="*/ 214655 w 2270760"/>
              <a:gd name="connsiteY74" fmla="*/ 0 h 2286000"/>
              <a:gd name="connsiteX75" fmla="*/ 2056105 w 2270760"/>
              <a:gd name="connsiteY75" fmla="*/ 0 h 2286000"/>
              <a:gd name="connsiteX76" fmla="*/ 2270760 w 2270760"/>
              <a:gd name="connsiteY76" fmla="*/ 214655 h 2286000"/>
              <a:gd name="connsiteX77" fmla="*/ 2270760 w 2270760"/>
              <a:gd name="connsiteY77" fmla="*/ 2071345 h 2286000"/>
              <a:gd name="connsiteX78" fmla="*/ 2056105 w 2270760"/>
              <a:gd name="connsiteY78" fmla="*/ 2286000 h 2286000"/>
              <a:gd name="connsiteX79" fmla="*/ 214655 w 2270760"/>
              <a:gd name="connsiteY79" fmla="*/ 2286000 h 2286000"/>
              <a:gd name="connsiteX80" fmla="*/ 0 w 2270760"/>
              <a:gd name="connsiteY80" fmla="*/ 2071345 h 2286000"/>
              <a:gd name="connsiteX81" fmla="*/ 0 w 2270760"/>
              <a:gd name="connsiteY81" fmla="*/ 214655 h 2286000"/>
              <a:gd name="connsiteX82" fmla="*/ 214655 w 2270760"/>
              <a:gd name="connsiteY82" fmla="*/ 0 h 2286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Lst>
            <a:rect l="l" t="t" r="r" b="b"/>
            <a:pathLst>
              <a:path w="2270760" h="2286000">
                <a:moveTo>
                  <a:pt x="991152" y="1612751"/>
                </a:moveTo>
                <a:cubicBezTo>
                  <a:pt x="970151" y="1612890"/>
                  <a:pt x="939130" y="1638414"/>
                  <a:pt x="963389" y="1679336"/>
                </a:cubicBezTo>
                <a:lnTo>
                  <a:pt x="1041820" y="1798469"/>
                </a:lnTo>
                <a:cubicBezTo>
                  <a:pt x="1052062" y="1814422"/>
                  <a:pt x="1060240" y="1821935"/>
                  <a:pt x="1068507" y="1825495"/>
                </a:cubicBezTo>
                <a:lnTo>
                  <a:pt x="1079197" y="1827959"/>
                </a:lnTo>
                <a:lnTo>
                  <a:pt x="1079197" y="1828800"/>
                </a:lnTo>
                <a:lnTo>
                  <a:pt x="1095734" y="1828800"/>
                </a:lnTo>
                <a:lnTo>
                  <a:pt x="1134117" y="1828800"/>
                </a:lnTo>
                <a:lnTo>
                  <a:pt x="1134250" y="1828800"/>
                </a:lnTo>
                <a:lnTo>
                  <a:pt x="1172581" y="1828800"/>
                </a:lnTo>
                <a:lnTo>
                  <a:pt x="1172633" y="1828800"/>
                </a:lnTo>
                <a:cubicBezTo>
                  <a:pt x="1193837" y="1828523"/>
                  <a:pt x="1206062" y="1830374"/>
                  <a:pt x="1226547" y="1798469"/>
                </a:cubicBezTo>
                <a:lnTo>
                  <a:pt x="1304978" y="1679336"/>
                </a:lnTo>
                <a:cubicBezTo>
                  <a:pt x="1329237" y="1638414"/>
                  <a:pt x="1298216" y="1612890"/>
                  <a:pt x="1277214" y="1612751"/>
                </a:cubicBezTo>
                <a:lnTo>
                  <a:pt x="1170323" y="1612907"/>
                </a:lnTo>
                <a:lnTo>
                  <a:pt x="1098044" y="1612907"/>
                </a:lnTo>
                <a:close/>
                <a:moveTo>
                  <a:pt x="828735" y="1369583"/>
                </a:moveTo>
                <a:cubicBezTo>
                  <a:pt x="807733" y="1369722"/>
                  <a:pt x="776712" y="1395246"/>
                  <a:pt x="800971" y="1436169"/>
                </a:cubicBezTo>
                <a:lnTo>
                  <a:pt x="879402" y="1555301"/>
                </a:lnTo>
                <a:cubicBezTo>
                  <a:pt x="899888" y="1587207"/>
                  <a:pt x="912112" y="1585355"/>
                  <a:pt x="933317" y="1585632"/>
                </a:cubicBezTo>
                <a:lnTo>
                  <a:pt x="1134117" y="1585632"/>
                </a:lnTo>
                <a:lnTo>
                  <a:pt x="1334917" y="1585632"/>
                </a:lnTo>
                <a:cubicBezTo>
                  <a:pt x="1356121" y="1585355"/>
                  <a:pt x="1368346" y="1587207"/>
                  <a:pt x="1388831" y="1555301"/>
                </a:cubicBezTo>
                <a:lnTo>
                  <a:pt x="1467262" y="1436169"/>
                </a:lnTo>
                <a:cubicBezTo>
                  <a:pt x="1491521" y="1395246"/>
                  <a:pt x="1460500" y="1369722"/>
                  <a:pt x="1439499" y="1369583"/>
                </a:cubicBezTo>
                <a:lnTo>
                  <a:pt x="1134117" y="1370027"/>
                </a:lnTo>
                <a:close/>
                <a:moveTo>
                  <a:pt x="671873" y="1126415"/>
                </a:moveTo>
                <a:cubicBezTo>
                  <a:pt x="650872" y="1126554"/>
                  <a:pt x="619851" y="1152078"/>
                  <a:pt x="644110" y="1193001"/>
                </a:cubicBezTo>
                <a:lnTo>
                  <a:pt x="722541" y="1312133"/>
                </a:lnTo>
                <a:cubicBezTo>
                  <a:pt x="743026" y="1344039"/>
                  <a:pt x="755251" y="1342187"/>
                  <a:pt x="776455" y="1342465"/>
                </a:cubicBezTo>
                <a:lnTo>
                  <a:pt x="881285" y="1342465"/>
                </a:lnTo>
                <a:lnTo>
                  <a:pt x="1134117" y="1342465"/>
                </a:lnTo>
                <a:lnTo>
                  <a:pt x="1136620" y="1342465"/>
                </a:lnTo>
                <a:lnTo>
                  <a:pt x="1490710" y="1342465"/>
                </a:lnTo>
                <a:lnTo>
                  <a:pt x="1494281" y="1342465"/>
                </a:lnTo>
                <a:cubicBezTo>
                  <a:pt x="1515485" y="1342187"/>
                  <a:pt x="1527710" y="1344039"/>
                  <a:pt x="1548196" y="1312133"/>
                </a:cubicBezTo>
                <a:lnTo>
                  <a:pt x="1626626" y="1193001"/>
                </a:lnTo>
                <a:cubicBezTo>
                  <a:pt x="1650886" y="1152078"/>
                  <a:pt x="1619864" y="1126554"/>
                  <a:pt x="1598863" y="1126415"/>
                </a:cubicBezTo>
                <a:lnTo>
                  <a:pt x="1490710" y="1126573"/>
                </a:lnTo>
                <a:lnTo>
                  <a:pt x="1490710" y="1126571"/>
                </a:lnTo>
                <a:lnTo>
                  <a:pt x="881285" y="1126571"/>
                </a:lnTo>
                <a:lnTo>
                  <a:pt x="881285" y="1126720"/>
                </a:lnTo>
                <a:close/>
                <a:moveTo>
                  <a:pt x="509271" y="883248"/>
                </a:moveTo>
                <a:cubicBezTo>
                  <a:pt x="488270" y="883387"/>
                  <a:pt x="457248" y="908911"/>
                  <a:pt x="481508" y="949833"/>
                </a:cubicBezTo>
                <a:lnTo>
                  <a:pt x="559938" y="1068966"/>
                </a:lnTo>
                <a:cubicBezTo>
                  <a:pt x="580424" y="1100871"/>
                  <a:pt x="592649" y="1099020"/>
                  <a:pt x="613853" y="1099297"/>
                </a:cubicBezTo>
                <a:lnTo>
                  <a:pt x="881285" y="1099297"/>
                </a:lnTo>
                <a:lnTo>
                  <a:pt x="1082073" y="1099297"/>
                </a:lnTo>
                <a:lnTo>
                  <a:pt x="1189205" y="1099297"/>
                </a:lnTo>
                <a:lnTo>
                  <a:pt x="1490710" y="1099297"/>
                </a:lnTo>
                <a:lnTo>
                  <a:pt x="1657426" y="1099297"/>
                </a:lnTo>
                <a:cubicBezTo>
                  <a:pt x="1678630" y="1099020"/>
                  <a:pt x="1690855" y="1100871"/>
                  <a:pt x="1711340" y="1068966"/>
                </a:cubicBezTo>
                <a:lnTo>
                  <a:pt x="1789771" y="949833"/>
                </a:lnTo>
                <a:cubicBezTo>
                  <a:pt x="1814031" y="908911"/>
                  <a:pt x="1783009" y="883386"/>
                  <a:pt x="1762008" y="883248"/>
                </a:cubicBezTo>
                <a:lnTo>
                  <a:pt x="1490710" y="883642"/>
                </a:lnTo>
                <a:lnTo>
                  <a:pt x="1490710" y="883403"/>
                </a:lnTo>
                <a:lnTo>
                  <a:pt x="881285" y="883403"/>
                </a:lnTo>
                <a:lnTo>
                  <a:pt x="881285" y="883789"/>
                </a:lnTo>
                <a:close/>
                <a:moveTo>
                  <a:pt x="349043" y="640080"/>
                </a:moveTo>
                <a:cubicBezTo>
                  <a:pt x="328041" y="640219"/>
                  <a:pt x="297020" y="665743"/>
                  <a:pt x="321279" y="706665"/>
                </a:cubicBezTo>
                <a:lnTo>
                  <a:pt x="399710" y="825798"/>
                </a:lnTo>
                <a:cubicBezTo>
                  <a:pt x="420196" y="857704"/>
                  <a:pt x="432420" y="855852"/>
                  <a:pt x="453625" y="856129"/>
                </a:cubicBezTo>
                <a:lnTo>
                  <a:pt x="921845" y="856129"/>
                </a:lnTo>
                <a:lnTo>
                  <a:pt x="921845" y="856129"/>
                </a:lnTo>
                <a:lnTo>
                  <a:pt x="1348915" y="856129"/>
                </a:lnTo>
                <a:lnTo>
                  <a:pt x="1348915" y="856129"/>
                </a:lnTo>
                <a:lnTo>
                  <a:pt x="1817136" y="856129"/>
                </a:lnTo>
                <a:cubicBezTo>
                  <a:pt x="1838340" y="855852"/>
                  <a:pt x="1850565" y="857704"/>
                  <a:pt x="1871050" y="825798"/>
                </a:cubicBezTo>
                <a:lnTo>
                  <a:pt x="1949481" y="706665"/>
                </a:lnTo>
                <a:cubicBezTo>
                  <a:pt x="1973740" y="665743"/>
                  <a:pt x="1942719" y="640219"/>
                  <a:pt x="1921718" y="640080"/>
                </a:cubicBezTo>
                <a:lnTo>
                  <a:pt x="1490710" y="640707"/>
                </a:lnTo>
                <a:lnTo>
                  <a:pt x="1490710" y="640235"/>
                </a:lnTo>
                <a:lnTo>
                  <a:pt x="881285" y="640235"/>
                </a:lnTo>
                <a:lnTo>
                  <a:pt x="881285" y="640854"/>
                </a:lnTo>
                <a:close/>
                <a:moveTo>
                  <a:pt x="214655" y="0"/>
                </a:moveTo>
                <a:lnTo>
                  <a:pt x="2056105" y="0"/>
                </a:lnTo>
                <a:cubicBezTo>
                  <a:pt x="2174656" y="0"/>
                  <a:pt x="2270760" y="96104"/>
                  <a:pt x="2270760" y="214655"/>
                </a:cubicBezTo>
                <a:lnTo>
                  <a:pt x="2270760" y="2071345"/>
                </a:lnTo>
                <a:cubicBezTo>
                  <a:pt x="2270760" y="2189896"/>
                  <a:pt x="2174656" y="2286000"/>
                  <a:pt x="2056105" y="2286000"/>
                </a:cubicBezTo>
                <a:lnTo>
                  <a:pt x="214655" y="2286000"/>
                </a:lnTo>
                <a:cubicBezTo>
                  <a:pt x="96104" y="2286000"/>
                  <a:pt x="0" y="2189896"/>
                  <a:pt x="0" y="2071345"/>
                </a:cubicBezTo>
                <a:lnTo>
                  <a:pt x="0" y="214655"/>
                </a:lnTo>
                <a:cubicBezTo>
                  <a:pt x="0" y="96104"/>
                  <a:pt x="96104" y="0"/>
                  <a:pt x="214655" y="0"/>
                </a:cubicBezTo>
                <a:close/>
              </a:path>
            </a:pathLst>
          </a:cu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marL="0" indent="0" algn="l"/>
            <a:endParaRPr lang="ru-RU" sz="1100">
              <a:solidFill>
                <a:schemeClr val="lt1"/>
              </a:solidFill>
              <a:latin typeface="+mn-lt"/>
              <a:ea typeface="+mn-ea"/>
              <a:cs typeface="+mn-cs"/>
            </a:endParaRPr>
          </a:p>
        </xdr:txBody>
      </xdr:sp>
    </xdr:grpSp>
    <xdr:clientData/>
  </xdr:twoCellAnchor>
  <xdr:twoCellAnchor>
    <xdr:from>
      <xdr:col>10</xdr:col>
      <xdr:colOff>445770</xdr:colOff>
      <xdr:row>26</xdr:row>
      <xdr:rowOff>118110</xdr:rowOff>
    </xdr:from>
    <xdr:to>
      <xdr:col>13</xdr:col>
      <xdr:colOff>300990</xdr:colOff>
      <xdr:row>28</xdr:row>
      <xdr:rowOff>87630</xdr:rowOff>
    </xdr:to>
    <xdr:sp macro="" textlink="Processing!N5">
      <xdr:nvSpPr>
        <xdr:cNvPr id="34" name="TextBox 33">
          <a:extLst>
            <a:ext uri="{FF2B5EF4-FFF2-40B4-BE49-F238E27FC236}">
              <a16:creationId xmlns:a16="http://schemas.microsoft.com/office/drawing/2014/main" id="{697EB32C-2CCD-408C-AF8D-6C93F2A2124F}"/>
            </a:ext>
          </a:extLst>
        </xdr:cNvPr>
        <xdr:cNvSpPr txBox="1"/>
      </xdr:nvSpPr>
      <xdr:spPr>
        <a:xfrm>
          <a:off x="6541770" y="487299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28C5B4-8D0A-4A29-869D-C8FD1D91BE43}" type="TxLink">
            <a:rPr lang="en-US" sz="1200" b="1" i="0" u="none" strike="noStrike">
              <a:solidFill>
                <a:srgbClr val="000000"/>
              </a:solidFill>
              <a:latin typeface="Aptos Narrow"/>
              <a:ea typeface="+mn-ea"/>
              <a:cs typeface="+mn-cs"/>
            </a:rPr>
            <a:pPr marL="0" indent="0" algn="ctr"/>
            <a:t>Sales Funnel</a:t>
          </a:fld>
          <a:endParaRPr lang="ru-RU" sz="1200" b="1" i="0" u="none" strike="noStrike">
            <a:solidFill>
              <a:srgbClr val="000000"/>
            </a:solidFill>
            <a:latin typeface="Aptos Narrow"/>
            <a:ea typeface="+mn-ea"/>
            <a:cs typeface="+mn-cs"/>
          </a:endParaRPr>
        </a:p>
      </xdr:txBody>
    </xdr:sp>
    <xdr:clientData/>
  </xdr:twoCellAnchor>
  <xdr:twoCellAnchor>
    <xdr:from>
      <xdr:col>5</xdr:col>
      <xdr:colOff>388620</xdr:colOff>
      <xdr:row>28</xdr:row>
      <xdr:rowOff>89775</xdr:rowOff>
    </xdr:from>
    <xdr:to>
      <xdr:col>10</xdr:col>
      <xdr:colOff>8119</xdr:colOff>
      <xdr:row>37</xdr:row>
      <xdr:rowOff>108346</xdr:rowOff>
    </xdr:to>
    <xdr:grpSp>
      <xdr:nvGrpSpPr>
        <xdr:cNvPr id="36" name="Group 35">
          <a:extLst>
            <a:ext uri="{FF2B5EF4-FFF2-40B4-BE49-F238E27FC236}">
              <a16:creationId xmlns:a16="http://schemas.microsoft.com/office/drawing/2014/main" id="{EFFA9164-8BF5-4656-AB22-F79A46FD4A11}"/>
            </a:ext>
          </a:extLst>
        </xdr:cNvPr>
        <xdr:cNvGrpSpPr/>
      </xdr:nvGrpSpPr>
      <xdr:grpSpPr>
        <a:xfrm>
          <a:off x="3341370" y="5423775"/>
          <a:ext cx="2572249" cy="1733071"/>
          <a:chOff x="10634217" y="3558540"/>
          <a:chExt cx="2667499" cy="1664491"/>
        </a:xfrm>
      </xdr:grpSpPr>
      <xdr:graphicFrame macro="">
        <xdr:nvGraphicFramePr>
          <xdr:cNvPr id="37" name="Chart 36">
            <a:extLst>
              <a:ext uri="{FF2B5EF4-FFF2-40B4-BE49-F238E27FC236}">
                <a16:creationId xmlns:a16="http://schemas.microsoft.com/office/drawing/2014/main" id="{6A8459DD-5482-30DE-E2EE-09A75E70E5D4}"/>
              </a:ext>
            </a:extLst>
          </xdr:cNvPr>
          <xdr:cNvGraphicFramePr/>
        </xdr:nvGraphicFramePr>
        <xdr:xfrm>
          <a:off x="11456598" y="3563937"/>
          <a:ext cx="1845118" cy="1659094"/>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38" name="Chart 37">
            <a:extLst>
              <a:ext uri="{FF2B5EF4-FFF2-40B4-BE49-F238E27FC236}">
                <a16:creationId xmlns:a16="http://schemas.microsoft.com/office/drawing/2014/main" id="{6982CEA9-2CF7-CE48-2F19-4766DFEDA7EC}"/>
              </a:ext>
            </a:extLst>
          </xdr:cNvPr>
          <xdr:cNvGraphicFramePr/>
        </xdr:nvGraphicFramePr>
        <xdr:xfrm>
          <a:off x="10634217" y="3558540"/>
          <a:ext cx="1845117" cy="1660607"/>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9" name="Chart 38">
            <a:extLst>
              <a:ext uri="{FF2B5EF4-FFF2-40B4-BE49-F238E27FC236}">
                <a16:creationId xmlns:a16="http://schemas.microsoft.com/office/drawing/2014/main" id="{30C57694-3D5F-74BC-79F4-6A21C7887BD4}"/>
              </a:ext>
            </a:extLst>
          </xdr:cNvPr>
          <xdr:cNvGraphicFramePr/>
        </xdr:nvGraphicFramePr>
        <xdr:xfrm>
          <a:off x="10812780" y="3652740"/>
          <a:ext cx="1478611" cy="1478567"/>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40" name="Chart 39">
            <a:extLst>
              <a:ext uri="{FF2B5EF4-FFF2-40B4-BE49-F238E27FC236}">
                <a16:creationId xmlns:a16="http://schemas.microsoft.com/office/drawing/2014/main" id="{D5EFFFBC-73C9-8AA7-7667-DE30F1D58927}"/>
              </a:ext>
            </a:extLst>
          </xdr:cNvPr>
          <xdr:cNvGraphicFramePr>
            <a:graphicFrameLocks/>
          </xdr:cNvGraphicFramePr>
        </xdr:nvGraphicFramePr>
        <xdr:xfrm>
          <a:off x="11658600" y="3657600"/>
          <a:ext cx="1478611" cy="1478567"/>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6</xdr:col>
      <xdr:colOff>270759</xdr:colOff>
      <xdr:row>26</xdr:row>
      <xdr:rowOff>118110</xdr:rowOff>
    </xdr:from>
    <xdr:to>
      <xdr:col>9</xdr:col>
      <xdr:colOff>125979</xdr:colOff>
      <xdr:row>28</xdr:row>
      <xdr:rowOff>87630</xdr:rowOff>
    </xdr:to>
    <xdr:sp macro="" textlink="Processing!N17">
      <xdr:nvSpPr>
        <xdr:cNvPr id="41" name="TextBox 40">
          <a:extLst>
            <a:ext uri="{FF2B5EF4-FFF2-40B4-BE49-F238E27FC236}">
              <a16:creationId xmlns:a16="http://schemas.microsoft.com/office/drawing/2014/main" id="{F7A279A6-D0ED-49ED-A72C-132B05FDCF8D}"/>
            </a:ext>
          </a:extLst>
        </xdr:cNvPr>
        <xdr:cNvSpPr txBox="1"/>
      </xdr:nvSpPr>
      <xdr:spPr>
        <a:xfrm>
          <a:off x="3928359" y="487299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21D533-8C1A-44DC-8B8E-DD056D2BF49C}" type="TxLink">
            <a:rPr lang="en-US" sz="1200" b="1" i="0" u="none" strike="noStrike">
              <a:solidFill>
                <a:srgbClr val="000000"/>
              </a:solidFill>
              <a:latin typeface="Aptos Narrow"/>
              <a:ea typeface="+mn-ea"/>
              <a:cs typeface="+mn-cs"/>
            </a:rPr>
            <a:pPr marL="0" indent="0" algn="ctr"/>
            <a:t>Roadmap</a:t>
          </a:fld>
          <a:endParaRPr lang="ru-RU" sz="1200" b="1" i="0" u="none" strike="noStrike">
            <a:solidFill>
              <a:srgbClr val="000000"/>
            </a:solidFill>
            <a:latin typeface="Aptos Narrow"/>
            <a:ea typeface="+mn-ea"/>
            <a:cs typeface="+mn-cs"/>
          </a:endParaRPr>
        </a:p>
      </xdr:txBody>
    </xdr:sp>
    <xdr:clientData/>
  </xdr:twoCellAnchor>
  <xdr:twoCellAnchor>
    <xdr:from>
      <xdr:col>6</xdr:col>
      <xdr:colOff>182880</xdr:colOff>
      <xdr:row>33</xdr:row>
      <xdr:rowOff>106680</xdr:rowOff>
    </xdr:from>
    <xdr:to>
      <xdr:col>6</xdr:col>
      <xdr:colOff>365760</xdr:colOff>
      <xdr:row>34</xdr:row>
      <xdr:rowOff>152400</xdr:rowOff>
    </xdr:to>
    <xdr:sp macro="" textlink="">
      <xdr:nvSpPr>
        <xdr:cNvPr id="42" name="Arrow: Up 41">
          <a:extLst>
            <a:ext uri="{FF2B5EF4-FFF2-40B4-BE49-F238E27FC236}">
              <a16:creationId xmlns:a16="http://schemas.microsoft.com/office/drawing/2014/main" id="{0DA7DADC-55C5-4B82-B39B-0DCD1B6D34F3}"/>
            </a:ext>
          </a:extLst>
        </xdr:cNvPr>
        <xdr:cNvSpPr/>
      </xdr:nvSpPr>
      <xdr:spPr>
        <a:xfrm>
          <a:off x="3840480" y="6141720"/>
          <a:ext cx="182880" cy="228600"/>
        </a:xfrm>
        <a:prstGeom prst="upArrow">
          <a:avLst/>
        </a:prstGeom>
        <a:solidFill>
          <a:srgbClr val="00C5A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xdr:col>
      <xdr:colOff>22860</xdr:colOff>
      <xdr:row>33</xdr:row>
      <xdr:rowOff>22860</xdr:rowOff>
    </xdr:from>
    <xdr:to>
      <xdr:col>6</xdr:col>
      <xdr:colOff>541020</xdr:colOff>
      <xdr:row>33</xdr:row>
      <xdr:rowOff>68579</xdr:rowOff>
    </xdr:to>
    <xdr:sp macro="" textlink="">
      <xdr:nvSpPr>
        <xdr:cNvPr id="43" name="Rectangle 42">
          <a:extLst>
            <a:ext uri="{FF2B5EF4-FFF2-40B4-BE49-F238E27FC236}">
              <a16:creationId xmlns:a16="http://schemas.microsoft.com/office/drawing/2014/main" id="{F4BDE373-72AA-4BAE-BAF0-4C50A6E1F2C5}"/>
            </a:ext>
          </a:extLst>
        </xdr:cNvPr>
        <xdr:cNvSpPr/>
      </xdr:nvSpPr>
      <xdr:spPr>
        <a:xfrm>
          <a:off x="3680460" y="6057900"/>
          <a:ext cx="518160" cy="45719"/>
        </a:xfrm>
        <a:prstGeom prst="rect">
          <a:avLst/>
        </a:prstGeom>
        <a:solidFill>
          <a:srgbClr val="00C5A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45720</xdr:colOff>
      <xdr:row>31</xdr:row>
      <xdr:rowOff>15240</xdr:rowOff>
    </xdr:from>
    <xdr:to>
      <xdr:col>9</xdr:col>
      <xdr:colOff>228600</xdr:colOff>
      <xdr:row>32</xdr:row>
      <xdr:rowOff>60960</xdr:rowOff>
    </xdr:to>
    <xdr:sp macro="" textlink="">
      <xdr:nvSpPr>
        <xdr:cNvPr id="44" name="Arrow: Up 43">
          <a:extLst>
            <a:ext uri="{FF2B5EF4-FFF2-40B4-BE49-F238E27FC236}">
              <a16:creationId xmlns:a16="http://schemas.microsoft.com/office/drawing/2014/main" id="{99CEA61F-027A-4CED-BABA-A9A00C72B80F}"/>
            </a:ext>
          </a:extLst>
        </xdr:cNvPr>
        <xdr:cNvSpPr/>
      </xdr:nvSpPr>
      <xdr:spPr>
        <a:xfrm>
          <a:off x="5532120" y="5684520"/>
          <a:ext cx="182880" cy="228600"/>
        </a:xfrm>
        <a:prstGeom prst="upArrow">
          <a:avLst/>
        </a:prstGeom>
        <a:solidFill>
          <a:srgbClr val="008E7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487680</xdr:colOff>
      <xdr:row>32</xdr:row>
      <xdr:rowOff>121920</xdr:rowOff>
    </xdr:from>
    <xdr:to>
      <xdr:col>9</xdr:col>
      <xdr:colOff>396240</xdr:colOff>
      <xdr:row>32</xdr:row>
      <xdr:rowOff>167639</xdr:rowOff>
    </xdr:to>
    <xdr:sp macro="" textlink="">
      <xdr:nvSpPr>
        <xdr:cNvPr id="45" name="Rectangle 44">
          <a:extLst>
            <a:ext uri="{FF2B5EF4-FFF2-40B4-BE49-F238E27FC236}">
              <a16:creationId xmlns:a16="http://schemas.microsoft.com/office/drawing/2014/main" id="{24E9A728-AE8F-4C32-A517-58BEB29252D7}"/>
            </a:ext>
          </a:extLst>
        </xdr:cNvPr>
        <xdr:cNvSpPr/>
      </xdr:nvSpPr>
      <xdr:spPr>
        <a:xfrm>
          <a:off x="5364480" y="5974080"/>
          <a:ext cx="518160" cy="45719"/>
        </a:xfrm>
        <a:prstGeom prst="rect">
          <a:avLst/>
        </a:prstGeom>
        <a:solidFill>
          <a:srgbClr val="008E7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522219</xdr:colOff>
      <xdr:row>34</xdr:row>
      <xdr:rowOff>34290</xdr:rowOff>
    </xdr:from>
    <xdr:to>
      <xdr:col>7</xdr:col>
      <xdr:colOff>548640</xdr:colOff>
      <xdr:row>37</xdr:row>
      <xdr:rowOff>160020</xdr:rowOff>
    </xdr:to>
    <xdr:sp macro="" textlink="Processing!$O$17">
      <xdr:nvSpPr>
        <xdr:cNvPr id="46" name="TextBox 45">
          <a:extLst>
            <a:ext uri="{FF2B5EF4-FFF2-40B4-BE49-F238E27FC236}">
              <a16:creationId xmlns:a16="http://schemas.microsoft.com/office/drawing/2014/main" id="{893DF621-7BAB-4EE1-BE22-A5D17FC12F5C}"/>
            </a:ext>
          </a:extLst>
        </xdr:cNvPr>
        <xdr:cNvSpPr txBox="1"/>
      </xdr:nvSpPr>
      <xdr:spPr>
        <a:xfrm>
          <a:off x="3570219" y="6252210"/>
          <a:ext cx="1245621" cy="674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5677D31-26B6-4F2A-AFB9-9F1632E3A67F}" type="TxLink">
            <a:rPr lang="en-US" sz="1100" b="0" i="0" u="none" strike="noStrike">
              <a:solidFill>
                <a:srgbClr val="000000"/>
              </a:solidFill>
              <a:latin typeface="Aptos Narrow"/>
              <a:ea typeface="+mn-ea"/>
              <a:cs typeface="+mn-cs"/>
            </a:rPr>
            <a:pPr marL="0" indent="0" algn="l"/>
            <a:t>Project Plan Starting Point</a:t>
          </a:fld>
          <a:endParaRPr lang="ru-RU" sz="1200" b="1" i="0" u="none" strike="noStrike">
            <a:solidFill>
              <a:srgbClr val="000000"/>
            </a:solidFill>
            <a:latin typeface="Aptos Narrow"/>
            <a:ea typeface="+mn-ea"/>
            <a:cs typeface="+mn-cs"/>
          </a:endParaRPr>
        </a:p>
      </xdr:txBody>
    </xdr:sp>
    <xdr:clientData/>
  </xdr:twoCellAnchor>
  <xdr:twoCellAnchor>
    <xdr:from>
      <xdr:col>7</xdr:col>
      <xdr:colOff>484119</xdr:colOff>
      <xdr:row>28</xdr:row>
      <xdr:rowOff>19050</xdr:rowOff>
    </xdr:from>
    <xdr:to>
      <xdr:col>9</xdr:col>
      <xdr:colOff>510540</xdr:colOff>
      <xdr:row>31</xdr:row>
      <xdr:rowOff>144780</xdr:rowOff>
    </xdr:to>
    <xdr:sp macro="" textlink="Processing!$O$30">
      <xdr:nvSpPr>
        <xdr:cNvPr id="47" name="TextBox 46">
          <a:extLst>
            <a:ext uri="{FF2B5EF4-FFF2-40B4-BE49-F238E27FC236}">
              <a16:creationId xmlns:a16="http://schemas.microsoft.com/office/drawing/2014/main" id="{01C0400B-5A47-4738-AB7F-56E33539BFFF}"/>
            </a:ext>
          </a:extLst>
        </xdr:cNvPr>
        <xdr:cNvSpPr txBox="1"/>
      </xdr:nvSpPr>
      <xdr:spPr>
        <a:xfrm>
          <a:off x="4751319" y="5139690"/>
          <a:ext cx="1245621" cy="674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0F7DE63-615A-4FBD-8BAD-D9AFFE0F9A4A}" type="TxLink">
            <a:rPr lang="en-US" sz="1100" b="0" i="0" u="none" strike="noStrike">
              <a:solidFill>
                <a:srgbClr val="000000"/>
              </a:solidFill>
              <a:latin typeface="Aptos Narrow"/>
              <a:ea typeface="+mn-ea"/>
              <a:cs typeface="+mn-cs"/>
            </a:rPr>
            <a:pPr marL="0" indent="0" algn="r"/>
            <a:t>Scaling Up the Next Cycle</a:t>
          </a:fld>
          <a:endParaRPr lang="ru-RU" sz="1200" b="0" i="0" u="none" strike="noStrike">
            <a:solidFill>
              <a:srgbClr val="000000"/>
            </a:solidFill>
            <a:latin typeface="Aptos Narrow"/>
            <a:ea typeface="+mn-ea"/>
            <a:cs typeface="+mn-cs"/>
          </a:endParaRPr>
        </a:p>
      </xdr:txBody>
    </xdr:sp>
    <xdr:clientData/>
  </xdr:twoCellAnchor>
  <xdr:twoCellAnchor>
    <xdr:from>
      <xdr:col>8</xdr:col>
      <xdr:colOff>315781</xdr:colOff>
      <xdr:row>26</xdr:row>
      <xdr:rowOff>152726</xdr:rowOff>
    </xdr:from>
    <xdr:to>
      <xdr:col>9</xdr:col>
      <xdr:colOff>556957</xdr:colOff>
      <xdr:row>28</xdr:row>
      <xdr:rowOff>133025</xdr:rowOff>
    </xdr:to>
    <xdr:sp macro="" textlink="Processing!R17">
      <xdr:nvSpPr>
        <xdr:cNvPr id="48" name="TextBox 47">
          <a:extLst>
            <a:ext uri="{FF2B5EF4-FFF2-40B4-BE49-F238E27FC236}">
              <a16:creationId xmlns:a16="http://schemas.microsoft.com/office/drawing/2014/main" id="{9977BD5F-58E2-4840-AAA8-557EF964E8DC}"/>
            </a:ext>
          </a:extLst>
        </xdr:cNvPr>
        <xdr:cNvSpPr txBox="1"/>
      </xdr:nvSpPr>
      <xdr:spPr>
        <a:xfrm>
          <a:off x="5192581" y="4907606"/>
          <a:ext cx="850776" cy="346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8447F7-F3D0-49B0-951D-1EE78476A9EB}" type="TxLink">
            <a:rPr lang="en-US" sz="2000" b="0" i="0" u="none" strike="noStrike">
              <a:solidFill>
                <a:srgbClr val="000000"/>
              </a:solidFill>
              <a:latin typeface="Aptos Narrow"/>
              <a:ea typeface="+mn-ea"/>
              <a:cs typeface="+mn-cs"/>
            </a:rPr>
            <a:pPr marL="0" indent="0" algn="ctr"/>
            <a:t>83%</a:t>
          </a:fld>
          <a:endParaRPr lang="ru-RU" sz="2400" b="0" i="0" u="none" strike="noStrike">
            <a:solidFill>
              <a:srgbClr val="000000"/>
            </a:solidFill>
            <a:latin typeface="Aptos Narrow"/>
            <a:ea typeface="+mn-ea"/>
            <a:cs typeface="+mn-cs"/>
          </a:endParaRPr>
        </a:p>
      </xdr:txBody>
    </xdr:sp>
    <xdr:clientData/>
  </xdr:twoCellAnchor>
  <xdr:twoCellAnchor>
    <xdr:from>
      <xdr:col>5</xdr:col>
      <xdr:colOff>381000</xdr:colOff>
      <xdr:row>3</xdr:row>
      <xdr:rowOff>152400</xdr:rowOff>
    </xdr:from>
    <xdr:to>
      <xdr:col>9</xdr:col>
      <xdr:colOff>45720</xdr:colOff>
      <xdr:row>9</xdr:row>
      <xdr:rowOff>60960</xdr:rowOff>
    </xdr:to>
    <xdr:graphicFrame macro="">
      <xdr:nvGraphicFramePr>
        <xdr:cNvPr id="49" name="Chart 48">
          <a:extLst>
            <a:ext uri="{FF2B5EF4-FFF2-40B4-BE49-F238E27FC236}">
              <a16:creationId xmlns:a16="http://schemas.microsoft.com/office/drawing/2014/main" id="{AB7BF154-F53B-45BF-A242-F5D772540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281940</xdr:colOff>
      <xdr:row>3</xdr:row>
      <xdr:rowOff>114300</xdr:rowOff>
    </xdr:from>
    <xdr:to>
      <xdr:col>19</xdr:col>
      <xdr:colOff>457200</xdr:colOff>
      <xdr:row>9</xdr:row>
      <xdr:rowOff>22860</xdr:rowOff>
    </xdr:to>
    <xdr:graphicFrame macro="">
      <xdr:nvGraphicFramePr>
        <xdr:cNvPr id="50" name="Chart 49">
          <a:extLst>
            <a:ext uri="{FF2B5EF4-FFF2-40B4-BE49-F238E27FC236}">
              <a16:creationId xmlns:a16="http://schemas.microsoft.com/office/drawing/2014/main" id="{3B0EEFB1-9AAD-4152-BB6E-7CDB23659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182880</xdr:colOff>
      <xdr:row>2</xdr:row>
      <xdr:rowOff>85782</xdr:rowOff>
    </xdr:from>
    <xdr:to>
      <xdr:col>12</xdr:col>
      <xdr:colOff>365760</xdr:colOff>
      <xdr:row>9</xdr:row>
      <xdr:rowOff>17762</xdr:rowOff>
    </xdr:to>
    <xdr:grpSp>
      <xdr:nvGrpSpPr>
        <xdr:cNvPr id="51" name="Group 50">
          <a:extLst>
            <a:ext uri="{FF2B5EF4-FFF2-40B4-BE49-F238E27FC236}">
              <a16:creationId xmlns:a16="http://schemas.microsoft.com/office/drawing/2014/main" id="{E2D77361-9C20-484D-8CDF-B0FB4D26CF74}"/>
            </a:ext>
          </a:extLst>
        </xdr:cNvPr>
        <xdr:cNvGrpSpPr/>
      </xdr:nvGrpSpPr>
      <xdr:grpSpPr>
        <a:xfrm>
          <a:off x="5497830" y="466782"/>
          <a:ext cx="1954530" cy="1265480"/>
          <a:chOff x="5536546" y="337242"/>
          <a:chExt cx="2011680" cy="1212140"/>
        </a:xfrm>
        <a:effectLst>
          <a:outerShdw blurRad="50800" dist="38100" dir="2700000" algn="tl" rotWithShape="0">
            <a:prstClr val="black">
              <a:alpha val="40000"/>
            </a:prstClr>
          </a:outerShdw>
        </a:effectLst>
      </xdr:grpSpPr>
      <xdr:graphicFrame macro="">
        <xdr:nvGraphicFramePr>
          <xdr:cNvPr id="52" name="Chart 51">
            <a:extLst>
              <a:ext uri="{FF2B5EF4-FFF2-40B4-BE49-F238E27FC236}">
                <a16:creationId xmlns:a16="http://schemas.microsoft.com/office/drawing/2014/main" id="{D9DC96A9-9179-3E69-C547-B004FE086DD8}"/>
              </a:ext>
            </a:extLst>
          </xdr:cNvPr>
          <xdr:cNvGraphicFramePr>
            <a:graphicFrameLocks/>
          </xdr:cNvGraphicFramePr>
        </xdr:nvGraphicFramePr>
        <xdr:xfrm>
          <a:off x="5708254" y="500299"/>
          <a:ext cx="1123692" cy="967504"/>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53" name="Freeform: Shape 52">
            <a:extLst>
              <a:ext uri="{FF2B5EF4-FFF2-40B4-BE49-F238E27FC236}">
                <a16:creationId xmlns:a16="http://schemas.microsoft.com/office/drawing/2014/main" id="{27DA9D95-8F51-47B0-6969-8A0589BE0CC9}"/>
              </a:ext>
            </a:extLst>
          </xdr:cNvPr>
          <xdr:cNvSpPr/>
        </xdr:nvSpPr>
        <xdr:spPr>
          <a:xfrm>
            <a:off x="5536546" y="337242"/>
            <a:ext cx="2011680" cy="1212140"/>
          </a:xfrm>
          <a:custGeom>
            <a:avLst/>
            <a:gdLst>
              <a:gd name="connsiteX0" fmla="*/ 657560 w 2011680"/>
              <a:gd name="connsiteY0" fmla="*/ 841353 h 1188720"/>
              <a:gd name="connsiteX1" fmla="*/ 642040 w 2011680"/>
              <a:gd name="connsiteY1" fmla="*/ 878577 h 1188720"/>
              <a:gd name="connsiteX2" fmla="*/ 685885 w 2011680"/>
              <a:gd name="connsiteY2" fmla="*/ 945175 h 1188720"/>
              <a:gd name="connsiteX3" fmla="*/ 700804 w 2011680"/>
              <a:gd name="connsiteY3" fmla="*/ 960283 h 1188720"/>
              <a:gd name="connsiteX4" fmla="*/ 706780 w 2011680"/>
              <a:gd name="connsiteY4" fmla="*/ 961661 h 1188720"/>
              <a:gd name="connsiteX5" fmla="*/ 706780 w 2011680"/>
              <a:gd name="connsiteY5" fmla="*/ 962131 h 1188720"/>
              <a:gd name="connsiteX6" fmla="*/ 716024 w 2011680"/>
              <a:gd name="connsiteY6" fmla="*/ 962131 h 1188720"/>
              <a:gd name="connsiteX7" fmla="*/ 737481 w 2011680"/>
              <a:gd name="connsiteY7" fmla="*/ 962131 h 1188720"/>
              <a:gd name="connsiteX8" fmla="*/ 737556 w 2011680"/>
              <a:gd name="connsiteY8" fmla="*/ 962131 h 1188720"/>
              <a:gd name="connsiteX9" fmla="*/ 758984 w 2011680"/>
              <a:gd name="connsiteY9" fmla="*/ 962131 h 1188720"/>
              <a:gd name="connsiteX10" fmla="*/ 759013 w 2011680"/>
              <a:gd name="connsiteY10" fmla="*/ 962131 h 1188720"/>
              <a:gd name="connsiteX11" fmla="*/ 789153 w 2011680"/>
              <a:gd name="connsiteY11" fmla="*/ 945175 h 1188720"/>
              <a:gd name="connsiteX12" fmla="*/ 832997 w 2011680"/>
              <a:gd name="connsiteY12" fmla="*/ 878577 h 1188720"/>
              <a:gd name="connsiteX13" fmla="*/ 817477 w 2011680"/>
              <a:gd name="connsiteY13" fmla="*/ 841353 h 1188720"/>
              <a:gd name="connsiteX14" fmla="*/ 757722 w 2011680"/>
              <a:gd name="connsiteY14" fmla="*/ 841440 h 1188720"/>
              <a:gd name="connsiteX15" fmla="*/ 717316 w 2011680"/>
              <a:gd name="connsiteY15" fmla="*/ 841440 h 1188720"/>
              <a:gd name="connsiteX16" fmla="*/ 566764 w 2011680"/>
              <a:gd name="connsiteY16" fmla="*/ 705416 h 1188720"/>
              <a:gd name="connsiteX17" fmla="*/ 551244 w 2011680"/>
              <a:gd name="connsiteY17" fmla="*/ 742639 h 1188720"/>
              <a:gd name="connsiteX18" fmla="*/ 595089 w 2011680"/>
              <a:gd name="connsiteY18" fmla="*/ 809237 h 1188720"/>
              <a:gd name="connsiteX19" fmla="*/ 625228 w 2011680"/>
              <a:gd name="connsiteY19" fmla="*/ 826193 h 1188720"/>
              <a:gd name="connsiteX20" fmla="*/ 737481 w 2011680"/>
              <a:gd name="connsiteY20" fmla="*/ 826193 h 1188720"/>
              <a:gd name="connsiteX21" fmla="*/ 737481 w 2011680"/>
              <a:gd name="connsiteY21" fmla="*/ 826193 h 1188720"/>
              <a:gd name="connsiteX22" fmla="*/ 849734 w 2011680"/>
              <a:gd name="connsiteY22" fmla="*/ 826193 h 1188720"/>
              <a:gd name="connsiteX23" fmla="*/ 879874 w 2011680"/>
              <a:gd name="connsiteY23" fmla="*/ 809237 h 1188720"/>
              <a:gd name="connsiteX24" fmla="*/ 923719 w 2011680"/>
              <a:gd name="connsiteY24" fmla="*/ 742639 h 1188720"/>
              <a:gd name="connsiteX25" fmla="*/ 908198 w 2011680"/>
              <a:gd name="connsiteY25" fmla="*/ 705416 h 1188720"/>
              <a:gd name="connsiteX26" fmla="*/ 737481 w 2011680"/>
              <a:gd name="connsiteY26" fmla="*/ 705664 h 1188720"/>
              <a:gd name="connsiteX27" fmla="*/ 479074 w 2011680"/>
              <a:gd name="connsiteY27" fmla="*/ 569478 h 1188720"/>
              <a:gd name="connsiteX28" fmla="*/ 463554 w 2011680"/>
              <a:gd name="connsiteY28" fmla="*/ 606701 h 1188720"/>
              <a:gd name="connsiteX29" fmla="*/ 507399 w 2011680"/>
              <a:gd name="connsiteY29" fmla="*/ 673300 h 1188720"/>
              <a:gd name="connsiteX30" fmla="*/ 537539 w 2011680"/>
              <a:gd name="connsiteY30" fmla="*/ 690256 h 1188720"/>
              <a:gd name="connsiteX31" fmla="*/ 596141 w 2011680"/>
              <a:gd name="connsiteY31" fmla="*/ 690256 h 1188720"/>
              <a:gd name="connsiteX32" fmla="*/ 737481 w 2011680"/>
              <a:gd name="connsiteY32" fmla="*/ 690256 h 1188720"/>
              <a:gd name="connsiteX33" fmla="*/ 738881 w 2011680"/>
              <a:gd name="connsiteY33" fmla="*/ 690256 h 1188720"/>
              <a:gd name="connsiteX34" fmla="*/ 936827 w 2011680"/>
              <a:gd name="connsiteY34" fmla="*/ 690256 h 1188720"/>
              <a:gd name="connsiteX35" fmla="*/ 938823 w 2011680"/>
              <a:gd name="connsiteY35" fmla="*/ 690256 h 1188720"/>
              <a:gd name="connsiteX36" fmla="*/ 968963 w 2011680"/>
              <a:gd name="connsiteY36" fmla="*/ 673300 h 1188720"/>
              <a:gd name="connsiteX37" fmla="*/ 1012808 w 2011680"/>
              <a:gd name="connsiteY37" fmla="*/ 606701 h 1188720"/>
              <a:gd name="connsiteX38" fmla="*/ 997287 w 2011680"/>
              <a:gd name="connsiteY38" fmla="*/ 569478 h 1188720"/>
              <a:gd name="connsiteX39" fmla="*/ 936827 w 2011680"/>
              <a:gd name="connsiteY39" fmla="*/ 569566 h 1188720"/>
              <a:gd name="connsiteX40" fmla="*/ 936827 w 2011680"/>
              <a:gd name="connsiteY40" fmla="*/ 569565 h 1188720"/>
              <a:gd name="connsiteX41" fmla="*/ 596141 w 2011680"/>
              <a:gd name="connsiteY41" fmla="*/ 569565 h 1188720"/>
              <a:gd name="connsiteX42" fmla="*/ 596141 w 2011680"/>
              <a:gd name="connsiteY42" fmla="*/ 569649 h 1188720"/>
              <a:gd name="connsiteX43" fmla="*/ 388175 w 2011680"/>
              <a:gd name="connsiteY43" fmla="*/ 433541 h 1188720"/>
              <a:gd name="connsiteX44" fmla="*/ 372655 w 2011680"/>
              <a:gd name="connsiteY44" fmla="*/ 470764 h 1188720"/>
              <a:gd name="connsiteX45" fmla="*/ 416500 w 2011680"/>
              <a:gd name="connsiteY45" fmla="*/ 537362 h 1188720"/>
              <a:gd name="connsiteX46" fmla="*/ 446639 w 2011680"/>
              <a:gd name="connsiteY46" fmla="*/ 554318 h 1188720"/>
              <a:gd name="connsiteX47" fmla="*/ 596141 w 2011680"/>
              <a:gd name="connsiteY47" fmla="*/ 554318 h 1188720"/>
              <a:gd name="connsiteX48" fmla="*/ 708388 w 2011680"/>
              <a:gd name="connsiteY48" fmla="*/ 554318 h 1188720"/>
              <a:gd name="connsiteX49" fmla="*/ 768277 w 2011680"/>
              <a:gd name="connsiteY49" fmla="*/ 554318 h 1188720"/>
              <a:gd name="connsiteX50" fmla="*/ 936827 w 2011680"/>
              <a:gd name="connsiteY50" fmla="*/ 554318 h 1188720"/>
              <a:gd name="connsiteX51" fmla="*/ 1030026 w 2011680"/>
              <a:gd name="connsiteY51" fmla="*/ 554318 h 1188720"/>
              <a:gd name="connsiteX52" fmla="*/ 1060165 w 2011680"/>
              <a:gd name="connsiteY52" fmla="*/ 537362 h 1188720"/>
              <a:gd name="connsiteX53" fmla="*/ 1104010 w 2011680"/>
              <a:gd name="connsiteY53" fmla="*/ 470764 h 1188720"/>
              <a:gd name="connsiteX54" fmla="*/ 1088490 w 2011680"/>
              <a:gd name="connsiteY54" fmla="*/ 433541 h 1188720"/>
              <a:gd name="connsiteX55" fmla="*/ 936827 w 2011680"/>
              <a:gd name="connsiteY55" fmla="*/ 433761 h 1188720"/>
              <a:gd name="connsiteX56" fmla="*/ 936827 w 2011680"/>
              <a:gd name="connsiteY56" fmla="*/ 433628 h 1188720"/>
              <a:gd name="connsiteX57" fmla="*/ 596141 w 2011680"/>
              <a:gd name="connsiteY57" fmla="*/ 433628 h 1188720"/>
              <a:gd name="connsiteX58" fmla="*/ 596141 w 2011680"/>
              <a:gd name="connsiteY58" fmla="*/ 433843 h 1188720"/>
              <a:gd name="connsiteX59" fmla="*/ 298603 w 2011680"/>
              <a:gd name="connsiteY59" fmla="*/ 297603 h 1188720"/>
              <a:gd name="connsiteX60" fmla="*/ 283083 w 2011680"/>
              <a:gd name="connsiteY60" fmla="*/ 334826 h 1188720"/>
              <a:gd name="connsiteX61" fmla="*/ 326928 w 2011680"/>
              <a:gd name="connsiteY61" fmla="*/ 401425 h 1188720"/>
              <a:gd name="connsiteX62" fmla="*/ 357067 w 2011680"/>
              <a:gd name="connsiteY62" fmla="*/ 418381 h 1188720"/>
              <a:gd name="connsiteX63" fmla="*/ 618816 w 2011680"/>
              <a:gd name="connsiteY63" fmla="*/ 418381 h 1188720"/>
              <a:gd name="connsiteX64" fmla="*/ 618816 w 2011680"/>
              <a:gd name="connsiteY64" fmla="*/ 418381 h 1188720"/>
              <a:gd name="connsiteX65" fmla="*/ 857560 w 2011680"/>
              <a:gd name="connsiteY65" fmla="*/ 418381 h 1188720"/>
              <a:gd name="connsiteX66" fmla="*/ 857560 w 2011680"/>
              <a:gd name="connsiteY66" fmla="*/ 418381 h 1188720"/>
              <a:gd name="connsiteX67" fmla="*/ 1119308 w 2011680"/>
              <a:gd name="connsiteY67" fmla="*/ 418381 h 1188720"/>
              <a:gd name="connsiteX68" fmla="*/ 1149448 w 2011680"/>
              <a:gd name="connsiteY68" fmla="*/ 401425 h 1188720"/>
              <a:gd name="connsiteX69" fmla="*/ 1193293 w 2011680"/>
              <a:gd name="connsiteY69" fmla="*/ 334826 h 1188720"/>
              <a:gd name="connsiteX70" fmla="*/ 1177772 w 2011680"/>
              <a:gd name="connsiteY70" fmla="*/ 297603 h 1188720"/>
              <a:gd name="connsiteX71" fmla="*/ 936827 w 2011680"/>
              <a:gd name="connsiteY71" fmla="*/ 297954 h 1188720"/>
              <a:gd name="connsiteX72" fmla="*/ 936827 w 2011680"/>
              <a:gd name="connsiteY72" fmla="*/ 297690 h 1188720"/>
              <a:gd name="connsiteX73" fmla="*/ 596141 w 2011680"/>
              <a:gd name="connsiteY73" fmla="*/ 297690 h 1188720"/>
              <a:gd name="connsiteX74" fmla="*/ 596141 w 2011680"/>
              <a:gd name="connsiteY74" fmla="*/ 298036 h 1188720"/>
              <a:gd name="connsiteX75" fmla="*/ 198124 w 2011680"/>
              <a:gd name="connsiteY75" fmla="*/ 0 h 1188720"/>
              <a:gd name="connsiteX76" fmla="*/ 1813556 w 2011680"/>
              <a:gd name="connsiteY76" fmla="*/ 0 h 1188720"/>
              <a:gd name="connsiteX77" fmla="*/ 2011680 w 2011680"/>
              <a:gd name="connsiteY77" fmla="*/ 198124 h 1188720"/>
              <a:gd name="connsiteX78" fmla="*/ 2011680 w 2011680"/>
              <a:gd name="connsiteY78" fmla="*/ 990596 h 1188720"/>
              <a:gd name="connsiteX79" fmla="*/ 1813556 w 2011680"/>
              <a:gd name="connsiteY79" fmla="*/ 1188720 h 1188720"/>
              <a:gd name="connsiteX80" fmla="*/ 198124 w 2011680"/>
              <a:gd name="connsiteY80" fmla="*/ 1188720 h 1188720"/>
              <a:gd name="connsiteX81" fmla="*/ 0 w 2011680"/>
              <a:gd name="connsiteY81" fmla="*/ 990596 h 1188720"/>
              <a:gd name="connsiteX82" fmla="*/ 0 w 2011680"/>
              <a:gd name="connsiteY82" fmla="*/ 198124 h 1188720"/>
              <a:gd name="connsiteX83" fmla="*/ 198124 w 2011680"/>
              <a:gd name="connsiteY83" fmla="*/ 0 h 11887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Lst>
            <a:rect l="l" t="t" r="r" b="b"/>
            <a:pathLst>
              <a:path w="2011680" h="1188720">
                <a:moveTo>
                  <a:pt x="657560" y="841353"/>
                </a:moveTo>
                <a:cubicBezTo>
                  <a:pt x="645820" y="841431"/>
                  <a:pt x="628478" y="855700"/>
                  <a:pt x="642040" y="878577"/>
                </a:cubicBezTo>
                <a:lnTo>
                  <a:pt x="685885" y="945175"/>
                </a:lnTo>
                <a:cubicBezTo>
                  <a:pt x="691611" y="954093"/>
                  <a:pt x="696182" y="958293"/>
                  <a:pt x="700804" y="960283"/>
                </a:cubicBezTo>
                <a:lnTo>
                  <a:pt x="706780" y="961661"/>
                </a:lnTo>
                <a:lnTo>
                  <a:pt x="706780" y="962131"/>
                </a:lnTo>
                <a:lnTo>
                  <a:pt x="716024" y="962131"/>
                </a:lnTo>
                <a:lnTo>
                  <a:pt x="737481" y="962131"/>
                </a:lnTo>
                <a:lnTo>
                  <a:pt x="737556" y="962131"/>
                </a:lnTo>
                <a:lnTo>
                  <a:pt x="758984" y="962131"/>
                </a:lnTo>
                <a:lnTo>
                  <a:pt x="759013" y="962131"/>
                </a:lnTo>
                <a:cubicBezTo>
                  <a:pt x="770867" y="961976"/>
                  <a:pt x="777700" y="963011"/>
                  <a:pt x="789153" y="945175"/>
                </a:cubicBezTo>
                <a:lnTo>
                  <a:pt x="832997" y="878577"/>
                </a:lnTo>
                <a:cubicBezTo>
                  <a:pt x="846559" y="855700"/>
                  <a:pt x="829217" y="841431"/>
                  <a:pt x="817477" y="841353"/>
                </a:cubicBezTo>
                <a:lnTo>
                  <a:pt x="757722" y="841440"/>
                </a:lnTo>
                <a:lnTo>
                  <a:pt x="717316" y="841440"/>
                </a:lnTo>
                <a:close/>
                <a:moveTo>
                  <a:pt x="566764" y="705416"/>
                </a:moveTo>
                <a:cubicBezTo>
                  <a:pt x="555024" y="705493"/>
                  <a:pt x="537682" y="719762"/>
                  <a:pt x="551244" y="742639"/>
                </a:cubicBezTo>
                <a:lnTo>
                  <a:pt x="595089" y="809237"/>
                </a:lnTo>
                <a:cubicBezTo>
                  <a:pt x="606541" y="827074"/>
                  <a:pt x="613375" y="826038"/>
                  <a:pt x="625228" y="826193"/>
                </a:cubicBezTo>
                <a:lnTo>
                  <a:pt x="737481" y="826193"/>
                </a:lnTo>
                <a:lnTo>
                  <a:pt x="737481" y="826193"/>
                </a:lnTo>
                <a:lnTo>
                  <a:pt x="849734" y="826193"/>
                </a:lnTo>
                <a:cubicBezTo>
                  <a:pt x="861588" y="826038"/>
                  <a:pt x="868422" y="827074"/>
                  <a:pt x="879874" y="809237"/>
                </a:cubicBezTo>
                <a:lnTo>
                  <a:pt x="923719" y="742639"/>
                </a:lnTo>
                <a:cubicBezTo>
                  <a:pt x="937280" y="719762"/>
                  <a:pt x="919939" y="705493"/>
                  <a:pt x="908198" y="705416"/>
                </a:cubicBezTo>
                <a:lnTo>
                  <a:pt x="737481" y="705664"/>
                </a:lnTo>
                <a:close/>
                <a:moveTo>
                  <a:pt x="479074" y="569478"/>
                </a:moveTo>
                <a:cubicBezTo>
                  <a:pt x="467334" y="569556"/>
                  <a:pt x="449992" y="583825"/>
                  <a:pt x="463554" y="606701"/>
                </a:cubicBezTo>
                <a:lnTo>
                  <a:pt x="507399" y="673300"/>
                </a:lnTo>
                <a:cubicBezTo>
                  <a:pt x="518851" y="691136"/>
                  <a:pt x="525685" y="690101"/>
                  <a:pt x="537539" y="690256"/>
                </a:cubicBezTo>
                <a:lnTo>
                  <a:pt x="596141" y="690256"/>
                </a:lnTo>
                <a:lnTo>
                  <a:pt x="737481" y="690256"/>
                </a:lnTo>
                <a:lnTo>
                  <a:pt x="738881" y="690256"/>
                </a:lnTo>
                <a:lnTo>
                  <a:pt x="936827" y="690256"/>
                </a:lnTo>
                <a:lnTo>
                  <a:pt x="938823" y="690256"/>
                </a:lnTo>
                <a:cubicBezTo>
                  <a:pt x="950677" y="690101"/>
                  <a:pt x="957511" y="691136"/>
                  <a:pt x="968963" y="673300"/>
                </a:cubicBezTo>
                <a:lnTo>
                  <a:pt x="1012808" y="606701"/>
                </a:lnTo>
                <a:cubicBezTo>
                  <a:pt x="1026370" y="583825"/>
                  <a:pt x="1009028" y="569556"/>
                  <a:pt x="997287" y="569478"/>
                </a:cubicBezTo>
                <a:lnTo>
                  <a:pt x="936827" y="569566"/>
                </a:lnTo>
                <a:lnTo>
                  <a:pt x="936827" y="569565"/>
                </a:lnTo>
                <a:lnTo>
                  <a:pt x="596141" y="569565"/>
                </a:lnTo>
                <a:lnTo>
                  <a:pt x="596141" y="569649"/>
                </a:lnTo>
                <a:close/>
                <a:moveTo>
                  <a:pt x="388175" y="433541"/>
                </a:moveTo>
                <a:cubicBezTo>
                  <a:pt x="376435" y="433618"/>
                  <a:pt x="359093" y="447887"/>
                  <a:pt x="372655" y="470764"/>
                </a:cubicBezTo>
                <a:lnTo>
                  <a:pt x="416500" y="537362"/>
                </a:lnTo>
                <a:cubicBezTo>
                  <a:pt x="427952" y="555198"/>
                  <a:pt x="434786" y="554163"/>
                  <a:pt x="446639" y="554318"/>
                </a:cubicBezTo>
                <a:lnTo>
                  <a:pt x="596141" y="554318"/>
                </a:lnTo>
                <a:lnTo>
                  <a:pt x="708388" y="554318"/>
                </a:lnTo>
                <a:lnTo>
                  <a:pt x="768277" y="554318"/>
                </a:lnTo>
                <a:lnTo>
                  <a:pt x="936827" y="554318"/>
                </a:lnTo>
                <a:lnTo>
                  <a:pt x="1030026" y="554318"/>
                </a:lnTo>
                <a:cubicBezTo>
                  <a:pt x="1041880" y="554163"/>
                  <a:pt x="1048713" y="555198"/>
                  <a:pt x="1060165" y="537362"/>
                </a:cubicBezTo>
                <a:lnTo>
                  <a:pt x="1104010" y="470764"/>
                </a:lnTo>
                <a:cubicBezTo>
                  <a:pt x="1117572" y="447887"/>
                  <a:pt x="1100230" y="433618"/>
                  <a:pt x="1088490" y="433541"/>
                </a:cubicBezTo>
                <a:lnTo>
                  <a:pt x="936827" y="433761"/>
                </a:lnTo>
                <a:lnTo>
                  <a:pt x="936827" y="433628"/>
                </a:lnTo>
                <a:lnTo>
                  <a:pt x="596141" y="433628"/>
                </a:lnTo>
                <a:lnTo>
                  <a:pt x="596141" y="433843"/>
                </a:lnTo>
                <a:close/>
                <a:moveTo>
                  <a:pt x="298603" y="297603"/>
                </a:moveTo>
                <a:cubicBezTo>
                  <a:pt x="286863" y="297681"/>
                  <a:pt x="269521" y="311949"/>
                  <a:pt x="283083" y="334826"/>
                </a:cubicBezTo>
                <a:lnTo>
                  <a:pt x="326928" y="401425"/>
                </a:lnTo>
                <a:cubicBezTo>
                  <a:pt x="338380" y="419261"/>
                  <a:pt x="345214" y="418226"/>
                  <a:pt x="357067" y="418381"/>
                </a:cubicBezTo>
                <a:lnTo>
                  <a:pt x="618816" y="418381"/>
                </a:lnTo>
                <a:lnTo>
                  <a:pt x="618816" y="418381"/>
                </a:lnTo>
                <a:lnTo>
                  <a:pt x="857560" y="418381"/>
                </a:lnTo>
                <a:lnTo>
                  <a:pt x="857560" y="418381"/>
                </a:lnTo>
                <a:lnTo>
                  <a:pt x="1119308" y="418381"/>
                </a:lnTo>
                <a:cubicBezTo>
                  <a:pt x="1131162" y="418226"/>
                  <a:pt x="1137996" y="419261"/>
                  <a:pt x="1149448" y="401425"/>
                </a:cubicBezTo>
                <a:lnTo>
                  <a:pt x="1193293" y="334826"/>
                </a:lnTo>
                <a:cubicBezTo>
                  <a:pt x="1206854" y="311949"/>
                  <a:pt x="1189513" y="297680"/>
                  <a:pt x="1177772" y="297603"/>
                </a:cubicBezTo>
                <a:lnTo>
                  <a:pt x="936827" y="297954"/>
                </a:lnTo>
                <a:lnTo>
                  <a:pt x="936827" y="297690"/>
                </a:lnTo>
                <a:lnTo>
                  <a:pt x="596141" y="297690"/>
                </a:lnTo>
                <a:lnTo>
                  <a:pt x="596141" y="298036"/>
                </a:lnTo>
                <a:close/>
                <a:moveTo>
                  <a:pt x="198124" y="0"/>
                </a:moveTo>
                <a:lnTo>
                  <a:pt x="1813556" y="0"/>
                </a:lnTo>
                <a:cubicBezTo>
                  <a:pt x="1922977" y="0"/>
                  <a:pt x="2011680" y="88703"/>
                  <a:pt x="2011680" y="198124"/>
                </a:cubicBezTo>
                <a:lnTo>
                  <a:pt x="2011680" y="990596"/>
                </a:lnTo>
                <a:cubicBezTo>
                  <a:pt x="2011680" y="1100017"/>
                  <a:pt x="1922977" y="1188720"/>
                  <a:pt x="1813556" y="1188720"/>
                </a:cubicBezTo>
                <a:lnTo>
                  <a:pt x="198124" y="1188720"/>
                </a:lnTo>
                <a:cubicBezTo>
                  <a:pt x="88703" y="1188720"/>
                  <a:pt x="0" y="1100017"/>
                  <a:pt x="0" y="990596"/>
                </a:cubicBezTo>
                <a:lnTo>
                  <a:pt x="0" y="198124"/>
                </a:lnTo>
                <a:cubicBezTo>
                  <a:pt x="0" y="88703"/>
                  <a:pt x="88703" y="0"/>
                  <a:pt x="198124" y="0"/>
                </a:cubicBezTo>
                <a:close/>
              </a:path>
            </a:pathLst>
          </a:custGeom>
          <a:gradFill>
            <a:gsLst>
              <a:gs pos="0">
                <a:srgbClr val="16C88C"/>
              </a:gs>
              <a:gs pos="100000">
                <a:srgbClr val="046A90"/>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ru-RU" sz="1100"/>
          </a:p>
        </xdr:txBody>
      </xdr:sp>
    </xdr:grpSp>
    <xdr:clientData/>
  </xdr:twoCellAnchor>
  <xdr:twoCellAnchor>
    <xdr:from>
      <xdr:col>12</xdr:col>
      <xdr:colOff>545178</xdr:colOff>
      <xdr:row>3</xdr:row>
      <xdr:rowOff>91440</xdr:rowOff>
    </xdr:from>
    <xdr:to>
      <xdr:col>15</xdr:col>
      <xdr:colOff>290054</xdr:colOff>
      <xdr:row>8</xdr:row>
      <xdr:rowOff>151847</xdr:rowOff>
    </xdr:to>
    <xdr:grpSp>
      <xdr:nvGrpSpPr>
        <xdr:cNvPr id="54" name="Group 53">
          <a:extLst>
            <a:ext uri="{FF2B5EF4-FFF2-40B4-BE49-F238E27FC236}">
              <a16:creationId xmlns:a16="http://schemas.microsoft.com/office/drawing/2014/main" id="{D494E074-82F2-4BE0-8D91-959E951A547F}"/>
            </a:ext>
          </a:extLst>
        </xdr:cNvPr>
        <xdr:cNvGrpSpPr/>
      </xdr:nvGrpSpPr>
      <xdr:grpSpPr>
        <a:xfrm>
          <a:off x="7631778" y="662940"/>
          <a:ext cx="1516526" cy="1012907"/>
          <a:chOff x="10705701" y="3556317"/>
          <a:chExt cx="2684384" cy="1662830"/>
        </a:xfrm>
      </xdr:grpSpPr>
      <xdr:graphicFrame macro="">
        <xdr:nvGraphicFramePr>
          <xdr:cNvPr id="55" name="Chart 54">
            <a:extLst>
              <a:ext uri="{FF2B5EF4-FFF2-40B4-BE49-F238E27FC236}">
                <a16:creationId xmlns:a16="http://schemas.microsoft.com/office/drawing/2014/main" id="{1E8B8BE4-FAD8-D139-1A4F-DCFFFB219F61}"/>
              </a:ext>
            </a:extLst>
          </xdr:cNvPr>
          <xdr:cNvGraphicFramePr/>
        </xdr:nvGraphicFramePr>
        <xdr:xfrm>
          <a:off x="11544967" y="3556317"/>
          <a:ext cx="1845118" cy="1659094"/>
        </xdr:xfrm>
        <a:graphic>
          <a:graphicData uri="http://schemas.openxmlformats.org/drawingml/2006/chart">
            <c:chart xmlns:c="http://schemas.openxmlformats.org/drawingml/2006/chart" xmlns:r="http://schemas.openxmlformats.org/officeDocument/2006/relationships" r:id="rId17"/>
          </a:graphicData>
        </a:graphic>
      </xdr:graphicFrame>
      <xdr:graphicFrame macro="">
        <xdr:nvGraphicFramePr>
          <xdr:cNvPr id="56" name="Chart 55">
            <a:extLst>
              <a:ext uri="{FF2B5EF4-FFF2-40B4-BE49-F238E27FC236}">
                <a16:creationId xmlns:a16="http://schemas.microsoft.com/office/drawing/2014/main" id="{637315AB-BD0C-FB1D-233F-74028E4AADEF}"/>
              </a:ext>
            </a:extLst>
          </xdr:cNvPr>
          <xdr:cNvGraphicFramePr/>
        </xdr:nvGraphicFramePr>
        <xdr:xfrm>
          <a:off x="10705701" y="3558538"/>
          <a:ext cx="1845116" cy="1660609"/>
        </xdr:xfrm>
        <a:graphic>
          <a:graphicData uri="http://schemas.openxmlformats.org/drawingml/2006/chart">
            <c:chart xmlns:c="http://schemas.openxmlformats.org/drawingml/2006/chart" xmlns:r="http://schemas.openxmlformats.org/officeDocument/2006/relationships" r:id="rId18"/>
          </a:graphicData>
        </a:graphic>
      </xdr:graphicFrame>
    </xdr:grpSp>
    <xdr:clientData/>
  </xdr:twoCellAnchor>
  <xdr:twoCellAnchor>
    <xdr:from>
      <xdr:col>6</xdr:col>
      <xdr:colOff>7620</xdr:colOff>
      <xdr:row>3</xdr:row>
      <xdr:rowOff>148590</xdr:rowOff>
    </xdr:from>
    <xdr:to>
      <xdr:col>8</xdr:col>
      <xdr:colOff>536691</xdr:colOff>
      <xdr:row>6</xdr:row>
      <xdr:rowOff>45720</xdr:rowOff>
    </xdr:to>
    <xdr:sp macro="" textlink="Processing!I15">
      <xdr:nvSpPr>
        <xdr:cNvPr id="57" name="TextBox 56">
          <a:extLst>
            <a:ext uri="{FF2B5EF4-FFF2-40B4-BE49-F238E27FC236}">
              <a16:creationId xmlns:a16="http://schemas.microsoft.com/office/drawing/2014/main" id="{7BADFC9D-CCC5-469E-99D9-6FA5D0161529}"/>
            </a:ext>
          </a:extLst>
        </xdr:cNvPr>
        <xdr:cNvSpPr txBox="1"/>
      </xdr:nvSpPr>
      <xdr:spPr>
        <a:xfrm>
          <a:off x="3665220" y="697230"/>
          <a:ext cx="1748271"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BAD9722-28F9-4168-ADBC-28E3E3CDE6E1}"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r"/>
            <a:t> 13 823</a:t>
          </a:fld>
          <a:endParaRPr lang="ru-RU" sz="25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5</xdr:col>
      <xdr:colOff>529937</xdr:colOff>
      <xdr:row>2</xdr:row>
      <xdr:rowOff>34290</xdr:rowOff>
    </xdr:from>
    <xdr:to>
      <xdr:col>8</xdr:col>
      <xdr:colOff>536864</xdr:colOff>
      <xdr:row>4</xdr:row>
      <xdr:rowOff>114300</xdr:rowOff>
    </xdr:to>
    <xdr:sp macro="" textlink="Processing!F1">
      <xdr:nvSpPr>
        <xdr:cNvPr id="58" name="TextBox 57">
          <a:extLst>
            <a:ext uri="{FF2B5EF4-FFF2-40B4-BE49-F238E27FC236}">
              <a16:creationId xmlns:a16="http://schemas.microsoft.com/office/drawing/2014/main" id="{FED7E7F2-471E-4266-A034-C2D34D946698}"/>
            </a:ext>
          </a:extLst>
        </xdr:cNvPr>
        <xdr:cNvSpPr txBox="1"/>
      </xdr:nvSpPr>
      <xdr:spPr>
        <a:xfrm>
          <a:off x="3577937" y="400050"/>
          <a:ext cx="1835727"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529571-A635-4DB7-9214-5120FA3F494C}"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ctr"/>
            <a:t>Visitors &amp; Buyers</a:t>
          </a:fld>
          <a:endParaRPr lang="ru-RU" sz="14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9</xdr:col>
      <xdr:colOff>270857</xdr:colOff>
      <xdr:row>2</xdr:row>
      <xdr:rowOff>34290</xdr:rowOff>
    </xdr:from>
    <xdr:to>
      <xdr:col>12</xdr:col>
      <xdr:colOff>277784</xdr:colOff>
      <xdr:row>4</xdr:row>
      <xdr:rowOff>114300</xdr:rowOff>
    </xdr:to>
    <xdr:sp macro="" textlink="Processing!N5">
      <xdr:nvSpPr>
        <xdr:cNvPr id="59" name="TextBox 58">
          <a:extLst>
            <a:ext uri="{FF2B5EF4-FFF2-40B4-BE49-F238E27FC236}">
              <a16:creationId xmlns:a16="http://schemas.microsoft.com/office/drawing/2014/main" id="{51848325-57B3-401C-9080-5AD5B7FC57CE}"/>
            </a:ext>
          </a:extLst>
        </xdr:cNvPr>
        <xdr:cNvSpPr txBox="1"/>
      </xdr:nvSpPr>
      <xdr:spPr>
        <a:xfrm>
          <a:off x="5757257" y="400050"/>
          <a:ext cx="1835727"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36505C-FFC0-40A0-9AE2-34B1EB12DE6E}"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Funnel</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27017</xdr:colOff>
      <xdr:row>2</xdr:row>
      <xdr:rowOff>34290</xdr:rowOff>
    </xdr:from>
    <xdr:to>
      <xdr:col>16</xdr:col>
      <xdr:colOff>33944</xdr:colOff>
      <xdr:row>4</xdr:row>
      <xdr:rowOff>114300</xdr:rowOff>
    </xdr:to>
    <xdr:sp macro="" textlink="Processing!N17">
      <xdr:nvSpPr>
        <xdr:cNvPr id="60" name="TextBox 59">
          <a:extLst>
            <a:ext uri="{FF2B5EF4-FFF2-40B4-BE49-F238E27FC236}">
              <a16:creationId xmlns:a16="http://schemas.microsoft.com/office/drawing/2014/main" id="{A2442C07-01B1-4872-B43A-418099F6930A}"/>
            </a:ext>
          </a:extLst>
        </xdr:cNvPr>
        <xdr:cNvSpPr txBox="1"/>
      </xdr:nvSpPr>
      <xdr:spPr>
        <a:xfrm>
          <a:off x="7951817" y="400050"/>
          <a:ext cx="1835727"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0D4CD2-E935-449F-92DA-408652B8D58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Roadmap</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16</xdr:col>
      <xdr:colOff>362297</xdr:colOff>
      <xdr:row>2</xdr:row>
      <xdr:rowOff>34290</xdr:rowOff>
    </xdr:from>
    <xdr:to>
      <xdr:col>19</xdr:col>
      <xdr:colOff>369224</xdr:colOff>
      <xdr:row>4</xdr:row>
      <xdr:rowOff>114300</xdr:rowOff>
    </xdr:to>
    <xdr:sp macro="" textlink="Processing!S2">
      <xdr:nvSpPr>
        <xdr:cNvPr id="61" name="TextBox 60">
          <a:extLst>
            <a:ext uri="{FF2B5EF4-FFF2-40B4-BE49-F238E27FC236}">
              <a16:creationId xmlns:a16="http://schemas.microsoft.com/office/drawing/2014/main" id="{7AE551E4-C018-4AF7-8556-030CB5F36F41}"/>
            </a:ext>
          </a:extLst>
        </xdr:cNvPr>
        <xdr:cNvSpPr txBox="1"/>
      </xdr:nvSpPr>
      <xdr:spPr>
        <a:xfrm>
          <a:off x="10115897" y="400050"/>
          <a:ext cx="1835727"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C4B1D6-8BB7-439B-8F06-B2F52B972E1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Volume</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14</xdr:col>
      <xdr:colOff>312420</xdr:colOff>
      <xdr:row>3</xdr:row>
      <xdr:rowOff>148590</xdr:rowOff>
    </xdr:from>
    <xdr:to>
      <xdr:col>15</xdr:col>
      <xdr:colOff>574791</xdr:colOff>
      <xdr:row>6</xdr:row>
      <xdr:rowOff>45720</xdr:rowOff>
    </xdr:to>
    <xdr:sp macro="" textlink="Processing!R17">
      <xdr:nvSpPr>
        <xdr:cNvPr id="62" name="TextBox 61">
          <a:extLst>
            <a:ext uri="{FF2B5EF4-FFF2-40B4-BE49-F238E27FC236}">
              <a16:creationId xmlns:a16="http://schemas.microsoft.com/office/drawing/2014/main" id="{864A1B36-DD43-416A-8D41-2D0B4E228D99}"/>
            </a:ext>
          </a:extLst>
        </xdr:cNvPr>
        <xdr:cNvSpPr txBox="1"/>
      </xdr:nvSpPr>
      <xdr:spPr>
        <a:xfrm>
          <a:off x="8846820" y="697230"/>
          <a:ext cx="871971"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978D1C3-3E0B-47FB-A36C-E5C987A4E6A2}"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83%</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11</xdr:col>
      <xdr:colOff>7620</xdr:colOff>
      <xdr:row>3</xdr:row>
      <xdr:rowOff>148590</xdr:rowOff>
    </xdr:from>
    <xdr:to>
      <xdr:col>12</xdr:col>
      <xdr:colOff>269991</xdr:colOff>
      <xdr:row>6</xdr:row>
      <xdr:rowOff>45720</xdr:rowOff>
    </xdr:to>
    <xdr:sp macro="" textlink="Processing!O13">
      <xdr:nvSpPr>
        <xdr:cNvPr id="63" name="TextBox 62">
          <a:extLst>
            <a:ext uri="{FF2B5EF4-FFF2-40B4-BE49-F238E27FC236}">
              <a16:creationId xmlns:a16="http://schemas.microsoft.com/office/drawing/2014/main" id="{D2EAC5D2-EF0E-47DD-83B2-591241BE54A9}"/>
            </a:ext>
          </a:extLst>
        </xdr:cNvPr>
        <xdr:cNvSpPr txBox="1"/>
      </xdr:nvSpPr>
      <xdr:spPr>
        <a:xfrm>
          <a:off x="6713220" y="697230"/>
          <a:ext cx="871971"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81975AE-5527-4B7C-8401-B4B47834F5FA}"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21%</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16</xdr:col>
      <xdr:colOff>525780</xdr:colOff>
      <xdr:row>3</xdr:row>
      <xdr:rowOff>148590</xdr:rowOff>
    </xdr:from>
    <xdr:to>
      <xdr:col>19</xdr:col>
      <xdr:colOff>361431</xdr:colOff>
      <xdr:row>6</xdr:row>
      <xdr:rowOff>45720</xdr:rowOff>
    </xdr:to>
    <xdr:sp macro="" textlink="Processing!J30">
      <xdr:nvSpPr>
        <xdr:cNvPr id="64" name="TextBox 63">
          <a:extLst>
            <a:ext uri="{FF2B5EF4-FFF2-40B4-BE49-F238E27FC236}">
              <a16:creationId xmlns:a16="http://schemas.microsoft.com/office/drawing/2014/main" id="{AED0DFFB-0289-4D55-9B34-480C2FA1294E}"/>
            </a:ext>
          </a:extLst>
        </xdr:cNvPr>
        <xdr:cNvSpPr txBox="1"/>
      </xdr:nvSpPr>
      <xdr:spPr>
        <a:xfrm>
          <a:off x="10279380" y="697230"/>
          <a:ext cx="1664451"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ADFFB18-6253-459B-A59A-8FEEBA778ABD}" type="TxLink">
            <a:rPr lang="en-US" sz="2500" b="0" i="0" u="none" strike="noStrike">
              <a:solidFill>
                <a:schemeClr val="bg1"/>
              </a:solidFill>
              <a:latin typeface="Aptos Narrow"/>
              <a:ea typeface="Tahoma" panose="020B0604030504040204" pitchFamily="34" charset="0"/>
              <a:cs typeface="Calibri" panose="020F0502020204030204" pitchFamily="34" charset="0"/>
            </a:rPr>
            <a:pPr marL="0" indent="0" algn="r"/>
            <a:t> $860,520 </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10</xdr:col>
      <xdr:colOff>445770</xdr:colOff>
      <xdr:row>28</xdr:row>
      <xdr:rowOff>3810</xdr:rowOff>
    </xdr:from>
    <xdr:to>
      <xdr:col>13</xdr:col>
      <xdr:colOff>300990</xdr:colOff>
      <xdr:row>29</xdr:row>
      <xdr:rowOff>156210</xdr:rowOff>
    </xdr:to>
    <xdr:sp macro="" textlink="Processing!O6">
      <xdr:nvSpPr>
        <xdr:cNvPr id="65" name="TextBox 64">
          <a:extLst>
            <a:ext uri="{FF2B5EF4-FFF2-40B4-BE49-F238E27FC236}">
              <a16:creationId xmlns:a16="http://schemas.microsoft.com/office/drawing/2014/main" id="{F4160E56-8782-43A2-92F5-2C06ACAB1C12}"/>
            </a:ext>
          </a:extLst>
        </xdr:cNvPr>
        <xdr:cNvSpPr txBox="1"/>
      </xdr:nvSpPr>
      <xdr:spPr>
        <a:xfrm>
          <a:off x="6541770" y="512445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1556C6-801E-436A-954C-C292B29FED54}" type="TxLink">
            <a:rPr lang="en-US" sz="2000" b="0" i="0" u="none" strike="noStrike">
              <a:solidFill>
                <a:srgbClr val="000000"/>
              </a:solidFill>
              <a:latin typeface="Aptos Narrow"/>
              <a:ea typeface="+mn-ea"/>
              <a:cs typeface="+mn-cs"/>
            </a:rPr>
            <a:pPr marL="0" indent="0" algn="ctr"/>
            <a:t> 10 841</a:t>
          </a:fld>
          <a:endParaRPr lang="ru-RU" sz="4000" b="1" i="0" u="none" strike="noStrike">
            <a:solidFill>
              <a:srgbClr val="000000"/>
            </a:solidFill>
            <a:latin typeface="Aptos Narrow"/>
            <a:ea typeface="+mn-ea"/>
            <a:cs typeface="+mn-cs"/>
          </a:endParaRPr>
        </a:p>
      </xdr:txBody>
    </xdr:sp>
    <xdr:clientData/>
  </xdr:twoCellAnchor>
  <xdr:twoCellAnchor>
    <xdr:from>
      <xdr:col>10</xdr:col>
      <xdr:colOff>445770</xdr:colOff>
      <xdr:row>36</xdr:row>
      <xdr:rowOff>87630</xdr:rowOff>
    </xdr:from>
    <xdr:to>
      <xdr:col>13</xdr:col>
      <xdr:colOff>300990</xdr:colOff>
      <xdr:row>38</xdr:row>
      <xdr:rowOff>57150</xdr:rowOff>
    </xdr:to>
    <xdr:sp macro="" textlink="Processing!O12">
      <xdr:nvSpPr>
        <xdr:cNvPr id="66" name="TextBox 65">
          <a:extLst>
            <a:ext uri="{FF2B5EF4-FFF2-40B4-BE49-F238E27FC236}">
              <a16:creationId xmlns:a16="http://schemas.microsoft.com/office/drawing/2014/main" id="{A6AF8578-31A6-4090-94A0-04B2A0F8F2E5}"/>
            </a:ext>
          </a:extLst>
        </xdr:cNvPr>
        <xdr:cNvSpPr txBox="1"/>
      </xdr:nvSpPr>
      <xdr:spPr>
        <a:xfrm>
          <a:off x="6541770" y="667131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19E1AC-85CB-44A5-A55A-113EF07EE1BE}" type="TxLink">
            <a:rPr lang="en-US" sz="1800" b="0" i="0" u="none" strike="noStrike">
              <a:solidFill>
                <a:srgbClr val="000000"/>
              </a:solidFill>
              <a:latin typeface="Aptos Narrow"/>
              <a:ea typeface="+mn-ea"/>
              <a:cs typeface="+mn-cs"/>
            </a:rPr>
            <a:pPr marL="0" indent="0" algn="ctr"/>
            <a:t> 2 269</a:t>
          </a:fld>
          <a:endParaRPr lang="ru-RU" sz="2000" b="1" i="0" u="none" strike="noStrike">
            <a:solidFill>
              <a:srgbClr val="000000"/>
            </a:solidFill>
            <a:latin typeface="Aptos Narrow"/>
            <a:ea typeface="+mn-ea"/>
            <a:cs typeface="+mn-cs"/>
          </a:endParaRPr>
        </a:p>
      </xdr:txBody>
    </xdr:sp>
    <xdr:clientData/>
  </xdr:twoCellAnchor>
  <xdr:twoCellAnchor>
    <xdr:from>
      <xdr:col>12</xdr:col>
      <xdr:colOff>152400</xdr:colOff>
      <xdr:row>33</xdr:row>
      <xdr:rowOff>163830</xdr:rowOff>
    </xdr:from>
    <xdr:to>
      <xdr:col>13</xdr:col>
      <xdr:colOff>414771</xdr:colOff>
      <xdr:row>36</xdr:row>
      <xdr:rowOff>60960</xdr:rowOff>
    </xdr:to>
    <xdr:sp macro="" textlink="Processing!O13">
      <xdr:nvSpPr>
        <xdr:cNvPr id="67" name="TextBox 66">
          <a:extLst>
            <a:ext uri="{FF2B5EF4-FFF2-40B4-BE49-F238E27FC236}">
              <a16:creationId xmlns:a16="http://schemas.microsoft.com/office/drawing/2014/main" id="{F3A8217E-205D-4536-BA6E-1EE7953A7AF7}"/>
            </a:ext>
          </a:extLst>
        </xdr:cNvPr>
        <xdr:cNvSpPr txBox="1"/>
      </xdr:nvSpPr>
      <xdr:spPr>
        <a:xfrm>
          <a:off x="7467600" y="6198870"/>
          <a:ext cx="871971" cy="445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81975AE-5527-4B7C-8401-B4B47834F5FA}" type="TxLink">
            <a:rPr lang="en-US" sz="20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rPr>
            <a:pPr marL="0" indent="0" algn="r"/>
            <a:t>21%</a:t>
          </a:fld>
          <a:endParaRPr lang="ru-RU" sz="20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10</xdr:col>
      <xdr:colOff>395604</xdr:colOff>
      <xdr:row>5</xdr:row>
      <xdr:rowOff>144780</xdr:rowOff>
    </xdr:from>
    <xdr:to>
      <xdr:col>11</xdr:col>
      <xdr:colOff>464819</xdr:colOff>
      <xdr:row>9</xdr:row>
      <xdr:rowOff>47996</xdr:rowOff>
    </xdr:to>
    <xdr:graphicFrame macro="">
      <xdr:nvGraphicFramePr>
        <xdr:cNvPr id="68" name="Chart 67">
          <a:extLst>
            <a:ext uri="{FF2B5EF4-FFF2-40B4-BE49-F238E27FC236}">
              <a16:creationId xmlns:a16="http://schemas.microsoft.com/office/drawing/2014/main" id="{62FB7516-FB1B-44E5-ABA3-ED223BFE9E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45720</xdr:colOff>
      <xdr:row>6</xdr:row>
      <xdr:rowOff>140970</xdr:rowOff>
    </xdr:from>
    <xdr:to>
      <xdr:col>12</xdr:col>
      <xdr:colOff>308091</xdr:colOff>
      <xdr:row>9</xdr:row>
      <xdr:rowOff>38100</xdr:rowOff>
    </xdr:to>
    <xdr:sp macro="" textlink="Processing!O3">
      <xdr:nvSpPr>
        <xdr:cNvPr id="69" name="TextBox 68">
          <a:extLst>
            <a:ext uri="{FF2B5EF4-FFF2-40B4-BE49-F238E27FC236}">
              <a16:creationId xmlns:a16="http://schemas.microsoft.com/office/drawing/2014/main" id="{6C24ECE3-7227-4BCE-B1FD-005552B2A851}"/>
            </a:ext>
          </a:extLst>
        </xdr:cNvPr>
        <xdr:cNvSpPr txBox="1"/>
      </xdr:nvSpPr>
      <xdr:spPr>
        <a:xfrm>
          <a:off x="6751320" y="1238250"/>
          <a:ext cx="871971"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C15907C-02CC-4033-9E1F-2A395959F14D}" type="TxLink">
            <a:rPr lang="en-US" sz="1800" b="0" i="0" u="none" strike="noStrike">
              <a:solidFill>
                <a:schemeClr val="bg1"/>
              </a:solidFill>
              <a:latin typeface="Aptos Narrow"/>
              <a:ea typeface="Tahoma" panose="020B0604030504040204" pitchFamily="34" charset="0"/>
              <a:cs typeface="Calibri" panose="020F0502020204030204" pitchFamily="34" charset="0"/>
            </a:rPr>
            <a:pPr marL="0" indent="0" algn="r"/>
            <a:t>54%</a:t>
          </a:fld>
          <a:endParaRPr lang="ru-RU" sz="40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11</xdr:col>
      <xdr:colOff>149548</xdr:colOff>
      <xdr:row>5</xdr:row>
      <xdr:rowOff>171450</xdr:rowOff>
    </xdr:from>
    <xdr:to>
      <xdr:col>12</xdr:col>
      <xdr:colOff>490533</xdr:colOff>
      <xdr:row>7</xdr:row>
      <xdr:rowOff>140970</xdr:rowOff>
    </xdr:to>
    <xdr:sp macro="" textlink="Processing!N3">
      <xdr:nvSpPr>
        <xdr:cNvPr id="70" name="TextBox 69">
          <a:extLst>
            <a:ext uri="{FF2B5EF4-FFF2-40B4-BE49-F238E27FC236}">
              <a16:creationId xmlns:a16="http://schemas.microsoft.com/office/drawing/2014/main" id="{59685941-697A-4A89-A76C-A817C9B4B7ED}"/>
            </a:ext>
          </a:extLst>
        </xdr:cNvPr>
        <xdr:cNvSpPr txBox="1"/>
      </xdr:nvSpPr>
      <xdr:spPr>
        <a:xfrm>
          <a:off x="6855148" y="1085850"/>
          <a:ext cx="950585" cy="33528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100" b="0" i="0" u="none" strike="noStrike">
              <a:solidFill>
                <a:schemeClr val="bg1"/>
              </a:solidFill>
              <a:latin typeface="Aptos Narrow"/>
            </a:rPr>
            <a:pPr algn="ctr"/>
            <a:t>Buyers</a:t>
          </a:fld>
          <a:endParaRPr lang="ru-RU" sz="1800" b="0">
            <a:solidFill>
              <a:schemeClr val="bg1"/>
            </a:solidFill>
          </a:endParaRPr>
        </a:p>
      </xdr:txBody>
    </xdr:sp>
    <xdr:clientData/>
  </xdr:twoCellAnchor>
  <xdr:twoCellAnchor>
    <xdr:from>
      <xdr:col>14</xdr:col>
      <xdr:colOff>454348</xdr:colOff>
      <xdr:row>6</xdr:row>
      <xdr:rowOff>163830</xdr:rowOff>
    </xdr:from>
    <xdr:to>
      <xdr:col>16</xdr:col>
      <xdr:colOff>185733</xdr:colOff>
      <xdr:row>8</xdr:row>
      <xdr:rowOff>133350</xdr:rowOff>
    </xdr:to>
    <xdr:sp macro="" textlink="Processing!P16">
      <xdr:nvSpPr>
        <xdr:cNvPr id="71" name="TextBox 70">
          <a:extLst>
            <a:ext uri="{FF2B5EF4-FFF2-40B4-BE49-F238E27FC236}">
              <a16:creationId xmlns:a16="http://schemas.microsoft.com/office/drawing/2014/main" id="{2DB48DED-F450-420E-BDAF-45EE3C1F3DFE}"/>
            </a:ext>
          </a:extLst>
        </xdr:cNvPr>
        <xdr:cNvSpPr txBox="1"/>
      </xdr:nvSpPr>
      <xdr:spPr>
        <a:xfrm>
          <a:off x="8988748" y="1261110"/>
          <a:ext cx="950585" cy="33528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FAEFD7-847C-430E-8A5E-E99B75D07DB6}" type="TxLink">
            <a:rPr lang="en-US" sz="1200" b="0" i="0" u="none" strike="noStrike">
              <a:solidFill>
                <a:schemeClr val="bg1"/>
              </a:solidFill>
              <a:latin typeface="Aptos Narrow"/>
            </a:rPr>
            <a:pPr algn="ctr"/>
            <a:t>Advert</a:t>
          </a:fld>
          <a:endParaRPr lang="ru-RU" sz="2000" b="0">
            <a:solidFill>
              <a:schemeClr val="bg1"/>
            </a:solidFill>
          </a:endParaRPr>
        </a:p>
      </xdr:txBody>
    </xdr:sp>
    <xdr:clientData/>
  </xdr:twoCellAnchor>
  <xdr:twoCellAnchor>
    <xdr:from>
      <xdr:col>14</xdr:col>
      <xdr:colOff>446728</xdr:colOff>
      <xdr:row>5</xdr:row>
      <xdr:rowOff>171450</xdr:rowOff>
    </xdr:from>
    <xdr:to>
      <xdr:col>16</xdr:col>
      <xdr:colOff>178113</xdr:colOff>
      <xdr:row>7</xdr:row>
      <xdr:rowOff>140970</xdr:rowOff>
    </xdr:to>
    <xdr:sp macro="" textlink="Processing!O16">
      <xdr:nvSpPr>
        <xdr:cNvPr id="72" name="TextBox 71">
          <a:extLst>
            <a:ext uri="{FF2B5EF4-FFF2-40B4-BE49-F238E27FC236}">
              <a16:creationId xmlns:a16="http://schemas.microsoft.com/office/drawing/2014/main" id="{838890B9-9CDF-425A-B83A-4E4A99DCCF17}"/>
            </a:ext>
          </a:extLst>
        </xdr:cNvPr>
        <xdr:cNvSpPr txBox="1"/>
      </xdr:nvSpPr>
      <xdr:spPr>
        <a:xfrm>
          <a:off x="8981128" y="1085850"/>
          <a:ext cx="950585" cy="33528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74C60A-4DF8-41DD-857F-ABA7ADB1B3ED}" type="TxLink">
            <a:rPr lang="en-US" sz="1100" b="0" i="0" u="none" strike="noStrike">
              <a:solidFill>
                <a:schemeClr val="bg1"/>
              </a:solidFill>
              <a:latin typeface="Aptos Narrow"/>
            </a:rPr>
            <a:pPr algn="ctr"/>
            <a:t>Tasks</a:t>
          </a:fld>
          <a:endParaRPr lang="ru-RU" sz="1800" b="0">
            <a:solidFill>
              <a:schemeClr val="bg1"/>
            </a:solidFill>
          </a:endParaRPr>
        </a:p>
      </xdr:txBody>
    </xdr:sp>
    <xdr:clientData/>
  </xdr:twoCellAnchor>
  <xdr:twoCellAnchor>
    <xdr:from>
      <xdr:col>8</xdr:col>
      <xdr:colOff>453390</xdr:colOff>
      <xdr:row>10</xdr:row>
      <xdr:rowOff>140970</xdr:rowOff>
    </xdr:from>
    <xdr:to>
      <xdr:col>9</xdr:col>
      <xdr:colOff>464820</xdr:colOff>
      <xdr:row>12</xdr:row>
      <xdr:rowOff>110490</xdr:rowOff>
    </xdr:to>
    <xdr:sp macro="" textlink="Processing!F2">
      <xdr:nvSpPr>
        <xdr:cNvPr id="73" name="TextBox 72">
          <a:extLst>
            <a:ext uri="{FF2B5EF4-FFF2-40B4-BE49-F238E27FC236}">
              <a16:creationId xmlns:a16="http://schemas.microsoft.com/office/drawing/2014/main" id="{FC6AB603-30CD-436D-B31F-7DB819ABAFFF}"/>
            </a:ext>
          </a:extLst>
        </xdr:cNvPr>
        <xdr:cNvSpPr txBox="1"/>
      </xdr:nvSpPr>
      <xdr:spPr>
        <a:xfrm>
          <a:off x="5330190" y="1969770"/>
          <a:ext cx="62103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EE40182-1A2D-4676-A7ED-7233EC3D41B3}" type="TxLink">
            <a:rPr lang="en-US" sz="1100" b="0" i="0" u="none" strike="noStrike">
              <a:solidFill>
                <a:srgbClr val="000000"/>
              </a:solidFill>
              <a:latin typeface="Aptos Narrow"/>
              <a:ea typeface="+mn-ea"/>
              <a:cs typeface="+mn-cs"/>
            </a:rPr>
            <a:pPr marL="0" indent="0" algn="l"/>
            <a:t>Visitors</a:t>
          </a:fld>
          <a:endParaRPr lang="ru-RU" sz="1200" b="1" i="0" u="none" strike="noStrike">
            <a:solidFill>
              <a:srgbClr val="000000"/>
            </a:solidFill>
            <a:latin typeface="Aptos Narrow"/>
            <a:ea typeface="+mn-ea"/>
            <a:cs typeface="+mn-cs"/>
          </a:endParaRPr>
        </a:p>
      </xdr:txBody>
    </xdr:sp>
    <xdr:clientData/>
  </xdr:twoCellAnchor>
  <xdr:twoCellAnchor>
    <xdr:from>
      <xdr:col>9</xdr:col>
      <xdr:colOff>354330</xdr:colOff>
      <xdr:row>10</xdr:row>
      <xdr:rowOff>140970</xdr:rowOff>
    </xdr:from>
    <xdr:to>
      <xdr:col>10</xdr:col>
      <xdr:colOff>548640</xdr:colOff>
      <xdr:row>12</xdr:row>
      <xdr:rowOff>110490</xdr:rowOff>
    </xdr:to>
    <xdr:sp macro="" textlink="Processing!I15">
      <xdr:nvSpPr>
        <xdr:cNvPr id="74" name="TextBox 73">
          <a:extLst>
            <a:ext uri="{FF2B5EF4-FFF2-40B4-BE49-F238E27FC236}">
              <a16:creationId xmlns:a16="http://schemas.microsoft.com/office/drawing/2014/main" id="{C6BB8FEA-27D3-4858-8A32-40F919D485BF}"/>
            </a:ext>
          </a:extLst>
        </xdr:cNvPr>
        <xdr:cNvSpPr txBox="1"/>
      </xdr:nvSpPr>
      <xdr:spPr>
        <a:xfrm>
          <a:off x="5840730" y="1969770"/>
          <a:ext cx="80391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8E00DDE-C907-4B9B-A923-A0C3D59E1619}" type="TxLink">
            <a:rPr lang="en-US" sz="1100" b="1" i="0" u="none" strike="noStrike">
              <a:solidFill>
                <a:srgbClr val="000000"/>
              </a:solidFill>
              <a:latin typeface="Aptos Narrow"/>
              <a:ea typeface="+mn-ea"/>
              <a:cs typeface="+mn-cs"/>
            </a:rPr>
            <a:pPr marL="0" indent="0" algn="l"/>
            <a:t> 13 823</a:t>
          </a:fld>
          <a:endParaRPr lang="ru-RU" sz="1200" b="1" i="0" u="none" strike="noStrike">
            <a:solidFill>
              <a:srgbClr val="000000"/>
            </a:solidFill>
            <a:latin typeface="Aptos Narrow"/>
            <a:ea typeface="+mn-ea"/>
            <a:cs typeface="+mn-cs"/>
          </a:endParaRPr>
        </a:p>
      </xdr:txBody>
    </xdr:sp>
    <xdr:clientData/>
  </xdr:twoCellAnchor>
  <xdr:twoCellAnchor>
    <xdr:from>
      <xdr:col>10</xdr:col>
      <xdr:colOff>575310</xdr:colOff>
      <xdr:row>10</xdr:row>
      <xdr:rowOff>140970</xdr:rowOff>
    </xdr:from>
    <xdr:to>
      <xdr:col>11</xdr:col>
      <xdr:colOff>586740</xdr:colOff>
      <xdr:row>12</xdr:row>
      <xdr:rowOff>110490</xdr:rowOff>
    </xdr:to>
    <xdr:sp macro="" textlink="Processing!G2">
      <xdr:nvSpPr>
        <xdr:cNvPr id="75" name="TextBox 74">
          <a:extLst>
            <a:ext uri="{FF2B5EF4-FFF2-40B4-BE49-F238E27FC236}">
              <a16:creationId xmlns:a16="http://schemas.microsoft.com/office/drawing/2014/main" id="{5FBE9A18-EADB-496E-A208-1946F3B6CDBA}"/>
            </a:ext>
          </a:extLst>
        </xdr:cNvPr>
        <xdr:cNvSpPr txBox="1"/>
      </xdr:nvSpPr>
      <xdr:spPr>
        <a:xfrm>
          <a:off x="6671310" y="1969770"/>
          <a:ext cx="62103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74C33FC-175D-41E3-913A-77C6EEAEC7B3}" type="TxLink">
            <a:rPr lang="en-US" sz="1100" b="0" i="0" u="none" strike="noStrike">
              <a:solidFill>
                <a:srgbClr val="000000"/>
              </a:solidFill>
              <a:latin typeface="Aptos Narrow"/>
              <a:ea typeface="+mn-ea"/>
              <a:cs typeface="+mn-cs"/>
            </a:rPr>
            <a:pPr marL="0" indent="0" algn="l"/>
            <a:t>Buyers</a:t>
          </a:fld>
          <a:endParaRPr lang="ru-RU" sz="1200" b="1" i="0" u="none" strike="noStrike">
            <a:solidFill>
              <a:srgbClr val="000000"/>
            </a:solidFill>
            <a:latin typeface="Aptos Narrow"/>
            <a:ea typeface="+mn-ea"/>
            <a:cs typeface="+mn-cs"/>
          </a:endParaRPr>
        </a:p>
      </xdr:txBody>
    </xdr:sp>
    <xdr:clientData/>
  </xdr:twoCellAnchor>
  <xdr:twoCellAnchor>
    <xdr:from>
      <xdr:col>11</xdr:col>
      <xdr:colOff>422910</xdr:colOff>
      <xdr:row>10</xdr:row>
      <xdr:rowOff>140970</xdr:rowOff>
    </xdr:from>
    <xdr:to>
      <xdr:col>12</xdr:col>
      <xdr:colOff>563880</xdr:colOff>
      <xdr:row>12</xdr:row>
      <xdr:rowOff>110490</xdr:rowOff>
    </xdr:to>
    <xdr:sp macro="" textlink="Processing!J15">
      <xdr:nvSpPr>
        <xdr:cNvPr id="76" name="TextBox 75">
          <a:extLst>
            <a:ext uri="{FF2B5EF4-FFF2-40B4-BE49-F238E27FC236}">
              <a16:creationId xmlns:a16="http://schemas.microsoft.com/office/drawing/2014/main" id="{5E9D0573-B981-4D40-8063-BA6A45E1CAB4}"/>
            </a:ext>
          </a:extLst>
        </xdr:cNvPr>
        <xdr:cNvSpPr txBox="1"/>
      </xdr:nvSpPr>
      <xdr:spPr>
        <a:xfrm>
          <a:off x="7128510" y="1969770"/>
          <a:ext cx="75057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3D10E25-7F05-4B32-9C1E-81129B0B005C}" type="TxLink">
            <a:rPr lang="en-US" sz="1100" b="1" i="0" u="none" strike="noStrike">
              <a:solidFill>
                <a:srgbClr val="000000"/>
              </a:solidFill>
              <a:latin typeface="Aptos Narrow"/>
              <a:ea typeface="+mn-ea"/>
              <a:cs typeface="+mn-cs"/>
            </a:rPr>
            <a:pPr marL="0" indent="0" algn="l"/>
            <a:t> 7 520</a:t>
          </a:fld>
          <a:endParaRPr lang="ru-RU" sz="1200" b="1" i="0" u="none" strike="noStrike">
            <a:solidFill>
              <a:srgbClr val="000000"/>
            </a:solidFill>
            <a:latin typeface="Aptos Narrow"/>
            <a:ea typeface="+mn-ea"/>
            <a:cs typeface="+mn-cs"/>
          </a:endParaRPr>
        </a:p>
      </xdr:txBody>
    </xdr:sp>
    <xdr:clientData/>
  </xdr:twoCellAnchor>
  <xdr:twoCellAnchor>
    <xdr:from>
      <xdr:col>13</xdr:col>
      <xdr:colOff>49530</xdr:colOff>
      <xdr:row>10</xdr:row>
      <xdr:rowOff>140970</xdr:rowOff>
    </xdr:from>
    <xdr:to>
      <xdr:col>14</xdr:col>
      <xdr:colOff>60960</xdr:colOff>
      <xdr:row>12</xdr:row>
      <xdr:rowOff>110490</xdr:rowOff>
    </xdr:to>
    <xdr:sp macro="" textlink="Processing!H2">
      <xdr:nvSpPr>
        <xdr:cNvPr id="77" name="TextBox 76">
          <a:extLst>
            <a:ext uri="{FF2B5EF4-FFF2-40B4-BE49-F238E27FC236}">
              <a16:creationId xmlns:a16="http://schemas.microsoft.com/office/drawing/2014/main" id="{4D781677-562F-4B62-9A1D-4FA323871F4B}"/>
            </a:ext>
          </a:extLst>
        </xdr:cNvPr>
        <xdr:cNvSpPr txBox="1"/>
      </xdr:nvSpPr>
      <xdr:spPr>
        <a:xfrm>
          <a:off x="7974330" y="1969770"/>
          <a:ext cx="62103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089D711-A018-4CE6-8716-DED881F979F9}"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13</xdr:col>
      <xdr:colOff>377190</xdr:colOff>
      <xdr:row>10</xdr:row>
      <xdr:rowOff>140970</xdr:rowOff>
    </xdr:from>
    <xdr:to>
      <xdr:col>14</xdr:col>
      <xdr:colOff>518160</xdr:colOff>
      <xdr:row>12</xdr:row>
      <xdr:rowOff>110490</xdr:rowOff>
    </xdr:to>
    <xdr:sp macro="" textlink="Processing!K15">
      <xdr:nvSpPr>
        <xdr:cNvPr id="78" name="TextBox 77">
          <a:extLst>
            <a:ext uri="{FF2B5EF4-FFF2-40B4-BE49-F238E27FC236}">
              <a16:creationId xmlns:a16="http://schemas.microsoft.com/office/drawing/2014/main" id="{224AD55F-FA7F-43C8-AE7C-E7F3065803D2}"/>
            </a:ext>
          </a:extLst>
        </xdr:cNvPr>
        <xdr:cNvSpPr txBox="1"/>
      </xdr:nvSpPr>
      <xdr:spPr>
        <a:xfrm>
          <a:off x="8301990" y="1969770"/>
          <a:ext cx="75057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EB7C73-78AB-484C-A737-874276C74C91}" type="TxLink">
            <a:rPr lang="en-US" sz="1100" b="1" i="0" u="none" strike="noStrike">
              <a:solidFill>
                <a:srgbClr val="000000"/>
              </a:solidFill>
              <a:latin typeface="Aptos Narrow"/>
              <a:ea typeface="+mn-ea"/>
              <a:cs typeface="+mn-cs"/>
            </a:rPr>
            <a:pPr marL="0" indent="0" algn="l"/>
            <a:t> 2 269</a:t>
          </a:fld>
          <a:endParaRPr lang="ru-RU" sz="1200" b="1" i="0" u="none" strike="noStrike">
            <a:solidFill>
              <a:srgbClr val="000000"/>
            </a:solidFill>
            <a:latin typeface="Aptos Narrow"/>
            <a:ea typeface="+mn-ea"/>
            <a:cs typeface="+mn-cs"/>
          </a:endParaRPr>
        </a:p>
      </xdr:txBody>
    </xdr:sp>
    <xdr:clientData/>
  </xdr:twoCellAnchor>
  <xdr:twoCellAnchor>
    <xdr:from>
      <xdr:col>8</xdr:col>
      <xdr:colOff>327660</xdr:colOff>
      <xdr:row>11</xdr:row>
      <xdr:rowOff>53340</xdr:rowOff>
    </xdr:from>
    <xdr:to>
      <xdr:col>8</xdr:col>
      <xdr:colOff>464820</xdr:colOff>
      <xdr:row>12</xdr:row>
      <xdr:rowOff>7620</xdr:rowOff>
    </xdr:to>
    <xdr:sp macro="" textlink="">
      <xdr:nvSpPr>
        <xdr:cNvPr id="79" name="Oval 78">
          <a:extLst>
            <a:ext uri="{FF2B5EF4-FFF2-40B4-BE49-F238E27FC236}">
              <a16:creationId xmlns:a16="http://schemas.microsoft.com/office/drawing/2014/main" id="{9A00F7A6-735D-4D0F-BF0E-048FAA55BBE1}"/>
            </a:ext>
          </a:extLst>
        </xdr:cNvPr>
        <xdr:cNvSpPr/>
      </xdr:nvSpPr>
      <xdr:spPr>
        <a:xfrm>
          <a:off x="5204460" y="2065020"/>
          <a:ext cx="137160" cy="137160"/>
        </a:xfrm>
        <a:prstGeom prst="ellipse">
          <a:avLst/>
        </a:prstGeom>
        <a:solidFill>
          <a:srgbClr val="E1541C">
            <a:alpha val="25000"/>
          </a:srgbClr>
        </a:solidFill>
        <a:ln w="12700">
          <a:solidFill>
            <a:srgbClr val="E1541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457200</xdr:colOff>
      <xdr:row>11</xdr:row>
      <xdr:rowOff>53340</xdr:rowOff>
    </xdr:from>
    <xdr:to>
      <xdr:col>10</xdr:col>
      <xdr:colOff>594360</xdr:colOff>
      <xdr:row>12</xdr:row>
      <xdr:rowOff>7620</xdr:rowOff>
    </xdr:to>
    <xdr:sp macro="" textlink="">
      <xdr:nvSpPr>
        <xdr:cNvPr id="80" name="Oval 79">
          <a:extLst>
            <a:ext uri="{FF2B5EF4-FFF2-40B4-BE49-F238E27FC236}">
              <a16:creationId xmlns:a16="http://schemas.microsoft.com/office/drawing/2014/main" id="{4662B359-3C2E-4EBE-88BD-24DD5B0AF22F}"/>
            </a:ext>
          </a:extLst>
        </xdr:cNvPr>
        <xdr:cNvSpPr/>
      </xdr:nvSpPr>
      <xdr:spPr>
        <a:xfrm>
          <a:off x="6553200" y="2065020"/>
          <a:ext cx="137160" cy="137160"/>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533400</xdr:colOff>
      <xdr:row>11</xdr:row>
      <xdr:rowOff>53340</xdr:rowOff>
    </xdr:from>
    <xdr:to>
      <xdr:col>13</xdr:col>
      <xdr:colOff>60960</xdr:colOff>
      <xdr:row>12</xdr:row>
      <xdr:rowOff>7620</xdr:rowOff>
    </xdr:to>
    <xdr:sp macro="" textlink="">
      <xdr:nvSpPr>
        <xdr:cNvPr id="81" name="Oval 80">
          <a:extLst>
            <a:ext uri="{FF2B5EF4-FFF2-40B4-BE49-F238E27FC236}">
              <a16:creationId xmlns:a16="http://schemas.microsoft.com/office/drawing/2014/main" id="{8FDA684C-D5EC-422B-B811-FB21D36B58D8}"/>
            </a:ext>
          </a:extLst>
        </xdr:cNvPr>
        <xdr:cNvSpPr/>
      </xdr:nvSpPr>
      <xdr:spPr>
        <a:xfrm>
          <a:off x="7848600" y="2065020"/>
          <a:ext cx="137160" cy="137160"/>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274320</xdr:colOff>
      <xdr:row>12</xdr:row>
      <xdr:rowOff>129540</xdr:rowOff>
    </xdr:from>
    <xdr:to>
      <xdr:col>18</xdr:col>
      <xdr:colOff>411480</xdr:colOff>
      <xdr:row>13</xdr:row>
      <xdr:rowOff>83820</xdr:rowOff>
    </xdr:to>
    <xdr:sp macro="" textlink="">
      <xdr:nvSpPr>
        <xdr:cNvPr id="82" name="Oval 81">
          <a:extLst>
            <a:ext uri="{FF2B5EF4-FFF2-40B4-BE49-F238E27FC236}">
              <a16:creationId xmlns:a16="http://schemas.microsoft.com/office/drawing/2014/main" id="{040C1E29-B56E-40AE-89FA-9ADDF83C94A6}"/>
            </a:ext>
          </a:extLst>
        </xdr:cNvPr>
        <xdr:cNvSpPr/>
      </xdr:nvSpPr>
      <xdr:spPr>
        <a:xfrm>
          <a:off x="11247120" y="2324100"/>
          <a:ext cx="137160" cy="137160"/>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407670</xdr:colOff>
      <xdr:row>12</xdr:row>
      <xdr:rowOff>34290</xdr:rowOff>
    </xdr:from>
    <xdr:to>
      <xdr:col>19</xdr:col>
      <xdr:colOff>419100</xdr:colOff>
      <xdr:row>14</xdr:row>
      <xdr:rowOff>3810</xdr:rowOff>
    </xdr:to>
    <xdr:sp macro="" textlink="Processing!N12">
      <xdr:nvSpPr>
        <xdr:cNvPr id="83" name="TextBox 82">
          <a:extLst>
            <a:ext uri="{FF2B5EF4-FFF2-40B4-BE49-F238E27FC236}">
              <a16:creationId xmlns:a16="http://schemas.microsoft.com/office/drawing/2014/main" id="{F782C3B3-D059-40F1-AFCE-5B636FCFB832}"/>
            </a:ext>
          </a:extLst>
        </xdr:cNvPr>
        <xdr:cNvSpPr txBox="1"/>
      </xdr:nvSpPr>
      <xdr:spPr>
        <a:xfrm>
          <a:off x="11380470" y="2228850"/>
          <a:ext cx="62103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1AB4450-48F0-4A64-A330-DE1C5421B5DC}"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18</xdr:col>
      <xdr:colOff>121920</xdr:colOff>
      <xdr:row>13</xdr:row>
      <xdr:rowOff>11430</xdr:rowOff>
    </xdr:from>
    <xdr:to>
      <xdr:col>19</xdr:col>
      <xdr:colOff>384291</xdr:colOff>
      <xdr:row>15</xdr:row>
      <xdr:rowOff>91440</xdr:rowOff>
    </xdr:to>
    <xdr:sp macro="" textlink="Processing!O2">
      <xdr:nvSpPr>
        <xdr:cNvPr id="84" name="TextBox 83">
          <a:extLst>
            <a:ext uri="{FF2B5EF4-FFF2-40B4-BE49-F238E27FC236}">
              <a16:creationId xmlns:a16="http://schemas.microsoft.com/office/drawing/2014/main" id="{7EA66767-D3FA-4C4E-88E4-3571143D3977}"/>
            </a:ext>
          </a:extLst>
        </xdr:cNvPr>
        <xdr:cNvSpPr txBox="1"/>
      </xdr:nvSpPr>
      <xdr:spPr>
        <a:xfrm>
          <a:off x="11094720" y="2388870"/>
          <a:ext cx="871971" cy="445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E21FBE3-341C-4637-8BDD-9B35C940AA80}" type="TxLink">
            <a:rPr lang="en-US" sz="1800" b="0" i="0" u="none" strike="noStrike">
              <a:solidFill>
                <a:srgbClr val="000000"/>
              </a:solidFill>
              <a:latin typeface="Aptos Narrow"/>
              <a:ea typeface="Tahoma" panose="020B0604030504040204" pitchFamily="34" charset="0"/>
              <a:cs typeface="Calibri" panose="020F0502020204030204" pitchFamily="34" charset="0"/>
            </a:rPr>
            <a:pPr marL="0" indent="0" algn="r"/>
            <a:t>16%</a:t>
          </a:fld>
          <a:endParaRPr lang="ru-RU" sz="32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14</xdr:col>
      <xdr:colOff>316230</xdr:colOff>
      <xdr:row>26</xdr:row>
      <xdr:rowOff>118110</xdr:rowOff>
    </xdr:from>
    <xdr:to>
      <xdr:col>17</xdr:col>
      <xdr:colOff>160020</xdr:colOff>
      <xdr:row>28</xdr:row>
      <xdr:rowOff>87630</xdr:rowOff>
    </xdr:to>
    <xdr:sp macro="" textlink="Processing!G35">
      <xdr:nvSpPr>
        <xdr:cNvPr id="85" name="TextBox 84">
          <a:extLst>
            <a:ext uri="{FF2B5EF4-FFF2-40B4-BE49-F238E27FC236}">
              <a16:creationId xmlns:a16="http://schemas.microsoft.com/office/drawing/2014/main" id="{18EBDE96-F7BA-4032-A93F-96B6869E373A}"/>
            </a:ext>
          </a:extLst>
        </xdr:cNvPr>
        <xdr:cNvSpPr txBox="1"/>
      </xdr:nvSpPr>
      <xdr:spPr>
        <a:xfrm>
          <a:off x="8850630" y="4872990"/>
          <a:ext cx="167259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B230AED-09C6-47F0-8E59-DA4CF4986BBC}" type="TxLink">
            <a:rPr lang="en-US" sz="1200" b="1" i="0" u="none" strike="noStrike">
              <a:solidFill>
                <a:srgbClr val="000000"/>
              </a:solidFill>
              <a:latin typeface="Aptos Narrow"/>
              <a:ea typeface="+mn-ea"/>
              <a:cs typeface="+mn-cs"/>
            </a:rPr>
            <a:pPr marL="0" indent="0" algn="l"/>
            <a:t>Top-3 Sales Managers</a:t>
          </a:fld>
          <a:endParaRPr lang="ru-RU" sz="1200" b="1" i="0" u="none" strike="noStrike">
            <a:solidFill>
              <a:srgbClr val="000000"/>
            </a:solidFill>
            <a:latin typeface="Aptos Narrow"/>
            <a:ea typeface="+mn-ea"/>
            <a:cs typeface="+mn-cs"/>
          </a:endParaRPr>
        </a:p>
      </xdr:txBody>
    </xdr:sp>
    <xdr:clientData/>
  </xdr:twoCellAnchor>
  <xdr:twoCellAnchor editAs="oneCell">
    <xdr:from>
      <xdr:col>1</xdr:col>
      <xdr:colOff>457200</xdr:colOff>
      <xdr:row>26</xdr:row>
      <xdr:rowOff>83820</xdr:rowOff>
    </xdr:from>
    <xdr:to>
      <xdr:col>5</xdr:col>
      <xdr:colOff>76200</xdr:colOff>
      <xdr:row>28</xdr:row>
      <xdr:rowOff>144780</xdr:rowOff>
    </xdr:to>
    <mc:AlternateContent xmlns:mc="http://schemas.openxmlformats.org/markup-compatibility/2006" xmlns:a14="http://schemas.microsoft.com/office/drawing/2010/main">
      <mc:Choice Requires="a14">
        <xdr:graphicFrame macro="">
          <xdr:nvGraphicFramePr>
            <xdr:cNvPr id="95" name="Year 7">
              <a:extLst>
                <a:ext uri="{FF2B5EF4-FFF2-40B4-BE49-F238E27FC236}">
                  <a16:creationId xmlns:a16="http://schemas.microsoft.com/office/drawing/2014/main" id="{A4701A3D-7D71-4DC0-8D11-60539777D658}"/>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1066800" y="4838700"/>
              <a:ext cx="2057400" cy="4267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457200</xdr:colOff>
      <xdr:row>28</xdr:row>
      <xdr:rowOff>121920</xdr:rowOff>
    </xdr:from>
    <xdr:to>
      <xdr:col>5</xdr:col>
      <xdr:colOff>76200</xdr:colOff>
      <xdr:row>35</xdr:row>
      <xdr:rowOff>121920</xdr:rowOff>
    </xdr:to>
    <mc:AlternateContent xmlns:mc="http://schemas.openxmlformats.org/markup-compatibility/2006" xmlns:a14="http://schemas.microsoft.com/office/drawing/2010/main">
      <mc:Choice Requires="a14">
        <xdr:graphicFrame macro="">
          <xdr:nvGraphicFramePr>
            <xdr:cNvPr id="96" name="Month 14">
              <a:extLst>
                <a:ext uri="{FF2B5EF4-FFF2-40B4-BE49-F238E27FC236}">
                  <a16:creationId xmlns:a16="http://schemas.microsoft.com/office/drawing/2014/main" id="{EC713757-CBE4-4244-8042-F57E42C0F592}"/>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1066800" y="5242560"/>
              <a:ext cx="2057400" cy="128016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251460</xdr:colOff>
      <xdr:row>23</xdr:row>
      <xdr:rowOff>45720</xdr:rowOff>
    </xdr:from>
    <xdr:to>
      <xdr:col>14</xdr:col>
      <xdr:colOff>495300</xdr:colOff>
      <xdr:row>25</xdr:row>
      <xdr:rowOff>38100</xdr:rowOff>
    </xdr:to>
    <mc:AlternateContent xmlns:mc="http://schemas.openxmlformats.org/markup-compatibility/2006" xmlns:a14="http://schemas.microsoft.com/office/drawing/2010/main">
      <mc:Choice Requires="a14">
        <xdr:graphicFrame macro="">
          <xdr:nvGraphicFramePr>
            <xdr:cNvPr id="97" name="Month 15">
              <a:extLst>
                <a:ext uri="{FF2B5EF4-FFF2-40B4-BE49-F238E27FC236}">
                  <a16:creationId xmlns:a16="http://schemas.microsoft.com/office/drawing/2014/main" id="{CA568A36-2D3D-4F62-9777-7AD358FDE62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3909060" y="4251960"/>
              <a:ext cx="5120640" cy="35814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38814</xdr:colOff>
      <xdr:row>13</xdr:row>
      <xdr:rowOff>11430</xdr:rowOff>
    </xdr:from>
    <xdr:to>
      <xdr:col>5</xdr:col>
      <xdr:colOff>22860</xdr:colOff>
      <xdr:row>14</xdr:row>
      <xdr:rowOff>163830</xdr:rowOff>
    </xdr:to>
    <xdr:grpSp>
      <xdr:nvGrpSpPr>
        <xdr:cNvPr id="99" name="Group 98">
          <a:hlinkClick xmlns:r="http://schemas.openxmlformats.org/officeDocument/2006/relationships" r:id="rId20"/>
          <a:extLst>
            <a:ext uri="{FF2B5EF4-FFF2-40B4-BE49-F238E27FC236}">
              <a16:creationId xmlns:a16="http://schemas.microsoft.com/office/drawing/2014/main" id="{0CA21BF7-93AD-47C2-9D18-6B03B3E4D4D3}"/>
            </a:ext>
          </a:extLst>
        </xdr:cNvPr>
        <xdr:cNvGrpSpPr/>
      </xdr:nvGrpSpPr>
      <xdr:grpSpPr>
        <a:xfrm>
          <a:off x="1219914" y="2487930"/>
          <a:ext cx="1755696" cy="342900"/>
          <a:chOff x="1258014" y="2388870"/>
          <a:chExt cx="1812846" cy="335280"/>
        </a:xfrm>
      </xdr:grpSpPr>
      <xdr:sp macro="" textlink="Processing!F1">
        <xdr:nvSpPr>
          <xdr:cNvPr id="100" name="TextBox 99">
            <a:extLst>
              <a:ext uri="{FF2B5EF4-FFF2-40B4-BE49-F238E27FC236}">
                <a16:creationId xmlns:a16="http://schemas.microsoft.com/office/drawing/2014/main" id="{3E77A13A-1C3F-8376-A275-3F06D2C4C802}"/>
              </a:ext>
            </a:extLst>
          </xdr:cNvPr>
          <xdr:cNvSpPr txBox="1"/>
        </xdr:nvSpPr>
        <xdr:spPr>
          <a:xfrm>
            <a:off x="1516380" y="2388870"/>
            <a:ext cx="15544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64ADAC-359D-43FB-89D5-7AEFAFC2C917}" type="TxLink">
              <a:rPr lang="en-US" sz="1400" b="0">
                <a:solidFill>
                  <a:schemeClr val="bg1"/>
                </a:solidFill>
                <a:latin typeface="+mn-lt"/>
                <a:ea typeface="+mn-ea"/>
                <a:cs typeface="+mn-cs"/>
              </a:rPr>
              <a:pPr marL="0" indent="0"/>
              <a:t>Visitors &amp; Buyers</a:t>
            </a:fld>
            <a:endParaRPr lang="ru-RU" sz="1400" b="0">
              <a:solidFill>
                <a:schemeClr val="bg1"/>
              </a:solidFill>
              <a:latin typeface="+mn-lt"/>
              <a:ea typeface="+mn-ea"/>
              <a:cs typeface="+mn-cs"/>
            </a:endParaRPr>
          </a:p>
        </xdr:txBody>
      </xdr:sp>
      <xdr:grpSp>
        <xdr:nvGrpSpPr>
          <xdr:cNvPr id="101" name="Group 100">
            <a:extLst>
              <a:ext uri="{FF2B5EF4-FFF2-40B4-BE49-F238E27FC236}">
                <a16:creationId xmlns:a16="http://schemas.microsoft.com/office/drawing/2014/main" id="{57E2EA10-0F6E-9D12-FD99-4EE395343EB3}"/>
              </a:ext>
            </a:extLst>
          </xdr:cNvPr>
          <xdr:cNvGrpSpPr/>
        </xdr:nvGrpSpPr>
        <xdr:grpSpPr>
          <a:xfrm>
            <a:off x="1258014" y="2392680"/>
            <a:ext cx="299291" cy="260755"/>
            <a:chOff x="6520543" y="3673855"/>
            <a:chExt cx="923590" cy="804672"/>
          </a:xfrm>
          <a:solidFill>
            <a:schemeClr val="bg1"/>
          </a:solidFill>
        </xdr:grpSpPr>
        <xdr:pic>
          <xdr:nvPicPr>
            <xdr:cNvPr id="102" name="Graphic 101" descr="User with solid fill">
              <a:extLst>
                <a:ext uri="{FF2B5EF4-FFF2-40B4-BE49-F238E27FC236}">
                  <a16:creationId xmlns:a16="http://schemas.microsoft.com/office/drawing/2014/main" id="{FCA5BDF1-0419-7AA5-419B-AD8E250D5F9D}"/>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6639461" y="3673855"/>
              <a:ext cx="804672" cy="804672"/>
            </a:xfrm>
            <a:prstGeom prst="rect">
              <a:avLst/>
            </a:prstGeom>
          </xdr:spPr>
        </xdr:pic>
        <xdr:grpSp>
          <xdr:nvGrpSpPr>
            <xdr:cNvPr id="103" name="Graphic 15" descr="User with solid fill">
              <a:extLst>
                <a:ext uri="{FF2B5EF4-FFF2-40B4-BE49-F238E27FC236}">
                  <a16:creationId xmlns:a16="http://schemas.microsoft.com/office/drawing/2014/main" id="{93F49415-EC52-2CE1-788D-CBA2FB94DABD}"/>
                </a:ext>
              </a:extLst>
            </xdr:cNvPr>
            <xdr:cNvGrpSpPr/>
          </xdr:nvGrpSpPr>
          <xdr:grpSpPr>
            <a:xfrm>
              <a:off x="6520543" y="3801837"/>
              <a:ext cx="609600" cy="604156"/>
              <a:chOff x="8164286" y="3867151"/>
              <a:chExt cx="609600" cy="604156"/>
            </a:xfrm>
            <a:grpFill/>
          </xdr:grpSpPr>
          <xdr:sp macro="" textlink="">
            <xdr:nvSpPr>
              <xdr:cNvPr id="104" name="Freeform: Shape 103">
                <a:extLst>
                  <a:ext uri="{FF2B5EF4-FFF2-40B4-BE49-F238E27FC236}">
                    <a16:creationId xmlns:a16="http://schemas.microsoft.com/office/drawing/2014/main" id="{1CF01A4A-7F66-3CD9-BABD-FD174A2D71B4}"/>
                  </a:ext>
                </a:extLst>
              </xdr:cNvPr>
              <xdr:cNvSpPr/>
            </xdr:nvSpPr>
            <xdr:spPr>
              <a:xfrm>
                <a:off x="8316686" y="3867151"/>
                <a:ext cx="304800" cy="304800"/>
              </a:xfrm>
              <a:custGeom>
                <a:avLst/>
                <a:gdLst>
                  <a:gd name="connsiteX0" fmla="*/ 304800 w 304800"/>
                  <a:gd name="connsiteY0" fmla="*/ 152400 h 304800"/>
                  <a:gd name="connsiteX1" fmla="*/ 152400 w 304800"/>
                  <a:gd name="connsiteY1" fmla="*/ 304800 h 304800"/>
                  <a:gd name="connsiteX2" fmla="*/ 0 w 304800"/>
                  <a:gd name="connsiteY2" fmla="*/ 152400 h 304800"/>
                  <a:gd name="connsiteX3" fmla="*/ 152400 w 304800"/>
                  <a:gd name="connsiteY3" fmla="*/ 0 h 304800"/>
                  <a:gd name="connsiteX4" fmla="*/ 304800 w 304800"/>
                  <a:gd name="connsiteY4" fmla="*/ 152400 h 3048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4800" h="304800">
                    <a:moveTo>
                      <a:pt x="304800" y="152400"/>
                    </a:moveTo>
                    <a:cubicBezTo>
                      <a:pt x="304800" y="236568"/>
                      <a:pt x="236568" y="304800"/>
                      <a:pt x="152400" y="304800"/>
                    </a:cubicBezTo>
                    <a:cubicBezTo>
                      <a:pt x="68232" y="304800"/>
                      <a:pt x="0" y="236568"/>
                      <a:pt x="0" y="152400"/>
                    </a:cubicBezTo>
                    <a:cubicBezTo>
                      <a:pt x="0" y="68232"/>
                      <a:pt x="68232" y="0"/>
                      <a:pt x="152400" y="0"/>
                    </a:cubicBezTo>
                    <a:cubicBezTo>
                      <a:pt x="236568" y="0"/>
                      <a:pt x="304800" y="68232"/>
                      <a:pt x="304800" y="152400"/>
                    </a:cubicBezTo>
                    <a:close/>
                  </a:path>
                </a:pathLst>
              </a:custGeom>
              <a:grpFill/>
              <a:ln w="12700" cap="flat">
                <a:solidFill>
                  <a:srgbClr val="0B3F7C"/>
                </a:solidFill>
                <a:prstDash val="solid"/>
                <a:miter/>
              </a:ln>
            </xdr:spPr>
            <xdr:txBody>
              <a:bodyPr rtlCol="0" anchor="ctr"/>
              <a:lstStyle/>
              <a:p>
                <a:endParaRPr lang="ru-RU"/>
              </a:p>
            </xdr:txBody>
          </xdr:sp>
          <xdr:sp macro="" textlink="">
            <xdr:nvSpPr>
              <xdr:cNvPr id="105" name="Freeform: Shape 104">
                <a:extLst>
                  <a:ext uri="{FF2B5EF4-FFF2-40B4-BE49-F238E27FC236}">
                    <a16:creationId xmlns:a16="http://schemas.microsoft.com/office/drawing/2014/main" id="{F75FC850-52E2-4797-D16C-84931A86F0C8}"/>
                  </a:ext>
                </a:extLst>
              </xdr:cNvPr>
              <xdr:cNvSpPr/>
            </xdr:nvSpPr>
            <xdr:spPr>
              <a:xfrm>
                <a:off x="8164286" y="4166507"/>
                <a:ext cx="609600" cy="304800"/>
              </a:xfrm>
              <a:custGeom>
                <a:avLst/>
                <a:gdLst>
                  <a:gd name="connsiteX0" fmla="*/ 609600 w 609600"/>
                  <a:gd name="connsiteY0" fmla="*/ 304800 h 304800"/>
                  <a:gd name="connsiteX1" fmla="*/ 609600 w 609600"/>
                  <a:gd name="connsiteY1" fmla="*/ 152400 h 304800"/>
                  <a:gd name="connsiteX2" fmla="*/ 579120 w 609600"/>
                  <a:gd name="connsiteY2" fmla="*/ 91440 h 304800"/>
                  <a:gd name="connsiteX3" fmla="*/ 430530 w 609600"/>
                  <a:gd name="connsiteY3" fmla="*/ 19050 h 304800"/>
                  <a:gd name="connsiteX4" fmla="*/ 304800 w 609600"/>
                  <a:gd name="connsiteY4" fmla="*/ 0 h 304800"/>
                  <a:gd name="connsiteX5" fmla="*/ 179070 w 609600"/>
                  <a:gd name="connsiteY5" fmla="*/ 19050 h 304800"/>
                  <a:gd name="connsiteX6" fmla="*/ 30480 w 609600"/>
                  <a:gd name="connsiteY6" fmla="*/ 91440 h 304800"/>
                  <a:gd name="connsiteX7" fmla="*/ 0 w 609600"/>
                  <a:gd name="connsiteY7" fmla="*/ 152400 h 304800"/>
                  <a:gd name="connsiteX8" fmla="*/ 0 w 609600"/>
                  <a:gd name="connsiteY8" fmla="*/ 304800 h 304800"/>
                  <a:gd name="connsiteX9" fmla="*/ 609600 w 609600"/>
                  <a:gd name="connsiteY9" fmla="*/ 304800 h 304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304800">
                    <a:moveTo>
                      <a:pt x="609600" y="304800"/>
                    </a:moveTo>
                    <a:lnTo>
                      <a:pt x="609600" y="152400"/>
                    </a:lnTo>
                    <a:cubicBezTo>
                      <a:pt x="609600" y="129540"/>
                      <a:pt x="598170" y="106680"/>
                      <a:pt x="579120" y="91440"/>
                    </a:cubicBezTo>
                    <a:cubicBezTo>
                      <a:pt x="537210" y="57150"/>
                      <a:pt x="483870" y="34290"/>
                      <a:pt x="430530" y="19050"/>
                    </a:cubicBezTo>
                    <a:cubicBezTo>
                      <a:pt x="392430" y="7620"/>
                      <a:pt x="350520" y="0"/>
                      <a:pt x="304800" y="0"/>
                    </a:cubicBezTo>
                    <a:cubicBezTo>
                      <a:pt x="262890" y="0"/>
                      <a:pt x="220980" y="7620"/>
                      <a:pt x="179070" y="19050"/>
                    </a:cubicBezTo>
                    <a:cubicBezTo>
                      <a:pt x="125730" y="34290"/>
                      <a:pt x="72390" y="60960"/>
                      <a:pt x="30480" y="91440"/>
                    </a:cubicBezTo>
                    <a:cubicBezTo>
                      <a:pt x="11430" y="106680"/>
                      <a:pt x="0" y="129540"/>
                      <a:pt x="0" y="152400"/>
                    </a:cubicBezTo>
                    <a:lnTo>
                      <a:pt x="0" y="304800"/>
                    </a:lnTo>
                    <a:lnTo>
                      <a:pt x="609600" y="304800"/>
                    </a:lnTo>
                    <a:close/>
                  </a:path>
                </a:pathLst>
              </a:custGeom>
              <a:grpFill/>
              <a:ln w="12700" cap="flat">
                <a:solidFill>
                  <a:srgbClr val="0B3F7C"/>
                </a:solidFill>
                <a:prstDash val="solid"/>
                <a:miter/>
              </a:ln>
            </xdr:spPr>
            <xdr:txBody>
              <a:bodyPr rtlCol="0" anchor="ctr"/>
              <a:lstStyle/>
              <a:p>
                <a:endParaRPr lang="ru-RU"/>
              </a:p>
            </xdr:txBody>
          </xdr:sp>
        </xdr:grpSp>
      </xdr:grpSp>
    </xdr:grpSp>
    <xdr:clientData/>
  </xdr:twoCellAnchor>
  <xdr:twoCellAnchor>
    <xdr:from>
      <xdr:col>2</xdr:col>
      <xdr:colOff>83820</xdr:colOff>
      <xdr:row>16</xdr:row>
      <xdr:rowOff>107527</xdr:rowOff>
    </xdr:from>
    <xdr:to>
      <xdr:col>2</xdr:col>
      <xdr:colOff>282379</xdr:colOff>
      <xdr:row>17</xdr:row>
      <xdr:rowOff>68051</xdr:rowOff>
    </xdr:to>
    <xdr:sp macro="" textlink="">
      <xdr:nvSpPr>
        <xdr:cNvPr id="106" name="Freeform: Shape 105">
          <a:extLst>
            <a:ext uri="{FF2B5EF4-FFF2-40B4-BE49-F238E27FC236}">
              <a16:creationId xmlns:a16="http://schemas.microsoft.com/office/drawing/2014/main" id="{E118FFB9-CB72-46C9-A44B-329E908A9D1F}"/>
            </a:ext>
          </a:extLst>
        </xdr:cNvPr>
        <xdr:cNvSpPr/>
      </xdr:nvSpPr>
      <xdr:spPr>
        <a:xfrm>
          <a:off x="1303020" y="3033607"/>
          <a:ext cx="198559" cy="143404"/>
        </a:xfrm>
        <a:custGeom>
          <a:avLst/>
          <a:gdLst>
            <a:gd name="connsiteX0" fmla="*/ 3313934 w 8036264"/>
            <a:gd name="connsiteY0" fmla="*/ 4614027 h 5638893"/>
            <a:gd name="connsiteX1" fmla="*/ 3835837 w 8036264"/>
            <a:gd name="connsiteY1" fmla="*/ 4614765 h 5638893"/>
            <a:gd name="connsiteX2" fmla="*/ 4188741 w 8036264"/>
            <a:gd name="connsiteY2" fmla="*/ 4614765 h 5638893"/>
            <a:gd name="connsiteX3" fmla="*/ 4710643 w 8036264"/>
            <a:gd name="connsiteY3" fmla="*/ 4614027 h 5638893"/>
            <a:gd name="connsiteX4" fmla="*/ 4846199 w 8036264"/>
            <a:gd name="connsiteY4" fmla="*/ 4929886 h 5638893"/>
            <a:gd name="connsiteX5" fmla="*/ 4463258 w 8036264"/>
            <a:gd name="connsiteY5" fmla="*/ 5495012 h 5638893"/>
            <a:gd name="connsiteX6" fmla="*/ 4200018 w 8036264"/>
            <a:gd name="connsiteY6" fmla="*/ 5638893 h 5638893"/>
            <a:gd name="connsiteX7" fmla="*/ 4199767 w 8036264"/>
            <a:gd name="connsiteY7" fmla="*/ 5638893 h 5638893"/>
            <a:gd name="connsiteX8" fmla="*/ 4012614 w 8036264"/>
            <a:gd name="connsiteY8" fmla="*/ 5638893 h 5638893"/>
            <a:gd name="connsiteX9" fmla="*/ 4011963 w 8036264"/>
            <a:gd name="connsiteY9" fmla="*/ 5638893 h 5638893"/>
            <a:gd name="connsiteX10" fmla="*/ 3824559 w 8036264"/>
            <a:gd name="connsiteY10" fmla="*/ 5638893 h 5638893"/>
            <a:gd name="connsiteX11" fmla="*/ 3743817 w 8036264"/>
            <a:gd name="connsiteY11" fmla="*/ 5638893 h 5638893"/>
            <a:gd name="connsiteX12" fmla="*/ 3743817 w 8036264"/>
            <a:gd name="connsiteY12" fmla="*/ 5634901 h 5638893"/>
            <a:gd name="connsiteX13" fmla="*/ 3691623 w 8036264"/>
            <a:gd name="connsiteY13" fmla="*/ 5623215 h 5638893"/>
            <a:gd name="connsiteX14" fmla="*/ 3561319 w 8036264"/>
            <a:gd name="connsiteY14" fmla="*/ 5495012 h 5638893"/>
            <a:gd name="connsiteX15" fmla="*/ 3178378 w 8036264"/>
            <a:gd name="connsiteY15" fmla="*/ 4929886 h 5638893"/>
            <a:gd name="connsiteX16" fmla="*/ 3313934 w 8036264"/>
            <a:gd name="connsiteY16" fmla="*/ 4614027 h 5638893"/>
            <a:gd name="connsiteX17" fmla="*/ 2520924 w 8036264"/>
            <a:gd name="connsiteY17" fmla="*/ 3460520 h 5638893"/>
            <a:gd name="connsiteX18" fmla="*/ 4011963 w 8036264"/>
            <a:gd name="connsiteY18" fmla="*/ 3462627 h 5638893"/>
            <a:gd name="connsiteX19" fmla="*/ 5503001 w 8036264"/>
            <a:gd name="connsiteY19" fmla="*/ 3460520 h 5638893"/>
            <a:gd name="connsiteX20" fmla="*/ 5638557 w 8036264"/>
            <a:gd name="connsiteY20" fmla="*/ 3776379 h 5638893"/>
            <a:gd name="connsiteX21" fmla="*/ 5255616 w 8036264"/>
            <a:gd name="connsiteY21" fmla="*/ 4341505 h 5638893"/>
            <a:gd name="connsiteX22" fmla="*/ 4992376 w 8036264"/>
            <a:gd name="connsiteY22" fmla="*/ 4485386 h 5638893"/>
            <a:gd name="connsiteX23" fmla="*/ 4011963 w 8036264"/>
            <a:gd name="connsiteY23" fmla="*/ 4485386 h 5638893"/>
            <a:gd name="connsiteX24" fmla="*/ 4011962 w 8036264"/>
            <a:gd name="connsiteY24" fmla="*/ 4485386 h 5638893"/>
            <a:gd name="connsiteX25" fmla="*/ 3031549 w 8036264"/>
            <a:gd name="connsiteY25" fmla="*/ 4485386 h 5638893"/>
            <a:gd name="connsiteX26" fmla="*/ 2768309 w 8036264"/>
            <a:gd name="connsiteY26" fmla="*/ 4341505 h 5638893"/>
            <a:gd name="connsiteX27" fmla="*/ 2385368 w 8036264"/>
            <a:gd name="connsiteY27" fmla="*/ 3776379 h 5638893"/>
            <a:gd name="connsiteX28" fmla="*/ 2520924 w 8036264"/>
            <a:gd name="connsiteY28" fmla="*/ 3460520 h 5638893"/>
            <a:gd name="connsiteX29" fmla="*/ 1755043 w 8036264"/>
            <a:gd name="connsiteY29" fmla="*/ 2307013 h 5638893"/>
            <a:gd name="connsiteX30" fmla="*/ 2777502 w 8036264"/>
            <a:gd name="connsiteY30" fmla="*/ 2308459 h 5638893"/>
            <a:gd name="connsiteX31" fmla="*/ 2777502 w 8036264"/>
            <a:gd name="connsiteY31" fmla="*/ 2307751 h 5638893"/>
            <a:gd name="connsiteX32" fmla="*/ 5753041 w 8036264"/>
            <a:gd name="connsiteY32" fmla="*/ 2307751 h 5638893"/>
            <a:gd name="connsiteX33" fmla="*/ 5753041 w 8036264"/>
            <a:gd name="connsiteY33" fmla="*/ 2307760 h 5638893"/>
            <a:gd name="connsiteX34" fmla="*/ 6281103 w 8036264"/>
            <a:gd name="connsiteY34" fmla="*/ 2307013 h 5638893"/>
            <a:gd name="connsiteX35" fmla="*/ 6416659 w 8036264"/>
            <a:gd name="connsiteY35" fmla="*/ 2622872 h 5638893"/>
            <a:gd name="connsiteX36" fmla="*/ 6033718 w 8036264"/>
            <a:gd name="connsiteY36" fmla="*/ 3187997 h 5638893"/>
            <a:gd name="connsiteX37" fmla="*/ 5770478 w 8036264"/>
            <a:gd name="connsiteY37" fmla="*/ 3331879 h 5638893"/>
            <a:gd name="connsiteX38" fmla="*/ 5753041 w 8036264"/>
            <a:gd name="connsiteY38" fmla="*/ 3331879 h 5638893"/>
            <a:gd name="connsiteX39" fmla="*/ 4024184 w 8036264"/>
            <a:gd name="connsiteY39" fmla="*/ 3331879 h 5638893"/>
            <a:gd name="connsiteX40" fmla="*/ 4011962 w 8036264"/>
            <a:gd name="connsiteY40" fmla="*/ 3331879 h 5638893"/>
            <a:gd name="connsiteX41" fmla="*/ 2777502 w 8036264"/>
            <a:gd name="connsiteY41" fmla="*/ 3331879 h 5638893"/>
            <a:gd name="connsiteX42" fmla="*/ 2265668 w 8036264"/>
            <a:gd name="connsiteY42" fmla="*/ 3331879 h 5638893"/>
            <a:gd name="connsiteX43" fmla="*/ 2002428 w 8036264"/>
            <a:gd name="connsiteY43" fmla="*/ 3187997 h 5638893"/>
            <a:gd name="connsiteX44" fmla="*/ 1619487 w 8036264"/>
            <a:gd name="connsiteY44" fmla="*/ 2622872 h 5638893"/>
            <a:gd name="connsiteX45" fmla="*/ 1755043 w 8036264"/>
            <a:gd name="connsiteY45" fmla="*/ 2307013 h 5638893"/>
            <a:gd name="connsiteX46" fmla="*/ 7077664 w 8036264"/>
            <a:gd name="connsiteY46" fmla="*/ 1153507 h 5638893"/>
            <a:gd name="connsiteX47" fmla="*/ 7213220 w 8036264"/>
            <a:gd name="connsiteY47" fmla="*/ 1469365 h 5638893"/>
            <a:gd name="connsiteX48" fmla="*/ 6830279 w 8036264"/>
            <a:gd name="connsiteY48" fmla="*/ 2034490 h 5638893"/>
            <a:gd name="connsiteX49" fmla="*/ 6567039 w 8036264"/>
            <a:gd name="connsiteY49" fmla="*/ 2178372 h 5638893"/>
            <a:gd name="connsiteX50" fmla="*/ 5753041 w 8036264"/>
            <a:gd name="connsiteY50" fmla="*/ 2178372 h 5638893"/>
            <a:gd name="connsiteX51" fmla="*/ 4280935 w 8036264"/>
            <a:gd name="connsiteY51" fmla="*/ 2178372 h 5638893"/>
            <a:gd name="connsiteX52" fmla="*/ 3757860 w 8036264"/>
            <a:gd name="connsiteY52" fmla="*/ 2178372 h 5638893"/>
            <a:gd name="connsiteX53" fmla="*/ 2777502 w 8036264"/>
            <a:gd name="connsiteY53" fmla="*/ 2178372 h 5638893"/>
            <a:gd name="connsiteX54" fmla="*/ 1471756 w 8036264"/>
            <a:gd name="connsiteY54" fmla="*/ 2178372 h 5638893"/>
            <a:gd name="connsiteX55" fmla="*/ 1208516 w 8036264"/>
            <a:gd name="connsiteY55" fmla="*/ 2034490 h 5638893"/>
            <a:gd name="connsiteX56" fmla="*/ 825575 w 8036264"/>
            <a:gd name="connsiteY56" fmla="*/ 1469365 h 5638893"/>
            <a:gd name="connsiteX57" fmla="*/ 961132 w 8036264"/>
            <a:gd name="connsiteY57" fmla="*/ 1153507 h 5638893"/>
            <a:gd name="connsiteX58" fmla="*/ 2777502 w 8036264"/>
            <a:gd name="connsiteY58" fmla="*/ 1156074 h 5638893"/>
            <a:gd name="connsiteX59" fmla="*/ 2777502 w 8036264"/>
            <a:gd name="connsiteY59" fmla="*/ 1154244 h 5638893"/>
            <a:gd name="connsiteX60" fmla="*/ 5753041 w 8036264"/>
            <a:gd name="connsiteY60" fmla="*/ 1154244 h 5638893"/>
            <a:gd name="connsiteX61" fmla="*/ 5753041 w 8036264"/>
            <a:gd name="connsiteY61" fmla="*/ 1155379 h 5638893"/>
            <a:gd name="connsiteX62" fmla="*/ 7857453 w 8036264"/>
            <a:gd name="connsiteY62" fmla="*/ 0 h 5638893"/>
            <a:gd name="connsiteX63" fmla="*/ 7993009 w 8036264"/>
            <a:gd name="connsiteY63" fmla="*/ 315858 h 5638893"/>
            <a:gd name="connsiteX64" fmla="*/ 7610068 w 8036264"/>
            <a:gd name="connsiteY64" fmla="*/ 880984 h 5638893"/>
            <a:gd name="connsiteX65" fmla="*/ 7346828 w 8036264"/>
            <a:gd name="connsiteY65" fmla="*/ 1024866 h 5638893"/>
            <a:gd name="connsiteX66" fmla="*/ 5060724 w 8036264"/>
            <a:gd name="connsiteY66" fmla="*/ 1024866 h 5638893"/>
            <a:gd name="connsiteX67" fmla="*/ 5060724 w 8036264"/>
            <a:gd name="connsiteY67" fmla="*/ 1024865 h 5638893"/>
            <a:gd name="connsiteX68" fmla="*/ 2975540 w 8036264"/>
            <a:gd name="connsiteY68" fmla="*/ 1024865 h 5638893"/>
            <a:gd name="connsiteX69" fmla="*/ 2975540 w 8036264"/>
            <a:gd name="connsiteY69" fmla="*/ 1024866 h 5638893"/>
            <a:gd name="connsiteX70" fmla="*/ 689436 w 8036264"/>
            <a:gd name="connsiteY70" fmla="*/ 1024866 h 5638893"/>
            <a:gd name="connsiteX71" fmla="*/ 426196 w 8036264"/>
            <a:gd name="connsiteY71" fmla="*/ 880984 h 5638893"/>
            <a:gd name="connsiteX72" fmla="*/ 43255 w 8036264"/>
            <a:gd name="connsiteY72" fmla="*/ 315858 h 5638893"/>
            <a:gd name="connsiteX73" fmla="*/ 178812 w 8036264"/>
            <a:gd name="connsiteY73" fmla="*/ 0 h 5638893"/>
            <a:gd name="connsiteX74" fmla="*/ 2777502 w 8036264"/>
            <a:gd name="connsiteY74" fmla="*/ 3673 h 5638893"/>
            <a:gd name="connsiteX75" fmla="*/ 2777502 w 8036264"/>
            <a:gd name="connsiteY75" fmla="*/ 737 h 5638893"/>
            <a:gd name="connsiteX76" fmla="*/ 5753041 w 8036264"/>
            <a:gd name="connsiteY76" fmla="*/ 737 h 5638893"/>
            <a:gd name="connsiteX77" fmla="*/ 5753041 w 8036264"/>
            <a:gd name="connsiteY77" fmla="*/ 2974 h 56388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Lst>
          <a:rect l="l" t="t" r="r" b="b"/>
          <a:pathLst>
            <a:path w="8036264" h="5638893">
              <a:moveTo>
                <a:pt x="3313934" y="4614027"/>
              </a:moveTo>
              <a:lnTo>
                <a:pt x="3835837" y="4614765"/>
              </a:lnTo>
              <a:lnTo>
                <a:pt x="4188741" y="4614765"/>
              </a:lnTo>
              <a:lnTo>
                <a:pt x="4710643" y="4614027"/>
              </a:lnTo>
              <a:cubicBezTo>
                <a:pt x="4813183" y="4614685"/>
                <a:pt x="4964646" y="4735764"/>
                <a:pt x="4846199" y="4929886"/>
              </a:cubicBezTo>
              <a:lnTo>
                <a:pt x="4463258" y="5495012"/>
              </a:lnTo>
              <a:cubicBezTo>
                <a:pt x="4363236" y="5646361"/>
                <a:pt x="4303549" y="5637577"/>
                <a:pt x="4200018" y="5638893"/>
              </a:cubicBezTo>
              <a:lnTo>
                <a:pt x="4199767" y="5638893"/>
              </a:lnTo>
              <a:lnTo>
                <a:pt x="4012614" y="5638893"/>
              </a:lnTo>
              <a:lnTo>
                <a:pt x="4011963" y="5638893"/>
              </a:lnTo>
              <a:lnTo>
                <a:pt x="3824559" y="5638893"/>
              </a:lnTo>
              <a:lnTo>
                <a:pt x="3743817" y="5638893"/>
              </a:lnTo>
              <a:lnTo>
                <a:pt x="3743817" y="5634901"/>
              </a:lnTo>
              <a:lnTo>
                <a:pt x="3691623" y="5623215"/>
              </a:lnTo>
              <a:cubicBezTo>
                <a:pt x="3651257" y="5606328"/>
                <a:pt x="3611330" y="5570687"/>
                <a:pt x="3561319" y="5495012"/>
              </a:cubicBezTo>
              <a:lnTo>
                <a:pt x="3178378" y="4929886"/>
              </a:lnTo>
              <a:cubicBezTo>
                <a:pt x="3059931" y="4735764"/>
                <a:pt x="3211394" y="4614685"/>
                <a:pt x="3313934" y="4614027"/>
              </a:cubicBezTo>
              <a:close/>
              <a:moveTo>
                <a:pt x="2520924" y="3460520"/>
              </a:moveTo>
              <a:lnTo>
                <a:pt x="4011963" y="3462627"/>
              </a:lnTo>
              <a:lnTo>
                <a:pt x="5503001" y="3460520"/>
              </a:lnTo>
              <a:cubicBezTo>
                <a:pt x="5605541" y="3461178"/>
                <a:pt x="5757004" y="3582257"/>
                <a:pt x="5638557" y="3776379"/>
              </a:cubicBezTo>
              <a:lnTo>
                <a:pt x="5255616" y="4341505"/>
              </a:lnTo>
              <a:cubicBezTo>
                <a:pt x="5155594" y="4492854"/>
                <a:pt x="5095907" y="4484070"/>
                <a:pt x="4992376" y="4485386"/>
              </a:cubicBezTo>
              <a:lnTo>
                <a:pt x="4011963" y="4485386"/>
              </a:lnTo>
              <a:lnTo>
                <a:pt x="4011962" y="4485386"/>
              </a:lnTo>
              <a:lnTo>
                <a:pt x="3031549" y="4485386"/>
              </a:lnTo>
              <a:cubicBezTo>
                <a:pt x="2928018" y="4484070"/>
                <a:pt x="2868331" y="4492854"/>
                <a:pt x="2768309" y="4341505"/>
              </a:cubicBezTo>
              <a:lnTo>
                <a:pt x="2385368" y="3776379"/>
              </a:lnTo>
              <a:cubicBezTo>
                <a:pt x="2266921" y="3582257"/>
                <a:pt x="2418384" y="3461178"/>
                <a:pt x="2520924" y="3460520"/>
              </a:cubicBezTo>
              <a:close/>
              <a:moveTo>
                <a:pt x="1755043" y="2307013"/>
              </a:moveTo>
              <a:lnTo>
                <a:pt x="2777502" y="2308459"/>
              </a:lnTo>
              <a:lnTo>
                <a:pt x="2777502" y="2307751"/>
              </a:lnTo>
              <a:lnTo>
                <a:pt x="5753041" y="2307751"/>
              </a:lnTo>
              <a:lnTo>
                <a:pt x="5753041" y="2307760"/>
              </a:lnTo>
              <a:lnTo>
                <a:pt x="6281103" y="2307013"/>
              </a:lnTo>
              <a:cubicBezTo>
                <a:pt x="6383643" y="2307671"/>
                <a:pt x="6535106" y="2428750"/>
                <a:pt x="6416659" y="2622872"/>
              </a:cubicBezTo>
              <a:lnTo>
                <a:pt x="6033718" y="3187997"/>
              </a:lnTo>
              <a:cubicBezTo>
                <a:pt x="5933696" y="3339347"/>
                <a:pt x="5874009" y="3330563"/>
                <a:pt x="5770478" y="3331879"/>
              </a:cubicBezTo>
              <a:lnTo>
                <a:pt x="5753041" y="3331879"/>
              </a:lnTo>
              <a:lnTo>
                <a:pt x="4024184" y="3331879"/>
              </a:lnTo>
              <a:lnTo>
                <a:pt x="4011962" y="3331879"/>
              </a:lnTo>
              <a:lnTo>
                <a:pt x="2777502" y="3331879"/>
              </a:lnTo>
              <a:lnTo>
                <a:pt x="2265668" y="3331879"/>
              </a:lnTo>
              <a:cubicBezTo>
                <a:pt x="2162137" y="3330563"/>
                <a:pt x="2102450" y="3339347"/>
                <a:pt x="2002428" y="3187997"/>
              </a:cubicBezTo>
              <a:lnTo>
                <a:pt x="1619487" y="2622872"/>
              </a:lnTo>
              <a:cubicBezTo>
                <a:pt x="1501040" y="2428750"/>
                <a:pt x="1652503" y="2307671"/>
                <a:pt x="1755043" y="2307013"/>
              </a:cubicBezTo>
              <a:close/>
              <a:moveTo>
                <a:pt x="7077664" y="1153507"/>
              </a:moveTo>
              <a:cubicBezTo>
                <a:pt x="7180204" y="1154164"/>
                <a:pt x="7331667" y="1275244"/>
                <a:pt x="7213220" y="1469365"/>
              </a:cubicBezTo>
              <a:lnTo>
                <a:pt x="6830279" y="2034490"/>
              </a:lnTo>
              <a:cubicBezTo>
                <a:pt x="6730257" y="2185840"/>
                <a:pt x="6670570" y="2177056"/>
                <a:pt x="6567039" y="2178372"/>
              </a:cubicBezTo>
              <a:lnTo>
                <a:pt x="5753041" y="2178372"/>
              </a:lnTo>
              <a:lnTo>
                <a:pt x="4280935" y="2178372"/>
              </a:lnTo>
              <a:lnTo>
                <a:pt x="3757860" y="2178372"/>
              </a:lnTo>
              <a:lnTo>
                <a:pt x="2777502" y="2178372"/>
              </a:lnTo>
              <a:lnTo>
                <a:pt x="1471756" y="2178372"/>
              </a:lnTo>
              <a:cubicBezTo>
                <a:pt x="1368225" y="2177056"/>
                <a:pt x="1308538" y="2185840"/>
                <a:pt x="1208516" y="2034490"/>
              </a:cubicBezTo>
              <a:lnTo>
                <a:pt x="825575" y="1469365"/>
              </a:lnTo>
              <a:cubicBezTo>
                <a:pt x="707128" y="1275244"/>
                <a:pt x="858591" y="1154165"/>
                <a:pt x="961132" y="1153507"/>
              </a:cubicBezTo>
              <a:lnTo>
                <a:pt x="2777502" y="1156074"/>
              </a:lnTo>
              <a:lnTo>
                <a:pt x="2777502" y="1154244"/>
              </a:lnTo>
              <a:lnTo>
                <a:pt x="5753041" y="1154244"/>
              </a:lnTo>
              <a:lnTo>
                <a:pt x="5753041" y="1155379"/>
              </a:lnTo>
              <a:close/>
              <a:moveTo>
                <a:pt x="7857453" y="0"/>
              </a:moveTo>
              <a:cubicBezTo>
                <a:pt x="7959993" y="657"/>
                <a:pt x="8111456" y="121737"/>
                <a:pt x="7993009" y="315858"/>
              </a:cubicBezTo>
              <a:lnTo>
                <a:pt x="7610068" y="880984"/>
              </a:lnTo>
              <a:cubicBezTo>
                <a:pt x="7510046" y="1032333"/>
                <a:pt x="7450359" y="1023550"/>
                <a:pt x="7346828" y="1024866"/>
              </a:cubicBezTo>
              <a:lnTo>
                <a:pt x="5060724" y="1024866"/>
              </a:lnTo>
              <a:lnTo>
                <a:pt x="5060724" y="1024865"/>
              </a:lnTo>
              <a:lnTo>
                <a:pt x="2975540" y="1024865"/>
              </a:lnTo>
              <a:lnTo>
                <a:pt x="2975540" y="1024866"/>
              </a:lnTo>
              <a:lnTo>
                <a:pt x="689436" y="1024866"/>
              </a:lnTo>
              <a:cubicBezTo>
                <a:pt x="585905" y="1023550"/>
                <a:pt x="526218" y="1032334"/>
                <a:pt x="426196" y="880984"/>
              </a:cubicBezTo>
              <a:lnTo>
                <a:pt x="43255" y="315858"/>
              </a:lnTo>
              <a:cubicBezTo>
                <a:pt x="-75192" y="121737"/>
                <a:pt x="76271" y="658"/>
                <a:pt x="178812" y="0"/>
              </a:cubicBezTo>
              <a:lnTo>
                <a:pt x="2777502" y="3673"/>
              </a:lnTo>
              <a:lnTo>
                <a:pt x="2777502" y="737"/>
              </a:lnTo>
              <a:lnTo>
                <a:pt x="5753041" y="737"/>
              </a:lnTo>
              <a:lnTo>
                <a:pt x="5753041" y="2974"/>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clientData/>
  </xdr:twoCellAnchor>
  <xdr:twoCellAnchor>
    <xdr:from>
      <xdr:col>2</xdr:col>
      <xdr:colOff>45720</xdr:colOff>
      <xdr:row>19</xdr:row>
      <xdr:rowOff>104263</xdr:rowOff>
    </xdr:from>
    <xdr:to>
      <xdr:col>2</xdr:col>
      <xdr:colOff>256340</xdr:colOff>
      <xdr:row>20</xdr:row>
      <xdr:rowOff>97154</xdr:rowOff>
    </xdr:to>
    <xdr:sp macro="" textlink="">
      <xdr:nvSpPr>
        <xdr:cNvPr id="107" name="Freeform: Shape 106">
          <a:extLst>
            <a:ext uri="{FF2B5EF4-FFF2-40B4-BE49-F238E27FC236}">
              <a16:creationId xmlns:a16="http://schemas.microsoft.com/office/drawing/2014/main" id="{4588AB1B-E070-4EAF-A617-FAB61DB13157}"/>
            </a:ext>
          </a:extLst>
        </xdr:cNvPr>
        <xdr:cNvSpPr/>
      </xdr:nvSpPr>
      <xdr:spPr>
        <a:xfrm>
          <a:off x="1264920" y="3578983"/>
          <a:ext cx="210620" cy="175771"/>
        </a:xfrm>
        <a:custGeom>
          <a:avLst/>
          <a:gdLst>
            <a:gd name="connsiteX0" fmla="*/ 474812 w 707311"/>
            <a:gd name="connsiteY0" fmla="*/ 72577 h 581031"/>
            <a:gd name="connsiteX1" fmla="*/ 639661 w 707311"/>
            <a:gd name="connsiteY1" fmla="*/ 164294 h 581031"/>
            <a:gd name="connsiteX2" fmla="*/ 683914 w 707311"/>
            <a:gd name="connsiteY2" fmla="*/ 332477 h 581031"/>
            <a:gd name="connsiteX3" fmla="*/ 523361 w 707311"/>
            <a:gd name="connsiteY3" fmla="*/ 581032 h 581031"/>
            <a:gd name="connsiteX4" fmla="*/ 0 w 707311"/>
            <a:gd name="connsiteY4" fmla="*/ 581032 h 581031"/>
            <a:gd name="connsiteX5" fmla="*/ 417052 w 707311"/>
            <a:gd name="connsiteY5" fmla="*/ 323599 h 581031"/>
            <a:gd name="connsiteX6" fmla="*/ 466725 w 707311"/>
            <a:gd name="connsiteY6" fmla="*/ 161932 h 581031"/>
            <a:gd name="connsiteX7" fmla="*/ 380448 w 707311"/>
            <a:gd name="connsiteY7" fmla="*/ 72206 h 581031"/>
            <a:gd name="connsiteX8" fmla="*/ 476250 w 707311"/>
            <a:gd name="connsiteY8" fmla="*/ 7 h 581031"/>
            <a:gd name="connsiteX9" fmla="*/ 514350 w 707311"/>
            <a:gd name="connsiteY9" fmla="*/ 7 h 581031"/>
            <a:gd name="connsiteX10" fmla="*/ 474812 w 707311"/>
            <a:gd name="connsiteY10" fmla="*/ 72577 h 581031"/>
            <a:gd name="connsiteX0" fmla="*/ 474812 w 696227"/>
            <a:gd name="connsiteY0" fmla="*/ 72577 h 581031"/>
            <a:gd name="connsiteX1" fmla="*/ 639661 w 696227"/>
            <a:gd name="connsiteY1" fmla="*/ 164294 h 581031"/>
            <a:gd name="connsiteX2" fmla="*/ 683914 w 696227"/>
            <a:gd name="connsiteY2" fmla="*/ 332477 h 581031"/>
            <a:gd name="connsiteX3" fmla="*/ 417303 w 696227"/>
            <a:gd name="connsiteY3" fmla="*/ 581031 h 581031"/>
            <a:gd name="connsiteX4" fmla="*/ 0 w 696227"/>
            <a:gd name="connsiteY4" fmla="*/ 581032 h 581031"/>
            <a:gd name="connsiteX5" fmla="*/ 417052 w 696227"/>
            <a:gd name="connsiteY5" fmla="*/ 323599 h 581031"/>
            <a:gd name="connsiteX6" fmla="*/ 466725 w 696227"/>
            <a:gd name="connsiteY6" fmla="*/ 161932 h 581031"/>
            <a:gd name="connsiteX7" fmla="*/ 380448 w 696227"/>
            <a:gd name="connsiteY7" fmla="*/ 72206 h 581031"/>
            <a:gd name="connsiteX8" fmla="*/ 476250 w 696227"/>
            <a:gd name="connsiteY8" fmla="*/ 7 h 581031"/>
            <a:gd name="connsiteX9" fmla="*/ 514350 w 696227"/>
            <a:gd name="connsiteY9" fmla="*/ 7 h 581031"/>
            <a:gd name="connsiteX10" fmla="*/ 474812 w 696227"/>
            <a:gd name="connsiteY10" fmla="*/ 72577 h 5810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696227" h="581031">
              <a:moveTo>
                <a:pt x="474812" y="72577"/>
              </a:moveTo>
              <a:cubicBezTo>
                <a:pt x="514750" y="99609"/>
                <a:pt x="621573" y="151416"/>
                <a:pt x="639661" y="164294"/>
              </a:cubicBezTo>
              <a:cubicBezTo>
                <a:pt x="664959" y="182296"/>
                <a:pt x="720974" y="263021"/>
                <a:pt x="683914" y="332477"/>
              </a:cubicBezTo>
              <a:cubicBezTo>
                <a:pt x="646854" y="401933"/>
                <a:pt x="456069" y="522928"/>
                <a:pt x="417303" y="581031"/>
              </a:cubicBezTo>
              <a:lnTo>
                <a:pt x="0" y="581032"/>
              </a:lnTo>
              <a:cubicBezTo>
                <a:pt x="130131" y="474209"/>
                <a:pt x="330460" y="386064"/>
                <a:pt x="417052" y="323599"/>
              </a:cubicBezTo>
              <a:cubicBezTo>
                <a:pt x="503644" y="261134"/>
                <a:pt x="508340" y="213948"/>
                <a:pt x="466725" y="161932"/>
              </a:cubicBezTo>
              <a:cubicBezTo>
                <a:pt x="428625" y="114307"/>
                <a:pt x="394449" y="100886"/>
                <a:pt x="380448" y="72206"/>
              </a:cubicBezTo>
              <a:cubicBezTo>
                <a:pt x="355521" y="21171"/>
                <a:pt x="445541" y="-432"/>
                <a:pt x="476250" y="7"/>
              </a:cubicBezTo>
              <a:lnTo>
                <a:pt x="514350" y="7"/>
              </a:lnTo>
              <a:cubicBezTo>
                <a:pt x="514350" y="7"/>
                <a:pt x="434864" y="45555"/>
                <a:pt x="474812" y="72577"/>
              </a:cubicBezTo>
              <a:close/>
            </a:path>
          </a:pathLst>
        </a:custGeom>
        <a:solidFill>
          <a:schemeClr val="bg1"/>
        </a:solidFill>
        <a:ln w="9525" cap="flat">
          <a:noFill/>
          <a:prstDash val="solid"/>
          <a:miter/>
        </a:ln>
      </xdr:spPr>
      <xdr:txBody>
        <a:bodyPr rtlCol="0" anchor="ctr"/>
        <a:lstStyle/>
        <a:p>
          <a:endParaRPr lang="ru-RU"/>
        </a:p>
      </xdr:txBody>
    </xdr:sp>
    <xdr:clientData/>
  </xdr:twoCellAnchor>
  <xdr:twoCellAnchor>
    <xdr:from>
      <xdr:col>2</xdr:col>
      <xdr:colOff>52958</xdr:colOff>
      <xdr:row>22</xdr:row>
      <xdr:rowOff>140970</xdr:rowOff>
    </xdr:from>
    <xdr:to>
      <xdr:col>2</xdr:col>
      <xdr:colOff>274319</xdr:colOff>
      <xdr:row>23</xdr:row>
      <xdr:rowOff>88010</xdr:rowOff>
    </xdr:to>
    <xdr:sp macro="" textlink="">
      <xdr:nvSpPr>
        <xdr:cNvPr id="108" name="Freeform: Shape 107">
          <a:extLst>
            <a:ext uri="{FF2B5EF4-FFF2-40B4-BE49-F238E27FC236}">
              <a16:creationId xmlns:a16="http://schemas.microsoft.com/office/drawing/2014/main" id="{CF871B18-46D0-40EC-9FDA-206BC51A08D5}"/>
            </a:ext>
          </a:extLst>
        </xdr:cNvPr>
        <xdr:cNvSpPr/>
      </xdr:nvSpPr>
      <xdr:spPr>
        <a:xfrm rot="20841392">
          <a:off x="1272158" y="4164330"/>
          <a:ext cx="221361" cy="129920"/>
        </a:xfrm>
        <a:custGeom>
          <a:avLst/>
          <a:gdLst>
            <a:gd name="connsiteX0" fmla="*/ 160401 w 221361"/>
            <a:gd name="connsiteY0" fmla="*/ 0 h 129920"/>
            <a:gd name="connsiteX1" fmla="*/ 182880 w 221361"/>
            <a:gd name="connsiteY1" fmla="*/ 22479 h 129920"/>
            <a:gd name="connsiteX2" fmla="*/ 152781 w 221361"/>
            <a:gd name="connsiteY2" fmla="*/ 52578 h 129920"/>
            <a:gd name="connsiteX3" fmla="*/ 129921 w 221361"/>
            <a:gd name="connsiteY3" fmla="*/ 29718 h 129920"/>
            <a:gd name="connsiteX4" fmla="*/ 91821 w 221361"/>
            <a:gd name="connsiteY4" fmla="*/ 67818 h 129920"/>
            <a:gd name="connsiteX5" fmla="*/ 68961 w 221361"/>
            <a:gd name="connsiteY5" fmla="*/ 44958 h 129920"/>
            <a:gd name="connsiteX6" fmla="*/ 0 w 221361"/>
            <a:gd name="connsiteY6" fmla="*/ 113919 h 129920"/>
            <a:gd name="connsiteX7" fmla="*/ 16002 w 221361"/>
            <a:gd name="connsiteY7" fmla="*/ 129921 h 129920"/>
            <a:gd name="connsiteX8" fmla="*/ 68961 w 221361"/>
            <a:gd name="connsiteY8" fmla="*/ 76962 h 129920"/>
            <a:gd name="connsiteX9" fmla="*/ 91821 w 221361"/>
            <a:gd name="connsiteY9" fmla="*/ 99822 h 129920"/>
            <a:gd name="connsiteX10" fmla="*/ 129921 w 221361"/>
            <a:gd name="connsiteY10" fmla="*/ 61722 h 129920"/>
            <a:gd name="connsiteX11" fmla="*/ 152781 w 221361"/>
            <a:gd name="connsiteY11" fmla="*/ 84582 h 129920"/>
            <a:gd name="connsiteX12" fmla="*/ 198882 w 221361"/>
            <a:gd name="connsiteY12" fmla="*/ 38481 h 129920"/>
            <a:gd name="connsiteX13" fmla="*/ 221361 w 221361"/>
            <a:gd name="connsiteY13" fmla="*/ 60960 h 129920"/>
            <a:gd name="connsiteX14" fmla="*/ 221361 w 221361"/>
            <a:gd name="connsiteY14" fmla="*/ 0 h 1299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21361" h="129920">
              <a:moveTo>
                <a:pt x="160401" y="0"/>
              </a:moveTo>
              <a:lnTo>
                <a:pt x="182880" y="22479"/>
              </a:lnTo>
              <a:lnTo>
                <a:pt x="152781" y="52578"/>
              </a:lnTo>
              <a:lnTo>
                <a:pt x="129921" y="29718"/>
              </a:lnTo>
              <a:lnTo>
                <a:pt x="91821" y="67818"/>
              </a:lnTo>
              <a:lnTo>
                <a:pt x="68961" y="44958"/>
              </a:lnTo>
              <a:lnTo>
                <a:pt x="0" y="113919"/>
              </a:lnTo>
              <a:lnTo>
                <a:pt x="16002" y="129921"/>
              </a:lnTo>
              <a:lnTo>
                <a:pt x="68961" y="76962"/>
              </a:lnTo>
              <a:lnTo>
                <a:pt x="91821" y="99822"/>
              </a:lnTo>
              <a:lnTo>
                <a:pt x="129921" y="61722"/>
              </a:lnTo>
              <a:lnTo>
                <a:pt x="152781" y="84582"/>
              </a:lnTo>
              <a:lnTo>
                <a:pt x="198882" y="38481"/>
              </a:lnTo>
              <a:lnTo>
                <a:pt x="221361" y="60960"/>
              </a:lnTo>
              <a:lnTo>
                <a:pt x="221361" y="0"/>
              </a:lnTo>
              <a:close/>
            </a:path>
          </a:pathLst>
        </a:custGeom>
        <a:solidFill>
          <a:schemeClr val="bg1"/>
        </a:solidFill>
        <a:ln w="3770" cap="flat">
          <a:noFill/>
          <a:prstDash val="solid"/>
          <a:miter/>
        </a:ln>
      </xdr:spPr>
      <xdr:txBody>
        <a:bodyPr rtlCol="0" anchor="ctr"/>
        <a:lstStyle/>
        <a:p>
          <a:endParaRPr lang="ru-RU"/>
        </a:p>
      </xdr:txBody>
    </xdr:sp>
    <xdr:clientData/>
  </xdr:twoCellAnchor>
  <xdr:twoCellAnchor>
    <xdr:from>
      <xdr:col>5</xdr:col>
      <xdr:colOff>396240</xdr:colOff>
      <xdr:row>2</xdr:row>
      <xdr:rowOff>38100</xdr:rowOff>
    </xdr:from>
    <xdr:to>
      <xdr:col>9</xdr:col>
      <xdr:colOff>60960</xdr:colOff>
      <xdr:row>9</xdr:row>
      <xdr:rowOff>45720</xdr:rowOff>
    </xdr:to>
    <xdr:sp macro="" textlink="">
      <xdr:nvSpPr>
        <xdr:cNvPr id="110" name="Rectangle 109">
          <a:hlinkClick xmlns:r="http://schemas.openxmlformats.org/officeDocument/2006/relationships" r:id="rId20"/>
          <a:extLst>
            <a:ext uri="{FF2B5EF4-FFF2-40B4-BE49-F238E27FC236}">
              <a16:creationId xmlns:a16="http://schemas.microsoft.com/office/drawing/2014/main" id="{FD509AC1-4D20-410C-8696-B7E5A442A00F}"/>
            </a:ext>
          </a:extLst>
        </xdr:cNvPr>
        <xdr:cNvSpPr/>
      </xdr:nvSpPr>
      <xdr:spPr>
        <a:xfrm>
          <a:off x="3444240" y="403860"/>
          <a:ext cx="2103120" cy="12877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144780</xdr:colOff>
      <xdr:row>2</xdr:row>
      <xdr:rowOff>38100</xdr:rowOff>
    </xdr:from>
    <xdr:to>
      <xdr:col>12</xdr:col>
      <xdr:colOff>419100</xdr:colOff>
      <xdr:row>9</xdr:row>
      <xdr:rowOff>45720</xdr:rowOff>
    </xdr:to>
    <xdr:sp macro="" textlink="">
      <xdr:nvSpPr>
        <xdr:cNvPr id="111" name="Rectangle 110">
          <a:hlinkClick xmlns:r="http://schemas.openxmlformats.org/officeDocument/2006/relationships" r:id="rId23"/>
          <a:extLst>
            <a:ext uri="{FF2B5EF4-FFF2-40B4-BE49-F238E27FC236}">
              <a16:creationId xmlns:a16="http://schemas.microsoft.com/office/drawing/2014/main" id="{B9E9623F-8DF2-4013-8C50-89EF5722C633}"/>
            </a:ext>
          </a:extLst>
        </xdr:cNvPr>
        <xdr:cNvSpPr/>
      </xdr:nvSpPr>
      <xdr:spPr>
        <a:xfrm>
          <a:off x="5631180" y="403860"/>
          <a:ext cx="2103120" cy="12877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487680</xdr:colOff>
      <xdr:row>2</xdr:row>
      <xdr:rowOff>38100</xdr:rowOff>
    </xdr:from>
    <xdr:to>
      <xdr:col>16</xdr:col>
      <xdr:colOff>152400</xdr:colOff>
      <xdr:row>9</xdr:row>
      <xdr:rowOff>45720</xdr:rowOff>
    </xdr:to>
    <xdr:sp macro="" textlink="">
      <xdr:nvSpPr>
        <xdr:cNvPr id="112" name="Rectangle 111">
          <a:hlinkClick xmlns:r="http://schemas.openxmlformats.org/officeDocument/2006/relationships" r:id="rId24"/>
          <a:extLst>
            <a:ext uri="{FF2B5EF4-FFF2-40B4-BE49-F238E27FC236}">
              <a16:creationId xmlns:a16="http://schemas.microsoft.com/office/drawing/2014/main" id="{A457BCE8-4F52-432D-A8EE-E6AACDC6DB5F}"/>
            </a:ext>
          </a:extLst>
        </xdr:cNvPr>
        <xdr:cNvSpPr/>
      </xdr:nvSpPr>
      <xdr:spPr>
        <a:xfrm>
          <a:off x="7802880" y="403860"/>
          <a:ext cx="2103120" cy="12877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16</xdr:col>
      <xdr:colOff>228600</xdr:colOff>
      <xdr:row>2</xdr:row>
      <xdr:rowOff>38100</xdr:rowOff>
    </xdr:from>
    <xdr:to>
      <xdr:col>19</xdr:col>
      <xdr:colOff>502920</xdr:colOff>
      <xdr:row>9</xdr:row>
      <xdr:rowOff>45720</xdr:rowOff>
    </xdr:to>
    <xdr:sp macro="" textlink="">
      <xdr:nvSpPr>
        <xdr:cNvPr id="113" name="Rectangle 112">
          <a:hlinkClick xmlns:r="http://schemas.openxmlformats.org/officeDocument/2006/relationships" r:id="rId25"/>
          <a:extLst>
            <a:ext uri="{FF2B5EF4-FFF2-40B4-BE49-F238E27FC236}">
              <a16:creationId xmlns:a16="http://schemas.microsoft.com/office/drawing/2014/main" id="{B3CDD0A2-825D-4A46-8FBC-7CE5A9C7F181}"/>
            </a:ext>
          </a:extLst>
        </xdr:cNvPr>
        <xdr:cNvSpPr/>
      </xdr:nvSpPr>
      <xdr:spPr>
        <a:xfrm>
          <a:off x="9982200" y="403860"/>
          <a:ext cx="2103120" cy="12877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14</xdr:col>
      <xdr:colOff>274320</xdr:colOff>
      <xdr:row>28</xdr:row>
      <xdr:rowOff>121920</xdr:rowOff>
    </xdr:from>
    <xdr:to>
      <xdr:col>16</xdr:col>
      <xdr:colOff>152400</xdr:colOff>
      <xdr:row>38</xdr:row>
      <xdr:rowOff>0</xdr:rowOff>
    </xdr:to>
    <xdr:graphicFrame macro="">
      <xdr:nvGraphicFramePr>
        <xdr:cNvPr id="114" name="Chart 113">
          <a:extLst>
            <a:ext uri="{FF2B5EF4-FFF2-40B4-BE49-F238E27FC236}">
              <a16:creationId xmlns:a16="http://schemas.microsoft.com/office/drawing/2014/main" id="{5FBBAD4D-1100-4610-AF33-186D11E06C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15</xdr:col>
      <xdr:colOff>601980</xdr:colOff>
      <xdr:row>29</xdr:row>
      <xdr:rowOff>152400</xdr:rowOff>
    </xdr:from>
    <xdr:to>
      <xdr:col>19</xdr:col>
      <xdr:colOff>358140</xdr:colOff>
      <xdr:row>32</xdr:row>
      <xdr:rowOff>152400</xdr:rowOff>
    </xdr:to>
    <xdr:graphicFrame macro="">
      <xdr:nvGraphicFramePr>
        <xdr:cNvPr id="115" name="Chart 114">
          <a:extLst>
            <a:ext uri="{FF2B5EF4-FFF2-40B4-BE49-F238E27FC236}">
              <a16:creationId xmlns:a16="http://schemas.microsoft.com/office/drawing/2014/main" id="{D7C606C4-8D4E-4857-9C49-5AD5AF6319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15</xdr:col>
      <xdr:colOff>601980</xdr:colOff>
      <xdr:row>32</xdr:row>
      <xdr:rowOff>76200</xdr:rowOff>
    </xdr:from>
    <xdr:to>
      <xdr:col>19</xdr:col>
      <xdr:colOff>358140</xdr:colOff>
      <xdr:row>35</xdr:row>
      <xdr:rowOff>76200</xdr:rowOff>
    </xdr:to>
    <xdr:graphicFrame macro="">
      <xdr:nvGraphicFramePr>
        <xdr:cNvPr id="116" name="Chart 115">
          <a:extLst>
            <a:ext uri="{FF2B5EF4-FFF2-40B4-BE49-F238E27FC236}">
              <a16:creationId xmlns:a16="http://schemas.microsoft.com/office/drawing/2014/main" id="{B5F0FF90-D594-4B54-8659-FC6F5ED9CE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15</xdr:col>
      <xdr:colOff>601980</xdr:colOff>
      <xdr:row>35</xdr:row>
      <xdr:rowOff>0</xdr:rowOff>
    </xdr:from>
    <xdr:to>
      <xdr:col>19</xdr:col>
      <xdr:colOff>358140</xdr:colOff>
      <xdr:row>38</xdr:row>
      <xdr:rowOff>0</xdr:rowOff>
    </xdr:to>
    <xdr:graphicFrame macro="">
      <xdr:nvGraphicFramePr>
        <xdr:cNvPr id="117" name="Chart 116">
          <a:extLst>
            <a:ext uri="{FF2B5EF4-FFF2-40B4-BE49-F238E27FC236}">
              <a16:creationId xmlns:a16="http://schemas.microsoft.com/office/drawing/2014/main" id="{ECE12632-5BF5-4E7C-8429-E30D0AFCF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16</xdr:col>
      <xdr:colOff>41910</xdr:colOff>
      <xdr:row>29</xdr:row>
      <xdr:rowOff>83820</xdr:rowOff>
    </xdr:from>
    <xdr:to>
      <xdr:col>18</xdr:col>
      <xdr:colOff>213360</xdr:colOff>
      <xdr:row>31</xdr:row>
      <xdr:rowOff>53340</xdr:rowOff>
    </xdr:to>
    <xdr:sp macro="" textlink="Processing!G36">
      <xdr:nvSpPr>
        <xdr:cNvPr id="118" name="TextBox 117">
          <a:extLst>
            <a:ext uri="{FF2B5EF4-FFF2-40B4-BE49-F238E27FC236}">
              <a16:creationId xmlns:a16="http://schemas.microsoft.com/office/drawing/2014/main" id="{08540989-CA9F-4231-934F-0DB7642C448E}"/>
            </a:ext>
          </a:extLst>
        </xdr:cNvPr>
        <xdr:cNvSpPr txBox="1"/>
      </xdr:nvSpPr>
      <xdr:spPr>
        <a:xfrm>
          <a:off x="9795510" y="5387340"/>
          <a:ext cx="139065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7AC2D5-3163-4C7F-9515-0547296996EE}" type="TxLink">
            <a:rPr lang="en-US" sz="1100" b="0" i="0" u="none" strike="noStrike">
              <a:solidFill>
                <a:srgbClr val="000000"/>
              </a:solidFill>
              <a:latin typeface="Aptos Narrow"/>
              <a:ea typeface="+mn-ea"/>
              <a:cs typeface="+mn-cs"/>
            </a:rPr>
            <a:pPr marL="0" indent="0" algn="l"/>
            <a:t>Lucas Bennett</a:t>
          </a:fld>
          <a:endParaRPr lang="ru-RU" sz="1200" b="1" i="0" u="none" strike="noStrike">
            <a:solidFill>
              <a:srgbClr val="000000"/>
            </a:solidFill>
            <a:latin typeface="Aptos Narrow"/>
            <a:ea typeface="+mn-ea"/>
            <a:cs typeface="+mn-cs"/>
          </a:endParaRPr>
        </a:p>
      </xdr:txBody>
    </xdr:sp>
    <xdr:clientData/>
  </xdr:twoCellAnchor>
  <xdr:twoCellAnchor>
    <xdr:from>
      <xdr:col>17</xdr:col>
      <xdr:colOff>461010</xdr:colOff>
      <xdr:row>29</xdr:row>
      <xdr:rowOff>83820</xdr:rowOff>
    </xdr:from>
    <xdr:to>
      <xdr:col>19</xdr:col>
      <xdr:colOff>327660</xdr:colOff>
      <xdr:row>31</xdr:row>
      <xdr:rowOff>53340</xdr:rowOff>
    </xdr:to>
    <xdr:sp macro="" textlink="Processing!H36">
      <xdr:nvSpPr>
        <xdr:cNvPr id="119" name="TextBox 118">
          <a:extLst>
            <a:ext uri="{FF2B5EF4-FFF2-40B4-BE49-F238E27FC236}">
              <a16:creationId xmlns:a16="http://schemas.microsoft.com/office/drawing/2014/main" id="{2F33294E-75EC-401B-A00D-CFD473B0482E}"/>
            </a:ext>
          </a:extLst>
        </xdr:cNvPr>
        <xdr:cNvSpPr txBox="1"/>
      </xdr:nvSpPr>
      <xdr:spPr>
        <a:xfrm>
          <a:off x="10824210" y="5387340"/>
          <a:ext cx="108585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6575C2-2F83-4F3A-9F8B-D1945AA226AD}" type="TxLink">
            <a:rPr lang="en-US" sz="1000" b="0" i="0" u="none" strike="noStrike">
              <a:solidFill>
                <a:srgbClr val="000000"/>
              </a:solidFill>
              <a:latin typeface="Aptos Narrow"/>
              <a:ea typeface="+mn-ea"/>
              <a:cs typeface="+mn-cs"/>
            </a:rPr>
            <a:pPr marL="0" indent="0" algn="r"/>
            <a:t> $82,159 </a:t>
          </a:fld>
          <a:endParaRPr lang="ru-RU" sz="1000" b="1" i="0" u="none" strike="noStrike">
            <a:solidFill>
              <a:srgbClr val="000000"/>
            </a:solidFill>
            <a:latin typeface="Aptos Narrow"/>
            <a:ea typeface="+mn-ea"/>
            <a:cs typeface="+mn-cs"/>
          </a:endParaRPr>
        </a:p>
      </xdr:txBody>
    </xdr:sp>
    <xdr:clientData/>
  </xdr:twoCellAnchor>
  <xdr:twoCellAnchor>
    <xdr:from>
      <xdr:col>17</xdr:col>
      <xdr:colOff>351949</xdr:colOff>
      <xdr:row>29</xdr:row>
      <xdr:rowOff>83820</xdr:rowOff>
    </xdr:from>
    <xdr:to>
      <xdr:col>18</xdr:col>
      <xdr:colOff>299562</xdr:colOff>
      <xdr:row>31</xdr:row>
      <xdr:rowOff>53340</xdr:rowOff>
    </xdr:to>
    <xdr:sp macro="" textlink="Processing!L36">
      <xdr:nvSpPr>
        <xdr:cNvPr id="120" name="TextBox 119">
          <a:extLst>
            <a:ext uri="{FF2B5EF4-FFF2-40B4-BE49-F238E27FC236}">
              <a16:creationId xmlns:a16="http://schemas.microsoft.com/office/drawing/2014/main" id="{CF0567C9-87C2-480B-8B90-2C4E0AC21458}"/>
            </a:ext>
          </a:extLst>
        </xdr:cNvPr>
        <xdr:cNvSpPr txBox="1"/>
      </xdr:nvSpPr>
      <xdr:spPr>
        <a:xfrm>
          <a:off x="10715149" y="5387340"/>
          <a:ext cx="557213"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A04D54-EFC0-443D-A56D-0D0D972F27D7}" type="TxLink">
            <a:rPr lang="en-US" sz="1000" b="0" i="0" u="none" strike="noStrike">
              <a:solidFill>
                <a:srgbClr val="000000"/>
              </a:solidFill>
              <a:latin typeface="Aptos Narrow"/>
              <a:ea typeface="+mn-ea"/>
              <a:cs typeface="+mn-cs"/>
            </a:rPr>
            <a:pPr marL="0" indent="0" algn="ctr"/>
            <a:t>82%</a:t>
          </a:fld>
          <a:endParaRPr lang="ru-RU" sz="1000" b="0" i="0" u="none" strike="noStrike">
            <a:solidFill>
              <a:srgbClr val="000000"/>
            </a:solidFill>
            <a:latin typeface="Aptos Narrow"/>
            <a:ea typeface="+mn-ea"/>
            <a:cs typeface="+mn-cs"/>
          </a:endParaRPr>
        </a:p>
      </xdr:txBody>
    </xdr:sp>
    <xdr:clientData/>
  </xdr:twoCellAnchor>
  <xdr:twoCellAnchor>
    <xdr:from>
      <xdr:col>16</xdr:col>
      <xdr:colOff>41910</xdr:colOff>
      <xdr:row>32</xdr:row>
      <xdr:rowOff>11430</xdr:rowOff>
    </xdr:from>
    <xdr:to>
      <xdr:col>18</xdr:col>
      <xdr:colOff>205740</xdr:colOff>
      <xdr:row>33</xdr:row>
      <xdr:rowOff>163830</xdr:rowOff>
    </xdr:to>
    <xdr:sp macro="" textlink="Processing!G37">
      <xdr:nvSpPr>
        <xdr:cNvPr id="121" name="TextBox 120">
          <a:extLst>
            <a:ext uri="{FF2B5EF4-FFF2-40B4-BE49-F238E27FC236}">
              <a16:creationId xmlns:a16="http://schemas.microsoft.com/office/drawing/2014/main" id="{49D6BAB0-8657-4BD2-B276-CFAD7253D3CD}"/>
            </a:ext>
          </a:extLst>
        </xdr:cNvPr>
        <xdr:cNvSpPr txBox="1"/>
      </xdr:nvSpPr>
      <xdr:spPr>
        <a:xfrm>
          <a:off x="9795510" y="5863590"/>
          <a:ext cx="138303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27D6D7D-3E7A-4020-A8B6-0109D5790E82}" type="TxLink">
            <a:rPr lang="en-US" sz="1100" b="0" i="0" u="none" strike="noStrike">
              <a:solidFill>
                <a:srgbClr val="000000"/>
              </a:solidFill>
              <a:latin typeface="Aptos Narrow"/>
              <a:ea typeface="+mn-ea"/>
              <a:cs typeface="+mn-cs"/>
            </a:rPr>
            <a:pPr marL="0" indent="0" algn="l"/>
            <a:t>Ethan Parker</a:t>
          </a:fld>
          <a:endParaRPr lang="ru-RU" sz="1100" b="0" i="0" u="none" strike="noStrike">
            <a:solidFill>
              <a:srgbClr val="000000"/>
            </a:solidFill>
            <a:latin typeface="Aptos Narrow"/>
            <a:ea typeface="+mn-ea"/>
            <a:cs typeface="+mn-cs"/>
          </a:endParaRPr>
        </a:p>
      </xdr:txBody>
    </xdr:sp>
    <xdr:clientData/>
  </xdr:twoCellAnchor>
  <xdr:twoCellAnchor>
    <xdr:from>
      <xdr:col>17</xdr:col>
      <xdr:colOff>461010</xdr:colOff>
      <xdr:row>32</xdr:row>
      <xdr:rowOff>11430</xdr:rowOff>
    </xdr:from>
    <xdr:to>
      <xdr:col>19</xdr:col>
      <xdr:colOff>327660</xdr:colOff>
      <xdr:row>33</xdr:row>
      <xdr:rowOff>163830</xdr:rowOff>
    </xdr:to>
    <xdr:sp macro="" textlink="Processing!H37">
      <xdr:nvSpPr>
        <xdr:cNvPr id="122" name="TextBox 121">
          <a:extLst>
            <a:ext uri="{FF2B5EF4-FFF2-40B4-BE49-F238E27FC236}">
              <a16:creationId xmlns:a16="http://schemas.microsoft.com/office/drawing/2014/main" id="{E4AF776F-C148-41CB-A95F-4ED4864BA25E}"/>
            </a:ext>
          </a:extLst>
        </xdr:cNvPr>
        <xdr:cNvSpPr txBox="1"/>
      </xdr:nvSpPr>
      <xdr:spPr>
        <a:xfrm>
          <a:off x="10824210" y="5863590"/>
          <a:ext cx="108585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5AD73A6-DD3D-4277-BD9A-8530F39D9173}" type="TxLink">
            <a:rPr lang="en-US" sz="1000" b="0" i="0" u="none" strike="noStrike">
              <a:solidFill>
                <a:srgbClr val="000000"/>
              </a:solidFill>
              <a:latin typeface="Aptos Narrow"/>
              <a:ea typeface="+mn-ea"/>
              <a:cs typeface="+mn-cs"/>
            </a:rPr>
            <a:pPr marL="0" indent="0" algn="r"/>
            <a:t> $64,758 </a:t>
          </a:fld>
          <a:endParaRPr lang="ru-RU" sz="1000" b="0" i="0" u="none" strike="noStrike">
            <a:solidFill>
              <a:srgbClr val="000000"/>
            </a:solidFill>
            <a:latin typeface="Aptos Narrow"/>
            <a:ea typeface="+mn-ea"/>
            <a:cs typeface="+mn-cs"/>
          </a:endParaRPr>
        </a:p>
      </xdr:txBody>
    </xdr:sp>
    <xdr:clientData/>
  </xdr:twoCellAnchor>
  <xdr:twoCellAnchor>
    <xdr:from>
      <xdr:col>17</xdr:col>
      <xdr:colOff>351949</xdr:colOff>
      <xdr:row>32</xdr:row>
      <xdr:rowOff>11430</xdr:rowOff>
    </xdr:from>
    <xdr:to>
      <xdr:col>18</xdr:col>
      <xdr:colOff>355283</xdr:colOff>
      <xdr:row>33</xdr:row>
      <xdr:rowOff>163830</xdr:rowOff>
    </xdr:to>
    <xdr:sp macro="" textlink="Processing!I37">
      <xdr:nvSpPr>
        <xdr:cNvPr id="123" name="TextBox 122">
          <a:extLst>
            <a:ext uri="{FF2B5EF4-FFF2-40B4-BE49-F238E27FC236}">
              <a16:creationId xmlns:a16="http://schemas.microsoft.com/office/drawing/2014/main" id="{809CF629-9978-4663-8156-BF90698ED11E}"/>
            </a:ext>
          </a:extLst>
        </xdr:cNvPr>
        <xdr:cNvSpPr txBox="1"/>
      </xdr:nvSpPr>
      <xdr:spPr>
        <a:xfrm>
          <a:off x="10715149" y="5863590"/>
          <a:ext cx="612934"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142BA1-E500-4752-93AB-20A742259FF7}" type="TxLink">
            <a:rPr lang="en-US" sz="1000" b="0" i="0" u="none" strike="noStrike">
              <a:solidFill>
                <a:srgbClr val="000000"/>
              </a:solidFill>
              <a:latin typeface="Aptos Narrow"/>
              <a:ea typeface="+mn-ea"/>
              <a:cs typeface="+mn-cs"/>
            </a:rPr>
            <a:pPr marL="0" indent="0" algn="ctr"/>
            <a:t>65%</a:t>
          </a:fld>
          <a:endParaRPr lang="ru-RU" sz="1000" b="0" i="0" u="none" strike="noStrike">
            <a:solidFill>
              <a:srgbClr val="000000"/>
            </a:solidFill>
            <a:latin typeface="Aptos Narrow"/>
            <a:ea typeface="+mn-ea"/>
            <a:cs typeface="+mn-cs"/>
          </a:endParaRPr>
        </a:p>
      </xdr:txBody>
    </xdr:sp>
    <xdr:clientData/>
  </xdr:twoCellAnchor>
  <xdr:twoCellAnchor>
    <xdr:from>
      <xdr:col>16</xdr:col>
      <xdr:colOff>41910</xdr:colOff>
      <xdr:row>34</xdr:row>
      <xdr:rowOff>121920</xdr:rowOff>
    </xdr:from>
    <xdr:to>
      <xdr:col>18</xdr:col>
      <xdr:colOff>228600</xdr:colOff>
      <xdr:row>36</xdr:row>
      <xdr:rowOff>91440</xdr:rowOff>
    </xdr:to>
    <xdr:sp macro="" textlink="Processing!G38">
      <xdr:nvSpPr>
        <xdr:cNvPr id="124" name="TextBox 123">
          <a:extLst>
            <a:ext uri="{FF2B5EF4-FFF2-40B4-BE49-F238E27FC236}">
              <a16:creationId xmlns:a16="http://schemas.microsoft.com/office/drawing/2014/main" id="{51874DD3-B3C9-4E87-8736-474CD0F83381}"/>
            </a:ext>
          </a:extLst>
        </xdr:cNvPr>
        <xdr:cNvSpPr txBox="1"/>
      </xdr:nvSpPr>
      <xdr:spPr>
        <a:xfrm>
          <a:off x="9795510" y="6339840"/>
          <a:ext cx="140589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B747A07-8665-4C37-8F62-F50FF11D38E1}" type="TxLink">
            <a:rPr lang="en-US" sz="1100" b="0" i="0" u="none" strike="noStrike">
              <a:solidFill>
                <a:srgbClr val="000000"/>
              </a:solidFill>
              <a:latin typeface="Aptos Narrow"/>
              <a:ea typeface="+mn-ea"/>
              <a:cs typeface="+mn-cs"/>
            </a:rPr>
            <a:pPr marL="0" indent="0" algn="l"/>
            <a:t>Sophia Reynolds</a:t>
          </a:fld>
          <a:endParaRPr lang="ru-RU" sz="1100" b="0" i="0" u="none" strike="noStrike">
            <a:solidFill>
              <a:srgbClr val="000000"/>
            </a:solidFill>
            <a:latin typeface="Aptos Narrow"/>
            <a:ea typeface="+mn-ea"/>
            <a:cs typeface="+mn-cs"/>
          </a:endParaRPr>
        </a:p>
      </xdr:txBody>
    </xdr:sp>
    <xdr:clientData/>
  </xdr:twoCellAnchor>
  <xdr:twoCellAnchor>
    <xdr:from>
      <xdr:col>17</xdr:col>
      <xdr:colOff>461010</xdr:colOff>
      <xdr:row>34</xdr:row>
      <xdr:rowOff>121920</xdr:rowOff>
    </xdr:from>
    <xdr:to>
      <xdr:col>19</xdr:col>
      <xdr:colOff>327660</xdr:colOff>
      <xdr:row>36</xdr:row>
      <xdr:rowOff>91440</xdr:rowOff>
    </xdr:to>
    <xdr:sp macro="" textlink="Processing!H38">
      <xdr:nvSpPr>
        <xdr:cNvPr id="125" name="TextBox 124">
          <a:extLst>
            <a:ext uri="{FF2B5EF4-FFF2-40B4-BE49-F238E27FC236}">
              <a16:creationId xmlns:a16="http://schemas.microsoft.com/office/drawing/2014/main" id="{0CD089B8-9A6E-41CF-8FDF-9A2ED0013B5C}"/>
            </a:ext>
          </a:extLst>
        </xdr:cNvPr>
        <xdr:cNvSpPr txBox="1"/>
      </xdr:nvSpPr>
      <xdr:spPr>
        <a:xfrm>
          <a:off x="10824210" y="6339840"/>
          <a:ext cx="108585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2FC0967-C78F-422B-98C8-34299886BF06}" type="TxLink">
            <a:rPr lang="en-US" sz="1000" b="0" i="0" u="none" strike="noStrike">
              <a:solidFill>
                <a:srgbClr val="000000"/>
              </a:solidFill>
              <a:latin typeface="Aptos Narrow"/>
              <a:ea typeface="+mn-ea"/>
              <a:cs typeface="+mn-cs"/>
            </a:rPr>
            <a:pPr marL="0" indent="0" algn="r"/>
            <a:t> $48,148 </a:t>
          </a:fld>
          <a:endParaRPr lang="ru-RU" sz="1000" b="0" i="0" u="none" strike="noStrike">
            <a:solidFill>
              <a:srgbClr val="000000"/>
            </a:solidFill>
            <a:latin typeface="Aptos Narrow"/>
            <a:ea typeface="+mn-ea"/>
            <a:cs typeface="+mn-cs"/>
          </a:endParaRPr>
        </a:p>
      </xdr:txBody>
    </xdr:sp>
    <xdr:clientData/>
  </xdr:twoCellAnchor>
  <xdr:twoCellAnchor>
    <xdr:from>
      <xdr:col>17</xdr:col>
      <xdr:colOff>351949</xdr:colOff>
      <xdr:row>34</xdr:row>
      <xdr:rowOff>121920</xdr:rowOff>
    </xdr:from>
    <xdr:to>
      <xdr:col>18</xdr:col>
      <xdr:colOff>355283</xdr:colOff>
      <xdr:row>36</xdr:row>
      <xdr:rowOff>91440</xdr:rowOff>
    </xdr:to>
    <xdr:sp macro="" textlink="Processing!I38">
      <xdr:nvSpPr>
        <xdr:cNvPr id="126" name="TextBox 125">
          <a:extLst>
            <a:ext uri="{FF2B5EF4-FFF2-40B4-BE49-F238E27FC236}">
              <a16:creationId xmlns:a16="http://schemas.microsoft.com/office/drawing/2014/main" id="{376E5A62-AFA1-4308-8166-421008FBF8AC}"/>
            </a:ext>
          </a:extLst>
        </xdr:cNvPr>
        <xdr:cNvSpPr txBox="1"/>
      </xdr:nvSpPr>
      <xdr:spPr>
        <a:xfrm>
          <a:off x="10715149" y="6339840"/>
          <a:ext cx="612934"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8B754B-586F-4ADE-9517-07051B2D9AF1}" type="TxLink">
            <a:rPr lang="en-US" sz="1000" b="0" i="0" u="none" strike="noStrike">
              <a:solidFill>
                <a:srgbClr val="000000"/>
              </a:solidFill>
              <a:latin typeface="Aptos Narrow"/>
              <a:ea typeface="+mn-ea"/>
              <a:cs typeface="+mn-cs"/>
            </a:rPr>
            <a:pPr marL="0" indent="0" algn="ctr"/>
            <a:t>48%</a:t>
          </a:fld>
          <a:endParaRPr lang="ru-RU" sz="1000" b="0" i="0" u="none" strike="noStrike">
            <a:solidFill>
              <a:srgbClr val="000000"/>
            </a:solidFill>
            <a:latin typeface="Aptos Narrow"/>
            <a:ea typeface="+mn-ea"/>
            <a:cs typeface="+mn-cs"/>
          </a:endParaRPr>
        </a:p>
      </xdr:txBody>
    </xdr:sp>
    <xdr:clientData/>
  </xdr:twoCellAnchor>
  <xdr:twoCellAnchor>
    <xdr:from>
      <xdr:col>18</xdr:col>
      <xdr:colOff>213360</xdr:colOff>
      <xdr:row>26</xdr:row>
      <xdr:rowOff>129540</xdr:rowOff>
    </xdr:from>
    <xdr:to>
      <xdr:col>19</xdr:col>
      <xdr:colOff>434340</xdr:colOff>
      <xdr:row>29</xdr:row>
      <xdr:rowOff>45720</xdr:rowOff>
    </xdr:to>
    <xdr:sp macro="" textlink="Processing!S2">
      <xdr:nvSpPr>
        <xdr:cNvPr id="127" name="TextBox 126">
          <a:extLst>
            <a:ext uri="{FF2B5EF4-FFF2-40B4-BE49-F238E27FC236}">
              <a16:creationId xmlns:a16="http://schemas.microsoft.com/office/drawing/2014/main" id="{1618CD42-C6AC-461E-8157-637BAE6630AE}"/>
            </a:ext>
          </a:extLst>
        </xdr:cNvPr>
        <xdr:cNvSpPr txBox="1"/>
      </xdr:nvSpPr>
      <xdr:spPr>
        <a:xfrm>
          <a:off x="11186160" y="4884420"/>
          <a:ext cx="83058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000" b="1" i="0" u="none" strike="noStrike">
              <a:solidFill>
                <a:srgbClr val="000000"/>
              </a:solidFill>
              <a:latin typeface="Aptos Narrow"/>
              <a:ea typeface="+mn-ea"/>
              <a:cs typeface="+mn-cs"/>
            </a:rPr>
            <a:pPr marL="0" indent="0" algn="ctr"/>
            <a:t>Sales Volume</a:t>
          </a:fld>
          <a:endParaRPr lang="ru-RU" sz="1000" b="1" i="0" u="none" strike="noStrike">
            <a:solidFill>
              <a:srgbClr val="000000"/>
            </a:solidFill>
            <a:latin typeface="Aptos Narrow"/>
            <a:ea typeface="+mn-ea"/>
            <a:cs typeface="+mn-cs"/>
          </a:endParaRPr>
        </a:p>
      </xdr:txBody>
    </xdr:sp>
    <xdr:clientData/>
  </xdr:twoCellAnchor>
  <xdr:twoCellAnchor>
    <xdr:from>
      <xdr:col>17</xdr:col>
      <xdr:colOff>437007</xdr:colOff>
      <xdr:row>26</xdr:row>
      <xdr:rowOff>129540</xdr:rowOff>
    </xdr:from>
    <xdr:to>
      <xdr:col>18</xdr:col>
      <xdr:colOff>243840</xdr:colOff>
      <xdr:row>28</xdr:row>
      <xdr:rowOff>38100</xdr:rowOff>
    </xdr:to>
    <xdr:sp macro="" textlink="Processing!E35">
      <xdr:nvSpPr>
        <xdr:cNvPr id="128" name="TextBox 127">
          <a:extLst>
            <a:ext uri="{FF2B5EF4-FFF2-40B4-BE49-F238E27FC236}">
              <a16:creationId xmlns:a16="http://schemas.microsoft.com/office/drawing/2014/main" id="{8FDD3230-5257-47DE-B698-D29B508A1269}"/>
            </a:ext>
          </a:extLst>
        </xdr:cNvPr>
        <xdr:cNvSpPr txBox="1"/>
      </xdr:nvSpPr>
      <xdr:spPr>
        <a:xfrm>
          <a:off x="10800207" y="4884420"/>
          <a:ext cx="416433" cy="274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208D5C-E6DC-4154-B29B-F704196BCF80}" type="TxLink">
            <a:rPr lang="en-US" sz="1000" b="1" i="0" u="none" strike="noStrike">
              <a:solidFill>
                <a:srgbClr val="000000"/>
              </a:solidFill>
              <a:latin typeface="Aptos Narrow"/>
              <a:ea typeface="+mn-ea"/>
              <a:cs typeface="+mn-cs"/>
            </a:rPr>
            <a:pPr marL="0" indent="0" algn="ctr"/>
            <a:t>KPI Plan</a:t>
          </a:fld>
          <a:endParaRPr lang="ru-RU" sz="1000" b="1" i="0" u="none" strike="noStrike">
            <a:solidFill>
              <a:srgbClr val="000000"/>
            </a:solidFill>
            <a:latin typeface="Aptos Narrow"/>
            <a:ea typeface="+mn-ea"/>
            <a:cs typeface="+mn-cs"/>
          </a:endParaRPr>
        </a:p>
      </xdr:txBody>
    </xdr:sp>
    <xdr:clientData/>
  </xdr:twoCellAnchor>
  <xdr:twoCellAnchor>
    <xdr:from>
      <xdr:col>14</xdr:col>
      <xdr:colOff>129540</xdr:colOff>
      <xdr:row>26</xdr:row>
      <xdr:rowOff>30480</xdr:rowOff>
    </xdr:from>
    <xdr:to>
      <xdr:col>19</xdr:col>
      <xdr:colOff>480060</xdr:colOff>
      <xdr:row>38</xdr:row>
      <xdr:rowOff>152400</xdr:rowOff>
    </xdr:to>
    <xdr:sp macro="" textlink="">
      <xdr:nvSpPr>
        <xdr:cNvPr id="109" name="Rectangle 108">
          <a:hlinkClick xmlns:r="http://schemas.openxmlformats.org/officeDocument/2006/relationships" r:id="rId30"/>
          <a:extLst>
            <a:ext uri="{FF2B5EF4-FFF2-40B4-BE49-F238E27FC236}">
              <a16:creationId xmlns:a16="http://schemas.microsoft.com/office/drawing/2014/main" id="{9D703598-6AE7-41B0-B153-BA58282A21F2}"/>
            </a:ext>
          </a:extLst>
        </xdr:cNvPr>
        <xdr:cNvSpPr/>
      </xdr:nvSpPr>
      <xdr:spPr>
        <a:xfrm>
          <a:off x="8663940" y="4785360"/>
          <a:ext cx="3398520" cy="23164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xdr:colOff>
      <xdr:row>0</xdr:row>
      <xdr:rowOff>0</xdr:rowOff>
    </xdr:from>
    <xdr:to>
      <xdr:col>27</xdr:col>
      <xdr:colOff>411480</xdr:colOff>
      <xdr:row>52</xdr:row>
      <xdr:rowOff>7620</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22860" y="0"/>
          <a:ext cx="16847820" cy="9517380"/>
        </a:xfrm>
        <a:prstGeom prst="rect">
          <a:avLst/>
        </a:prstGeom>
        <a:gradFill>
          <a:gsLst>
            <a:gs pos="0">
              <a:srgbClr val="4FAB60"/>
            </a:gs>
            <a:gs pos="81000">
              <a:srgbClr val="023554"/>
            </a:gs>
          </a:gsLst>
          <a:lin ang="27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1088</xdr:colOff>
      <xdr:row>1</xdr:row>
      <xdr:rowOff>94296</xdr:rowOff>
    </xdr:from>
    <xdr:to>
      <xdr:col>23</xdr:col>
      <xdr:colOff>71437</xdr:colOff>
      <xdr:row>40</xdr:row>
      <xdr:rowOff>107155</xdr:rowOff>
    </xdr:to>
    <xdr:sp macro="" textlink="">
      <xdr:nvSpPr>
        <xdr:cNvPr id="3" name="Rectangle: Rounded Corners 2">
          <a:extLst>
            <a:ext uri="{FF2B5EF4-FFF2-40B4-BE49-F238E27FC236}">
              <a16:creationId xmlns:a16="http://schemas.microsoft.com/office/drawing/2014/main" id="{00000000-0008-0000-0100-000003000000}"/>
            </a:ext>
          </a:extLst>
        </xdr:cNvPr>
        <xdr:cNvSpPr/>
      </xdr:nvSpPr>
      <xdr:spPr>
        <a:xfrm>
          <a:off x="2382338" y="284796"/>
          <a:ext cx="11381287" cy="7442359"/>
        </a:xfrm>
        <a:prstGeom prst="roundRect">
          <a:avLst>
            <a:gd name="adj" fmla="val 3902"/>
          </a:avLst>
        </a:prstGeom>
        <a:gradFill>
          <a:gsLst>
            <a:gs pos="50000">
              <a:srgbClr val="016F7C"/>
            </a:gs>
            <a:gs pos="13000">
              <a:srgbClr val="459E66"/>
            </a:gs>
            <a:gs pos="87000">
              <a:srgbClr val="052C6D"/>
            </a:gs>
          </a:gsLst>
          <a:lin ang="2700000" scaled="0"/>
        </a:gradFill>
        <a:ln>
          <a:noFill/>
        </a:ln>
        <a:effectLst>
          <a:outerShdw blurRad="609600" dist="2667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588780</xdr:colOff>
      <xdr:row>1</xdr:row>
      <xdr:rowOff>94296</xdr:rowOff>
    </xdr:from>
    <xdr:to>
      <xdr:col>7</xdr:col>
      <xdr:colOff>495874</xdr:colOff>
      <xdr:row>40</xdr:row>
      <xdr:rowOff>107155</xdr:rowOff>
    </xdr:to>
    <xdr:sp macro="" textlink="">
      <xdr:nvSpPr>
        <xdr:cNvPr id="4" name="Rectangle: Rounded Corners 3">
          <a:extLst>
            <a:ext uri="{FF2B5EF4-FFF2-40B4-BE49-F238E27FC236}">
              <a16:creationId xmlns:a16="http://schemas.microsoft.com/office/drawing/2014/main" id="{00000000-0008-0000-0100-000004000000}"/>
            </a:ext>
          </a:extLst>
        </xdr:cNvPr>
        <xdr:cNvSpPr/>
      </xdr:nvSpPr>
      <xdr:spPr>
        <a:xfrm>
          <a:off x="2374718" y="284796"/>
          <a:ext cx="2288344" cy="7442359"/>
        </a:xfrm>
        <a:prstGeom prst="roundRect">
          <a:avLst>
            <a:gd name="adj" fmla="val 10728"/>
          </a:avLst>
        </a:prstGeom>
        <a:gradFill>
          <a:gsLst>
            <a:gs pos="0">
              <a:srgbClr val="015253"/>
            </a:gs>
            <a:gs pos="53000">
              <a:srgbClr val="07274E"/>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115389</xdr:colOff>
      <xdr:row>2</xdr:row>
      <xdr:rowOff>157218</xdr:rowOff>
    </xdr:from>
    <xdr:to>
      <xdr:col>11</xdr:col>
      <xdr:colOff>314403</xdr:colOff>
      <xdr:row>9</xdr:row>
      <xdr:rowOff>60295</xdr:rowOff>
    </xdr:to>
    <xdr:sp macro="" textlink="">
      <xdr:nvSpPr>
        <xdr:cNvPr id="5" name="Rectangle: Rounded Corners 4">
          <a:extLst>
            <a:ext uri="{FF2B5EF4-FFF2-40B4-BE49-F238E27FC236}">
              <a16:creationId xmlns:a16="http://schemas.microsoft.com/office/drawing/2014/main" id="{00000000-0008-0000-0100-000005000000}"/>
            </a:ext>
          </a:extLst>
        </xdr:cNvPr>
        <xdr:cNvSpPr/>
      </xdr:nvSpPr>
      <xdr:spPr>
        <a:xfrm>
          <a:off x="4877889" y="538218"/>
          <a:ext cx="1984952" cy="1236577"/>
        </a:xfrm>
        <a:prstGeom prst="roundRect">
          <a:avLst/>
        </a:prstGeom>
        <a:gradFill>
          <a:gsLst>
            <a:gs pos="0">
              <a:srgbClr val="00FFFF"/>
            </a:gs>
            <a:gs pos="97000">
              <a:srgbClr val="2384F9"/>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206829</xdr:colOff>
      <xdr:row>2</xdr:row>
      <xdr:rowOff>157218</xdr:rowOff>
    </xdr:from>
    <xdr:to>
      <xdr:col>18</xdr:col>
      <xdr:colOff>405843</xdr:colOff>
      <xdr:row>9</xdr:row>
      <xdr:rowOff>60295</xdr:rowOff>
    </xdr:to>
    <xdr:sp macro="" textlink="">
      <xdr:nvSpPr>
        <xdr:cNvPr id="6" name="Rectangle: Rounded Corners 5">
          <a:extLst>
            <a:ext uri="{FF2B5EF4-FFF2-40B4-BE49-F238E27FC236}">
              <a16:creationId xmlns:a16="http://schemas.microsoft.com/office/drawing/2014/main" id="{00000000-0008-0000-0100-000006000000}"/>
            </a:ext>
          </a:extLst>
        </xdr:cNvPr>
        <xdr:cNvSpPr/>
      </xdr:nvSpPr>
      <xdr:spPr>
        <a:xfrm>
          <a:off x="9136517" y="538218"/>
          <a:ext cx="1984951" cy="1236577"/>
        </a:xfrm>
        <a:prstGeom prst="roundRect">
          <a:avLst/>
        </a:prstGeom>
        <a:gradFill>
          <a:gsLst>
            <a:gs pos="17000">
              <a:srgbClr val="2384F9"/>
            </a:gs>
            <a:gs pos="100000">
              <a:srgbClr val="605776"/>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543061</xdr:colOff>
      <xdr:row>2</xdr:row>
      <xdr:rowOff>162877</xdr:rowOff>
    </xdr:from>
    <xdr:to>
      <xdr:col>22</xdr:col>
      <xdr:colOff>171769</xdr:colOff>
      <xdr:row>9</xdr:row>
      <xdr:rowOff>73587</xdr:rowOff>
    </xdr:to>
    <xdr:sp macro="" textlink="">
      <xdr:nvSpPr>
        <xdr:cNvPr id="7" name="Rectangle: Rounded Corners 6">
          <a:extLst>
            <a:ext uri="{FF2B5EF4-FFF2-40B4-BE49-F238E27FC236}">
              <a16:creationId xmlns:a16="http://schemas.microsoft.com/office/drawing/2014/main" id="{00000000-0008-0000-0100-000007000000}"/>
            </a:ext>
          </a:extLst>
        </xdr:cNvPr>
        <xdr:cNvSpPr/>
      </xdr:nvSpPr>
      <xdr:spPr>
        <a:xfrm>
          <a:off x="11258686" y="543877"/>
          <a:ext cx="2009958" cy="1244210"/>
        </a:xfrm>
        <a:prstGeom prst="roundRect">
          <a:avLst/>
        </a:prstGeom>
        <a:gradFill>
          <a:gsLst>
            <a:gs pos="0">
              <a:srgbClr val="0A8F8C"/>
            </a:gs>
            <a:gs pos="100000">
              <a:srgbClr val="035261"/>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115389</xdr:colOff>
      <xdr:row>10</xdr:row>
      <xdr:rowOff>132397</xdr:rowOff>
    </xdr:from>
    <xdr:to>
      <xdr:col>17</xdr:col>
      <xdr:colOff>529068</xdr:colOff>
      <xdr:row>25</xdr:row>
      <xdr:rowOff>137343</xdr:rowOff>
    </xdr:to>
    <xdr:sp macro="" textlink="">
      <xdr:nvSpPr>
        <xdr:cNvPr id="8" name="Rectangle: Rounded Corners 7">
          <a:extLst>
            <a:ext uri="{FF2B5EF4-FFF2-40B4-BE49-F238E27FC236}">
              <a16:creationId xmlns:a16="http://schemas.microsoft.com/office/drawing/2014/main" id="{00000000-0008-0000-0100-000008000000}"/>
            </a:ext>
          </a:extLst>
        </xdr:cNvPr>
        <xdr:cNvSpPr/>
      </xdr:nvSpPr>
      <xdr:spPr>
        <a:xfrm>
          <a:off x="4877889" y="2037397"/>
          <a:ext cx="5771492" cy="2862446"/>
        </a:xfrm>
        <a:prstGeom prst="roundRect">
          <a:avLst>
            <a:gd name="adj" fmla="val 9146"/>
          </a:avLst>
        </a:prstGeom>
        <a:gradFill flip="none" rotWithShape="1">
          <a:gsLst>
            <a:gs pos="33000">
              <a:schemeClr val="bg1"/>
            </a:gs>
            <a:gs pos="79000">
              <a:srgbClr val="D8E9EC"/>
            </a:gs>
          </a:gsLst>
          <a:lin ang="4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8708</xdr:colOff>
      <xdr:row>10</xdr:row>
      <xdr:rowOff>132397</xdr:rowOff>
    </xdr:from>
    <xdr:to>
      <xdr:col>22</xdr:col>
      <xdr:colOff>182935</xdr:colOff>
      <xdr:row>25</xdr:row>
      <xdr:rowOff>137343</xdr:rowOff>
    </xdr:to>
    <xdr:sp macro="" textlink="">
      <xdr:nvSpPr>
        <xdr:cNvPr id="9" name="Rectangle: Rounded Corners 8">
          <a:extLst>
            <a:ext uri="{FF2B5EF4-FFF2-40B4-BE49-F238E27FC236}">
              <a16:creationId xmlns:a16="http://schemas.microsoft.com/office/drawing/2014/main" id="{00000000-0008-0000-0100-000009000000}"/>
            </a:ext>
          </a:extLst>
        </xdr:cNvPr>
        <xdr:cNvSpPr/>
      </xdr:nvSpPr>
      <xdr:spPr>
        <a:xfrm>
          <a:off x="10724333" y="2037397"/>
          <a:ext cx="2555477" cy="2862446"/>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16</xdr:col>
      <xdr:colOff>418555</xdr:colOff>
      <xdr:row>26</xdr:row>
      <xdr:rowOff>132396</xdr:rowOff>
    </xdr:from>
    <xdr:to>
      <xdr:col>22</xdr:col>
      <xdr:colOff>199249</xdr:colOff>
      <xdr:row>39</xdr:row>
      <xdr:rowOff>37451</xdr:rowOff>
    </xdr:to>
    <xdr:sp macro="" textlink="">
      <xdr:nvSpPr>
        <xdr:cNvPr id="10" name="Rectangle: Rounded Corners 9">
          <a:extLst>
            <a:ext uri="{FF2B5EF4-FFF2-40B4-BE49-F238E27FC236}">
              <a16:creationId xmlns:a16="http://schemas.microsoft.com/office/drawing/2014/main" id="{00000000-0008-0000-0100-00000A000000}"/>
            </a:ext>
          </a:extLst>
        </xdr:cNvPr>
        <xdr:cNvSpPr/>
      </xdr:nvSpPr>
      <xdr:spPr>
        <a:xfrm>
          <a:off x="9943555" y="5085396"/>
          <a:ext cx="3352569" cy="2381555"/>
        </a:xfrm>
        <a:prstGeom prst="roundRect">
          <a:avLst>
            <a:gd name="adj" fmla="val 9146"/>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8</xdr:col>
      <xdr:colOff>115637</xdr:colOff>
      <xdr:row>26</xdr:row>
      <xdr:rowOff>132396</xdr:rowOff>
    </xdr:from>
    <xdr:to>
      <xdr:col>16</xdr:col>
      <xdr:colOff>370484</xdr:colOff>
      <xdr:row>39</xdr:row>
      <xdr:rowOff>37451</xdr:rowOff>
    </xdr:to>
    <xdr:sp macro="" textlink="">
      <xdr:nvSpPr>
        <xdr:cNvPr id="11" name="Rectangle: Rounded Corners 10">
          <a:extLst>
            <a:ext uri="{FF2B5EF4-FFF2-40B4-BE49-F238E27FC236}">
              <a16:creationId xmlns:a16="http://schemas.microsoft.com/office/drawing/2014/main" id="{00000000-0008-0000-0100-00000B000000}"/>
            </a:ext>
          </a:extLst>
        </xdr:cNvPr>
        <xdr:cNvSpPr/>
      </xdr:nvSpPr>
      <xdr:spPr>
        <a:xfrm>
          <a:off x="4878137" y="5085396"/>
          <a:ext cx="5017347" cy="2381555"/>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4</xdr:col>
      <xdr:colOff>187778</xdr:colOff>
      <xdr:row>12</xdr:row>
      <xdr:rowOff>185736</xdr:rowOff>
    </xdr:from>
    <xdr:to>
      <xdr:col>7</xdr:col>
      <xdr:colOff>299000</xdr:colOff>
      <xdr:row>15</xdr:row>
      <xdr:rowOff>95127</xdr:rowOff>
    </xdr:to>
    <xdr:sp macro="" textlink="">
      <xdr:nvSpPr>
        <xdr:cNvPr id="12" name="Rectangle: Rounded Corners 11">
          <a:extLst>
            <a:ext uri="{FF2B5EF4-FFF2-40B4-BE49-F238E27FC236}">
              <a16:creationId xmlns:a16="http://schemas.microsoft.com/office/drawing/2014/main" id="{00000000-0008-0000-0100-00000C000000}"/>
            </a:ext>
          </a:extLst>
        </xdr:cNvPr>
        <xdr:cNvSpPr/>
      </xdr:nvSpPr>
      <xdr:spPr>
        <a:xfrm>
          <a:off x="2569028" y="2471736"/>
          <a:ext cx="1897160" cy="480891"/>
        </a:xfrm>
        <a:prstGeom prst="roundRect">
          <a:avLst>
            <a:gd name="adj" fmla="val 23810"/>
          </a:avLst>
        </a:prstGeom>
        <a:solidFill>
          <a:srgbClr val="00374B"/>
        </a:solidFill>
        <a:ln>
          <a:noFill/>
        </a:ln>
        <a:effectLst>
          <a:innerShdw blurRad="127000">
            <a:prstClr val="black">
              <a:alpha val="4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237308</xdr:colOff>
      <xdr:row>4</xdr:row>
      <xdr:rowOff>18097</xdr:rowOff>
    </xdr:from>
    <xdr:to>
      <xdr:col>7</xdr:col>
      <xdr:colOff>314976</xdr:colOff>
      <xdr:row>8</xdr:row>
      <xdr:rowOff>53073</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3213871" y="780097"/>
          <a:ext cx="1268293" cy="796976"/>
          <a:chOff x="845820" y="617030"/>
          <a:chExt cx="1295400" cy="769809"/>
        </a:xfrm>
      </xdr:grpSpPr>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860085" y="617030"/>
            <a:ext cx="1281135" cy="76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rPr>
              <a:t>PROJECT MANAGEMENT </a:t>
            </a:r>
            <a:r>
              <a:rPr lang="en-US" sz="1200" b="1">
                <a:solidFill>
                  <a:srgbClr val="8BFFF7"/>
                </a:solidFill>
              </a:rPr>
              <a:t>DASHBOARD</a:t>
            </a:r>
          </a:p>
        </xdr:txBody>
      </xdr:sp>
      <xdr:cxnSp macro="">
        <xdr:nvCxnSpPr>
          <xdr:cNvPr id="15" name="Straight Connector 14">
            <a:extLst>
              <a:ext uri="{FF2B5EF4-FFF2-40B4-BE49-F238E27FC236}">
                <a16:creationId xmlns:a16="http://schemas.microsoft.com/office/drawing/2014/main" id="{00000000-0008-0000-0100-00000F000000}"/>
              </a:ext>
            </a:extLst>
          </xdr:cNvPr>
          <xdr:cNvCxnSpPr/>
        </xdr:nvCxnSpPr>
        <xdr:spPr>
          <a:xfrm>
            <a:off x="845820" y="723900"/>
            <a:ext cx="0" cy="548640"/>
          </a:xfrm>
          <a:prstGeom prst="line">
            <a:avLst/>
          </a:prstGeom>
          <a:ln>
            <a:solidFill>
              <a:schemeClr val="bg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208840</xdr:colOff>
      <xdr:row>4</xdr:row>
      <xdr:rowOff>124776</xdr:rowOff>
    </xdr:from>
    <xdr:to>
      <xdr:col>5</xdr:col>
      <xdr:colOff>203667</xdr:colOff>
      <xdr:row>7</xdr:row>
      <xdr:rowOff>186831</xdr:rowOff>
    </xdr:to>
    <xdr:grpSp>
      <xdr:nvGrpSpPr>
        <xdr:cNvPr id="16" name="Group 15">
          <a:extLst>
            <a:ext uri="{FF2B5EF4-FFF2-40B4-BE49-F238E27FC236}">
              <a16:creationId xmlns:a16="http://schemas.microsoft.com/office/drawing/2014/main" id="{00000000-0008-0000-0100-000010000000}"/>
            </a:ext>
          </a:extLst>
        </xdr:cNvPr>
        <xdr:cNvGrpSpPr/>
      </xdr:nvGrpSpPr>
      <xdr:grpSpPr>
        <a:xfrm>
          <a:off x="2590090" y="886776"/>
          <a:ext cx="590140" cy="633555"/>
          <a:chOff x="731520" y="8496300"/>
          <a:chExt cx="784860" cy="807720"/>
        </a:xfrm>
      </xdr:grpSpPr>
      <xdr:pic>
        <xdr:nvPicPr>
          <xdr:cNvPr id="17" name="Graphic 16" descr="Clipboard Checked outline">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31520" y="8496300"/>
            <a:ext cx="640080" cy="640080"/>
          </a:xfrm>
          <a:prstGeom prst="rect">
            <a:avLst/>
          </a:prstGeom>
        </xdr:spPr>
      </xdr:pic>
      <xdr:pic>
        <xdr:nvPicPr>
          <xdr:cNvPr id="18" name="Graphic 17" descr="Gears with solid fill">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67740" y="8755380"/>
            <a:ext cx="548640" cy="548640"/>
          </a:xfrm>
          <a:prstGeom prst="rect">
            <a:avLst/>
          </a:prstGeom>
        </xdr:spPr>
      </xdr:pic>
    </xdr:grpSp>
    <xdr:clientData/>
  </xdr:twoCellAnchor>
  <xdr:twoCellAnchor>
    <xdr:from>
      <xdr:col>4</xdr:col>
      <xdr:colOff>565921</xdr:colOff>
      <xdr:row>13</xdr:row>
      <xdr:rowOff>82866</xdr:rowOff>
    </xdr:from>
    <xdr:to>
      <xdr:col>7</xdr:col>
      <xdr:colOff>445016</xdr:colOff>
      <xdr:row>15</xdr:row>
      <xdr:rowOff>45359</xdr:rowOff>
    </xdr:to>
    <xdr:sp macro="" textlink="Processing!F1">
      <xdr:nvSpPr>
        <xdr:cNvPr id="20" name="TextBox 19">
          <a:extLst>
            <a:ext uri="{FF2B5EF4-FFF2-40B4-BE49-F238E27FC236}">
              <a16:creationId xmlns:a16="http://schemas.microsoft.com/office/drawing/2014/main" id="{00000000-0008-0000-0100-000014000000}"/>
            </a:ext>
          </a:extLst>
        </xdr:cNvPr>
        <xdr:cNvSpPr txBox="1"/>
      </xdr:nvSpPr>
      <xdr:spPr>
        <a:xfrm>
          <a:off x="2947171" y="2559366"/>
          <a:ext cx="1665033" cy="3434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64ADAC-359D-43FB-89D5-7AEFAFC2C917}" type="TxLink">
            <a:rPr lang="en-US" sz="1400" b="0">
              <a:solidFill>
                <a:schemeClr val="bg1"/>
              </a:solidFill>
              <a:latin typeface="+mn-lt"/>
              <a:ea typeface="+mn-ea"/>
              <a:cs typeface="+mn-cs"/>
            </a:rPr>
            <a:pPr marL="0" indent="0"/>
            <a:t>Visitors &amp; Buyers</a:t>
          </a:fld>
          <a:endParaRPr lang="ru-RU" sz="1400" b="0">
            <a:solidFill>
              <a:schemeClr val="bg1"/>
            </a:solidFill>
            <a:latin typeface="+mn-lt"/>
            <a:ea typeface="+mn-ea"/>
            <a:cs typeface="+mn-cs"/>
          </a:endParaRPr>
        </a:p>
      </xdr:txBody>
    </xdr:sp>
    <xdr:clientData/>
  </xdr:twoCellAnchor>
  <xdr:twoCellAnchor>
    <xdr:from>
      <xdr:col>4</xdr:col>
      <xdr:colOff>296635</xdr:colOff>
      <xdr:row>10</xdr:row>
      <xdr:rowOff>71436</xdr:rowOff>
    </xdr:from>
    <xdr:to>
      <xdr:col>7</xdr:col>
      <xdr:colOff>318396</xdr:colOff>
      <xdr:row>12</xdr:row>
      <xdr:rowOff>33929</xdr:rowOff>
    </xdr:to>
    <xdr:grpSp>
      <xdr:nvGrpSpPr>
        <xdr:cNvPr id="133" name="Group 132">
          <a:hlinkClick xmlns:r="http://schemas.openxmlformats.org/officeDocument/2006/relationships" r:id="rId5"/>
          <a:extLst>
            <a:ext uri="{FF2B5EF4-FFF2-40B4-BE49-F238E27FC236}">
              <a16:creationId xmlns:a16="http://schemas.microsoft.com/office/drawing/2014/main" id="{00000000-0008-0000-0100-000085000000}"/>
            </a:ext>
          </a:extLst>
        </xdr:cNvPr>
        <xdr:cNvGrpSpPr/>
      </xdr:nvGrpSpPr>
      <xdr:grpSpPr>
        <a:xfrm>
          <a:off x="2677885" y="1976436"/>
          <a:ext cx="1807699" cy="343493"/>
          <a:chOff x="1257300" y="1828800"/>
          <a:chExt cx="1813560" cy="335280"/>
        </a:xfrm>
      </xdr:grpSpPr>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1516380" y="1828800"/>
            <a:ext cx="15544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0">
                <a:solidFill>
                  <a:schemeClr val="bg1"/>
                </a:solidFill>
              </a:rPr>
              <a:t>Dashboard</a:t>
            </a:r>
            <a:endParaRPr lang="ru-RU" sz="1700" b="0">
              <a:solidFill>
                <a:schemeClr val="bg1"/>
              </a:solidFill>
            </a:endParaRPr>
          </a:p>
        </xdr:txBody>
      </xdr:sp>
      <xdr:pic>
        <xdr:nvPicPr>
          <xdr:cNvPr id="24" name="Graphic 23" descr="Bar chart with solid fill">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57300" y="1874520"/>
            <a:ext cx="274320" cy="274320"/>
          </a:xfrm>
          <a:prstGeom prst="rect">
            <a:avLst/>
          </a:prstGeom>
        </xdr:spPr>
      </xdr:pic>
    </xdr:grpSp>
    <xdr:clientData/>
  </xdr:twoCellAnchor>
  <xdr:twoCellAnchor>
    <xdr:from>
      <xdr:col>8</xdr:col>
      <xdr:colOff>388076</xdr:colOff>
      <xdr:row>11</xdr:row>
      <xdr:rowOff>155256</xdr:rowOff>
    </xdr:from>
    <xdr:to>
      <xdr:col>17</xdr:col>
      <xdr:colOff>338335</xdr:colOff>
      <xdr:row>24</xdr:row>
      <xdr:rowOff>60311</xdr:rowOff>
    </xdr:to>
    <xdr:graphicFrame macro="">
      <xdr:nvGraphicFramePr>
        <xdr:cNvPr id="26" name="Chart 25">
          <a:extLst>
            <a:ext uri="{FF2B5EF4-FFF2-40B4-BE49-F238E27FC236}">
              <a16:creationId xmlns:a16="http://schemas.microsoft.com/office/drawing/2014/main" id="{00000000-0008-0000-01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191588</xdr:colOff>
      <xdr:row>13</xdr:row>
      <xdr:rowOff>71436</xdr:rowOff>
    </xdr:from>
    <xdr:to>
      <xdr:col>21</xdr:col>
      <xdr:colOff>587724</xdr:colOff>
      <xdr:row>24</xdr:row>
      <xdr:rowOff>115509</xdr:rowOff>
    </xdr:to>
    <xdr:graphicFrame macro="">
      <xdr:nvGraphicFramePr>
        <xdr:cNvPr id="27" name="Chart 26">
          <a:extLst>
            <a:ext uri="{FF2B5EF4-FFF2-40B4-BE49-F238E27FC236}">
              <a16:creationId xmlns:a16="http://schemas.microsoft.com/office/drawing/2014/main" id="{00000000-0008-0000-01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422365</xdr:colOff>
      <xdr:row>11</xdr:row>
      <xdr:rowOff>21906</xdr:rowOff>
    </xdr:from>
    <xdr:to>
      <xdr:col>21</xdr:col>
      <xdr:colOff>311879</xdr:colOff>
      <xdr:row>12</xdr:row>
      <xdr:rowOff>182533</xdr:rowOff>
    </xdr:to>
    <xdr:sp macro="" textlink="Processing!N1">
      <xdr:nvSpPr>
        <xdr:cNvPr id="28" name="TextBox 27">
          <a:extLst>
            <a:ext uri="{FF2B5EF4-FFF2-40B4-BE49-F238E27FC236}">
              <a16:creationId xmlns:a16="http://schemas.microsoft.com/office/drawing/2014/main" id="{00000000-0008-0000-0100-00001C000000}"/>
            </a:ext>
          </a:extLst>
        </xdr:cNvPr>
        <xdr:cNvSpPr txBox="1"/>
      </xdr:nvSpPr>
      <xdr:spPr>
        <a:xfrm>
          <a:off x="11137990" y="2117406"/>
          <a:ext cx="1675452"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A160D-5D43-474C-866F-97D1ECC08D13}" type="TxLink">
            <a:rPr lang="en-US" sz="1200" b="1" i="0" u="none" strike="noStrike">
              <a:solidFill>
                <a:srgbClr val="000000"/>
              </a:solidFill>
              <a:latin typeface="Aptos Narrow"/>
            </a:rPr>
            <a:pPr algn="ctr"/>
            <a:t>Conversion</a:t>
          </a:fld>
          <a:endParaRPr lang="ru-RU" sz="1800" b="1">
            <a:solidFill>
              <a:schemeClr val="bg1"/>
            </a:solidFill>
          </a:endParaRPr>
        </a:p>
      </xdr:txBody>
    </xdr:sp>
    <xdr:clientData/>
  </xdr:twoCellAnchor>
  <xdr:twoCellAnchor>
    <xdr:from>
      <xdr:col>19</xdr:col>
      <xdr:colOff>203976</xdr:colOff>
      <xdr:row>16</xdr:row>
      <xdr:rowOff>166686</xdr:rowOff>
    </xdr:from>
    <xdr:to>
      <xdr:col>20</xdr:col>
      <xdr:colOff>549941</xdr:colOff>
      <xdr:row>18</xdr:row>
      <xdr:rowOff>136813</xdr:rowOff>
    </xdr:to>
    <xdr:sp macro="" textlink="Processing!N3">
      <xdr:nvSpPr>
        <xdr:cNvPr id="29" name="TextBox 28">
          <a:extLst>
            <a:ext uri="{FF2B5EF4-FFF2-40B4-BE49-F238E27FC236}">
              <a16:creationId xmlns:a16="http://schemas.microsoft.com/office/drawing/2014/main" id="{00000000-0008-0000-0100-00001D000000}"/>
            </a:ext>
          </a:extLst>
        </xdr:cNvPr>
        <xdr:cNvSpPr txBox="1"/>
      </xdr:nvSpPr>
      <xdr:spPr>
        <a:xfrm>
          <a:off x="11514914" y="3214686"/>
          <a:ext cx="941277"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200" b="0" i="0" u="none" strike="noStrike">
              <a:solidFill>
                <a:srgbClr val="000000"/>
              </a:solidFill>
              <a:latin typeface="Aptos Narrow"/>
            </a:rPr>
            <a:pPr algn="ctr"/>
            <a:t>Buyers</a:t>
          </a:fld>
          <a:endParaRPr lang="ru-RU" sz="2000" b="0">
            <a:solidFill>
              <a:schemeClr val="bg1"/>
            </a:solidFill>
          </a:endParaRPr>
        </a:p>
      </xdr:txBody>
    </xdr:sp>
    <xdr:clientData/>
  </xdr:twoCellAnchor>
  <xdr:twoCellAnchor>
    <xdr:from>
      <xdr:col>19</xdr:col>
      <xdr:colOff>219216</xdr:colOff>
      <xdr:row>17</xdr:row>
      <xdr:rowOff>172157</xdr:rowOff>
    </xdr:from>
    <xdr:to>
      <xdr:col>20</xdr:col>
      <xdr:colOff>565181</xdr:colOff>
      <xdr:row>20</xdr:row>
      <xdr:rowOff>62954</xdr:rowOff>
    </xdr:to>
    <xdr:sp macro="" textlink="Processing!O3">
      <xdr:nvSpPr>
        <xdr:cNvPr id="30" name="TextBox 29">
          <a:extLst>
            <a:ext uri="{FF2B5EF4-FFF2-40B4-BE49-F238E27FC236}">
              <a16:creationId xmlns:a16="http://schemas.microsoft.com/office/drawing/2014/main" id="{00000000-0008-0000-0100-00001E000000}"/>
            </a:ext>
          </a:extLst>
        </xdr:cNvPr>
        <xdr:cNvSpPr txBox="1"/>
      </xdr:nvSpPr>
      <xdr:spPr>
        <a:xfrm>
          <a:off x="11530154" y="3410657"/>
          <a:ext cx="941277" cy="462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9C8D4D-8ACA-45EE-9E18-81E33B1E2B5D}" type="TxLink">
            <a:rPr lang="en-US" sz="2400" b="0" i="0" u="none" strike="noStrike">
              <a:solidFill>
                <a:srgbClr val="000000"/>
              </a:solidFill>
              <a:latin typeface="Aptos Narrow"/>
            </a:rPr>
            <a:pPr algn="ctr"/>
            <a:t>54%</a:t>
          </a:fld>
          <a:endParaRPr lang="ru-RU" sz="4000" b="0">
            <a:solidFill>
              <a:schemeClr val="bg1"/>
            </a:solidFill>
          </a:endParaRPr>
        </a:p>
      </xdr:txBody>
    </xdr:sp>
    <xdr:clientData/>
  </xdr:twoCellAnchor>
  <xdr:twoCellAnchor>
    <xdr:from>
      <xdr:col>8</xdr:col>
      <xdr:colOff>300445</xdr:colOff>
      <xdr:row>11</xdr:row>
      <xdr:rowOff>21906</xdr:rowOff>
    </xdr:from>
    <xdr:to>
      <xdr:col>11</xdr:col>
      <xdr:colOff>214962</xdr:colOff>
      <xdr:row>12</xdr:row>
      <xdr:rowOff>182533</xdr:rowOff>
    </xdr:to>
    <xdr:sp macro="" textlink="Processing!F1">
      <xdr:nvSpPr>
        <xdr:cNvPr id="31" name="TextBox 30">
          <a:extLst>
            <a:ext uri="{FF2B5EF4-FFF2-40B4-BE49-F238E27FC236}">
              <a16:creationId xmlns:a16="http://schemas.microsoft.com/office/drawing/2014/main" id="{00000000-0008-0000-0100-00001F000000}"/>
            </a:ext>
          </a:extLst>
        </xdr:cNvPr>
        <xdr:cNvSpPr txBox="1"/>
      </xdr:nvSpPr>
      <xdr:spPr>
        <a:xfrm>
          <a:off x="5062945" y="2117406"/>
          <a:ext cx="1700455"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75167D-4791-4C10-9A78-04E25DBE4DF9}" type="TxLink">
            <a:rPr lang="en-US" sz="1200" b="1" i="0" u="none" strike="noStrike">
              <a:solidFill>
                <a:srgbClr val="000000"/>
              </a:solidFill>
              <a:latin typeface="Aptos Narrow"/>
              <a:ea typeface="+mn-ea"/>
              <a:cs typeface="+mn-cs"/>
            </a:rPr>
            <a:pPr marL="0" indent="0" algn="l"/>
            <a:t>Visitors &amp; Buyers</a:t>
          </a:fld>
          <a:endParaRPr lang="ru-RU" sz="1200" b="1" i="0" u="none" strike="noStrike">
            <a:solidFill>
              <a:srgbClr val="000000"/>
            </a:solidFill>
            <a:latin typeface="Aptos Narrow"/>
            <a:ea typeface="+mn-ea"/>
            <a:cs typeface="+mn-cs"/>
          </a:endParaRPr>
        </a:p>
      </xdr:txBody>
    </xdr:sp>
    <xdr:clientData/>
  </xdr:twoCellAnchor>
  <xdr:twoCellAnchor>
    <xdr:from>
      <xdr:col>8</xdr:col>
      <xdr:colOff>54428</xdr:colOff>
      <xdr:row>4</xdr:row>
      <xdr:rowOff>33337</xdr:rowOff>
    </xdr:from>
    <xdr:to>
      <xdr:col>11</xdr:col>
      <xdr:colOff>346793</xdr:colOff>
      <xdr:row>9</xdr:row>
      <xdr:rowOff>134217</xdr:rowOff>
    </xdr:to>
    <xdr:graphicFrame macro="">
      <xdr:nvGraphicFramePr>
        <xdr:cNvPr id="50" name="Chart 49">
          <a:extLst>
            <a:ext uri="{FF2B5EF4-FFF2-40B4-BE49-F238E27FC236}">
              <a16:creationId xmlns:a16="http://schemas.microsoft.com/office/drawing/2014/main" id="{00000000-0008-0000-01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550680</xdr:colOff>
      <xdr:row>3</xdr:row>
      <xdr:rowOff>185737</xdr:rowOff>
    </xdr:from>
    <xdr:to>
      <xdr:col>22</xdr:col>
      <xdr:colOff>171609</xdr:colOff>
      <xdr:row>9</xdr:row>
      <xdr:rowOff>96117</xdr:rowOff>
    </xdr:to>
    <xdr:graphicFrame macro="">
      <xdr:nvGraphicFramePr>
        <xdr:cNvPr id="51" name="Chart 50">
          <a:extLst>
            <a:ext uri="{FF2B5EF4-FFF2-40B4-BE49-F238E27FC236}">
              <a16:creationId xmlns:a16="http://schemas.microsoft.com/office/drawing/2014/main" id="{00000000-0008-0000-01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441414</xdr:colOff>
      <xdr:row>2</xdr:row>
      <xdr:rowOff>157219</xdr:rowOff>
    </xdr:from>
    <xdr:to>
      <xdr:col>15</xdr:col>
      <xdr:colOff>80541</xdr:colOff>
      <xdr:row>9</xdr:row>
      <xdr:rowOff>91389</xdr:rowOff>
    </xdr:to>
    <xdr:grpSp>
      <xdr:nvGrpSpPr>
        <xdr:cNvPr id="52" name="Group 51">
          <a:extLst>
            <a:ext uri="{FF2B5EF4-FFF2-40B4-BE49-F238E27FC236}">
              <a16:creationId xmlns:a16="http://schemas.microsoft.com/office/drawing/2014/main" id="{00000000-0008-0000-0100-000034000000}"/>
            </a:ext>
          </a:extLst>
        </xdr:cNvPr>
        <xdr:cNvGrpSpPr/>
      </xdr:nvGrpSpPr>
      <xdr:grpSpPr>
        <a:xfrm>
          <a:off x="6989852" y="538219"/>
          <a:ext cx="2020377" cy="1267670"/>
          <a:chOff x="5536546" y="337242"/>
          <a:chExt cx="2011680" cy="1212140"/>
        </a:xfrm>
        <a:effectLst>
          <a:outerShdw blurRad="50800" dist="38100" dir="2700000" algn="tl" rotWithShape="0">
            <a:prstClr val="black">
              <a:alpha val="40000"/>
            </a:prstClr>
          </a:outerShdw>
        </a:effectLst>
      </xdr:grpSpPr>
      <xdr:graphicFrame macro="">
        <xdr:nvGraphicFramePr>
          <xdr:cNvPr id="53" name="Chart 52">
            <a:extLst>
              <a:ext uri="{FF2B5EF4-FFF2-40B4-BE49-F238E27FC236}">
                <a16:creationId xmlns:a16="http://schemas.microsoft.com/office/drawing/2014/main" id="{00000000-0008-0000-0100-000035000000}"/>
              </a:ext>
            </a:extLst>
          </xdr:cNvPr>
          <xdr:cNvGraphicFramePr>
            <a:graphicFrameLocks/>
          </xdr:cNvGraphicFramePr>
        </xdr:nvGraphicFramePr>
        <xdr:xfrm>
          <a:off x="5708254" y="500299"/>
          <a:ext cx="1123692" cy="967504"/>
        </xdr:xfrm>
        <a:graphic>
          <a:graphicData uri="http://schemas.openxmlformats.org/drawingml/2006/chart">
            <c:chart xmlns:c="http://schemas.openxmlformats.org/drawingml/2006/chart" xmlns:r="http://schemas.openxmlformats.org/officeDocument/2006/relationships" r:id="rId12"/>
          </a:graphicData>
        </a:graphic>
      </xdr:graphicFrame>
      <xdr:sp macro="" textlink="">
        <xdr:nvSpPr>
          <xdr:cNvPr id="54" name="Freeform: Shape 53">
            <a:extLst>
              <a:ext uri="{FF2B5EF4-FFF2-40B4-BE49-F238E27FC236}">
                <a16:creationId xmlns:a16="http://schemas.microsoft.com/office/drawing/2014/main" id="{00000000-0008-0000-0100-000036000000}"/>
              </a:ext>
            </a:extLst>
          </xdr:cNvPr>
          <xdr:cNvSpPr/>
        </xdr:nvSpPr>
        <xdr:spPr>
          <a:xfrm>
            <a:off x="5536546" y="337242"/>
            <a:ext cx="2011680" cy="1212140"/>
          </a:xfrm>
          <a:custGeom>
            <a:avLst/>
            <a:gdLst>
              <a:gd name="connsiteX0" fmla="*/ 657560 w 2011680"/>
              <a:gd name="connsiteY0" fmla="*/ 841353 h 1188720"/>
              <a:gd name="connsiteX1" fmla="*/ 642040 w 2011680"/>
              <a:gd name="connsiteY1" fmla="*/ 878577 h 1188720"/>
              <a:gd name="connsiteX2" fmla="*/ 685885 w 2011680"/>
              <a:gd name="connsiteY2" fmla="*/ 945175 h 1188720"/>
              <a:gd name="connsiteX3" fmla="*/ 700804 w 2011680"/>
              <a:gd name="connsiteY3" fmla="*/ 960283 h 1188720"/>
              <a:gd name="connsiteX4" fmla="*/ 706780 w 2011680"/>
              <a:gd name="connsiteY4" fmla="*/ 961661 h 1188720"/>
              <a:gd name="connsiteX5" fmla="*/ 706780 w 2011680"/>
              <a:gd name="connsiteY5" fmla="*/ 962131 h 1188720"/>
              <a:gd name="connsiteX6" fmla="*/ 716024 w 2011680"/>
              <a:gd name="connsiteY6" fmla="*/ 962131 h 1188720"/>
              <a:gd name="connsiteX7" fmla="*/ 737481 w 2011680"/>
              <a:gd name="connsiteY7" fmla="*/ 962131 h 1188720"/>
              <a:gd name="connsiteX8" fmla="*/ 737556 w 2011680"/>
              <a:gd name="connsiteY8" fmla="*/ 962131 h 1188720"/>
              <a:gd name="connsiteX9" fmla="*/ 758984 w 2011680"/>
              <a:gd name="connsiteY9" fmla="*/ 962131 h 1188720"/>
              <a:gd name="connsiteX10" fmla="*/ 759013 w 2011680"/>
              <a:gd name="connsiteY10" fmla="*/ 962131 h 1188720"/>
              <a:gd name="connsiteX11" fmla="*/ 789153 w 2011680"/>
              <a:gd name="connsiteY11" fmla="*/ 945175 h 1188720"/>
              <a:gd name="connsiteX12" fmla="*/ 832997 w 2011680"/>
              <a:gd name="connsiteY12" fmla="*/ 878577 h 1188720"/>
              <a:gd name="connsiteX13" fmla="*/ 817477 w 2011680"/>
              <a:gd name="connsiteY13" fmla="*/ 841353 h 1188720"/>
              <a:gd name="connsiteX14" fmla="*/ 757722 w 2011680"/>
              <a:gd name="connsiteY14" fmla="*/ 841440 h 1188720"/>
              <a:gd name="connsiteX15" fmla="*/ 717316 w 2011680"/>
              <a:gd name="connsiteY15" fmla="*/ 841440 h 1188720"/>
              <a:gd name="connsiteX16" fmla="*/ 566764 w 2011680"/>
              <a:gd name="connsiteY16" fmla="*/ 705416 h 1188720"/>
              <a:gd name="connsiteX17" fmla="*/ 551244 w 2011680"/>
              <a:gd name="connsiteY17" fmla="*/ 742639 h 1188720"/>
              <a:gd name="connsiteX18" fmla="*/ 595089 w 2011680"/>
              <a:gd name="connsiteY18" fmla="*/ 809237 h 1188720"/>
              <a:gd name="connsiteX19" fmla="*/ 625228 w 2011680"/>
              <a:gd name="connsiteY19" fmla="*/ 826193 h 1188720"/>
              <a:gd name="connsiteX20" fmla="*/ 737481 w 2011680"/>
              <a:gd name="connsiteY20" fmla="*/ 826193 h 1188720"/>
              <a:gd name="connsiteX21" fmla="*/ 737481 w 2011680"/>
              <a:gd name="connsiteY21" fmla="*/ 826193 h 1188720"/>
              <a:gd name="connsiteX22" fmla="*/ 849734 w 2011680"/>
              <a:gd name="connsiteY22" fmla="*/ 826193 h 1188720"/>
              <a:gd name="connsiteX23" fmla="*/ 879874 w 2011680"/>
              <a:gd name="connsiteY23" fmla="*/ 809237 h 1188720"/>
              <a:gd name="connsiteX24" fmla="*/ 923719 w 2011680"/>
              <a:gd name="connsiteY24" fmla="*/ 742639 h 1188720"/>
              <a:gd name="connsiteX25" fmla="*/ 908198 w 2011680"/>
              <a:gd name="connsiteY25" fmla="*/ 705416 h 1188720"/>
              <a:gd name="connsiteX26" fmla="*/ 737481 w 2011680"/>
              <a:gd name="connsiteY26" fmla="*/ 705664 h 1188720"/>
              <a:gd name="connsiteX27" fmla="*/ 479074 w 2011680"/>
              <a:gd name="connsiteY27" fmla="*/ 569478 h 1188720"/>
              <a:gd name="connsiteX28" fmla="*/ 463554 w 2011680"/>
              <a:gd name="connsiteY28" fmla="*/ 606701 h 1188720"/>
              <a:gd name="connsiteX29" fmla="*/ 507399 w 2011680"/>
              <a:gd name="connsiteY29" fmla="*/ 673300 h 1188720"/>
              <a:gd name="connsiteX30" fmla="*/ 537539 w 2011680"/>
              <a:gd name="connsiteY30" fmla="*/ 690256 h 1188720"/>
              <a:gd name="connsiteX31" fmla="*/ 596141 w 2011680"/>
              <a:gd name="connsiteY31" fmla="*/ 690256 h 1188720"/>
              <a:gd name="connsiteX32" fmla="*/ 737481 w 2011680"/>
              <a:gd name="connsiteY32" fmla="*/ 690256 h 1188720"/>
              <a:gd name="connsiteX33" fmla="*/ 738881 w 2011680"/>
              <a:gd name="connsiteY33" fmla="*/ 690256 h 1188720"/>
              <a:gd name="connsiteX34" fmla="*/ 936827 w 2011680"/>
              <a:gd name="connsiteY34" fmla="*/ 690256 h 1188720"/>
              <a:gd name="connsiteX35" fmla="*/ 938823 w 2011680"/>
              <a:gd name="connsiteY35" fmla="*/ 690256 h 1188720"/>
              <a:gd name="connsiteX36" fmla="*/ 968963 w 2011680"/>
              <a:gd name="connsiteY36" fmla="*/ 673300 h 1188720"/>
              <a:gd name="connsiteX37" fmla="*/ 1012808 w 2011680"/>
              <a:gd name="connsiteY37" fmla="*/ 606701 h 1188720"/>
              <a:gd name="connsiteX38" fmla="*/ 997287 w 2011680"/>
              <a:gd name="connsiteY38" fmla="*/ 569478 h 1188720"/>
              <a:gd name="connsiteX39" fmla="*/ 936827 w 2011680"/>
              <a:gd name="connsiteY39" fmla="*/ 569566 h 1188720"/>
              <a:gd name="connsiteX40" fmla="*/ 936827 w 2011680"/>
              <a:gd name="connsiteY40" fmla="*/ 569565 h 1188720"/>
              <a:gd name="connsiteX41" fmla="*/ 596141 w 2011680"/>
              <a:gd name="connsiteY41" fmla="*/ 569565 h 1188720"/>
              <a:gd name="connsiteX42" fmla="*/ 596141 w 2011680"/>
              <a:gd name="connsiteY42" fmla="*/ 569649 h 1188720"/>
              <a:gd name="connsiteX43" fmla="*/ 388175 w 2011680"/>
              <a:gd name="connsiteY43" fmla="*/ 433541 h 1188720"/>
              <a:gd name="connsiteX44" fmla="*/ 372655 w 2011680"/>
              <a:gd name="connsiteY44" fmla="*/ 470764 h 1188720"/>
              <a:gd name="connsiteX45" fmla="*/ 416500 w 2011680"/>
              <a:gd name="connsiteY45" fmla="*/ 537362 h 1188720"/>
              <a:gd name="connsiteX46" fmla="*/ 446639 w 2011680"/>
              <a:gd name="connsiteY46" fmla="*/ 554318 h 1188720"/>
              <a:gd name="connsiteX47" fmla="*/ 596141 w 2011680"/>
              <a:gd name="connsiteY47" fmla="*/ 554318 h 1188720"/>
              <a:gd name="connsiteX48" fmla="*/ 708388 w 2011680"/>
              <a:gd name="connsiteY48" fmla="*/ 554318 h 1188720"/>
              <a:gd name="connsiteX49" fmla="*/ 768277 w 2011680"/>
              <a:gd name="connsiteY49" fmla="*/ 554318 h 1188720"/>
              <a:gd name="connsiteX50" fmla="*/ 936827 w 2011680"/>
              <a:gd name="connsiteY50" fmla="*/ 554318 h 1188720"/>
              <a:gd name="connsiteX51" fmla="*/ 1030026 w 2011680"/>
              <a:gd name="connsiteY51" fmla="*/ 554318 h 1188720"/>
              <a:gd name="connsiteX52" fmla="*/ 1060165 w 2011680"/>
              <a:gd name="connsiteY52" fmla="*/ 537362 h 1188720"/>
              <a:gd name="connsiteX53" fmla="*/ 1104010 w 2011680"/>
              <a:gd name="connsiteY53" fmla="*/ 470764 h 1188720"/>
              <a:gd name="connsiteX54" fmla="*/ 1088490 w 2011680"/>
              <a:gd name="connsiteY54" fmla="*/ 433541 h 1188720"/>
              <a:gd name="connsiteX55" fmla="*/ 936827 w 2011680"/>
              <a:gd name="connsiteY55" fmla="*/ 433761 h 1188720"/>
              <a:gd name="connsiteX56" fmla="*/ 936827 w 2011680"/>
              <a:gd name="connsiteY56" fmla="*/ 433628 h 1188720"/>
              <a:gd name="connsiteX57" fmla="*/ 596141 w 2011680"/>
              <a:gd name="connsiteY57" fmla="*/ 433628 h 1188720"/>
              <a:gd name="connsiteX58" fmla="*/ 596141 w 2011680"/>
              <a:gd name="connsiteY58" fmla="*/ 433843 h 1188720"/>
              <a:gd name="connsiteX59" fmla="*/ 298603 w 2011680"/>
              <a:gd name="connsiteY59" fmla="*/ 297603 h 1188720"/>
              <a:gd name="connsiteX60" fmla="*/ 283083 w 2011680"/>
              <a:gd name="connsiteY60" fmla="*/ 334826 h 1188720"/>
              <a:gd name="connsiteX61" fmla="*/ 326928 w 2011680"/>
              <a:gd name="connsiteY61" fmla="*/ 401425 h 1188720"/>
              <a:gd name="connsiteX62" fmla="*/ 357067 w 2011680"/>
              <a:gd name="connsiteY62" fmla="*/ 418381 h 1188720"/>
              <a:gd name="connsiteX63" fmla="*/ 618816 w 2011680"/>
              <a:gd name="connsiteY63" fmla="*/ 418381 h 1188720"/>
              <a:gd name="connsiteX64" fmla="*/ 618816 w 2011680"/>
              <a:gd name="connsiteY64" fmla="*/ 418381 h 1188720"/>
              <a:gd name="connsiteX65" fmla="*/ 857560 w 2011680"/>
              <a:gd name="connsiteY65" fmla="*/ 418381 h 1188720"/>
              <a:gd name="connsiteX66" fmla="*/ 857560 w 2011680"/>
              <a:gd name="connsiteY66" fmla="*/ 418381 h 1188720"/>
              <a:gd name="connsiteX67" fmla="*/ 1119308 w 2011680"/>
              <a:gd name="connsiteY67" fmla="*/ 418381 h 1188720"/>
              <a:gd name="connsiteX68" fmla="*/ 1149448 w 2011680"/>
              <a:gd name="connsiteY68" fmla="*/ 401425 h 1188720"/>
              <a:gd name="connsiteX69" fmla="*/ 1193293 w 2011680"/>
              <a:gd name="connsiteY69" fmla="*/ 334826 h 1188720"/>
              <a:gd name="connsiteX70" fmla="*/ 1177772 w 2011680"/>
              <a:gd name="connsiteY70" fmla="*/ 297603 h 1188720"/>
              <a:gd name="connsiteX71" fmla="*/ 936827 w 2011680"/>
              <a:gd name="connsiteY71" fmla="*/ 297954 h 1188720"/>
              <a:gd name="connsiteX72" fmla="*/ 936827 w 2011680"/>
              <a:gd name="connsiteY72" fmla="*/ 297690 h 1188720"/>
              <a:gd name="connsiteX73" fmla="*/ 596141 w 2011680"/>
              <a:gd name="connsiteY73" fmla="*/ 297690 h 1188720"/>
              <a:gd name="connsiteX74" fmla="*/ 596141 w 2011680"/>
              <a:gd name="connsiteY74" fmla="*/ 298036 h 1188720"/>
              <a:gd name="connsiteX75" fmla="*/ 198124 w 2011680"/>
              <a:gd name="connsiteY75" fmla="*/ 0 h 1188720"/>
              <a:gd name="connsiteX76" fmla="*/ 1813556 w 2011680"/>
              <a:gd name="connsiteY76" fmla="*/ 0 h 1188720"/>
              <a:gd name="connsiteX77" fmla="*/ 2011680 w 2011680"/>
              <a:gd name="connsiteY77" fmla="*/ 198124 h 1188720"/>
              <a:gd name="connsiteX78" fmla="*/ 2011680 w 2011680"/>
              <a:gd name="connsiteY78" fmla="*/ 990596 h 1188720"/>
              <a:gd name="connsiteX79" fmla="*/ 1813556 w 2011680"/>
              <a:gd name="connsiteY79" fmla="*/ 1188720 h 1188720"/>
              <a:gd name="connsiteX80" fmla="*/ 198124 w 2011680"/>
              <a:gd name="connsiteY80" fmla="*/ 1188720 h 1188720"/>
              <a:gd name="connsiteX81" fmla="*/ 0 w 2011680"/>
              <a:gd name="connsiteY81" fmla="*/ 990596 h 1188720"/>
              <a:gd name="connsiteX82" fmla="*/ 0 w 2011680"/>
              <a:gd name="connsiteY82" fmla="*/ 198124 h 1188720"/>
              <a:gd name="connsiteX83" fmla="*/ 198124 w 2011680"/>
              <a:gd name="connsiteY83" fmla="*/ 0 h 11887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Lst>
            <a:rect l="l" t="t" r="r" b="b"/>
            <a:pathLst>
              <a:path w="2011680" h="1188720">
                <a:moveTo>
                  <a:pt x="657560" y="841353"/>
                </a:moveTo>
                <a:cubicBezTo>
                  <a:pt x="645820" y="841431"/>
                  <a:pt x="628478" y="855700"/>
                  <a:pt x="642040" y="878577"/>
                </a:cubicBezTo>
                <a:lnTo>
                  <a:pt x="685885" y="945175"/>
                </a:lnTo>
                <a:cubicBezTo>
                  <a:pt x="691611" y="954093"/>
                  <a:pt x="696182" y="958293"/>
                  <a:pt x="700804" y="960283"/>
                </a:cubicBezTo>
                <a:lnTo>
                  <a:pt x="706780" y="961661"/>
                </a:lnTo>
                <a:lnTo>
                  <a:pt x="706780" y="962131"/>
                </a:lnTo>
                <a:lnTo>
                  <a:pt x="716024" y="962131"/>
                </a:lnTo>
                <a:lnTo>
                  <a:pt x="737481" y="962131"/>
                </a:lnTo>
                <a:lnTo>
                  <a:pt x="737556" y="962131"/>
                </a:lnTo>
                <a:lnTo>
                  <a:pt x="758984" y="962131"/>
                </a:lnTo>
                <a:lnTo>
                  <a:pt x="759013" y="962131"/>
                </a:lnTo>
                <a:cubicBezTo>
                  <a:pt x="770867" y="961976"/>
                  <a:pt x="777700" y="963011"/>
                  <a:pt x="789153" y="945175"/>
                </a:cubicBezTo>
                <a:lnTo>
                  <a:pt x="832997" y="878577"/>
                </a:lnTo>
                <a:cubicBezTo>
                  <a:pt x="846559" y="855700"/>
                  <a:pt x="829217" y="841431"/>
                  <a:pt x="817477" y="841353"/>
                </a:cubicBezTo>
                <a:lnTo>
                  <a:pt x="757722" y="841440"/>
                </a:lnTo>
                <a:lnTo>
                  <a:pt x="717316" y="841440"/>
                </a:lnTo>
                <a:close/>
                <a:moveTo>
                  <a:pt x="566764" y="705416"/>
                </a:moveTo>
                <a:cubicBezTo>
                  <a:pt x="555024" y="705493"/>
                  <a:pt x="537682" y="719762"/>
                  <a:pt x="551244" y="742639"/>
                </a:cubicBezTo>
                <a:lnTo>
                  <a:pt x="595089" y="809237"/>
                </a:lnTo>
                <a:cubicBezTo>
                  <a:pt x="606541" y="827074"/>
                  <a:pt x="613375" y="826038"/>
                  <a:pt x="625228" y="826193"/>
                </a:cubicBezTo>
                <a:lnTo>
                  <a:pt x="737481" y="826193"/>
                </a:lnTo>
                <a:lnTo>
                  <a:pt x="737481" y="826193"/>
                </a:lnTo>
                <a:lnTo>
                  <a:pt x="849734" y="826193"/>
                </a:lnTo>
                <a:cubicBezTo>
                  <a:pt x="861588" y="826038"/>
                  <a:pt x="868422" y="827074"/>
                  <a:pt x="879874" y="809237"/>
                </a:cubicBezTo>
                <a:lnTo>
                  <a:pt x="923719" y="742639"/>
                </a:lnTo>
                <a:cubicBezTo>
                  <a:pt x="937280" y="719762"/>
                  <a:pt x="919939" y="705493"/>
                  <a:pt x="908198" y="705416"/>
                </a:cubicBezTo>
                <a:lnTo>
                  <a:pt x="737481" y="705664"/>
                </a:lnTo>
                <a:close/>
                <a:moveTo>
                  <a:pt x="479074" y="569478"/>
                </a:moveTo>
                <a:cubicBezTo>
                  <a:pt x="467334" y="569556"/>
                  <a:pt x="449992" y="583825"/>
                  <a:pt x="463554" y="606701"/>
                </a:cubicBezTo>
                <a:lnTo>
                  <a:pt x="507399" y="673300"/>
                </a:lnTo>
                <a:cubicBezTo>
                  <a:pt x="518851" y="691136"/>
                  <a:pt x="525685" y="690101"/>
                  <a:pt x="537539" y="690256"/>
                </a:cubicBezTo>
                <a:lnTo>
                  <a:pt x="596141" y="690256"/>
                </a:lnTo>
                <a:lnTo>
                  <a:pt x="737481" y="690256"/>
                </a:lnTo>
                <a:lnTo>
                  <a:pt x="738881" y="690256"/>
                </a:lnTo>
                <a:lnTo>
                  <a:pt x="936827" y="690256"/>
                </a:lnTo>
                <a:lnTo>
                  <a:pt x="938823" y="690256"/>
                </a:lnTo>
                <a:cubicBezTo>
                  <a:pt x="950677" y="690101"/>
                  <a:pt x="957511" y="691136"/>
                  <a:pt x="968963" y="673300"/>
                </a:cubicBezTo>
                <a:lnTo>
                  <a:pt x="1012808" y="606701"/>
                </a:lnTo>
                <a:cubicBezTo>
                  <a:pt x="1026370" y="583825"/>
                  <a:pt x="1009028" y="569556"/>
                  <a:pt x="997287" y="569478"/>
                </a:cubicBezTo>
                <a:lnTo>
                  <a:pt x="936827" y="569566"/>
                </a:lnTo>
                <a:lnTo>
                  <a:pt x="936827" y="569565"/>
                </a:lnTo>
                <a:lnTo>
                  <a:pt x="596141" y="569565"/>
                </a:lnTo>
                <a:lnTo>
                  <a:pt x="596141" y="569649"/>
                </a:lnTo>
                <a:close/>
                <a:moveTo>
                  <a:pt x="388175" y="433541"/>
                </a:moveTo>
                <a:cubicBezTo>
                  <a:pt x="376435" y="433618"/>
                  <a:pt x="359093" y="447887"/>
                  <a:pt x="372655" y="470764"/>
                </a:cubicBezTo>
                <a:lnTo>
                  <a:pt x="416500" y="537362"/>
                </a:lnTo>
                <a:cubicBezTo>
                  <a:pt x="427952" y="555198"/>
                  <a:pt x="434786" y="554163"/>
                  <a:pt x="446639" y="554318"/>
                </a:cubicBezTo>
                <a:lnTo>
                  <a:pt x="596141" y="554318"/>
                </a:lnTo>
                <a:lnTo>
                  <a:pt x="708388" y="554318"/>
                </a:lnTo>
                <a:lnTo>
                  <a:pt x="768277" y="554318"/>
                </a:lnTo>
                <a:lnTo>
                  <a:pt x="936827" y="554318"/>
                </a:lnTo>
                <a:lnTo>
                  <a:pt x="1030026" y="554318"/>
                </a:lnTo>
                <a:cubicBezTo>
                  <a:pt x="1041880" y="554163"/>
                  <a:pt x="1048713" y="555198"/>
                  <a:pt x="1060165" y="537362"/>
                </a:cubicBezTo>
                <a:lnTo>
                  <a:pt x="1104010" y="470764"/>
                </a:lnTo>
                <a:cubicBezTo>
                  <a:pt x="1117572" y="447887"/>
                  <a:pt x="1100230" y="433618"/>
                  <a:pt x="1088490" y="433541"/>
                </a:cubicBezTo>
                <a:lnTo>
                  <a:pt x="936827" y="433761"/>
                </a:lnTo>
                <a:lnTo>
                  <a:pt x="936827" y="433628"/>
                </a:lnTo>
                <a:lnTo>
                  <a:pt x="596141" y="433628"/>
                </a:lnTo>
                <a:lnTo>
                  <a:pt x="596141" y="433843"/>
                </a:lnTo>
                <a:close/>
                <a:moveTo>
                  <a:pt x="298603" y="297603"/>
                </a:moveTo>
                <a:cubicBezTo>
                  <a:pt x="286863" y="297681"/>
                  <a:pt x="269521" y="311949"/>
                  <a:pt x="283083" y="334826"/>
                </a:cubicBezTo>
                <a:lnTo>
                  <a:pt x="326928" y="401425"/>
                </a:lnTo>
                <a:cubicBezTo>
                  <a:pt x="338380" y="419261"/>
                  <a:pt x="345214" y="418226"/>
                  <a:pt x="357067" y="418381"/>
                </a:cubicBezTo>
                <a:lnTo>
                  <a:pt x="618816" y="418381"/>
                </a:lnTo>
                <a:lnTo>
                  <a:pt x="618816" y="418381"/>
                </a:lnTo>
                <a:lnTo>
                  <a:pt x="857560" y="418381"/>
                </a:lnTo>
                <a:lnTo>
                  <a:pt x="857560" y="418381"/>
                </a:lnTo>
                <a:lnTo>
                  <a:pt x="1119308" y="418381"/>
                </a:lnTo>
                <a:cubicBezTo>
                  <a:pt x="1131162" y="418226"/>
                  <a:pt x="1137996" y="419261"/>
                  <a:pt x="1149448" y="401425"/>
                </a:cubicBezTo>
                <a:lnTo>
                  <a:pt x="1193293" y="334826"/>
                </a:lnTo>
                <a:cubicBezTo>
                  <a:pt x="1206854" y="311949"/>
                  <a:pt x="1189513" y="297680"/>
                  <a:pt x="1177772" y="297603"/>
                </a:cubicBezTo>
                <a:lnTo>
                  <a:pt x="936827" y="297954"/>
                </a:lnTo>
                <a:lnTo>
                  <a:pt x="936827" y="297690"/>
                </a:lnTo>
                <a:lnTo>
                  <a:pt x="596141" y="297690"/>
                </a:lnTo>
                <a:lnTo>
                  <a:pt x="596141" y="298036"/>
                </a:lnTo>
                <a:close/>
                <a:moveTo>
                  <a:pt x="198124" y="0"/>
                </a:moveTo>
                <a:lnTo>
                  <a:pt x="1813556" y="0"/>
                </a:lnTo>
                <a:cubicBezTo>
                  <a:pt x="1922977" y="0"/>
                  <a:pt x="2011680" y="88703"/>
                  <a:pt x="2011680" y="198124"/>
                </a:cubicBezTo>
                <a:lnTo>
                  <a:pt x="2011680" y="990596"/>
                </a:lnTo>
                <a:cubicBezTo>
                  <a:pt x="2011680" y="1100017"/>
                  <a:pt x="1922977" y="1188720"/>
                  <a:pt x="1813556" y="1188720"/>
                </a:cubicBezTo>
                <a:lnTo>
                  <a:pt x="198124" y="1188720"/>
                </a:lnTo>
                <a:cubicBezTo>
                  <a:pt x="88703" y="1188720"/>
                  <a:pt x="0" y="1100017"/>
                  <a:pt x="0" y="990596"/>
                </a:cubicBezTo>
                <a:lnTo>
                  <a:pt x="0" y="198124"/>
                </a:lnTo>
                <a:cubicBezTo>
                  <a:pt x="0" y="88703"/>
                  <a:pt x="88703" y="0"/>
                  <a:pt x="198124" y="0"/>
                </a:cubicBezTo>
                <a:close/>
              </a:path>
            </a:pathLst>
          </a:custGeom>
          <a:gradFill>
            <a:gsLst>
              <a:gs pos="0">
                <a:srgbClr val="16C88C"/>
              </a:gs>
              <a:gs pos="100000">
                <a:srgbClr val="046A90"/>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ru-RU" sz="1100"/>
          </a:p>
        </xdr:txBody>
      </xdr:sp>
    </xdr:grpSp>
    <xdr:clientData/>
  </xdr:twoCellAnchor>
  <xdr:twoCellAnchor>
    <xdr:from>
      <xdr:col>15</xdr:col>
      <xdr:colOff>218607</xdr:colOff>
      <xdr:row>3</xdr:row>
      <xdr:rowOff>162877</xdr:rowOff>
    </xdr:from>
    <xdr:to>
      <xdr:col>17</xdr:col>
      <xdr:colOff>590782</xdr:colOff>
      <xdr:row>9</xdr:row>
      <xdr:rowOff>34537</xdr:rowOff>
    </xdr:to>
    <xdr:grpSp>
      <xdr:nvGrpSpPr>
        <xdr:cNvPr id="55" name="Group 54">
          <a:extLst>
            <a:ext uri="{FF2B5EF4-FFF2-40B4-BE49-F238E27FC236}">
              <a16:creationId xmlns:a16="http://schemas.microsoft.com/office/drawing/2014/main" id="{00000000-0008-0000-0100-000037000000}"/>
            </a:ext>
          </a:extLst>
        </xdr:cNvPr>
        <xdr:cNvGrpSpPr/>
      </xdr:nvGrpSpPr>
      <xdr:grpSpPr>
        <a:xfrm>
          <a:off x="9148295" y="734377"/>
          <a:ext cx="1562800" cy="1014660"/>
          <a:chOff x="10705701" y="3556317"/>
          <a:chExt cx="2684384" cy="1662830"/>
        </a:xfrm>
      </xdr:grpSpPr>
      <xdr:graphicFrame macro="">
        <xdr:nvGraphicFramePr>
          <xdr:cNvPr id="56" name="Chart 55">
            <a:extLst>
              <a:ext uri="{FF2B5EF4-FFF2-40B4-BE49-F238E27FC236}">
                <a16:creationId xmlns:a16="http://schemas.microsoft.com/office/drawing/2014/main" id="{00000000-0008-0000-0100-000038000000}"/>
              </a:ext>
            </a:extLst>
          </xdr:cNvPr>
          <xdr:cNvGraphicFramePr/>
        </xdr:nvGraphicFramePr>
        <xdr:xfrm>
          <a:off x="11544967" y="3556317"/>
          <a:ext cx="1845118" cy="1659094"/>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57" name="Chart 56">
            <a:extLst>
              <a:ext uri="{FF2B5EF4-FFF2-40B4-BE49-F238E27FC236}">
                <a16:creationId xmlns:a16="http://schemas.microsoft.com/office/drawing/2014/main" id="{00000000-0008-0000-0100-000039000000}"/>
              </a:ext>
            </a:extLst>
          </xdr:cNvPr>
          <xdr:cNvGraphicFramePr/>
        </xdr:nvGraphicFramePr>
        <xdr:xfrm>
          <a:off x="10705701" y="3558538"/>
          <a:ext cx="1845116" cy="1660609"/>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8</xdr:col>
      <xdr:colOff>266156</xdr:colOff>
      <xdr:row>4</xdr:row>
      <xdr:rowOff>29526</xdr:rowOff>
    </xdr:from>
    <xdr:to>
      <xdr:col>11</xdr:col>
      <xdr:colOff>246267</xdr:colOff>
      <xdr:row>6</xdr:row>
      <xdr:rowOff>117967</xdr:rowOff>
    </xdr:to>
    <xdr:sp macro="" textlink="Processing!I15">
      <xdr:nvSpPr>
        <xdr:cNvPr id="58" name="TextBox 57">
          <a:extLst>
            <a:ext uri="{FF2B5EF4-FFF2-40B4-BE49-F238E27FC236}">
              <a16:creationId xmlns:a16="http://schemas.microsoft.com/office/drawing/2014/main" id="{00000000-0008-0000-0100-00003A000000}"/>
            </a:ext>
          </a:extLst>
        </xdr:cNvPr>
        <xdr:cNvSpPr txBox="1"/>
      </xdr:nvSpPr>
      <xdr:spPr>
        <a:xfrm>
          <a:off x="5028656" y="791526"/>
          <a:ext cx="1766049" cy="469441"/>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BAD9722-28F9-4168-ADBC-28E3E3CDE6E1}"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r"/>
            <a:t> 13 823</a:t>
          </a:fld>
          <a:endParaRPr lang="ru-RU" sz="25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8</xdr:col>
      <xdr:colOff>203365</xdr:colOff>
      <xdr:row>2</xdr:row>
      <xdr:rowOff>105727</xdr:rowOff>
    </xdr:from>
    <xdr:to>
      <xdr:col>11</xdr:col>
      <xdr:colOff>247754</xdr:colOff>
      <xdr:row>4</xdr:row>
      <xdr:rowOff>186535</xdr:rowOff>
    </xdr:to>
    <xdr:sp macro="" textlink="Processing!F1">
      <xdr:nvSpPr>
        <xdr:cNvPr id="59" name="TextBox 58">
          <a:extLst>
            <a:ext uri="{FF2B5EF4-FFF2-40B4-BE49-F238E27FC236}">
              <a16:creationId xmlns:a16="http://schemas.microsoft.com/office/drawing/2014/main" id="{00000000-0008-0000-0100-00003B000000}"/>
            </a:ext>
          </a:extLst>
        </xdr:cNvPr>
        <xdr:cNvSpPr txBox="1"/>
      </xdr:nvSpPr>
      <xdr:spPr>
        <a:xfrm>
          <a:off x="4965865" y="486727"/>
          <a:ext cx="1830327" cy="46180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529571-A635-4DB7-9214-5120FA3F494C}"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ctr"/>
            <a:t>Visitors &amp; Buyers</a:t>
          </a:fld>
          <a:endParaRPr lang="ru-RU" sz="14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11</xdr:col>
      <xdr:colOff>539596</xdr:colOff>
      <xdr:row>2</xdr:row>
      <xdr:rowOff>105727</xdr:rowOff>
    </xdr:from>
    <xdr:to>
      <xdr:col>14</xdr:col>
      <xdr:colOff>583988</xdr:colOff>
      <xdr:row>4</xdr:row>
      <xdr:rowOff>186535</xdr:rowOff>
    </xdr:to>
    <xdr:sp macro="" textlink="Processing!N5">
      <xdr:nvSpPr>
        <xdr:cNvPr id="60" name="TextBox 59">
          <a:extLst>
            <a:ext uri="{FF2B5EF4-FFF2-40B4-BE49-F238E27FC236}">
              <a16:creationId xmlns:a16="http://schemas.microsoft.com/office/drawing/2014/main" id="{00000000-0008-0000-0100-00003C000000}"/>
            </a:ext>
          </a:extLst>
        </xdr:cNvPr>
        <xdr:cNvSpPr txBox="1"/>
      </xdr:nvSpPr>
      <xdr:spPr>
        <a:xfrm>
          <a:off x="7088034" y="486727"/>
          <a:ext cx="1830329" cy="46180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36505C-FFC0-40A0-9AE2-34B1EB12DE6E}"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Funnel</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15</xdr:col>
      <xdr:colOff>285553</xdr:colOff>
      <xdr:row>2</xdr:row>
      <xdr:rowOff>105727</xdr:rowOff>
    </xdr:from>
    <xdr:to>
      <xdr:col>18</xdr:col>
      <xdr:colOff>329942</xdr:colOff>
      <xdr:row>4</xdr:row>
      <xdr:rowOff>186535</xdr:rowOff>
    </xdr:to>
    <xdr:sp macro="" textlink="Processing!N17">
      <xdr:nvSpPr>
        <xdr:cNvPr id="61" name="TextBox 60">
          <a:extLst>
            <a:ext uri="{FF2B5EF4-FFF2-40B4-BE49-F238E27FC236}">
              <a16:creationId xmlns:a16="http://schemas.microsoft.com/office/drawing/2014/main" id="{00000000-0008-0000-0100-00003D000000}"/>
            </a:ext>
          </a:extLst>
        </xdr:cNvPr>
        <xdr:cNvSpPr txBox="1"/>
      </xdr:nvSpPr>
      <xdr:spPr>
        <a:xfrm>
          <a:off x="9215241" y="486727"/>
          <a:ext cx="1830326" cy="46180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0D4CD2-E935-449F-92DA-408652B8D58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Roadmap</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19</xdr:col>
      <xdr:colOff>35725</xdr:colOff>
      <xdr:row>2</xdr:row>
      <xdr:rowOff>105727</xdr:rowOff>
    </xdr:from>
    <xdr:to>
      <xdr:col>22</xdr:col>
      <xdr:colOff>80116</xdr:colOff>
      <xdr:row>4</xdr:row>
      <xdr:rowOff>186535</xdr:rowOff>
    </xdr:to>
    <xdr:sp macro="" textlink="Processing!S2">
      <xdr:nvSpPr>
        <xdr:cNvPr id="62" name="TextBox 61">
          <a:extLst>
            <a:ext uri="{FF2B5EF4-FFF2-40B4-BE49-F238E27FC236}">
              <a16:creationId xmlns:a16="http://schemas.microsoft.com/office/drawing/2014/main" id="{00000000-0008-0000-0100-00003E000000}"/>
            </a:ext>
          </a:extLst>
        </xdr:cNvPr>
        <xdr:cNvSpPr txBox="1"/>
      </xdr:nvSpPr>
      <xdr:spPr>
        <a:xfrm>
          <a:off x="11346663" y="486727"/>
          <a:ext cx="1830328" cy="461808"/>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C4B1D6-8BB7-439B-8F06-B2F52B972E1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Volume</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16</xdr:col>
      <xdr:colOff>581162</xdr:colOff>
      <xdr:row>4</xdr:row>
      <xdr:rowOff>29526</xdr:rowOff>
    </xdr:from>
    <xdr:to>
      <xdr:col>18</xdr:col>
      <xdr:colOff>266141</xdr:colOff>
      <xdr:row>6</xdr:row>
      <xdr:rowOff>117967</xdr:rowOff>
    </xdr:to>
    <xdr:sp macro="" textlink="Processing!R17">
      <xdr:nvSpPr>
        <xdr:cNvPr id="63" name="TextBox 62">
          <a:extLst>
            <a:ext uri="{FF2B5EF4-FFF2-40B4-BE49-F238E27FC236}">
              <a16:creationId xmlns:a16="http://schemas.microsoft.com/office/drawing/2014/main" id="{00000000-0008-0000-0100-00003F000000}"/>
            </a:ext>
          </a:extLst>
        </xdr:cNvPr>
        <xdr:cNvSpPr txBox="1"/>
      </xdr:nvSpPr>
      <xdr:spPr>
        <a:xfrm>
          <a:off x="10106162" y="791526"/>
          <a:ext cx="875604" cy="469441"/>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978D1C3-3E0B-47FB-A36C-E5C987A4E6A2}"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83%</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266156</xdr:colOff>
      <xdr:row>4</xdr:row>
      <xdr:rowOff>29526</xdr:rowOff>
    </xdr:from>
    <xdr:to>
      <xdr:col>14</xdr:col>
      <xdr:colOff>556868</xdr:colOff>
      <xdr:row>6</xdr:row>
      <xdr:rowOff>117967</xdr:rowOff>
    </xdr:to>
    <xdr:sp macro="" textlink="Processing!O13">
      <xdr:nvSpPr>
        <xdr:cNvPr id="64" name="TextBox 63">
          <a:extLst>
            <a:ext uri="{FF2B5EF4-FFF2-40B4-BE49-F238E27FC236}">
              <a16:creationId xmlns:a16="http://schemas.microsoft.com/office/drawing/2014/main" id="{00000000-0008-0000-0100-000040000000}"/>
            </a:ext>
          </a:extLst>
        </xdr:cNvPr>
        <xdr:cNvSpPr txBox="1"/>
      </xdr:nvSpPr>
      <xdr:spPr>
        <a:xfrm>
          <a:off x="8005219" y="791526"/>
          <a:ext cx="886024" cy="469441"/>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81975AE-5527-4B7C-8401-B4B47834F5FA}"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21%</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19</xdr:col>
      <xdr:colOff>199208</xdr:colOff>
      <xdr:row>4</xdr:row>
      <xdr:rowOff>29526</xdr:rowOff>
    </xdr:from>
    <xdr:to>
      <xdr:col>22</xdr:col>
      <xdr:colOff>68744</xdr:colOff>
      <xdr:row>6</xdr:row>
      <xdr:rowOff>117967</xdr:rowOff>
    </xdr:to>
    <xdr:sp macro="" textlink="Processing!J30">
      <xdr:nvSpPr>
        <xdr:cNvPr id="65" name="TextBox 64">
          <a:extLst>
            <a:ext uri="{FF2B5EF4-FFF2-40B4-BE49-F238E27FC236}">
              <a16:creationId xmlns:a16="http://schemas.microsoft.com/office/drawing/2014/main" id="{00000000-0008-0000-0100-000041000000}"/>
            </a:ext>
          </a:extLst>
        </xdr:cNvPr>
        <xdr:cNvSpPr txBox="1"/>
      </xdr:nvSpPr>
      <xdr:spPr>
        <a:xfrm>
          <a:off x="11510146" y="791526"/>
          <a:ext cx="1655473" cy="469441"/>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ADFFB18-6253-459B-A59A-8FEEBA778ABD}" type="TxLink">
            <a:rPr lang="en-US" sz="2500" b="0" i="0" u="none" strike="noStrike">
              <a:solidFill>
                <a:schemeClr val="bg1"/>
              </a:solidFill>
              <a:latin typeface="Aptos Narrow"/>
              <a:ea typeface="Tahoma" panose="020B0604030504040204" pitchFamily="34" charset="0"/>
              <a:cs typeface="Calibri" panose="020F0502020204030204" pitchFamily="34" charset="0"/>
            </a:rPr>
            <a:pPr marL="0" indent="0" algn="r"/>
            <a:t> $860,520 </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69032</xdr:colOff>
      <xdr:row>6</xdr:row>
      <xdr:rowOff>25716</xdr:rowOff>
    </xdr:from>
    <xdr:to>
      <xdr:col>14</xdr:col>
      <xdr:colOff>152134</xdr:colOff>
      <xdr:row>9</xdr:row>
      <xdr:rowOff>120583</xdr:rowOff>
    </xdr:to>
    <xdr:graphicFrame macro="">
      <xdr:nvGraphicFramePr>
        <xdr:cNvPr id="69" name="Chart 68">
          <a:extLst>
            <a:ext uri="{FF2B5EF4-FFF2-40B4-BE49-F238E27FC236}">
              <a16:creationId xmlns:a16="http://schemas.microsoft.com/office/drawing/2014/main" id="{00000000-0008-0000-01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304256</xdr:colOff>
      <xdr:row>7</xdr:row>
      <xdr:rowOff>21906</xdr:rowOff>
    </xdr:from>
    <xdr:to>
      <xdr:col>14</xdr:col>
      <xdr:colOff>594968</xdr:colOff>
      <xdr:row>9</xdr:row>
      <xdr:rowOff>110347</xdr:rowOff>
    </xdr:to>
    <xdr:sp macro="" textlink="Processing!O3">
      <xdr:nvSpPr>
        <xdr:cNvPr id="70" name="TextBox 69">
          <a:extLst>
            <a:ext uri="{FF2B5EF4-FFF2-40B4-BE49-F238E27FC236}">
              <a16:creationId xmlns:a16="http://schemas.microsoft.com/office/drawing/2014/main" id="{00000000-0008-0000-0100-000046000000}"/>
            </a:ext>
          </a:extLst>
        </xdr:cNvPr>
        <xdr:cNvSpPr txBox="1"/>
      </xdr:nvSpPr>
      <xdr:spPr>
        <a:xfrm>
          <a:off x="8043319" y="1355406"/>
          <a:ext cx="886024" cy="469441"/>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C15907C-02CC-4033-9E1F-2A395959F14D}" type="TxLink">
            <a:rPr lang="en-US" sz="1800" b="0" i="0" u="none" strike="noStrike">
              <a:solidFill>
                <a:schemeClr val="bg1"/>
              </a:solidFill>
              <a:latin typeface="Aptos Narrow"/>
              <a:ea typeface="Tahoma" panose="020B0604030504040204" pitchFamily="34" charset="0"/>
              <a:cs typeface="Calibri" panose="020F0502020204030204" pitchFamily="34" charset="0"/>
            </a:rPr>
            <a:pPr marL="0" indent="0" algn="r"/>
            <a:t>54%</a:t>
          </a:fld>
          <a:endParaRPr lang="ru-RU" sz="40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408084</xdr:colOff>
      <xdr:row>6</xdr:row>
      <xdr:rowOff>52386</xdr:rowOff>
    </xdr:from>
    <xdr:to>
      <xdr:col>15</xdr:col>
      <xdr:colOff>183740</xdr:colOff>
      <xdr:row>8</xdr:row>
      <xdr:rowOff>22513</xdr:rowOff>
    </xdr:to>
    <xdr:sp macro="" textlink="Processing!N3">
      <xdr:nvSpPr>
        <xdr:cNvPr id="71" name="TextBox 70">
          <a:extLst>
            <a:ext uri="{FF2B5EF4-FFF2-40B4-BE49-F238E27FC236}">
              <a16:creationId xmlns:a16="http://schemas.microsoft.com/office/drawing/2014/main" id="{00000000-0008-0000-0100-000047000000}"/>
            </a:ext>
          </a:extLst>
        </xdr:cNvPr>
        <xdr:cNvSpPr txBox="1"/>
      </xdr:nvSpPr>
      <xdr:spPr>
        <a:xfrm>
          <a:off x="8147147" y="1195386"/>
          <a:ext cx="966281" cy="351127"/>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100" b="0" i="0" u="none" strike="noStrike">
              <a:solidFill>
                <a:schemeClr val="bg1"/>
              </a:solidFill>
              <a:latin typeface="Aptos Narrow"/>
            </a:rPr>
            <a:pPr algn="ctr"/>
            <a:t>Buyers</a:t>
          </a:fld>
          <a:endParaRPr lang="ru-RU" sz="1800" b="0">
            <a:solidFill>
              <a:schemeClr val="bg1"/>
            </a:solidFill>
          </a:endParaRPr>
        </a:p>
      </xdr:txBody>
    </xdr:sp>
    <xdr:clientData/>
  </xdr:twoCellAnchor>
  <xdr:twoCellAnchor>
    <xdr:from>
      <xdr:col>17</xdr:col>
      <xdr:colOff>127777</xdr:colOff>
      <xdr:row>7</xdr:row>
      <xdr:rowOff>44766</xdr:rowOff>
    </xdr:from>
    <xdr:to>
      <xdr:col>18</xdr:col>
      <xdr:colOff>463321</xdr:colOff>
      <xdr:row>9</xdr:row>
      <xdr:rowOff>14893</xdr:rowOff>
    </xdr:to>
    <xdr:sp macro="" textlink="Processing!P16">
      <xdr:nvSpPr>
        <xdr:cNvPr id="72" name="TextBox 71">
          <a:extLst>
            <a:ext uri="{FF2B5EF4-FFF2-40B4-BE49-F238E27FC236}">
              <a16:creationId xmlns:a16="http://schemas.microsoft.com/office/drawing/2014/main" id="{00000000-0008-0000-0100-000048000000}"/>
            </a:ext>
          </a:extLst>
        </xdr:cNvPr>
        <xdr:cNvSpPr txBox="1"/>
      </xdr:nvSpPr>
      <xdr:spPr>
        <a:xfrm>
          <a:off x="10248090" y="1378266"/>
          <a:ext cx="930856" cy="351127"/>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FAEFD7-847C-430E-8A5E-E99B75D07DB6}" type="TxLink">
            <a:rPr lang="en-US" sz="1200" b="0" i="0" u="none" strike="noStrike">
              <a:solidFill>
                <a:schemeClr val="bg1"/>
              </a:solidFill>
              <a:latin typeface="Aptos Narrow"/>
            </a:rPr>
            <a:pPr algn="ctr"/>
            <a:t>Advert</a:t>
          </a:fld>
          <a:endParaRPr lang="ru-RU" sz="2000" b="0">
            <a:solidFill>
              <a:schemeClr val="bg1"/>
            </a:solidFill>
          </a:endParaRPr>
        </a:p>
      </xdr:txBody>
    </xdr:sp>
    <xdr:clientData/>
  </xdr:twoCellAnchor>
  <xdr:twoCellAnchor>
    <xdr:from>
      <xdr:col>17</xdr:col>
      <xdr:colOff>120157</xdr:colOff>
      <xdr:row>6</xdr:row>
      <xdr:rowOff>52386</xdr:rowOff>
    </xdr:from>
    <xdr:to>
      <xdr:col>18</xdr:col>
      <xdr:colOff>455701</xdr:colOff>
      <xdr:row>8</xdr:row>
      <xdr:rowOff>22513</xdr:rowOff>
    </xdr:to>
    <xdr:sp macro="" textlink="Processing!O16">
      <xdr:nvSpPr>
        <xdr:cNvPr id="73" name="TextBox 72">
          <a:extLst>
            <a:ext uri="{FF2B5EF4-FFF2-40B4-BE49-F238E27FC236}">
              <a16:creationId xmlns:a16="http://schemas.microsoft.com/office/drawing/2014/main" id="{00000000-0008-0000-0100-000049000000}"/>
            </a:ext>
          </a:extLst>
        </xdr:cNvPr>
        <xdr:cNvSpPr txBox="1"/>
      </xdr:nvSpPr>
      <xdr:spPr>
        <a:xfrm>
          <a:off x="10240470" y="1195386"/>
          <a:ext cx="930856" cy="351127"/>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74C60A-4DF8-41DD-857F-ABA7ADB1B3ED}" type="TxLink">
            <a:rPr lang="en-US" sz="1100" b="0" i="0" u="none" strike="noStrike">
              <a:solidFill>
                <a:schemeClr val="bg1"/>
              </a:solidFill>
              <a:latin typeface="Aptos Narrow"/>
            </a:rPr>
            <a:pPr algn="ctr"/>
            <a:t>Tasks</a:t>
          </a:fld>
          <a:endParaRPr lang="ru-RU" sz="1800" b="0">
            <a:solidFill>
              <a:schemeClr val="bg1"/>
            </a:solidFill>
          </a:endParaRPr>
        </a:p>
      </xdr:txBody>
    </xdr:sp>
    <xdr:clientData/>
  </xdr:twoCellAnchor>
  <xdr:twoCellAnchor>
    <xdr:from>
      <xdr:col>11</xdr:col>
      <xdr:colOff>126818</xdr:colOff>
      <xdr:row>11</xdr:row>
      <xdr:rowOff>21906</xdr:rowOff>
    </xdr:from>
    <xdr:to>
      <xdr:col>12</xdr:col>
      <xdr:colOff>150926</xdr:colOff>
      <xdr:row>12</xdr:row>
      <xdr:rowOff>182533</xdr:rowOff>
    </xdr:to>
    <xdr:sp macro="" textlink="Processing!F2">
      <xdr:nvSpPr>
        <xdr:cNvPr id="74" name="TextBox 73">
          <a:extLst>
            <a:ext uri="{FF2B5EF4-FFF2-40B4-BE49-F238E27FC236}">
              <a16:creationId xmlns:a16="http://schemas.microsoft.com/office/drawing/2014/main" id="{00000000-0008-0000-0100-00004A000000}"/>
            </a:ext>
          </a:extLst>
        </xdr:cNvPr>
        <xdr:cNvSpPr txBox="1"/>
      </xdr:nvSpPr>
      <xdr:spPr>
        <a:xfrm>
          <a:off x="6675256" y="2117406"/>
          <a:ext cx="619420"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EE40182-1A2D-4676-A7ED-7233EC3D41B3}" type="TxLink">
            <a:rPr lang="en-US" sz="1100" b="0" i="0" u="none" strike="noStrike">
              <a:solidFill>
                <a:srgbClr val="000000"/>
              </a:solidFill>
              <a:latin typeface="Aptos Narrow"/>
              <a:ea typeface="+mn-ea"/>
              <a:cs typeface="+mn-cs"/>
            </a:rPr>
            <a:pPr marL="0" indent="0" algn="l"/>
            <a:t>Visitors</a:t>
          </a:fld>
          <a:endParaRPr lang="ru-RU" sz="1200" b="1" i="0" u="none" strike="noStrike">
            <a:solidFill>
              <a:srgbClr val="000000"/>
            </a:solidFill>
            <a:latin typeface="Aptos Narrow"/>
            <a:ea typeface="+mn-ea"/>
            <a:cs typeface="+mn-cs"/>
          </a:endParaRPr>
        </a:p>
      </xdr:txBody>
    </xdr:sp>
    <xdr:clientData/>
  </xdr:twoCellAnchor>
  <xdr:twoCellAnchor>
    <xdr:from>
      <xdr:col>12</xdr:col>
      <xdr:colOff>27758</xdr:colOff>
      <xdr:row>11</xdr:row>
      <xdr:rowOff>21906</xdr:rowOff>
    </xdr:from>
    <xdr:to>
      <xdr:col>13</xdr:col>
      <xdr:colOff>238568</xdr:colOff>
      <xdr:row>12</xdr:row>
      <xdr:rowOff>182533</xdr:rowOff>
    </xdr:to>
    <xdr:sp macro="" textlink="Processing!I15">
      <xdr:nvSpPr>
        <xdr:cNvPr id="75" name="TextBox 74">
          <a:extLst>
            <a:ext uri="{FF2B5EF4-FFF2-40B4-BE49-F238E27FC236}">
              <a16:creationId xmlns:a16="http://schemas.microsoft.com/office/drawing/2014/main" id="{00000000-0008-0000-0100-00004B000000}"/>
            </a:ext>
          </a:extLst>
        </xdr:cNvPr>
        <xdr:cNvSpPr txBox="1"/>
      </xdr:nvSpPr>
      <xdr:spPr>
        <a:xfrm>
          <a:off x="7171508" y="2117406"/>
          <a:ext cx="806123"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8E00DDE-C907-4B9B-A923-A0C3D59E1619}" type="TxLink">
            <a:rPr lang="en-US" sz="1100" b="1" i="0" u="none" strike="noStrike">
              <a:solidFill>
                <a:srgbClr val="000000"/>
              </a:solidFill>
              <a:latin typeface="Aptos Narrow"/>
              <a:ea typeface="+mn-ea"/>
              <a:cs typeface="+mn-cs"/>
            </a:rPr>
            <a:pPr marL="0" indent="0" algn="l"/>
            <a:t> 13 823</a:t>
          </a:fld>
          <a:endParaRPr lang="ru-RU" sz="1200" b="1" i="0" u="none" strike="noStrike">
            <a:solidFill>
              <a:srgbClr val="000000"/>
            </a:solidFill>
            <a:latin typeface="Aptos Narrow"/>
            <a:ea typeface="+mn-ea"/>
            <a:cs typeface="+mn-cs"/>
          </a:endParaRPr>
        </a:p>
      </xdr:txBody>
    </xdr:sp>
    <xdr:clientData/>
  </xdr:twoCellAnchor>
  <xdr:twoCellAnchor>
    <xdr:from>
      <xdr:col>13</xdr:col>
      <xdr:colOff>248738</xdr:colOff>
      <xdr:row>11</xdr:row>
      <xdr:rowOff>21906</xdr:rowOff>
    </xdr:from>
    <xdr:to>
      <xdr:col>14</xdr:col>
      <xdr:colOff>272847</xdr:colOff>
      <xdr:row>12</xdr:row>
      <xdr:rowOff>182533</xdr:rowOff>
    </xdr:to>
    <xdr:sp macro="" textlink="Processing!G2">
      <xdr:nvSpPr>
        <xdr:cNvPr id="76" name="TextBox 75">
          <a:extLst>
            <a:ext uri="{FF2B5EF4-FFF2-40B4-BE49-F238E27FC236}">
              <a16:creationId xmlns:a16="http://schemas.microsoft.com/office/drawing/2014/main" id="{00000000-0008-0000-0100-00004C000000}"/>
            </a:ext>
          </a:extLst>
        </xdr:cNvPr>
        <xdr:cNvSpPr txBox="1"/>
      </xdr:nvSpPr>
      <xdr:spPr>
        <a:xfrm>
          <a:off x="7987801" y="2117406"/>
          <a:ext cx="619421"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74C33FC-175D-41E3-913A-77C6EEAEC7B3}" type="TxLink">
            <a:rPr lang="en-US" sz="1100" b="0" i="0" u="none" strike="noStrike">
              <a:solidFill>
                <a:srgbClr val="000000"/>
              </a:solidFill>
              <a:latin typeface="Aptos Narrow"/>
              <a:ea typeface="+mn-ea"/>
              <a:cs typeface="+mn-cs"/>
            </a:rPr>
            <a:pPr marL="0" indent="0" algn="l"/>
            <a:t>Buyers</a:t>
          </a:fld>
          <a:endParaRPr lang="ru-RU" sz="1200" b="1" i="0" u="none" strike="noStrike">
            <a:solidFill>
              <a:srgbClr val="000000"/>
            </a:solidFill>
            <a:latin typeface="Aptos Narrow"/>
            <a:ea typeface="+mn-ea"/>
            <a:cs typeface="+mn-cs"/>
          </a:endParaRPr>
        </a:p>
      </xdr:txBody>
    </xdr:sp>
    <xdr:clientData/>
  </xdr:twoCellAnchor>
  <xdr:twoCellAnchor>
    <xdr:from>
      <xdr:col>14</xdr:col>
      <xdr:colOff>96339</xdr:colOff>
      <xdr:row>11</xdr:row>
      <xdr:rowOff>21906</xdr:rowOff>
    </xdr:from>
    <xdr:to>
      <xdr:col>15</xdr:col>
      <xdr:colOff>252694</xdr:colOff>
      <xdr:row>12</xdr:row>
      <xdr:rowOff>182533</xdr:rowOff>
    </xdr:to>
    <xdr:sp macro="" textlink="Processing!J15">
      <xdr:nvSpPr>
        <xdr:cNvPr id="77" name="TextBox 76">
          <a:extLst>
            <a:ext uri="{FF2B5EF4-FFF2-40B4-BE49-F238E27FC236}">
              <a16:creationId xmlns:a16="http://schemas.microsoft.com/office/drawing/2014/main" id="{00000000-0008-0000-0100-00004D000000}"/>
            </a:ext>
          </a:extLst>
        </xdr:cNvPr>
        <xdr:cNvSpPr txBox="1"/>
      </xdr:nvSpPr>
      <xdr:spPr>
        <a:xfrm>
          <a:off x="8430714" y="2117406"/>
          <a:ext cx="751668"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3D10E25-7F05-4B32-9C1E-81129B0B005C}" type="TxLink">
            <a:rPr lang="en-US" sz="1100" b="1" i="0" u="none" strike="noStrike">
              <a:solidFill>
                <a:srgbClr val="000000"/>
              </a:solidFill>
              <a:latin typeface="Aptos Narrow"/>
              <a:ea typeface="+mn-ea"/>
              <a:cs typeface="+mn-cs"/>
            </a:rPr>
            <a:pPr marL="0" indent="0" algn="l"/>
            <a:t> 7 520</a:t>
          </a:fld>
          <a:endParaRPr lang="ru-RU" sz="1200" b="1" i="0" u="none" strike="noStrike">
            <a:solidFill>
              <a:srgbClr val="000000"/>
            </a:solidFill>
            <a:latin typeface="Aptos Narrow"/>
            <a:ea typeface="+mn-ea"/>
            <a:cs typeface="+mn-cs"/>
          </a:endParaRPr>
        </a:p>
      </xdr:txBody>
    </xdr:sp>
    <xdr:clientData/>
  </xdr:twoCellAnchor>
  <xdr:twoCellAnchor>
    <xdr:from>
      <xdr:col>15</xdr:col>
      <xdr:colOff>308066</xdr:colOff>
      <xdr:row>11</xdr:row>
      <xdr:rowOff>21906</xdr:rowOff>
    </xdr:from>
    <xdr:to>
      <xdr:col>16</xdr:col>
      <xdr:colOff>332174</xdr:colOff>
      <xdr:row>12</xdr:row>
      <xdr:rowOff>182533</xdr:rowOff>
    </xdr:to>
    <xdr:sp macro="" textlink="Processing!H2">
      <xdr:nvSpPr>
        <xdr:cNvPr id="78" name="TextBox 77">
          <a:extLst>
            <a:ext uri="{FF2B5EF4-FFF2-40B4-BE49-F238E27FC236}">
              <a16:creationId xmlns:a16="http://schemas.microsoft.com/office/drawing/2014/main" id="{00000000-0008-0000-0100-00004E000000}"/>
            </a:ext>
          </a:extLst>
        </xdr:cNvPr>
        <xdr:cNvSpPr txBox="1"/>
      </xdr:nvSpPr>
      <xdr:spPr>
        <a:xfrm>
          <a:off x="9237754" y="2117406"/>
          <a:ext cx="619420"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089D711-A018-4CE6-8716-DED881F979F9}"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16</xdr:col>
      <xdr:colOff>50619</xdr:colOff>
      <xdr:row>11</xdr:row>
      <xdr:rowOff>21906</xdr:rowOff>
    </xdr:from>
    <xdr:to>
      <xdr:col>17</xdr:col>
      <xdr:colOff>206974</xdr:colOff>
      <xdr:row>12</xdr:row>
      <xdr:rowOff>182533</xdr:rowOff>
    </xdr:to>
    <xdr:sp macro="" textlink="Processing!K15">
      <xdr:nvSpPr>
        <xdr:cNvPr id="79" name="TextBox 78">
          <a:extLst>
            <a:ext uri="{FF2B5EF4-FFF2-40B4-BE49-F238E27FC236}">
              <a16:creationId xmlns:a16="http://schemas.microsoft.com/office/drawing/2014/main" id="{00000000-0008-0000-0100-00004F000000}"/>
            </a:ext>
          </a:extLst>
        </xdr:cNvPr>
        <xdr:cNvSpPr txBox="1"/>
      </xdr:nvSpPr>
      <xdr:spPr>
        <a:xfrm>
          <a:off x="9575619" y="2117406"/>
          <a:ext cx="751668"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EB7C73-78AB-484C-A737-874276C74C91}" type="TxLink">
            <a:rPr lang="en-US" sz="1100" b="1" i="0" u="none" strike="noStrike">
              <a:solidFill>
                <a:srgbClr val="000000"/>
              </a:solidFill>
              <a:latin typeface="Aptos Narrow"/>
              <a:ea typeface="+mn-ea"/>
              <a:cs typeface="+mn-cs"/>
            </a:rPr>
            <a:pPr marL="0" indent="0" algn="l"/>
            <a:t> 2 269</a:t>
          </a:fld>
          <a:endParaRPr lang="ru-RU" sz="1200" b="1" i="0" u="none" strike="noStrike">
            <a:solidFill>
              <a:srgbClr val="000000"/>
            </a:solidFill>
            <a:latin typeface="Aptos Narrow"/>
            <a:ea typeface="+mn-ea"/>
            <a:cs typeface="+mn-cs"/>
          </a:endParaRPr>
        </a:p>
      </xdr:txBody>
    </xdr:sp>
    <xdr:clientData/>
  </xdr:twoCellAnchor>
  <xdr:twoCellAnchor>
    <xdr:from>
      <xdr:col>11</xdr:col>
      <xdr:colOff>1088</xdr:colOff>
      <xdr:row>11</xdr:row>
      <xdr:rowOff>124776</xdr:rowOff>
    </xdr:from>
    <xdr:to>
      <xdr:col>11</xdr:col>
      <xdr:colOff>141114</xdr:colOff>
      <xdr:row>12</xdr:row>
      <xdr:rowOff>79307</xdr:rowOff>
    </xdr:to>
    <xdr:sp macro="" textlink="">
      <xdr:nvSpPr>
        <xdr:cNvPr id="80" name="Oval 79">
          <a:extLst>
            <a:ext uri="{FF2B5EF4-FFF2-40B4-BE49-F238E27FC236}">
              <a16:creationId xmlns:a16="http://schemas.microsoft.com/office/drawing/2014/main" id="{00000000-0008-0000-0100-000050000000}"/>
            </a:ext>
          </a:extLst>
        </xdr:cNvPr>
        <xdr:cNvSpPr/>
      </xdr:nvSpPr>
      <xdr:spPr>
        <a:xfrm>
          <a:off x="6549526" y="2220276"/>
          <a:ext cx="140026" cy="145031"/>
        </a:xfrm>
        <a:prstGeom prst="ellipse">
          <a:avLst/>
        </a:prstGeom>
        <a:solidFill>
          <a:srgbClr val="E1541C">
            <a:alpha val="25000"/>
          </a:srgbClr>
        </a:solidFill>
        <a:ln w="12700">
          <a:solidFill>
            <a:srgbClr val="E1541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13</xdr:col>
      <xdr:colOff>130628</xdr:colOff>
      <xdr:row>11</xdr:row>
      <xdr:rowOff>124776</xdr:rowOff>
    </xdr:from>
    <xdr:to>
      <xdr:col>13</xdr:col>
      <xdr:colOff>270654</xdr:colOff>
      <xdr:row>12</xdr:row>
      <xdr:rowOff>79307</xdr:rowOff>
    </xdr:to>
    <xdr:sp macro="" textlink="">
      <xdr:nvSpPr>
        <xdr:cNvPr id="81" name="Oval 80">
          <a:extLst>
            <a:ext uri="{FF2B5EF4-FFF2-40B4-BE49-F238E27FC236}">
              <a16:creationId xmlns:a16="http://schemas.microsoft.com/office/drawing/2014/main" id="{00000000-0008-0000-0100-000051000000}"/>
            </a:ext>
          </a:extLst>
        </xdr:cNvPr>
        <xdr:cNvSpPr/>
      </xdr:nvSpPr>
      <xdr:spPr>
        <a:xfrm>
          <a:off x="7869691" y="2220276"/>
          <a:ext cx="140026" cy="145031"/>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206829</xdr:colOff>
      <xdr:row>11</xdr:row>
      <xdr:rowOff>124776</xdr:rowOff>
    </xdr:from>
    <xdr:to>
      <xdr:col>15</xdr:col>
      <xdr:colOff>321850</xdr:colOff>
      <xdr:row>12</xdr:row>
      <xdr:rowOff>79307</xdr:rowOff>
    </xdr:to>
    <xdr:sp macro="" textlink="">
      <xdr:nvSpPr>
        <xdr:cNvPr id="82" name="Oval 81">
          <a:extLst>
            <a:ext uri="{FF2B5EF4-FFF2-40B4-BE49-F238E27FC236}">
              <a16:creationId xmlns:a16="http://schemas.microsoft.com/office/drawing/2014/main" id="{00000000-0008-0000-0100-000052000000}"/>
            </a:ext>
          </a:extLst>
        </xdr:cNvPr>
        <xdr:cNvSpPr/>
      </xdr:nvSpPr>
      <xdr:spPr>
        <a:xfrm>
          <a:off x="9136517" y="2220276"/>
          <a:ext cx="115021" cy="145031"/>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20</xdr:col>
      <xdr:colOff>543062</xdr:colOff>
      <xdr:row>13</xdr:row>
      <xdr:rowOff>10476</xdr:rowOff>
    </xdr:from>
    <xdr:to>
      <xdr:col>21</xdr:col>
      <xdr:colOff>87775</xdr:colOff>
      <xdr:row>13</xdr:row>
      <xdr:rowOff>155507</xdr:rowOff>
    </xdr:to>
    <xdr:sp macro="" textlink="">
      <xdr:nvSpPr>
        <xdr:cNvPr id="83" name="Oval 82">
          <a:extLst>
            <a:ext uri="{FF2B5EF4-FFF2-40B4-BE49-F238E27FC236}">
              <a16:creationId xmlns:a16="http://schemas.microsoft.com/office/drawing/2014/main" id="{00000000-0008-0000-0100-000053000000}"/>
            </a:ext>
          </a:extLst>
        </xdr:cNvPr>
        <xdr:cNvSpPr/>
      </xdr:nvSpPr>
      <xdr:spPr>
        <a:xfrm>
          <a:off x="12449312" y="2486976"/>
          <a:ext cx="140026" cy="145031"/>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21</xdr:col>
      <xdr:colOff>81099</xdr:colOff>
      <xdr:row>12</xdr:row>
      <xdr:rowOff>105726</xdr:rowOff>
    </xdr:from>
    <xdr:to>
      <xdr:col>22</xdr:col>
      <xdr:colOff>105207</xdr:colOff>
      <xdr:row>14</xdr:row>
      <xdr:rowOff>75853</xdr:rowOff>
    </xdr:to>
    <xdr:sp macro="" textlink="Processing!N12">
      <xdr:nvSpPr>
        <xdr:cNvPr id="84" name="TextBox 83">
          <a:extLst>
            <a:ext uri="{FF2B5EF4-FFF2-40B4-BE49-F238E27FC236}">
              <a16:creationId xmlns:a16="http://schemas.microsoft.com/office/drawing/2014/main" id="{00000000-0008-0000-0100-000054000000}"/>
            </a:ext>
          </a:extLst>
        </xdr:cNvPr>
        <xdr:cNvSpPr txBox="1"/>
      </xdr:nvSpPr>
      <xdr:spPr>
        <a:xfrm>
          <a:off x="12582662" y="2391726"/>
          <a:ext cx="619420"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1AB4450-48F0-4A64-A330-DE1C5421B5DC}"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20</xdr:col>
      <xdr:colOff>380456</xdr:colOff>
      <xdr:row>13</xdr:row>
      <xdr:rowOff>82867</xdr:rowOff>
    </xdr:from>
    <xdr:to>
      <xdr:col>22</xdr:col>
      <xdr:colOff>75855</xdr:colOff>
      <xdr:row>15</xdr:row>
      <xdr:rowOff>163675</xdr:rowOff>
    </xdr:to>
    <xdr:sp macro="" textlink="Processing!O2">
      <xdr:nvSpPr>
        <xdr:cNvPr id="85" name="TextBox 84">
          <a:extLst>
            <a:ext uri="{FF2B5EF4-FFF2-40B4-BE49-F238E27FC236}">
              <a16:creationId xmlns:a16="http://schemas.microsoft.com/office/drawing/2014/main" id="{00000000-0008-0000-0100-000055000000}"/>
            </a:ext>
          </a:extLst>
        </xdr:cNvPr>
        <xdr:cNvSpPr txBox="1"/>
      </xdr:nvSpPr>
      <xdr:spPr>
        <a:xfrm>
          <a:off x="12286706" y="2559367"/>
          <a:ext cx="886024" cy="461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E21FBE3-341C-4637-8BDD-9B35C940AA80}" type="TxLink">
            <a:rPr lang="en-US" sz="1800" b="0" i="0" u="none" strike="noStrike">
              <a:solidFill>
                <a:srgbClr val="000000"/>
              </a:solidFill>
              <a:latin typeface="Aptos Narrow"/>
              <a:ea typeface="Tahoma" panose="020B0604030504040204" pitchFamily="34" charset="0"/>
              <a:cs typeface="Calibri" panose="020F0502020204030204" pitchFamily="34" charset="0"/>
            </a:rPr>
            <a:pPr marL="0" indent="0" algn="r"/>
            <a:t>16%</a:t>
          </a:fld>
          <a:endParaRPr lang="ru-RU" sz="32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editAs="oneCell">
    <xdr:from>
      <xdr:col>4</xdr:col>
      <xdr:colOff>130628</xdr:colOff>
      <xdr:row>26</xdr:row>
      <xdr:rowOff>155256</xdr:rowOff>
    </xdr:from>
    <xdr:to>
      <xdr:col>7</xdr:col>
      <xdr:colOff>376320</xdr:colOff>
      <xdr:row>29</xdr:row>
      <xdr:rowOff>26481</xdr:rowOff>
    </xdr:to>
    <mc:AlternateContent xmlns:mc="http://schemas.openxmlformats.org/markup-compatibility/2006">
      <mc:Choice xmlns:a14="http://schemas.microsoft.com/office/drawing/2010/main" Requires="a14">
        <xdr:graphicFrame macro="">
          <xdr:nvGraphicFramePr>
            <xdr:cNvPr id="96" name="Year 2">
              <a:extLst>
                <a:ext uri="{FF2B5EF4-FFF2-40B4-BE49-F238E27FC236}">
                  <a16:creationId xmlns:a16="http://schemas.microsoft.com/office/drawing/2014/main" id="{00000000-0008-0000-0100-00006000000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2511878" y="5108256"/>
              <a:ext cx="2031630" cy="4427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130628</xdr:colOff>
      <xdr:row>29</xdr:row>
      <xdr:rowOff>2857</xdr:rowOff>
    </xdr:from>
    <xdr:to>
      <xdr:col>7</xdr:col>
      <xdr:colOff>376320</xdr:colOff>
      <xdr:row>36</xdr:row>
      <xdr:rowOff>5165</xdr:rowOff>
    </xdr:to>
    <mc:AlternateContent xmlns:mc="http://schemas.openxmlformats.org/markup-compatibility/2006">
      <mc:Choice xmlns:a14="http://schemas.microsoft.com/office/drawing/2010/main" Requires="a14">
        <xdr:graphicFrame macro="">
          <xdr:nvGraphicFramePr>
            <xdr:cNvPr id="97" name="Month 4">
              <a:extLst>
                <a:ext uri="{FF2B5EF4-FFF2-40B4-BE49-F238E27FC236}">
                  <a16:creationId xmlns:a16="http://schemas.microsoft.com/office/drawing/2014/main" id="{00000000-0008-0000-0100-000061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dr:sp macro="" textlink="">
          <xdr:nvSpPr>
            <xdr:cNvPr id="0" name=""/>
            <xdr:cNvSpPr>
              <a:spLocks noTextEdit="1"/>
            </xdr:cNvSpPr>
          </xdr:nvSpPr>
          <xdr:spPr>
            <a:xfrm>
              <a:off x="2511878" y="5527357"/>
              <a:ext cx="2031630" cy="133580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520202</xdr:colOff>
      <xdr:row>23</xdr:row>
      <xdr:rowOff>117157</xdr:rowOff>
    </xdr:from>
    <xdr:to>
      <xdr:col>17</xdr:col>
      <xdr:colOff>273341</xdr:colOff>
      <xdr:row>25</xdr:row>
      <xdr:rowOff>110183</xdr:rowOff>
    </xdr:to>
    <mc:AlternateContent xmlns:mc="http://schemas.openxmlformats.org/markup-compatibility/2006">
      <mc:Choice xmlns:a14="http://schemas.microsoft.com/office/drawing/2010/main" Requires="a14">
        <xdr:graphicFrame macro="">
          <xdr:nvGraphicFramePr>
            <xdr:cNvPr id="98" name="Month 5">
              <a:extLst>
                <a:ext uri="{FF2B5EF4-FFF2-40B4-BE49-F238E27FC236}">
                  <a16:creationId xmlns:a16="http://schemas.microsoft.com/office/drawing/2014/main" id="{00000000-0008-0000-0100-000062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dr:sp macro="" textlink="">
          <xdr:nvSpPr>
            <xdr:cNvPr id="0" name=""/>
            <xdr:cNvSpPr>
              <a:spLocks noTextEdit="1"/>
            </xdr:cNvSpPr>
          </xdr:nvSpPr>
          <xdr:spPr>
            <a:xfrm>
              <a:off x="5282702" y="4498657"/>
              <a:ext cx="5110952" cy="3740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297349</xdr:colOff>
      <xdr:row>13</xdr:row>
      <xdr:rowOff>86677</xdr:rowOff>
    </xdr:from>
    <xdr:to>
      <xdr:col>5</xdr:col>
      <xdr:colOff>18000</xdr:colOff>
      <xdr:row>14</xdr:row>
      <xdr:rowOff>165017</xdr:rowOff>
    </xdr:to>
    <xdr:grpSp>
      <xdr:nvGrpSpPr>
        <xdr:cNvPr id="100" name="Group 99">
          <a:extLst>
            <a:ext uri="{FF2B5EF4-FFF2-40B4-BE49-F238E27FC236}">
              <a16:creationId xmlns:a16="http://schemas.microsoft.com/office/drawing/2014/main" id="{00000000-0008-0000-0100-000064000000}"/>
            </a:ext>
          </a:extLst>
        </xdr:cNvPr>
        <xdr:cNvGrpSpPr/>
      </xdr:nvGrpSpPr>
      <xdr:grpSpPr>
        <a:xfrm>
          <a:off x="2678599" y="2563177"/>
          <a:ext cx="315964" cy="268840"/>
          <a:chOff x="6520543" y="3673855"/>
          <a:chExt cx="923590" cy="804672"/>
        </a:xfrm>
        <a:solidFill>
          <a:schemeClr val="bg1"/>
        </a:solidFill>
      </xdr:grpSpPr>
      <xdr:pic>
        <xdr:nvPicPr>
          <xdr:cNvPr id="101" name="Graphic 100" descr="User with solid fill">
            <a:extLst>
              <a:ext uri="{FF2B5EF4-FFF2-40B4-BE49-F238E27FC236}">
                <a16:creationId xmlns:a16="http://schemas.microsoft.com/office/drawing/2014/main" id="{00000000-0008-0000-0100-000065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639461" y="3673855"/>
            <a:ext cx="804672" cy="804672"/>
          </a:xfrm>
          <a:prstGeom prst="rect">
            <a:avLst/>
          </a:prstGeom>
        </xdr:spPr>
      </xdr:pic>
      <xdr:grpSp>
        <xdr:nvGrpSpPr>
          <xdr:cNvPr id="102" name="Graphic 15" descr="User with solid fill">
            <a:extLst>
              <a:ext uri="{FF2B5EF4-FFF2-40B4-BE49-F238E27FC236}">
                <a16:creationId xmlns:a16="http://schemas.microsoft.com/office/drawing/2014/main" id="{00000000-0008-0000-0100-000066000000}"/>
              </a:ext>
            </a:extLst>
          </xdr:cNvPr>
          <xdr:cNvGrpSpPr/>
        </xdr:nvGrpSpPr>
        <xdr:grpSpPr>
          <a:xfrm>
            <a:off x="6520543" y="3801837"/>
            <a:ext cx="609600" cy="604156"/>
            <a:chOff x="8164286" y="3867151"/>
            <a:chExt cx="609600" cy="604156"/>
          </a:xfrm>
          <a:grpFill/>
        </xdr:grpSpPr>
        <xdr:sp macro="" textlink="">
          <xdr:nvSpPr>
            <xdr:cNvPr id="103" name="Freeform: Shape 102">
              <a:extLst>
                <a:ext uri="{FF2B5EF4-FFF2-40B4-BE49-F238E27FC236}">
                  <a16:creationId xmlns:a16="http://schemas.microsoft.com/office/drawing/2014/main" id="{00000000-0008-0000-0100-000067000000}"/>
                </a:ext>
              </a:extLst>
            </xdr:cNvPr>
            <xdr:cNvSpPr/>
          </xdr:nvSpPr>
          <xdr:spPr>
            <a:xfrm>
              <a:off x="8316686" y="3867151"/>
              <a:ext cx="304800" cy="304800"/>
            </a:xfrm>
            <a:custGeom>
              <a:avLst/>
              <a:gdLst>
                <a:gd name="connsiteX0" fmla="*/ 304800 w 304800"/>
                <a:gd name="connsiteY0" fmla="*/ 152400 h 304800"/>
                <a:gd name="connsiteX1" fmla="*/ 152400 w 304800"/>
                <a:gd name="connsiteY1" fmla="*/ 304800 h 304800"/>
                <a:gd name="connsiteX2" fmla="*/ 0 w 304800"/>
                <a:gd name="connsiteY2" fmla="*/ 152400 h 304800"/>
                <a:gd name="connsiteX3" fmla="*/ 152400 w 304800"/>
                <a:gd name="connsiteY3" fmla="*/ 0 h 304800"/>
                <a:gd name="connsiteX4" fmla="*/ 304800 w 304800"/>
                <a:gd name="connsiteY4" fmla="*/ 152400 h 3048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4800" h="304800">
                  <a:moveTo>
                    <a:pt x="304800" y="152400"/>
                  </a:moveTo>
                  <a:cubicBezTo>
                    <a:pt x="304800" y="236568"/>
                    <a:pt x="236568" y="304800"/>
                    <a:pt x="152400" y="304800"/>
                  </a:cubicBezTo>
                  <a:cubicBezTo>
                    <a:pt x="68232" y="304800"/>
                    <a:pt x="0" y="236568"/>
                    <a:pt x="0" y="152400"/>
                  </a:cubicBezTo>
                  <a:cubicBezTo>
                    <a:pt x="0" y="68232"/>
                    <a:pt x="68232" y="0"/>
                    <a:pt x="152400" y="0"/>
                  </a:cubicBezTo>
                  <a:cubicBezTo>
                    <a:pt x="236568" y="0"/>
                    <a:pt x="304800" y="68232"/>
                    <a:pt x="304800" y="152400"/>
                  </a:cubicBezTo>
                  <a:close/>
                </a:path>
              </a:pathLst>
            </a:custGeom>
            <a:grpFill/>
            <a:ln w="12700" cap="flat">
              <a:solidFill>
                <a:srgbClr val="0B3F7C"/>
              </a:solidFill>
              <a:prstDash val="solid"/>
              <a:miter/>
            </a:ln>
          </xdr:spPr>
          <xdr:txBody>
            <a:bodyPr rtlCol="0" anchor="ctr"/>
            <a:lstStyle/>
            <a:p>
              <a:endParaRPr lang="ru-RU"/>
            </a:p>
          </xdr:txBody>
        </xdr:sp>
        <xdr:sp macro="" textlink="">
          <xdr:nvSpPr>
            <xdr:cNvPr id="104" name="Freeform: Shape 103">
              <a:extLst>
                <a:ext uri="{FF2B5EF4-FFF2-40B4-BE49-F238E27FC236}">
                  <a16:creationId xmlns:a16="http://schemas.microsoft.com/office/drawing/2014/main" id="{00000000-0008-0000-0100-000068000000}"/>
                </a:ext>
              </a:extLst>
            </xdr:cNvPr>
            <xdr:cNvSpPr/>
          </xdr:nvSpPr>
          <xdr:spPr>
            <a:xfrm>
              <a:off x="8164286" y="4166507"/>
              <a:ext cx="609600" cy="304800"/>
            </a:xfrm>
            <a:custGeom>
              <a:avLst/>
              <a:gdLst>
                <a:gd name="connsiteX0" fmla="*/ 609600 w 609600"/>
                <a:gd name="connsiteY0" fmla="*/ 304800 h 304800"/>
                <a:gd name="connsiteX1" fmla="*/ 609600 w 609600"/>
                <a:gd name="connsiteY1" fmla="*/ 152400 h 304800"/>
                <a:gd name="connsiteX2" fmla="*/ 579120 w 609600"/>
                <a:gd name="connsiteY2" fmla="*/ 91440 h 304800"/>
                <a:gd name="connsiteX3" fmla="*/ 430530 w 609600"/>
                <a:gd name="connsiteY3" fmla="*/ 19050 h 304800"/>
                <a:gd name="connsiteX4" fmla="*/ 304800 w 609600"/>
                <a:gd name="connsiteY4" fmla="*/ 0 h 304800"/>
                <a:gd name="connsiteX5" fmla="*/ 179070 w 609600"/>
                <a:gd name="connsiteY5" fmla="*/ 19050 h 304800"/>
                <a:gd name="connsiteX6" fmla="*/ 30480 w 609600"/>
                <a:gd name="connsiteY6" fmla="*/ 91440 h 304800"/>
                <a:gd name="connsiteX7" fmla="*/ 0 w 609600"/>
                <a:gd name="connsiteY7" fmla="*/ 152400 h 304800"/>
                <a:gd name="connsiteX8" fmla="*/ 0 w 609600"/>
                <a:gd name="connsiteY8" fmla="*/ 304800 h 304800"/>
                <a:gd name="connsiteX9" fmla="*/ 609600 w 609600"/>
                <a:gd name="connsiteY9" fmla="*/ 304800 h 304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304800">
                  <a:moveTo>
                    <a:pt x="609600" y="304800"/>
                  </a:moveTo>
                  <a:lnTo>
                    <a:pt x="609600" y="152400"/>
                  </a:lnTo>
                  <a:cubicBezTo>
                    <a:pt x="609600" y="129540"/>
                    <a:pt x="598170" y="106680"/>
                    <a:pt x="579120" y="91440"/>
                  </a:cubicBezTo>
                  <a:cubicBezTo>
                    <a:pt x="537210" y="57150"/>
                    <a:pt x="483870" y="34290"/>
                    <a:pt x="430530" y="19050"/>
                  </a:cubicBezTo>
                  <a:cubicBezTo>
                    <a:pt x="392430" y="7620"/>
                    <a:pt x="350520" y="0"/>
                    <a:pt x="304800" y="0"/>
                  </a:cubicBezTo>
                  <a:cubicBezTo>
                    <a:pt x="262890" y="0"/>
                    <a:pt x="220980" y="7620"/>
                    <a:pt x="179070" y="19050"/>
                  </a:cubicBezTo>
                  <a:cubicBezTo>
                    <a:pt x="125730" y="34290"/>
                    <a:pt x="72390" y="60960"/>
                    <a:pt x="30480" y="91440"/>
                  </a:cubicBezTo>
                  <a:cubicBezTo>
                    <a:pt x="11430" y="106680"/>
                    <a:pt x="0" y="129540"/>
                    <a:pt x="0" y="152400"/>
                  </a:cubicBezTo>
                  <a:lnTo>
                    <a:pt x="0" y="304800"/>
                  </a:lnTo>
                  <a:lnTo>
                    <a:pt x="609600" y="304800"/>
                  </a:lnTo>
                  <a:close/>
                </a:path>
              </a:pathLst>
            </a:custGeom>
            <a:grpFill/>
            <a:ln w="12700" cap="flat">
              <a:solidFill>
                <a:srgbClr val="0B3F7C"/>
              </a:solidFill>
              <a:prstDash val="solid"/>
              <a:miter/>
            </a:ln>
          </xdr:spPr>
          <xdr:txBody>
            <a:bodyPr rtlCol="0" anchor="ctr"/>
            <a:lstStyle/>
            <a:p>
              <a:endParaRPr lang="ru-RU"/>
            </a:p>
          </xdr:txBody>
        </xdr:sp>
      </xdr:grpSp>
    </xdr:grpSp>
    <xdr:clientData/>
  </xdr:twoCellAnchor>
  <xdr:twoCellAnchor>
    <xdr:from>
      <xdr:col>4</xdr:col>
      <xdr:colOff>342355</xdr:colOff>
      <xdr:row>16</xdr:row>
      <xdr:rowOff>94296</xdr:rowOff>
    </xdr:from>
    <xdr:to>
      <xdr:col>7</xdr:col>
      <xdr:colOff>449688</xdr:colOff>
      <xdr:row>18</xdr:row>
      <xdr:rowOff>56789</xdr:rowOff>
    </xdr:to>
    <xdr:grpSp>
      <xdr:nvGrpSpPr>
        <xdr:cNvPr id="25" name="Group 24">
          <a:hlinkClick xmlns:r="http://schemas.openxmlformats.org/officeDocument/2006/relationships" r:id="rId18"/>
          <a:extLst>
            <a:ext uri="{FF2B5EF4-FFF2-40B4-BE49-F238E27FC236}">
              <a16:creationId xmlns:a16="http://schemas.microsoft.com/office/drawing/2014/main" id="{EE7E5277-DF6B-4AD6-4B25-73241BF8D2D1}"/>
            </a:ext>
          </a:extLst>
        </xdr:cNvPr>
        <xdr:cNvGrpSpPr/>
      </xdr:nvGrpSpPr>
      <xdr:grpSpPr>
        <a:xfrm>
          <a:off x="2723605" y="3142296"/>
          <a:ext cx="1893271" cy="343493"/>
          <a:chOff x="1303020" y="2948940"/>
          <a:chExt cx="1897380" cy="335280"/>
        </a:xfrm>
      </xdr:grpSpPr>
      <xdr:sp macro="" textlink="Processing!N5">
        <xdr:nvSpPr>
          <xdr:cNvPr id="21" name="TextBox 20">
            <a:extLst>
              <a:ext uri="{FF2B5EF4-FFF2-40B4-BE49-F238E27FC236}">
                <a16:creationId xmlns:a16="http://schemas.microsoft.com/office/drawing/2014/main" id="{00000000-0008-0000-0100-000015000000}"/>
              </a:ext>
            </a:extLst>
          </xdr:cNvPr>
          <xdr:cNvSpPr txBox="1"/>
        </xdr:nvSpPr>
        <xdr:spPr>
          <a:xfrm>
            <a:off x="1516380" y="294894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009107-FB0F-46F8-BC8F-834375F6A070}" type="TxLink">
              <a:rPr lang="en-US" sz="1400" b="0">
                <a:solidFill>
                  <a:schemeClr val="bg1"/>
                </a:solidFill>
                <a:latin typeface="+mn-lt"/>
                <a:ea typeface="+mn-ea"/>
                <a:cs typeface="+mn-cs"/>
              </a:rPr>
              <a:pPr marL="0" indent="0"/>
              <a:t>Sales Funnel</a:t>
            </a:fld>
            <a:endParaRPr lang="ru-RU" sz="1400" b="0">
              <a:solidFill>
                <a:schemeClr val="bg1"/>
              </a:solidFill>
              <a:latin typeface="+mn-lt"/>
              <a:ea typeface="+mn-ea"/>
              <a:cs typeface="+mn-cs"/>
            </a:endParaRPr>
          </a:p>
        </xdr:txBody>
      </xdr:sp>
      <xdr:sp macro="" textlink="">
        <xdr:nvSpPr>
          <xdr:cNvPr id="105" name="Freeform: Shape 104">
            <a:extLst>
              <a:ext uri="{FF2B5EF4-FFF2-40B4-BE49-F238E27FC236}">
                <a16:creationId xmlns:a16="http://schemas.microsoft.com/office/drawing/2014/main" id="{00000000-0008-0000-0100-000069000000}"/>
              </a:ext>
            </a:extLst>
          </xdr:cNvPr>
          <xdr:cNvSpPr/>
        </xdr:nvSpPr>
        <xdr:spPr>
          <a:xfrm>
            <a:off x="1303020" y="3033607"/>
            <a:ext cx="198559" cy="143404"/>
          </a:xfrm>
          <a:custGeom>
            <a:avLst/>
            <a:gdLst>
              <a:gd name="connsiteX0" fmla="*/ 3313934 w 8036264"/>
              <a:gd name="connsiteY0" fmla="*/ 4614027 h 5638893"/>
              <a:gd name="connsiteX1" fmla="*/ 3835837 w 8036264"/>
              <a:gd name="connsiteY1" fmla="*/ 4614765 h 5638893"/>
              <a:gd name="connsiteX2" fmla="*/ 4188741 w 8036264"/>
              <a:gd name="connsiteY2" fmla="*/ 4614765 h 5638893"/>
              <a:gd name="connsiteX3" fmla="*/ 4710643 w 8036264"/>
              <a:gd name="connsiteY3" fmla="*/ 4614027 h 5638893"/>
              <a:gd name="connsiteX4" fmla="*/ 4846199 w 8036264"/>
              <a:gd name="connsiteY4" fmla="*/ 4929886 h 5638893"/>
              <a:gd name="connsiteX5" fmla="*/ 4463258 w 8036264"/>
              <a:gd name="connsiteY5" fmla="*/ 5495012 h 5638893"/>
              <a:gd name="connsiteX6" fmla="*/ 4200018 w 8036264"/>
              <a:gd name="connsiteY6" fmla="*/ 5638893 h 5638893"/>
              <a:gd name="connsiteX7" fmla="*/ 4199767 w 8036264"/>
              <a:gd name="connsiteY7" fmla="*/ 5638893 h 5638893"/>
              <a:gd name="connsiteX8" fmla="*/ 4012614 w 8036264"/>
              <a:gd name="connsiteY8" fmla="*/ 5638893 h 5638893"/>
              <a:gd name="connsiteX9" fmla="*/ 4011963 w 8036264"/>
              <a:gd name="connsiteY9" fmla="*/ 5638893 h 5638893"/>
              <a:gd name="connsiteX10" fmla="*/ 3824559 w 8036264"/>
              <a:gd name="connsiteY10" fmla="*/ 5638893 h 5638893"/>
              <a:gd name="connsiteX11" fmla="*/ 3743817 w 8036264"/>
              <a:gd name="connsiteY11" fmla="*/ 5638893 h 5638893"/>
              <a:gd name="connsiteX12" fmla="*/ 3743817 w 8036264"/>
              <a:gd name="connsiteY12" fmla="*/ 5634901 h 5638893"/>
              <a:gd name="connsiteX13" fmla="*/ 3691623 w 8036264"/>
              <a:gd name="connsiteY13" fmla="*/ 5623215 h 5638893"/>
              <a:gd name="connsiteX14" fmla="*/ 3561319 w 8036264"/>
              <a:gd name="connsiteY14" fmla="*/ 5495012 h 5638893"/>
              <a:gd name="connsiteX15" fmla="*/ 3178378 w 8036264"/>
              <a:gd name="connsiteY15" fmla="*/ 4929886 h 5638893"/>
              <a:gd name="connsiteX16" fmla="*/ 3313934 w 8036264"/>
              <a:gd name="connsiteY16" fmla="*/ 4614027 h 5638893"/>
              <a:gd name="connsiteX17" fmla="*/ 2520924 w 8036264"/>
              <a:gd name="connsiteY17" fmla="*/ 3460520 h 5638893"/>
              <a:gd name="connsiteX18" fmla="*/ 4011963 w 8036264"/>
              <a:gd name="connsiteY18" fmla="*/ 3462627 h 5638893"/>
              <a:gd name="connsiteX19" fmla="*/ 5503001 w 8036264"/>
              <a:gd name="connsiteY19" fmla="*/ 3460520 h 5638893"/>
              <a:gd name="connsiteX20" fmla="*/ 5638557 w 8036264"/>
              <a:gd name="connsiteY20" fmla="*/ 3776379 h 5638893"/>
              <a:gd name="connsiteX21" fmla="*/ 5255616 w 8036264"/>
              <a:gd name="connsiteY21" fmla="*/ 4341505 h 5638893"/>
              <a:gd name="connsiteX22" fmla="*/ 4992376 w 8036264"/>
              <a:gd name="connsiteY22" fmla="*/ 4485386 h 5638893"/>
              <a:gd name="connsiteX23" fmla="*/ 4011963 w 8036264"/>
              <a:gd name="connsiteY23" fmla="*/ 4485386 h 5638893"/>
              <a:gd name="connsiteX24" fmla="*/ 4011962 w 8036264"/>
              <a:gd name="connsiteY24" fmla="*/ 4485386 h 5638893"/>
              <a:gd name="connsiteX25" fmla="*/ 3031549 w 8036264"/>
              <a:gd name="connsiteY25" fmla="*/ 4485386 h 5638893"/>
              <a:gd name="connsiteX26" fmla="*/ 2768309 w 8036264"/>
              <a:gd name="connsiteY26" fmla="*/ 4341505 h 5638893"/>
              <a:gd name="connsiteX27" fmla="*/ 2385368 w 8036264"/>
              <a:gd name="connsiteY27" fmla="*/ 3776379 h 5638893"/>
              <a:gd name="connsiteX28" fmla="*/ 2520924 w 8036264"/>
              <a:gd name="connsiteY28" fmla="*/ 3460520 h 5638893"/>
              <a:gd name="connsiteX29" fmla="*/ 1755043 w 8036264"/>
              <a:gd name="connsiteY29" fmla="*/ 2307013 h 5638893"/>
              <a:gd name="connsiteX30" fmla="*/ 2777502 w 8036264"/>
              <a:gd name="connsiteY30" fmla="*/ 2308459 h 5638893"/>
              <a:gd name="connsiteX31" fmla="*/ 2777502 w 8036264"/>
              <a:gd name="connsiteY31" fmla="*/ 2307751 h 5638893"/>
              <a:gd name="connsiteX32" fmla="*/ 5753041 w 8036264"/>
              <a:gd name="connsiteY32" fmla="*/ 2307751 h 5638893"/>
              <a:gd name="connsiteX33" fmla="*/ 5753041 w 8036264"/>
              <a:gd name="connsiteY33" fmla="*/ 2307760 h 5638893"/>
              <a:gd name="connsiteX34" fmla="*/ 6281103 w 8036264"/>
              <a:gd name="connsiteY34" fmla="*/ 2307013 h 5638893"/>
              <a:gd name="connsiteX35" fmla="*/ 6416659 w 8036264"/>
              <a:gd name="connsiteY35" fmla="*/ 2622872 h 5638893"/>
              <a:gd name="connsiteX36" fmla="*/ 6033718 w 8036264"/>
              <a:gd name="connsiteY36" fmla="*/ 3187997 h 5638893"/>
              <a:gd name="connsiteX37" fmla="*/ 5770478 w 8036264"/>
              <a:gd name="connsiteY37" fmla="*/ 3331879 h 5638893"/>
              <a:gd name="connsiteX38" fmla="*/ 5753041 w 8036264"/>
              <a:gd name="connsiteY38" fmla="*/ 3331879 h 5638893"/>
              <a:gd name="connsiteX39" fmla="*/ 4024184 w 8036264"/>
              <a:gd name="connsiteY39" fmla="*/ 3331879 h 5638893"/>
              <a:gd name="connsiteX40" fmla="*/ 4011962 w 8036264"/>
              <a:gd name="connsiteY40" fmla="*/ 3331879 h 5638893"/>
              <a:gd name="connsiteX41" fmla="*/ 2777502 w 8036264"/>
              <a:gd name="connsiteY41" fmla="*/ 3331879 h 5638893"/>
              <a:gd name="connsiteX42" fmla="*/ 2265668 w 8036264"/>
              <a:gd name="connsiteY42" fmla="*/ 3331879 h 5638893"/>
              <a:gd name="connsiteX43" fmla="*/ 2002428 w 8036264"/>
              <a:gd name="connsiteY43" fmla="*/ 3187997 h 5638893"/>
              <a:gd name="connsiteX44" fmla="*/ 1619487 w 8036264"/>
              <a:gd name="connsiteY44" fmla="*/ 2622872 h 5638893"/>
              <a:gd name="connsiteX45" fmla="*/ 1755043 w 8036264"/>
              <a:gd name="connsiteY45" fmla="*/ 2307013 h 5638893"/>
              <a:gd name="connsiteX46" fmla="*/ 7077664 w 8036264"/>
              <a:gd name="connsiteY46" fmla="*/ 1153507 h 5638893"/>
              <a:gd name="connsiteX47" fmla="*/ 7213220 w 8036264"/>
              <a:gd name="connsiteY47" fmla="*/ 1469365 h 5638893"/>
              <a:gd name="connsiteX48" fmla="*/ 6830279 w 8036264"/>
              <a:gd name="connsiteY48" fmla="*/ 2034490 h 5638893"/>
              <a:gd name="connsiteX49" fmla="*/ 6567039 w 8036264"/>
              <a:gd name="connsiteY49" fmla="*/ 2178372 h 5638893"/>
              <a:gd name="connsiteX50" fmla="*/ 5753041 w 8036264"/>
              <a:gd name="connsiteY50" fmla="*/ 2178372 h 5638893"/>
              <a:gd name="connsiteX51" fmla="*/ 4280935 w 8036264"/>
              <a:gd name="connsiteY51" fmla="*/ 2178372 h 5638893"/>
              <a:gd name="connsiteX52" fmla="*/ 3757860 w 8036264"/>
              <a:gd name="connsiteY52" fmla="*/ 2178372 h 5638893"/>
              <a:gd name="connsiteX53" fmla="*/ 2777502 w 8036264"/>
              <a:gd name="connsiteY53" fmla="*/ 2178372 h 5638893"/>
              <a:gd name="connsiteX54" fmla="*/ 1471756 w 8036264"/>
              <a:gd name="connsiteY54" fmla="*/ 2178372 h 5638893"/>
              <a:gd name="connsiteX55" fmla="*/ 1208516 w 8036264"/>
              <a:gd name="connsiteY55" fmla="*/ 2034490 h 5638893"/>
              <a:gd name="connsiteX56" fmla="*/ 825575 w 8036264"/>
              <a:gd name="connsiteY56" fmla="*/ 1469365 h 5638893"/>
              <a:gd name="connsiteX57" fmla="*/ 961132 w 8036264"/>
              <a:gd name="connsiteY57" fmla="*/ 1153507 h 5638893"/>
              <a:gd name="connsiteX58" fmla="*/ 2777502 w 8036264"/>
              <a:gd name="connsiteY58" fmla="*/ 1156074 h 5638893"/>
              <a:gd name="connsiteX59" fmla="*/ 2777502 w 8036264"/>
              <a:gd name="connsiteY59" fmla="*/ 1154244 h 5638893"/>
              <a:gd name="connsiteX60" fmla="*/ 5753041 w 8036264"/>
              <a:gd name="connsiteY60" fmla="*/ 1154244 h 5638893"/>
              <a:gd name="connsiteX61" fmla="*/ 5753041 w 8036264"/>
              <a:gd name="connsiteY61" fmla="*/ 1155379 h 5638893"/>
              <a:gd name="connsiteX62" fmla="*/ 7857453 w 8036264"/>
              <a:gd name="connsiteY62" fmla="*/ 0 h 5638893"/>
              <a:gd name="connsiteX63" fmla="*/ 7993009 w 8036264"/>
              <a:gd name="connsiteY63" fmla="*/ 315858 h 5638893"/>
              <a:gd name="connsiteX64" fmla="*/ 7610068 w 8036264"/>
              <a:gd name="connsiteY64" fmla="*/ 880984 h 5638893"/>
              <a:gd name="connsiteX65" fmla="*/ 7346828 w 8036264"/>
              <a:gd name="connsiteY65" fmla="*/ 1024866 h 5638893"/>
              <a:gd name="connsiteX66" fmla="*/ 5060724 w 8036264"/>
              <a:gd name="connsiteY66" fmla="*/ 1024866 h 5638893"/>
              <a:gd name="connsiteX67" fmla="*/ 5060724 w 8036264"/>
              <a:gd name="connsiteY67" fmla="*/ 1024865 h 5638893"/>
              <a:gd name="connsiteX68" fmla="*/ 2975540 w 8036264"/>
              <a:gd name="connsiteY68" fmla="*/ 1024865 h 5638893"/>
              <a:gd name="connsiteX69" fmla="*/ 2975540 w 8036264"/>
              <a:gd name="connsiteY69" fmla="*/ 1024866 h 5638893"/>
              <a:gd name="connsiteX70" fmla="*/ 689436 w 8036264"/>
              <a:gd name="connsiteY70" fmla="*/ 1024866 h 5638893"/>
              <a:gd name="connsiteX71" fmla="*/ 426196 w 8036264"/>
              <a:gd name="connsiteY71" fmla="*/ 880984 h 5638893"/>
              <a:gd name="connsiteX72" fmla="*/ 43255 w 8036264"/>
              <a:gd name="connsiteY72" fmla="*/ 315858 h 5638893"/>
              <a:gd name="connsiteX73" fmla="*/ 178812 w 8036264"/>
              <a:gd name="connsiteY73" fmla="*/ 0 h 5638893"/>
              <a:gd name="connsiteX74" fmla="*/ 2777502 w 8036264"/>
              <a:gd name="connsiteY74" fmla="*/ 3673 h 5638893"/>
              <a:gd name="connsiteX75" fmla="*/ 2777502 w 8036264"/>
              <a:gd name="connsiteY75" fmla="*/ 737 h 5638893"/>
              <a:gd name="connsiteX76" fmla="*/ 5753041 w 8036264"/>
              <a:gd name="connsiteY76" fmla="*/ 737 h 5638893"/>
              <a:gd name="connsiteX77" fmla="*/ 5753041 w 8036264"/>
              <a:gd name="connsiteY77" fmla="*/ 2974 h 56388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Lst>
            <a:rect l="l" t="t" r="r" b="b"/>
            <a:pathLst>
              <a:path w="8036264" h="5638893">
                <a:moveTo>
                  <a:pt x="3313934" y="4614027"/>
                </a:moveTo>
                <a:lnTo>
                  <a:pt x="3835837" y="4614765"/>
                </a:lnTo>
                <a:lnTo>
                  <a:pt x="4188741" y="4614765"/>
                </a:lnTo>
                <a:lnTo>
                  <a:pt x="4710643" y="4614027"/>
                </a:lnTo>
                <a:cubicBezTo>
                  <a:pt x="4813183" y="4614685"/>
                  <a:pt x="4964646" y="4735764"/>
                  <a:pt x="4846199" y="4929886"/>
                </a:cubicBezTo>
                <a:lnTo>
                  <a:pt x="4463258" y="5495012"/>
                </a:lnTo>
                <a:cubicBezTo>
                  <a:pt x="4363236" y="5646361"/>
                  <a:pt x="4303549" y="5637577"/>
                  <a:pt x="4200018" y="5638893"/>
                </a:cubicBezTo>
                <a:lnTo>
                  <a:pt x="4199767" y="5638893"/>
                </a:lnTo>
                <a:lnTo>
                  <a:pt x="4012614" y="5638893"/>
                </a:lnTo>
                <a:lnTo>
                  <a:pt x="4011963" y="5638893"/>
                </a:lnTo>
                <a:lnTo>
                  <a:pt x="3824559" y="5638893"/>
                </a:lnTo>
                <a:lnTo>
                  <a:pt x="3743817" y="5638893"/>
                </a:lnTo>
                <a:lnTo>
                  <a:pt x="3743817" y="5634901"/>
                </a:lnTo>
                <a:lnTo>
                  <a:pt x="3691623" y="5623215"/>
                </a:lnTo>
                <a:cubicBezTo>
                  <a:pt x="3651257" y="5606328"/>
                  <a:pt x="3611330" y="5570687"/>
                  <a:pt x="3561319" y="5495012"/>
                </a:cubicBezTo>
                <a:lnTo>
                  <a:pt x="3178378" y="4929886"/>
                </a:lnTo>
                <a:cubicBezTo>
                  <a:pt x="3059931" y="4735764"/>
                  <a:pt x="3211394" y="4614685"/>
                  <a:pt x="3313934" y="4614027"/>
                </a:cubicBezTo>
                <a:close/>
                <a:moveTo>
                  <a:pt x="2520924" y="3460520"/>
                </a:moveTo>
                <a:lnTo>
                  <a:pt x="4011963" y="3462627"/>
                </a:lnTo>
                <a:lnTo>
                  <a:pt x="5503001" y="3460520"/>
                </a:lnTo>
                <a:cubicBezTo>
                  <a:pt x="5605541" y="3461178"/>
                  <a:pt x="5757004" y="3582257"/>
                  <a:pt x="5638557" y="3776379"/>
                </a:cubicBezTo>
                <a:lnTo>
                  <a:pt x="5255616" y="4341505"/>
                </a:lnTo>
                <a:cubicBezTo>
                  <a:pt x="5155594" y="4492854"/>
                  <a:pt x="5095907" y="4484070"/>
                  <a:pt x="4992376" y="4485386"/>
                </a:cubicBezTo>
                <a:lnTo>
                  <a:pt x="4011963" y="4485386"/>
                </a:lnTo>
                <a:lnTo>
                  <a:pt x="4011962" y="4485386"/>
                </a:lnTo>
                <a:lnTo>
                  <a:pt x="3031549" y="4485386"/>
                </a:lnTo>
                <a:cubicBezTo>
                  <a:pt x="2928018" y="4484070"/>
                  <a:pt x="2868331" y="4492854"/>
                  <a:pt x="2768309" y="4341505"/>
                </a:cubicBezTo>
                <a:lnTo>
                  <a:pt x="2385368" y="3776379"/>
                </a:lnTo>
                <a:cubicBezTo>
                  <a:pt x="2266921" y="3582257"/>
                  <a:pt x="2418384" y="3461178"/>
                  <a:pt x="2520924" y="3460520"/>
                </a:cubicBezTo>
                <a:close/>
                <a:moveTo>
                  <a:pt x="1755043" y="2307013"/>
                </a:moveTo>
                <a:lnTo>
                  <a:pt x="2777502" y="2308459"/>
                </a:lnTo>
                <a:lnTo>
                  <a:pt x="2777502" y="2307751"/>
                </a:lnTo>
                <a:lnTo>
                  <a:pt x="5753041" y="2307751"/>
                </a:lnTo>
                <a:lnTo>
                  <a:pt x="5753041" y="2307760"/>
                </a:lnTo>
                <a:lnTo>
                  <a:pt x="6281103" y="2307013"/>
                </a:lnTo>
                <a:cubicBezTo>
                  <a:pt x="6383643" y="2307671"/>
                  <a:pt x="6535106" y="2428750"/>
                  <a:pt x="6416659" y="2622872"/>
                </a:cubicBezTo>
                <a:lnTo>
                  <a:pt x="6033718" y="3187997"/>
                </a:lnTo>
                <a:cubicBezTo>
                  <a:pt x="5933696" y="3339347"/>
                  <a:pt x="5874009" y="3330563"/>
                  <a:pt x="5770478" y="3331879"/>
                </a:cubicBezTo>
                <a:lnTo>
                  <a:pt x="5753041" y="3331879"/>
                </a:lnTo>
                <a:lnTo>
                  <a:pt x="4024184" y="3331879"/>
                </a:lnTo>
                <a:lnTo>
                  <a:pt x="4011962" y="3331879"/>
                </a:lnTo>
                <a:lnTo>
                  <a:pt x="2777502" y="3331879"/>
                </a:lnTo>
                <a:lnTo>
                  <a:pt x="2265668" y="3331879"/>
                </a:lnTo>
                <a:cubicBezTo>
                  <a:pt x="2162137" y="3330563"/>
                  <a:pt x="2102450" y="3339347"/>
                  <a:pt x="2002428" y="3187997"/>
                </a:cubicBezTo>
                <a:lnTo>
                  <a:pt x="1619487" y="2622872"/>
                </a:lnTo>
                <a:cubicBezTo>
                  <a:pt x="1501040" y="2428750"/>
                  <a:pt x="1652503" y="2307671"/>
                  <a:pt x="1755043" y="2307013"/>
                </a:cubicBezTo>
                <a:close/>
                <a:moveTo>
                  <a:pt x="7077664" y="1153507"/>
                </a:moveTo>
                <a:cubicBezTo>
                  <a:pt x="7180204" y="1154164"/>
                  <a:pt x="7331667" y="1275244"/>
                  <a:pt x="7213220" y="1469365"/>
                </a:cubicBezTo>
                <a:lnTo>
                  <a:pt x="6830279" y="2034490"/>
                </a:lnTo>
                <a:cubicBezTo>
                  <a:pt x="6730257" y="2185840"/>
                  <a:pt x="6670570" y="2177056"/>
                  <a:pt x="6567039" y="2178372"/>
                </a:cubicBezTo>
                <a:lnTo>
                  <a:pt x="5753041" y="2178372"/>
                </a:lnTo>
                <a:lnTo>
                  <a:pt x="4280935" y="2178372"/>
                </a:lnTo>
                <a:lnTo>
                  <a:pt x="3757860" y="2178372"/>
                </a:lnTo>
                <a:lnTo>
                  <a:pt x="2777502" y="2178372"/>
                </a:lnTo>
                <a:lnTo>
                  <a:pt x="1471756" y="2178372"/>
                </a:lnTo>
                <a:cubicBezTo>
                  <a:pt x="1368225" y="2177056"/>
                  <a:pt x="1308538" y="2185840"/>
                  <a:pt x="1208516" y="2034490"/>
                </a:cubicBezTo>
                <a:lnTo>
                  <a:pt x="825575" y="1469365"/>
                </a:lnTo>
                <a:cubicBezTo>
                  <a:pt x="707128" y="1275244"/>
                  <a:pt x="858591" y="1154165"/>
                  <a:pt x="961132" y="1153507"/>
                </a:cubicBezTo>
                <a:lnTo>
                  <a:pt x="2777502" y="1156074"/>
                </a:lnTo>
                <a:lnTo>
                  <a:pt x="2777502" y="1154244"/>
                </a:lnTo>
                <a:lnTo>
                  <a:pt x="5753041" y="1154244"/>
                </a:lnTo>
                <a:lnTo>
                  <a:pt x="5753041" y="1155379"/>
                </a:lnTo>
                <a:close/>
                <a:moveTo>
                  <a:pt x="7857453" y="0"/>
                </a:moveTo>
                <a:cubicBezTo>
                  <a:pt x="7959993" y="657"/>
                  <a:pt x="8111456" y="121737"/>
                  <a:pt x="7993009" y="315858"/>
                </a:cubicBezTo>
                <a:lnTo>
                  <a:pt x="7610068" y="880984"/>
                </a:lnTo>
                <a:cubicBezTo>
                  <a:pt x="7510046" y="1032333"/>
                  <a:pt x="7450359" y="1023550"/>
                  <a:pt x="7346828" y="1024866"/>
                </a:cubicBezTo>
                <a:lnTo>
                  <a:pt x="5060724" y="1024866"/>
                </a:lnTo>
                <a:lnTo>
                  <a:pt x="5060724" y="1024865"/>
                </a:lnTo>
                <a:lnTo>
                  <a:pt x="2975540" y="1024865"/>
                </a:lnTo>
                <a:lnTo>
                  <a:pt x="2975540" y="1024866"/>
                </a:lnTo>
                <a:lnTo>
                  <a:pt x="689436" y="1024866"/>
                </a:lnTo>
                <a:cubicBezTo>
                  <a:pt x="585905" y="1023550"/>
                  <a:pt x="526218" y="1032334"/>
                  <a:pt x="426196" y="880984"/>
                </a:cubicBezTo>
                <a:lnTo>
                  <a:pt x="43255" y="315858"/>
                </a:lnTo>
                <a:cubicBezTo>
                  <a:pt x="-75192" y="121737"/>
                  <a:pt x="76271" y="658"/>
                  <a:pt x="178812" y="0"/>
                </a:cubicBezTo>
                <a:lnTo>
                  <a:pt x="2777502" y="3673"/>
                </a:lnTo>
                <a:lnTo>
                  <a:pt x="2777502" y="737"/>
                </a:lnTo>
                <a:lnTo>
                  <a:pt x="5753041" y="737"/>
                </a:lnTo>
                <a:lnTo>
                  <a:pt x="5753041" y="2974"/>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grpSp>
    <xdr:clientData/>
  </xdr:twoCellAnchor>
  <xdr:twoCellAnchor>
    <xdr:from>
      <xdr:col>4</xdr:col>
      <xdr:colOff>304255</xdr:colOff>
      <xdr:row>19</xdr:row>
      <xdr:rowOff>105726</xdr:rowOff>
    </xdr:from>
    <xdr:to>
      <xdr:col>7</xdr:col>
      <xdr:colOff>450484</xdr:colOff>
      <xdr:row>21</xdr:row>
      <xdr:rowOff>75853</xdr:rowOff>
    </xdr:to>
    <xdr:grpSp>
      <xdr:nvGrpSpPr>
        <xdr:cNvPr id="32" name="Group 31">
          <a:hlinkClick xmlns:r="http://schemas.openxmlformats.org/officeDocument/2006/relationships" r:id="rId19"/>
          <a:extLst>
            <a:ext uri="{FF2B5EF4-FFF2-40B4-BE49-F238E27FC236}">
              <a16:creationId xmlns:a16="http://schemas.microsoft.com/office/drawing/2014/main" id="{C2CB0177-2598-61A1-23B7-AC1EB26BBC83}"/>
            </a:ext>
          </a:extLst>
        </xdr:cNvPr>
        <xdr:cNvGrpSpPr/>
      </xdr:nvGrpSpPr>
      <xdr:grpSpPr>
        <a:xfrm>
          <a:off x="2685505" y="3725226"/>
          <a:ext cx="1932167" cy="351127"/>
          <a:chOff x="1264920" y="3509010"/>
          <a:chExt cx="1935480" cy="335280"/>
        </a:xfrm>
      </xdr:grpSpPr>
      <xdr:sp macro="" textlink="Processing!N17">
        <xdr:nvSpPr>
          <xdr:cNvPr id="22" name="TextBox 21">
            <a:extLst>
              <a:ext uri="{FF2B5EF4-FFF2-40B4-BE49-F238E27FC236}">
                <a16:creationId xmlns:a16="http://schemas.microsoft.com/office/drawing/2014/main" id="{00000000-0008-0000-0100-000016000000}"/>
              </a:ext>
            </a:extLst>
          </xdr:cNvPr>
          <xdr:cNvSpPr txBox="1"/>
        </xdr:nvSpPr>
        <xdr:spPr>
          <a:xfrm>
            <a:off x="1516380" y="350901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16578D-2016-4FD0-ACCE-E0D1B7160541}" type="TxLink">
              <a:rPr lang="en-US" sz="1400" b="0">
                <a:solidFill>
                  <a:schemeClr val="bg1"/>
                </a:solidFill>
                <a:latin typeface="+mn-lt"/>
                <a:ea typeface="+mn-ea"/>
                <a:cs typeface="+mn-cs"/>
              </a:rPr>
              <a:pPr marL="0" indent="0"/>
              <a:t>Roadmap</a:t>
            </a:fld>
            <a:endParaRPr lang="ru-RU" sz="1400" b="0">
              <a:solidFill>
                <a:schemeClr val="bg1"/>
              </a:solidFill>
              <a:latin typeface="+mn-lt"/>
              <a:ea typeface="+mn-ea"/>
              <a:cs typeface="+mn-cs"/>
            </a:endParaRPr>
          </a:p>
        </xdr:txBody>
      </xdr:sp>
      <xdr:sp macro="" textlink="">
        <xdr:nvSpPr>
          <xdr:cNvPr id="106" name="Freeform: Shape 105">
            <a:extLst>
              <a:ext uri="{FF2B5EF4-FFF2-40B4-BE49-F238E27FC236}">
                <a16:creationId xmlns:a16="http://schemas.microsoft.com/office/drawing/2014/main" id="{00000000-0008-0000-0100-00006A000000}"/>
              </a:ext>
            </a:extLst>
          </xdr:cNvPr>
          <xdr:cNvSpPr/>
        </xdr:nvSpPr>
        <xdr:spPr>
          <a:xfrm>
            <a:off x="1264920" y="3578983"/>
            <a:ext cx="210620" cy="175771"/>
          </a:xfrm>
          <a:custGeom>
            <a:avLst/>
            <a:gdLst>
              <a:gd name="connsiteX0" fmla="*/ 474812 w 707311"/>
              <a:gd name="connsiteY0" fmla="*/ 72577 h 581031"/>
              <a:gd name="connsiteX1" fmla="*/ 639661 w 707311"/>
              <a:gd name="connsiteY1" fmla="*/ 164294 h 581031"/>
              <a:gd name="connsiteX2" fmla="*/ 683914 w 707311"/>
              <a:gd name="connsiteY2" fmla="*/ 332477 h 581031"/>
              <a:gd name="connsiteX3" fmla="*/ 523361 w 707311"/>
              <a:gd name="connsiteY3" fmla="*/ 581032 h 581031"/>
              <a:gd name="connsiteX4" fmla="*/ 0 w 707311"/>
              <a:gd name="connsiteY4" fmla="*/ 581032 h 581031"/>
              <a:gd name="connsiteX5" fmla="*/ 417052 w 707311"/>
              <a:gd name="connsiteY5" fmla="*/ 323599 h 581031"/>
              <a:gd name="connsiteX6" fmla="*/ 466725 w 707311"/>
              <a:gd name="connsiteY6" fmla="*/ 161932 h 581031"/>
              <a:gd name="connsiteX7" fmla="*/ 380448 w 707311"/>
              <a:gd name="connsiteY7" fmla="*/ 72206 h 581031"/>
              <a:gd name="connsiteX8" fmla="*/ 476250 w 707311"/>
              <a:gd name="connsiteY8" fmla="*/ 7 h 581031"/>
              <a:gd name="connsiteX9" fmla="*/ 514350 w 707311"/>
              <a:gd name="connsiteY9" fmla="*/ 7 h 581031"/>
              <a:gd name="connsiteX10" fmla="*/ 474812 w 707311"/>
              <a:gd name="connsiteY10" fmla="*/ 72577 h 581031"/>
              <a:gd name="connsiteX0" fmla="*/ 474812 w 696227"/>
              <a:gd name="connsiteY0" fmla="*/ 72577 h 581031"/>
              <a:gd name="connsiteX1" fmla="*/ 639661 w 696227"/>
              <a:gd name="connsiteY1" fmla="*/ 164294 h 581031"/>
              <a:gd name="connsiteX2" fmla="*/ 683914 w 696227"/>
              <a:gd name="connsiteY2" fmla="*/ 332477 h 581031"/>
              <a:gd name="connsiteX3" fmla="*/ 417303 w 696227"/>
              <a:gd name="connsiteY3" fmla="*/ 581031 h 581031"/>
              <a:gd name="connsiteX4" fmla="*/ 0 w 696227"/>
              <a:gd name="connsiteY4" fmla="*/ 581032 h 581031"/>
              <a:gd name="connsiteX5" fmla="*/ 417052 w 696227"/>
              <a:gd name="connsiteY5" fmla="*/ 323599 h 581031"/>
              <a:gd name="connsiteX6" fmla="*/ 466725 w 696227"/>
              <a:gd name="connsiteY6" fmla="*/ 161932 h 581031"/>
              <a:gd name="connsiteX7" fmla="*/ 380448 w 696227"/>
              <a:gd name="connsiteY7" fmla="*/ 72206 h 581031"/>
              <a:gd name="connsiteX8" fmla="*/ 476250 w 696227"/>
              <a:gd name="connsiteY8" fmla="*/ 7 h 581031"/>
              <a:gd name="connsiteX9" fmla="*/ 514350 w 696227"/>
              <a:gd name="connsiteY9" fmla="*/ 7 h 581031"/>
              <a:gd name="connsiteX10" fmla="*/ 474812 w 696227"/>
              <a:gd name="connsiteY10" fmla="*/ 72577 h 5810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696227" h="581031">
                <a:moveTo>
                  <a:pt x="474812" y="72577"/>
                </a:moveTo>
                <a:cubicBezTo>
                  <a:pt x="514750" y="99609"/>
                  <a:pt x="621573" y="151416"/>
                  <a:pt x="639661" y="164294"/>
                </a:cubicBezTo>
                <a:cubicBezTo>
                  <a:pt x="664959" y="182296"/>
                  <a:pt x="720974" y="263021"/>
                  <a:pt x="683914" y="332477"/>
                </a:cubicBezTo>
                <a:cubicBezTo>
                  <a:pt x="646854" y="401933"/>
                  <a:pt x="456069" y="522928"/>
                  <a:pt x="417303" y="581031"/>
                </a:cubicBezTo>
                <a:lnTo>
                  <a:pt x="0" y="581032"/>
                </a:lnTo>
                <a:cubicBezTo>
                  <a:pt x="130131" y="474209"/>
                  <a:pt x="330460" y="386064"/>
                  <a:pt x="417052" y="323599"/>
                </a:cubicBezTo>
                <a:cubicBezTo>
                  <a:pt x="503644" y="261134"/>
                  <a:pt x="508340" y="213948"/>
                  <a:pt x="466725" y="161932"/>
                </a:cubicBezTo>
                <a:cubicBezTo>
                  <a:pt x="428625" y="114307"/>
                  <a:pt x="394449" y="100886"/>
                  <a:pt x="380448" y="72206"/>
                </a:cubicBezTo>
                <a:cubicBezTo>
                  <a:pt x="355521" y="21171"/>
                  <a:pt x="445541" y="-432"/>
                  <a:pt x="476250" y="7"/>
                </a:cubicBezTo>
                <a:lnTo>
                  <a:pt x="514350" y="7"/>
                </a:lnTo>
                <a:cubicBezTo>
                  <a:pt x="514350" y="7"/>
                  <a:pt x="434864" y="45555"/>
                  <a:pt x="474812" y="72577"/>
                </a:cubicBezTo>
                <a:close/>
              </a:path>
            </a:pathLst>
          </a:custGeom>
          <a:solidFill>
            <a:schemeClr val="bg1"/>
          </a:solidFill>
          <a:ln w="9525" cap="flat">
            <a:noFill/>
            <a:prstDash val="solid"/>
            <a:miter/>
          </a:ln>
        </xdr:spPr>
        <xdr:txBody>
          <a:bodyPr rtlCol="0" anchor="ctr"/>
          <a:lstStyle/>
          <a:p>
            <a:endParaRPr lang="ru-RU"/>
          </a:p>
        </xdr:txBody>
      </xdr:sp>
    </xdr:grpSp>
    <xdr:clientData/>
  </xdr:twoCellAnchor>
  <xdr:twoCellAnchor>
    <xdr:from>
      <xdr:col>4</xdr:col>
      <xdr:colOff>311493</xdr:colOff>
      <xdr:row>22</xdr:row>
      <xdr:rowOff>117156</xdr:rowOff>
    </xdr:from>
    <xdr:to>
      <xdr:col>7</xdr:col>
      <xdr:colOff>450333</xdr:colOff>
      <xdr:row>24</xdr:row>
      <xdr:rowOff>87283</xdr:rowOff>
    </xdr:to>
    <xdr:grpSp>
      <xdr:nvGrpSpPr>
        <xdr:cNvPr id="33" name="Group 32">
          <a:hlinkClick xmlns:r="http://schemas.openxmlformats.org/officeDocument/2006/relationships" r:id="rId20"/>
          <a:extLst>
            <a:ext uri="{FF2B5EF4-FFF2-40B4-BE49-F238E27FC236}">
              <a16:creationId xmlns:a16="http://schemas.microsoft.com/office/drawing/2014/main" id="{645FB742-16E7-9AAC-1A3F-14D5BFFB1AE6}"/>
            </a:ext>
          </a:extLst>
        </xdr:cNvPr>
        <xdr:cNvGrpSpPr/>
      </xdr:nvGrpSpPr>
      <xdr:grpSpPr>
        <a:xfrm>
          <a:off x="2692743" y="4308156"/>
          <a:ext cx="1924778" cy="351127"/>
          <a:chOff x="1272158" y="4069080"/>
          <a:chExt cx="1928242" cy="335280"/>
        </a:xfrm>
      </xdr:grpSpPr>
      <xdr:sp macro="" textlink="Processing!S2">
        <xdr:nvSpPr>
          <xdr:cNvPr id="23" name="TextBox 22">
            <a:extLst>
              <a:ext uri="{FF2B5EF4-FFF2-40B4-BE49-F238E27FC236}">
                <a16:creationId xmlns:a16="http://schemas.microsoft.com/office/drawing/2014/main" id="{00000000-0008-0000-0100-000017000000}"/>
              </a:ext>
            </a:extLst>
          </xdr:cNvPr>
          <xdr:cNvSpPr txBox="1"/>
        </xdr:nvSpPr>
        <xdr:spPr>
          <a:xfrm>
            <a:off x="1516380" y="406908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72A1D2-4494-4CFD-9BA4-459CF5A108E4}" type="TxLink">
              <a:rPr lang="en-US" sz="1400" b="0">
                <a:solidFill>
                  <a:schemeClr val="bg1"/>
                </a:solidFill>
                <a:latin typeface="+mn-lt"/>
                <a:ea typeface="+mn-ea"/>
                <a:cs typeface="+mn-cs"/>
              </a:rPr>
              <a:pPr marL="0" indent="0"/>
              <a:t>Sales Volume</a:t>
            </a:fld>
            <a:endParaRPr lang="ru-RU" sz="1400" b="0">
              <a:solidFill>
                <a:schemeClr val="bg1"/>
              </a:solidFill>
              <a:latin typeface="+mn-lt"/>
              <a:ea typeface="+mn-ea"/>
              <a:cs typeface="+mn-cs"/>
            </a:endParaRPr>
          </a:p>
        </xdr:txBody>
      </xdr:sp>
      <xdr:sp macro="" textlink="">
        <xdr:nvSpPr>
          <xdr:cNvPr id="107" name="Freeform: Shape 106">
            <a:extLst>
              <a:ext uri="{FF2B5EF4-FFF2-40B4-BE49-F238E27FC236}">
                <a16:creationId xmlns:a16="http://schemas.microsoft.com/office/drawing/2014/main" id="{00000000-0008-0000-0100-00006B000000}"/>
              </a:ext>
            </a:extLst>
          </xdr:cNvPr>
          <xdr:cNvSpPr/>
        </xdr:nvSpPr>
        <xdr:spPr>
          <a:xfrm rot="20841392">
            <a:off x="1272158" y="4164330"/>
            <a:ext cx="221361" cy="129920"/>
          </a:xfrm>
          <a:custGeom>
            <a:avLst/>
            <a:gdLst>
              <a:gd name="connsiteX0" fmla="*/ 160401 w 221361"/>
              <a:gd name="connsiteY0" fmla="*/ 0 h 129920"/>
              <a:gd name="connsiteX1" fmla="*/ 182880 w 221361"/>
              <a:gd name="connsiteY1" fmla="*/ 22479 h 129920"/>
              <a:gd name="connsiteX2" fmla="*/ 152781 w 221361"/>
              <a:gd name="connsiteY2" fmla="*/ 52578 h 129920"/>
              <a:gd name="connsiteX3" fmla="*/ 129921 w 221361"/>
              <a:gd name="connsiteY3" fmla="*/ 29718 h 129920"/>
              <a:gd name="connsiteX4" fmla="*/ 91821 w 221361"/>
              <a:gd name="connsiteY4" fmla="*/ 67818 h 129920"/>
              <a:gd name="connsiteX5" fmla="*/ 68961 w 221361"/>
              <a:gd name="connsiteY5" fmla="*/ 44958 h 129920"/>
              <a:gd name="connsiteX6" fmla="*/ 0 w 221361"/>
              <a:gd name="connsiteY6" fmla="*/ 113919 h 129920"/>
              <a:gd name="connsiteX7" fmla="*/ 16002 w 221361"/>
              <a:gd name="connsiteY7" fmla="*/ 129921 h 129920"/>
              <a:gd name="connsiteX8" fmla="*/ 68961 w 221361"/>
              <a:gd name="connsiteY8" fmla="*/ 76962 h 129920"/>
              <a:gd name="connsiteX9" fmla="*/ 91821 w 221361"/>
              <a:gd name="connsiteY9" fmla="*/ 99822 h 129920"/>
              <a:gd name="connsiteX10" fmla="*/ 129921 w 221361"/>
              <a:gd name="connsiteY10" fmla="*/ 61722 h 129920"/>
              <a:gd name="connsiteX11" fmla="*/ 152781 w 221361"/>
              <a:gd name="connsiteY11" fmla="*/ 84582 h 129920"/>
              <a:gd name="connsiteX12" fmla="*/ 198882 w 221361"/>
              <a:gd name="connsiteY12" fmla="*/ 38481 h 129920"/>
              <a:gd name="connsiteX13" fmla="*/ 221361 w 221361"/>
              <a:gd name="connsiteY13" fmla="*/ 60960 h 129920"/>
              <a:gd name="connsiteX14" fmla="*/ 221361 w 221361"/>
              <a:gd name="connsiteY14" fmla="*/ 0 h 1299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21361" h="129920">
                <a:moveTo>
                  <a:pt x="160401" y="0"/>
                </a:moveTo>
                <a:lnTo>
                  <a:pt x="182880" y="22479"/>
                </a:lnTo>
                <a:lnTo>
                  <a:pt x="152781" y="52578"/>
                </a:lnTo>
                <a:lnTo>
                  <a:pt x="129921" y="29718"/>
                </a:lnTo>
                <a:lnTo>
                  <a:pt x="91821" y="67818"/>
                </a:lnTo>
                <a:lnTo>
                  <a:pt x="68961" y="44958"/>
                </a:lnTo>
                <a:lnTo>
                  <a:pt x="0" y="113919"/>
                </a:lnTo>
                <a:lnTo>
                  <a:pt x="16002" y="129921"/>
                </a:lnTo>
                <a:lnTo>
                  <a:pt x="68961" y="76962"/>
                </a:lnTo>
                <a:lnTo>
                  <a:pt x="91821" y="99822"/>
                </a:lnTo>
                <a:lnTo>
                  <a:pt x="129921" y="61722"/>
                </a:lnTo>
                <a:lnTo>
                  <a:pt x="152781" y="84582"/>
                </a:lnTo>
                <a:lnTo>
                  <a:pt x="198882" y="38481"/>
                </a:lnTo>
                <a:lnTo>
                  <a:pt x="221361" y="60960"/>
                </a:lnTo>
                <a:lnTo>
                  <a:pt x="221361" y="0"/>
                </a:lnTo>
                <a:close/>
              </a:path>
            </a:pathLst>
          </a:custGeom>
          <a:solidFill>
            <a:schemeClr val="bg1"/>
          </a:solidFill>
          <a:ln w="3770" cap="flat">
            <a:noFill/>
            <a:prstDash val="solid"/>
            <a:miter/>
          </a:ln>
        </xdr:spPr>
        <xdr:txBody>
          <a:bodyPr rtlCol="0" anchor="ctr"/>
          <a:lstStyle/>
          <a:p>
            <a:endParaRPr lang="ru-RU"/>
          </a:p>
        </xdr:txBody>
      </xdr:sp>
    </xdr:grpSp>
    <xdr:clientData/>
  </xdr:twoCellAnchor>
  <xdr:twoCellAnchor>
    <xdr:from>
      <xdr:col>16</xdr:col>
      <xdr:colOff>584971</xdr:colOff>
      <xdr:row>26</xdr:row>
      <xdr:rowOff>185736</xdr:rowOff>
    </xdr:from>
    <xdr:to>
      <xdr:col>18</xdr:col>
      <xdr:colOff>463293</xdr:colOff>
      <xdr:row>28</xdr:row>
      <xdr:rowOff>155863</xdr:rowOff>
    </xdr:to>
    <xdr:sp macro="" textlink="Processing!S2">
      <xdr:nvSpPr>
        <xdr:cNvPr id="109" name="TextBox 108">
          <a:extLst>
            <a:ext uri="{FF2B5EF4-FFF2-40B4-BE49-F238E27FC236}">
              <a16:creationId xmlns:a16="http://schemas.microsoft.com/office/drawing/2014/main" id="{00000000-0008-0000-0100-00006D000000}"/>
            </a:ext>
          </a:extLst>
        </xdr:cNvPr>
        <xdr:cNvSpPr txBox="1"/>
      </xdr:nvSpPr>
      <xdr:spPr>
        <a:xfrm>
          <a:off x="10109971" y="5138736"/>
          <a:ext cx="1068947"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19</xdr:col>
      <xdr:colOff>256358</xdr:colOff>
      <xdr:row>26</xdr:row>
      <xdr:rowOff>185736</xdr:rowOff>
    </xdr:from>
    <xdr:to>
      <xdr:col>20</xdr:col>
      <xdr:colOff>187116</xdr:colOff>
      <xdr:row>28</xdr:row>
      <xdr:rowOff>155863</xdr:rowOff>
    </xdr:to>
    <xdr:sp macro="" textlink="Processing!S2">
      <xdr:nvSpPr>
        <xdr:cNvPr id="110" name="TextBox 109">
          <a:extLst>
            <a:ext uri="{FF2B5EF4-FFF2-40B4-BE49-F238E27FC236}">
              <a16:creationId xmlns:a16="http://schemas.microsoft.com/office/drawing/2014/main" id="{00000000-0008-0000-0100-00006E000000}"/>
            </a:ext>
          </a:extLst>
        </xdr:cNvPr>
        <xdr:cNvSpPr txBox="1"/>
      </xdr:nvSpPr>
      <xdr:spPr>
        <a:xfrm>
          <a:off x="11567296" y="5138736"/>
          <a:ext cx="526070"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03A29D-60F0-4C9F-9DCF-624788477F1C}" type="TxLink">
            <a:rPr lang="en-US" sz="1100" b="0" i="0" u="none" strike="noStrike">
              <a:solidFill>
                <a:srgbClr val="000000"/>
              </a:solidFill>
              <a:latin typeface="Aptos Narrow"/>
              <a:ea typeface="+mn-ea"/>
              <a:cs typeface="+mn-cs"/>
            </a:rPr>
            <a:pPr marL="0" indent="0" algn="l"/>
            <a:t>Sales Volume</a:t>
          </a:fld>
          <a:endParaRPr lang="ru-RU" sz="1200" b="1" i="0" u="none" strike="noStrike">
            <a:solidFill>
              <a:srgbClr val="000000"/>
            </a:solidFill>
            <a:latin typeface="Aptos Narrow"/>
            <a:ea typeface="+mn-ea"/>
            <a:cs typeface="+mn-cs"/>
          </a:endParaRPr>
        </a:p>
      </xdr:txBody>
    </xdr:sp>
    <xdr:clientData/>
  </xdr:twoCellAnchor>
  <xdr:twoCellAnchor>
    <xdr:from>
      <xdr:col>19</xdr:col>
      <xdr:colOff>130628</xdr:colOff>
      <xdr:row>27</xdr:row>
      <xdr:rowOff>90486</xdr:rowOff>
    </xdr:from>
    <xdr:to>
      <xdr:col>19</xdr:col>
      <xdr:colOff>270654</xdr:colOff>
      <xdr:row>28</xdr:row>
      <xdr:rowOff>37383</xdr:rowOff>
    </xdr:to>
    <xdr:sp macro="" textlink="">
      <xdr:nvSpPr>
        <xdr:cNvPr id="111" name="Oval 110">
          <a:extLst>
            <a:ext uri="{FF2B5EF4-FFF2-40B4-BE49-F238E27FC236}">
              <a16:creationId xmlns:a16="http://schemas.microsoft.com/office/drawing/2014/main" id="{00000000-0008-0000-0100-00006F000000}"/>
            </a:ext>
          </a:extLst>
        </xdr:cNvPr>
        <xdr:cNvSpPr/>
      </xdr:nvSpPr>
      <xdr:spPr>
        <a:xfrm>
          <a:off x="11441566" y="5233986"/>
          <a:ext cx="140026" cy="137397"/>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20</xdr:col>
      <xdr:colOff>531631</xdr:colOff>
      <xdr:row>26</xdr:row>
      <xdr:rowOff>185736</xdr:rowOff>
    </xdr:from>
    <xdr:to>
      <xdr:col>22</xdr:col>
      <xdr:colOff>14881</xdr:colOff>
      <xdr:row>28</xdr:row>
      <xdr:rowOff>155863</xdr:rowOff>
    </xdr:to>
    <xdr:sp macro="" textlink="Processing!T2">
      <xdr:nvSpPr>
        <xdr:cNvPr id="112" name="TextBox 111">
          <a:extLst>
            <a:ext uri="{FF2B5EF4-FFF2-40B4-BE49-F238E27FC236}">
              <a16:creationId xmlns:a16="http://schemas.microsoft.com/office/drawing/2014/main" id="{00000000-0008-0000-0100-000070000000}"/>
            </a:ext>
          </a:extLst>
        </xdr:cNvPr>
        <xdr:cNvSpPr txBox="1"/>
      </xdr:nvSpPr>
      <xdr:spPr>
        <a:xfrm>
          <a:off x="12437881" y="5138736"/>
          <a:ext cx="673875"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4300437-C12A-4ACE-B293-C392CBD7FABD}" type="TxLink">
            <a:rPr lang="en-US" sz="1100" b="0" i="0" u="none" strike="noStrike">
              <a:solidFill>
                <a:srgbClr val="000000"/>
              </a:solidFill>
              <a:latin typeface="Aptos Narrow"/>
              <a:ea typeface="+mn-ea"/>
              <a:cs typeface="+mn-cs"/>
            </a:rPr>
            <a:pPr marL="0" indent="0" algn="l"/>
            <a:t>Purchase Volume</a:t>
          </a:fld>
          <a:endParaRPr lang="ru-RU" sz="1200" b="1" i="0" u="none" strike="noStrike">
            <a:solidFill>
              <a:srgbClr val="000000"/>
            </a:solidFill>
            <a:latin typeface="Aptos Narrow"/>
            <a:ea typeface="+mn-ea"/>
            <a:cs typeface="+mn-cs"/>
          </a:endParaRPr>
        </a:p>
      </xdr:txBody>
    </xdr:sp>
    <xdr:clientData/>
  </xdr:twoCellAnchor>
  <xdr:twoCellAnchor>
    <xdr:from>
      <xdr:col>20</xdr:col>
      <xdr:colOff>395695</xdr:colOff>
      <xdr:row>27</xdr:row>
      <xdr:rowOff>90486</xdr:rowOff>
    </xdr:from>
    <xdr:to>
      <xdr:col>20</xdr:col>
      <xdr:colOff>546140</xdr:colOff>
      <xdr:row>28</xdr:row>
      <xdr:rowOff>37383</xdr:rowOff>
    </xdr:to>
    <xdr:sp macro="" textlink="">
      <xdr:nvSpPr>
        <xdr:cNvPr id="113" name="Oval 112">
          <a:extLst>
            <a:ext uri="{FF2B5EF4-FFF2-40B4-BE49-F238E27FC236}">
              <a16:creationId xmlns:a16="http://schemas.microsoft.com/office/drawing/2014/main" id="{00000000-0008-0000-0100-000071000000}"/>
            </a:ext>
          </a:extLst>
        </xdr:cNvPr>
        <xdr:cNvSpPr/>
      </xdr:nvSpPr>
      <xdr:spPr>
        <a:xfrm>
          <a:off x="12301945" y="5233986"/>
          <a:ext cx="150445" cy="137397"/>
        </a:xfrm>
        <a:prstGeom prst="ellipse">
          <a:avLst/>
        </a:prstGeom>
        <a:solidFill>
          <a:srgbClr val="2384F9">
            <a:alpha val="25000"/>
          </a:srgbClr>
        </a:solidFill>
        <a:ln w="12700">
          <a:solidFill>
            <a:srgbClr val="2384F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19</xdr:col>
      <xdr:colOff>256357</xdr:colOff>
      <xdr:row>28</xdr:row>
      <xdr:rowOff>10476</xdr:rowOff>
    </xdr:from>
    <xdr:to>
      <xdr:col>20</xdr:col>
      <xdr:colOff>395488</xdr:colOff>
      <xdr:row>29</xdr:row>
      <xdr:rowOff>171103</xdr:rowOff>
    </xdr:to>
    <xdr:sp macro="" textlink="Processing!U16">
      <xdr:nvSpPr>
        <xdr:cNvPr id="114" name="TextBox 113">
          <a:extLst>
            <a:ext uri="{FF2B5EF4-FFF2-40B4-BE49-F238E27FC236}">
              <a16:creationId xmlns:a16="http://schemas.microsoft.com/office/drawing/2014/main" id="{00000000-0008-0000-0100-000072000000}"/>
            </a:ext>
          </a:extLst>
        </xdr:cNvPr>
        <xdr:cNvSpPr txBox="1"/>
      </xdr:nvSpPr>
      <xdr:spPr>
        <a:xfrm>
          <a:off x="11567295" y="5344476"/>
          <a:ext cx="734443"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D9C77DA-86B6-4E57-A595-1F30E93D6D47}" type="TxLink">
            <a:rPr lang="en-US" sz="1100" b="0" i="0" u="none" strike="noStrike">
              <a:solidFill>
                <a:srgbClr val="000000"/>
              </a:solidFill>
              <a:latin typeface="Aptos Narrow"/>
              <a:ea typeface="+mn-ea"/>
              <a:cs typeface="+mn-cs"/>
            </a:rPr>
            <a:pPr marL="0" indent="0" algn="l"/>
            <a:t>$286.8K</a:t>
          </a:fld>
          <a:endParaRPr lang="ru-RU" sz="1200" b="0" i="0" u="none" strike="noStrike">
            <a:solidFill>
              <a:srgbClr val="000000"/>
            </a:solidFill>
            <a:latin typeface="Aptos Narrow"/>
            <a:ea typeface="+mn-ea"/>
            <a:cs typeface="+mn-cs"/>
          </a:endParaRPr>
        </a:p>
      </xdr:txBody>
    </xdr:sp>
    <xdr:clientData/>
  </xdr:twoCellAnchor>
  <xdr:twoCellAnchor>
    <xdr:from>
      <xdr:col>20</xdr:col>
      <xdr:colOff>531632</xdr:colOff>
      <xdr:row>28</xdr:row>
      <xdr:rowOff>10476</xdr:rowOff>
    </xdr:from>
    <xdr:to>
      <xdr:col>22</xdr:col>
      <xdr:colOff>100453</xdr:colOff>
      <xdr:row>29</xdr:row>
      <xdr:rowOff>171103</xdr:rowOff>
    </xdr:to>
    <xdr:sp macro="" textlink="Processing!V16">
      <xdr:nvSpPr>
        <xdr:cNvPr id="115" name="TextBox 114">
          <a:extLst>
            <a:ext uri="{FF2B5EF4-FFF2-40B4-BE49-F238E27FC236}">
              <a16:creationId xmlns:a16="http://schemas.microsoft.com/office/drawing/2014/main" id="{00000000-0008-0000-0100-000073000000}"/>
            </a:ext>
          </a:extLst>
        </xdr:cNvPr>
        <xdr:cNvSpPr txBox="1"/>
      </xdr:nvSpPr>
      <xdr:spPr>
        <a:xfrm>
          <a:off x="12437882" y="5344476"/>
          <a:ext cx="759446"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2D53305-B1EC-414D-95B7-0A2D81090108}" type="TxLink">
            <a:rPr lang="en-US" sz="1100" b="0" i="0" u="none" strike="noStrike">
              <a:solidFill>
                <a:srgbClr val="000000"/>
              </a:solidFill>
              <a:latin typeface="Aptos Narrow"/>
              <a:ea typeface="+mn-ea"/>
              <a:cs typeface="+mn-cs"/>
            </a:rPr>
            <a:pPr marL="0" indent="0" algn="l"/>
            <a:t>$317.7K</a:t>
          </a:fld>
          <a:endParaRPr lang="ru-RU" sz="1200" b="0" i="0" u="none" strike="noStrike">
            <a:solidFill>
              <a:srgbClr val="000000"/>
            </a:solidFill>
            <a:latin typeface="Aptos Narrow"/>
            <a:ea typeface="+mn-ea"/>
            <a:cs typeface="+mn-cs"/>
          </a:endParaRPr>
        </a:p>
      </xdr:txBody>
    </xdr:sp>
    <xdr:clientData/>
  </xdr:twoCellAnchor>
  <xdr:twoCellAnchor>
    <xdr:from>
      <xdr:col>16</xdr:col>
      <xdr:colOff>426175</xdr:colOff>
      <xdr:row>29</xdr:row>
      <xdr:rowOff>181926</xdr:rowOff>
    </xdr:from>
    <xdr:to>
      <xdr:col>22</xdr:col>
      <xdr:colOff>245765</xdr:colOff>
      <xdr:row>38</xdr:row>
      <xdr:rowOff>184893</xdr:rowOff>
    </xdr:to>
    <xdr:graphicFrame macro="">
      <xdr:nvGraphicFramePr>
        <xdr:cNvPr id="116" name="Chart 115">
          <a:extLst>
            <a:ext uri="{FF2B5EF4-FFF2-40B4-BE49-F238E27FC236}">
              <a16:creationId xmlns:a16="http://schemas.microsoft.com/office/drawing/2014/main" id="{00000000-0008-0000-0100-00007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8</xdr:col>
      <xdr:colOff>263977</xdr:colOff>
      <xdr:row>27</xdr:row>
      <xdr:rowOff>167629</xdr:rowOff>
    </xdr:from>
    <xdr:to>
      <xdr:col>10</xdr:col>
      <xdr:colOff>298858</xdr:colOff>
      <xdr:row>39</xdr:row>
      <xdr:rowOff>79987</xdr:rowOff>
    </xdr:to>
    <xdr:graphicFrame macro="">
      <xdr:nvGraphicFramePr>
        <xdr:cNvPr id="117" name="Chart 116">
          <a:extLst>
            <a:ext uri="{FF2B5EF4-FFF2-40B4-BE49-F238E27FC236}">
              <a16:creationId xmlns:a16="http://schemas.microsoft.com/office/drawing/2014/main" id="{00000000-0008-0000-0100-00007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xdr:col>
      <xdr:colOff>281395</xdr:colOff>
      <xdr:row>28</xdr:row>
      <xdr:rowOff>132396</xdr:rowOff>
    </xdr:from>
    <xdr:to>
      <xdr:col>16</xdr:col>
      <xdr:colOff>100985</xdr:colOff>
      <xdr:row>32</xdr:row>
      <xdr:rowOff>133715</xdr:rowOff>
    </xdr:to>
    <xdr:graphicFrame macro="">
      <xdr:nvGraphicFramePr>
        <xdr:cNvPr id="130" name="Chart 129">
          <a:extLst>
            <a:ext uri="{FF2B5EF4-FFF2-40B4-BE49-F238E27FC236}">
              <a16:creationId xmlns:a16="http://schemas.microsoft.com/office/drawing/2014/main" id="{00000000-0008-0000-0100-00008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10</xdr:col>
      <xdr:colOff>281395</xdr:colOff>
      <xdr:row>31</xdr:row>
      <xdr:rowOff>170496</xdr:rowOff>
    </xdr:from>
    <xdr:to>
      <xdr:col>16</xdr:col>
      <xdr:colOff>100985</xdr:colOff>
      <xdr:row>35</xdr:row>
      <xdr:rowOff>171815</xdr:rowOff>
    </xdr:to>
    <xdr:graphicFrame macro="">
      <xdr:nvGraphicFramePr>
        <xdr:cNvPr id="131" name="Chart 130">
          <a:extLst>
            <a:ext uri="{FF2B5EF4-FFF2-40B4-BE49-F238E27FC236}">
              <a16:creationId xmlns:a16="http://schemas.microsoft.com/office/drawing/2014/main" id="{00000000-0008-0000-0100-00008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281395</xdr:colOff>
      <xdr:row>35</xdr:row>
      <xdr:rowOff>18096</xdr:rowOff>
    </xdr:from>
    <xdr:to>
      <xdr:col>16</xdr:col>
      <xdr:colOff>100985</xdr:colOff>
      <xdr:row>39</xdr:row>
      <xdr:rowOff>19415</xdr:rowOff>
    </xdr:to>
    <xdr:graphicFrame macro="">
      <xdr:nvGraphicFramePr>
        <xdr:cNvPr id="132" name="Chart 131">
          <a:extLst>
            <a:ext uri="{FF2B5EF4-FFF2-40B4-BE49-F238E27FC236}">
              <a16:creationId xmlns:a16="http://schemas.microsoft.com/office/drawing/2014/main" id="{00000000-0008-0000-0100-00008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10</xdr:col>
      <xdr:colOff>330925</xdr:colOff>
      <xdr:row>28</xdr:row>
      <xdr:rowOff>147636</xdr:rowOff>
    </xdr:from>
    <xdr:to>
      <xdr:col>12</xdr:col>
      <xdr:colOff>541255</xdr:colOff>
      <xdr:row>30</xdr:row>
      <xdr:rowOff>117763</xdr:rowOff>
    </xdr:to>
    <xdr:sp macro="" textlink="Processing!G36">
      <xdr:nvSpPr>
        <xdr:cNvPr id="118" name="TextBox 117">
          <a:extLst>
            <a:ext uri="{FF2B5EF4-FFF2-40B4-BE49-F238E27FC236}">
              <a16:creationId xmlns:a16="http://schemas.microsoft.com/office/drawing/2014/main" id="{00000000-0008-0000-0100-000076000000}"/>
            </a:ext>
          </a:extLst>
        </xdr:cNvPr>
        <xdr:cNvSpPr txBox="1"/>
      </xdr:nvSpPr>
      <xdr:spPr>
        <a:xfrm>
          <a:off x="6284050" y="5481636"/>
          <a:ext cx="1400955"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7AC2D5-3163-4C7F-9515-0547296996EE}" type="TxLink">
            <a:rPr lang="en-US" sz="1400" b="0" i="0" u="none" strike="noStrike">
              <a:solidFill>
                <a:srgbClr val="000000"/>
              </a:solidFill>
              <a:latin typeface="Aptos Narrow"/>
              <a:ea typeface="+mn-ea"/>
              <a:cs typeface="+mn-cs"/>
            </a:rPr>
            <a:pPr marL="0" indent="0" algn="l"/>
            <a:t>Lucas Bennett</a:t>
          </a:fld>
          <a:endParaRPr lang="ru-RU" sz="1600" b="1" i="0" u="none" strike="noStrike">
            <a:solidFill>
              <a:srgbClr val="000000"/>
            </a:solidFill>
            <a:latin typeface="Aptos Narrow"/>
            <a:ea typeface="+mn-ea"/>
            <a:cs typeface="+mn-cs"/>
          </a:endParaRPr>
        </a:p>
      </xdr:txBody>
    </xdr:sp>
    <xdr:clientData/>
  </xdr:twoCellAnchor>
  <xdr:twoCellAnchor>
    <xdr:from>
      <xdr:col>14</xdr:col>
      <xdr:colOff>119199</xdr:colOff>
      <xdr:row>28</xdr:row>
      <xdr:rowOff>147636</xdr:rowOff>
    </xdr:from>
    <xdr:to>
      <xdr:col>16</xdr:col>
      <xdr:colOff>7942</xdr:colOff>
      <xdr:row>30</xdr:row>
      <xdr:rowOff>117763</xdr:rowOff>
    </xdr:to>
    <xdr:sp macro="" textlink="Processing!H36">
      <xdr:nvSpPr>
        <xdr:cNvPr id="119" name="TextBox 118">
          <a:extLst>
            <a:ext uri="{FF2B5EF4-FFF2-40B4-BE49-F238E27FC236}">
              <a16:creationId xmlns:a16="http://schemas.microsoft.com/office/drawing/2014/main" id="{00000000-0008-0000-0100-000077000000}"/>
            </a:ext>
          </a:extLst>
        </xdr:cNvPr>
        <xdr:cNvSpPr txBox="1"/>
      </xdr:nvSpPr>
      <xdr:spPr>
        <a:xfrm>
          <a:off x="8453574" y="5481636"/>
          <a:ext cx="1079368"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6575C2-2F83-4F3A-9F8B-D1945AA226AD}" type="TxLink">
            <a:rPr lang="en-US" sz="1400" b="0" i="0" u="none" strike="noStrike">
              <a:solidFill>
                <a:srgbClr val="000000"/>
              </a:solidFill>
              <a:latin typeface="Aptos Narrow"/>
              <a:ea typeface="+mn-ea"/>
              <a:cs typeface="+mn-cs"/>
            </a:rPr>
            <a:pPr marL="0" indent="0" algn="r"/>
            <a:t> $82,159 </a:t>
          </a:fld>
          <a:endParaRPr lang="ru-RU" sz="1600" b="1" i="0" u="none" strike="noStrike">
            <a:solidFill>
              <a:srgbClr val="000000"/>
            </a:solidFill>
            <a:latin typeface="Aptos Narrow"/>
            <a:ea typeface="+mn-ea"/>
            <a:cs typeface="+mn-cs"/>
          </a:endParaRPr>
        </a:p>
      </xdr:txBody>
    </xdr:sp>
    <xdr:clientData/>
  </xdr:twoCellAnchor>
  <xdr:twoCellAnchor>
    <xdr:from>
      <xdr:col>14</xdr:col>
      <xdr:colOff>172539</xdr:colOff>
      <xdr:row>26</xdr:row>
      <xdr:rowOff>185736</xdr:rowOff>
    </xdr:from>
    <xdr:to>
      <xdr:col>16</xdr:col>
      <xdr:colOff>61282</xdr:colOff>
      <xdr:row>28</xdr:row>
      <xdr:rowOff>155863</xdr:rowOff>
    </xdr:to>
    <xdr:sp macro="" textlink="Processing!S2">
      <xdr:nvSpPr>
        <xdr:cNvPr id="120" name="TextBox 119">
          <a:extLst>
            <a:ext uri="{FF2B5EF4-FFF2-40B4-BE49-F238E27FC236}">
              <a16:creationId xmlns:a16="http://schemas.microsoft.com/office/drawing/2014/main" id="{00000000-0008-0000-0100-000078000000}"/>
            </a:ext>
          </a:extLst>
        </xdr:cNvPr>
        <xdr:cNvSpPr txBox="1"/>
      </xdr:nvSpPr>
      <xdr:spPr>
        <a:xfrm>
          <a:off x="8506914" y="5138736"/>
          <a:ext cx="1079368"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12</xdr:col>
      <xdr:colOff>218257</xdr:colOff>
      <xdr:row>26</xdr:row>
      <xdr:rowOff>185736</xdr:rowOff>
    </xdr:from>
    <xdr:to>
      <xdr:col>14</xdr:col>
      <xdr:colOff>107001</xdr:colOff>
      <xdr:row>28</xdr:row>
      <xdr:rowOff>155863</xdr:rowOff>
    </xdr:to>
    <xdr:sp macro="" textlink="Processing!E35">
      <xdr:nvSpPr>
        <xdr:cNvPr id="121" name="TextBox 120">
          <a:extLst>
            <a:ext uri="{FF2B5EF4-FFF2-40B4-BE49-F238E27FC236}">
              <a16:creationId xmlns:a16="http://schemas.microsoft.com/office/drawing/2014/main" id="{00000000-0008-0000-0100-000079000000}"/>
            </a:ext>
          </a:extLst>
        </xdr:cNvPr>
        <xdr:cNvSpPr txBox="1"/>
      </xdr:nvSpPr>
      <xdr:spPr>
        <a:xfrm>
          <a:off x="7362007" y="5138736"/>
          <a:ext cx="1079369"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208D5C-E6DC-4154-B29B-F704196BCF80}" type="TxLink">
            <a:rPr lang="en-US" sz="1200" b="1" i="0" u="none" strike="noStrike">
              <a:solidFill>
                <a:srgbClr val="000000"/>
              </a:solidFill>
              <a:latin typeface="Aptos Narrow"/>
              <a:ea typeface="+mn-ea"/>
              <a:cs typeface="+mn-cs"/>
            </a:rPr>
            <a:pPr marL="0" indent="0" algn="ctr"/>
            <a:t>KPI Plan</a:t>
          </a:fld>
          <a:endParaRPr lang="ru-RU" sz="1200" b="1" i="0" u="none" strike="noStrike">
            <a:solidFill>
              <a:srgbClr val="000000"/>
            </a:solidFill>
            <a:latin typeface="Aptos Narrow"/>
            <a:ea typeface="+mn-ea"/>
            <a:cs typeface="+mn-cs"/>
          </a:endParaRPr>
        </a:p>
      </xdr:txBody>
    </xdr:sp>
    <xdr:clientData/>
  </xdr:twoCellAnchor>
  <xdr:twoCellAnchor>
    <xdr:from>
      <xdr:col>12</xdr:col>
      <xdr:colOff>218257</xdr:colOff>
      <xdr:row>28</xdr:row>
      <xdr:rowOff>147636</xdr:rowOff>
    </xdr:from>
    <xdr:to>
      <xdr:col>14</xdr:col>
      <xdr:colOff>107001</xdr:colOff>
      <xdr:row>30</xdr:row>
      <xdr:rowOff>117763</xdr:rowOff>
    </xdr:to>
    <xdr:sp macro="" textlink="Processing!L36">
      <xdr:nvSpPr>
        <xdr:cNvPr id="122" name="TextBox 121">
          <a:extLst>
            <a:ext uri="{FF2B5EF4-FFF2-40B4-BE49-F238E27FC236}">
              <a16:creationId xmlns:a16="http://schemas.microsoft.com/office/drawing/2014/main" id="{00000000-0008-0000-0100-00007A000000}"/>
            </a:ext>
          </a:extLst>
        </xdr:cNvPr>
        <xdr:cNvSpPr txBox="1"/>
      </xdr:nvSpPr>
      <xdr:spPr>
        <a:xfrm>
          <a:off x="7362007" y="5481636"/>
          <a:ext cx="1079369"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A04D54-EFC0-443D-A56D-0D0D972F27D7}" type="TxLink">
            <a:rPr lang="en-US" sz="1400" b="0" i="0" u="none" strike="noStrike">
              <a:solidFill>
                <a:srgbClr val="000000"/>
              </a:solidFill>
              <a:latin typeface="Aptos Narrow"/>
              <a:ea typeface="+mn-ea"/>
              <a:cs typeface="+mn-cs"/>
            </a:rPr>
            <a:pPr marL="0" indent="0" algn="ctr"/>
            <a:t>82%</a:t>
          </a:fld>
          <a:endParaRPr lang="ru-RU" sz="1400" b="0" i="0" u="none" strike="noStrike">
            <a:solidFill>
              <a:srgbClr val="000000"/>
            </a:solidFill>
            <a:latin typeface="Aptos Narrow"/>
            <a:ea typeface="+mn-ea"/>
            <a:cs typeface="+mn-cs"/>
          </a:endParaRPr>
        </a:p>
      </xdr:txBody>
    </xdr:sp>
    <xdr:clientData/>
  </xdr:twoCellAnchor>
  <xdr:twoCellAnchor>
    <xdr:from>
      <xdr:col>10</xdr:col>
      <xdr:colOff>330926</xdr:colOff>
      <xdr:row>31</xdr:row>
      <xdr:rowOff>185736</xdr:rowOff>
    </xdr:from>
    <xdr:to>
      <xdr:col>12</xdr:col>
      <xdr:colOff>533477</xdr:colOff>
      <xdr:row>33</xdr:row>
      <xdr:rowOff>155863</xdr:rowOff>
    </xdr:to>
    <xdr:sp macro="" textlink="Processing!G37">
      <xdr:nvSpPr>
        <xdr:cNvPr id="123" name="TextBox 122">
          <a:extLst>
            <a:ext uri="{FF2B5EF4-FFF2-40B4-BE49-F238E27FC236}">
              <a16:creationId xmlns:a16="http://schemas.microsoft.com/office/drawing/2014/main" id="{00000000-0008-0000-0100-00007B000000}"/>
            </a:ext>
          </a:extLst>
        </xdr:cNvPr>
        <xdr:cNvSpPr txBox="1"/>
      </xdr:nvSpPr>
      <xdr:spPr>
        <a:xfrm>
          <a:off x="6284051" y="6091236"/>
          <a:ext cx="1393176"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27D6D7D-3E7A-4020-A8B6-0109D5790E82}" type="TxLink">
            <a:rPr lang="en-US" sz="1400" b="0" i="0" u="none" strike="noStrike">
              <a:solidFill>
                <a:srgbClr val="000000"/>
              </a:solidFill>
              <a:latin typeface="Aptos Narrow"/>
              <a:ea typeface="+mn-ea"/>
              <a:cs typeface="+mn-cs"/>
            </a:rPr>
            <a:pPr marL="0" indent="0" algn="l"/>
            <a:t>Ethan Parker</a:t>
          </a:fld>
          <a:endParaRPr lang="ru-RU" sz="1400" b="0" i="0" u="none" strike="noStrike">
            <a:solidFill>
              <a:srgbClr val="000000"/>
            </a:solidFill>
            <a:latin typeface="Aptos Narrow"/>
            <a:ea typeface="+mn-ea"/>
            <a:cs typeface="+mn-cs"/>
          </a:endParaRPr>
        </a:p>
      </xdr:txBody>
    </xdr:sp>
    <xdr:clientData/>
  </xdr:twoCellAnchor>
  <xdr:twoCellAnchor>
    <xdr:from>
      <xdr:col>14</xdr:col>
      <xdr:colOff>119199</xdr:colOff>
      <xdr:row>31</xdr:row>
      <xdr:rowOff>185736</xdr:rowOff>
    </xdr:from>
    <xdr:to>
      <xdr:col>16</xdr:col>
      <xdr:colOff>7942</xdr:colOff>
      <xdr:row>33</xdr:row>
      <xdr:rowOff>155863</xdr:rowOff>
    </xdr:to>
    <xdr:sp macro="" textlink="Processing!H37">
      <xdr:nvSpPr>
        <xdr:cNvPr id="124" name="TextBox 123">
          <a:extLst>
            <a:ext uri="{FF2B5EF4-FFF2-40B4-BE49-F238E27FC236}">
              <a16:creationId xmlns:a16="http://schemas.microsoft.com/office/drawing/2014/main" id="{00000000-0008-0000-0100-00007C000000}"/>
            </a:ext>
          </a:extLst>
        </xdr:cNvPr>
        <xdr:cNvSpPr txBox="1"/>
      </xdr:nvSpPr>
      <xdr:spPr>
        <a:xfrm>
          <a:off x="8453574" y="6091236"/>
          <a:ext cx="1079368"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5AD73A6-DD3D-4277-BD9A-8530F39D9173}" type="TxLink">
            <a:rPr lang="en-US" sz="1400" b="0" i="0" u="none" strike="noStrike">
              <a:solidFill>
                <a:srgbClr val="000000"/>
              </a:solidFill>
              <a:latin typeface="Aptos Narrow"/>
              <a:ea typeface="+mn-ea"/>
              <a:cs typeface="+mn-cs"/>
            </a:rPr>
            <a:pPr marL="0" indent="0" algn="r"/>
            <a:t> $64,758 </a:t>
          </a:fld>
          <a:endParaRPr lang="ru-RU" sz="1400" b="0" i="0" u="none" strike="noStrike">
            <a:solidFill>
              <a:srgbClr val="000000"/>
            </a:solidFill>
            <a:latin typeface="Aptos Narrow"/>
            <a:ea typeface="+mn-ea"/>
            <a:cs typeface="+mn-cs"/>
          </a:endParaRPr>
        </a:p>
      </xdr:txBody>
    </xdr:sp>
    <xdr:clientData/>
  </xdr:twoCellAnchor>
  <xdr:twoCellAnchor>
    <xdr:from>
      <xdr:col>12</xdr:col>
      <xdr:colOff>218257</xdr:colOff>
      <xdr:row>31</xdr:row>
      <xdr:rowOff>185736</xdr:rowOff>
    </xdr:from>
    <xdr:to>
      <xdr:col>14</xdr:col>
      <xdr:colOff>107001</xdr:colOff>
      <xdr:row>33</xdr:row>
      <xdr:rowOff>155863</xdr:rowOff>
    </xdr:to>
    <xdr:sp macro="" textlink="Processing!I37">
      <xdr:nvSpPr>
        <xdr:cNvPr id="125" name="TextBox 124">
          <a:extLst>
            <a:ext uri="{FF2B5EF4-FFF2-40B4-BE49-F238E27FC236}">
              <a16:creationId xmlns:a16="http://schemas.microsoft.com/office/drawing/2014/main" id="{00000000-0008-0000-0100-00007D000000}"/>
            </a:ext>
          </a:extLst>
        </xdr:cNvPr>
        <xdr:cNvSpPr txBox="1"/>
      </xdr:nvSpPr>
      <xdr:spPr>
        <a:xfrm>
          <a:off x="7362007" y="6091236"/>
          <a:ext cx="1079369"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142BA1-E500-4752-93AB-20A742259FF7}" type="TxLink">
            <a:rPr lang="en-US" sz="1400" b="0" i="0" u="none" strike="noStrike">
              <a:solidFill>
                <a:srgbClr val="000000"/>
              </a:solidFill>
              <a:latin typeface="Aptos Narrow"/>
              <a:ea typeface="+mn-ea"/>
              <a:cs typeface="+mn-cs"/>
            </a:rPr>
            <a:pPr marL="0" indent="0" algn="ctr"/>
            <a:t>65%</a:t>
          </a:fld>
          <a:endParaRPr lang="ru-RU" sz="1400" b="0" i="0" u="none" strike="noStrike">
            <a:solidFill>
              <a:srgbClr val="000000"/>
            </a:solidFill>
            <a:latin typeface="Aptos Narrow"/>
            <a:ea typeface="+mn-ea"/>
            <a:cs typeface="+mn-cs"/>
          </a:endParaRPr>
        </a:p>
      </xdr:txBody>
    </xdr:sp>
    <xdr:clientData/>
  </xdr:twoCellAnchor>
  <xdr:twoCellAnchor>
    <xdr:from>
      <xdr:col>10</xdr:col>
      <xdr:colOff>330925</xdr:colOff>
      <xdr:row>35</xdr:row>
      <xdr:rowOff>33336</xdr:rowOff>
    </xdr:from>
    <xdr:to>
      <xdr:col>12</xdr:col>
      <xdr:colOff>556813</xdr:colOff>
      <xdr:row>37</xdr:row>
      <xdr:rowOff>3463</xdr:rowOff>
    </xdr:to>
    <xdr:sp macro="" textlink="Processing!G38">
      <xdr:nvSpPr>
        <xdr:cNvPr id="126" name="TextBox 125">
          <a:extLst>
            <a:ext uri="{FF2B5EF4-FFF2-40B4-BE49-F238E27FC236}">
              <a16:creationId xmlns:a16="http://schemas.microsoft.com/office/drawing/2014/main" id="{00000000-0008-0000-0100-00007E000000}"/>
            </a:ext>
          </a:extLst>
        </xdr:cNvPr>
        <xdr:cNvSpPr txBox="1"/>
      </xdr:nvSpPr>
      <xdr:spPr>
        <a:xfrm>
          <a:off x="6284050" y="6700836"/>
          <a:ext cx="1416513"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B747A07-8665-4C37-8F62-F50FF11D38E1}" type="TxLink">
            <a:rPr lang="en-US" sz="1400" b="0" i="0" u="none" strike="noStrike">
              <a:solidFill>
                <a:srgbClr val="000000"/>
              </a:solidFill>
              <a:latin typeface="Aptos Narrow"/>
              <a:ea typeface="+mn-ea"/>
              <a:cs typeface="+mn-cs"/>
            </a:rPr>
            <a:pPr marL="0" indent="0" algn="l"/>
            <a:t>Sophia Reynolds</a:t>
          </a:fld>
          <a:endParaRPr lang="ru-RU" sz="1400" b="0" i="0" u="none" strike="noStrike">
            <a:solidFill>
              <a:srgbClr val="000000"/>
            </a:solidFill>
            <a:latin typeface="Aptos Narrow"/>
            <a:ea typeface="+mn-ea"/>
            <a:cs typeface="+mn-cs"/>
          </a:endParaRPr>
        </a:p>
      </xdr:txBody>
    </xdr:sp>
    <xdr:clientData/>
  </xdr:twoCellAnchor>
  <xdr:twoCellAnchor>
    <xdr:from>
      <xdr:col>14</xdr:col>
      <xdr:colOff>119199</xdr:colOff>
      <xdr:row>35</xdr:row>
      <xdr:rowOff>33336</xdr:rowOff>
    </xdr:from>
    <xdr:to>
      <xdr:col>16</xdr:col>
      <xdr:colOff>7942</xdr:colOff>
      <xdr:row>37</xdr:row>
      <xdr:rowOff>3463</xdr:rowOff>
    </xdr:to>
    <xdr:sp macro="" textlink="Processing!H38">
      <xdr:nvSpPr>
        <xdr:cNvPr id="127" name="TextBox 126">
          <a:extLst>
            <a:ext uri="{FF2B5EF4-FFF2-40B4-BE49-F238E27FC236}">
              <a16:creationId xmlns:a16="http://schemas.microsoft.com/office/drawing/2014/main" id="{00000000-0008-0000-0100-00007F000000}"/>
            </a:ext>
          </a:extLst>
        </xdr:cNvPr>
        <xdr:cNvSpPr txBox="1"/>
      </xdr:nvSpPr>
      <xdr:spPr>
        <a:xfrm>
          <a:off x="8453574" y="6700836"/>
          <a:ext cx="1079368"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2FC0967-C78F-422B-98C8-34299886BF06}" type="TxLink">
            <a:rPr lang="en-US" sz="1400" b="0" i="0" u="none" strike="noStrike">
              <a:solidFill>
                <a:srgbClr val="000000"/>
              </a:solidFill>
              <a:latin typeface="Aptos Narrow"/>
              <a:ea typeface="+mn-ea"/>
              <a:cs typeface="+mn-cs"/>
            </a:rPr>
            <a:pPr marL="0" indent="0" algn="r"/>
            <a:t> $48,148 </a:t>
          </a:fld>
          <a:endParaRPr lang="ru-RU" sz="1400" b="0" i="0" u="none" strike="noStrike">
            <a:solidFill>
              <a:srgbClr val="000000"/>
            </a:solidFill>
            <a:latin typeface="Aptos Narrow"/>
            <a:ea typeface="+mn-ea"/>
            <a:cs typeface="+mn-cs"/>
          </a:endParaRPr>
        </a:p>
      </xdr:txBody>
    </xdr:sp>
    <xdr:clientData/>
  </xdr:twoCellAnchor>
  <xdr:twoCellAnchor>
    <xdr:from>
      <xdr:col>12</xdr:col>
      <xdr:colOff>218257</xdr:colOff>
      <xdr:row>35</xdr:row>
      <xdr:rowOff>33336</xdr:rowOff>
    </xdr:from>
    <xdr:to>
      <xdr:col>14</xdr:col>
      <xdr:colOff>107001</xdr:colOff>
      <xdr:row>37</xdr:row>
      <xdr:rowOff>3463</xdr:rowOff>
    </xdr:to>
    <xdr:sp macro="" textlink="Processing!I38">
      <xdr:nvSpPr>
        <xdr:cNvPr id="128" name="TextBox 127">
          <a:extLst>
            <a:ext uri="{FF2B5EF4-FFF2-40B4-BE49-F238E27FC236}">
              <a16:creationId xmlns:a16="http://schemas.microsoft.com/office/drawing/2014/main" id="{00000000-0008-0000-0100-000080000000}"/>
            </a:ext>
          </a:extLst>
        </xdr:cNvPr>
        <xdr:cNvSpPr txBox="1"/>
      </xdr:nvSpPr>
      <xdr:spPr>
        <a:xfrm>
          <a:off x="7362007" y="6700836"/>
          <a:ext cx="1079369"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8B754B-586F-4ADE-9517-07051B2D9AF1}" type="TxLink">
            <a:rPr lang="en-US" sz="1400" b="0" i="0" u="none" strike="noStrike">
              <a:solidFill>
                <a:srgbClr val="000000"/>
              </a:solidFill>
              <a:latin typeface="Aptos Narrow"/>
              <a:ea typeface="+mn-ea"/>
              <a:cs typeface="+mn-cs"/>
            </a:rPr>
            <a:pPr marL="0" indent="0" algn="ctr"/>
            <a:t>48%</a:t>
          </a:fld>
          <a:endParaRPr lang="ru-RU" sz="1400" b="0" i="0" u="none" strike="noStrike">
            <a:solidFill>
              <a:srgbClr val="000000"/>
            </a:solidFill>
            <a:latin typeface="Aptos Narrow"/>
            <a:ea typeface="+mn-ea"/>
            <a:cs typeface="+mn-cs"/>
          </a:endParaRPr>
        </a:p>
      </xdr:txBody>
    </xdr:sp>
    <xdr:clientData/>
  </xdr:twoCellAnchor>
  <xdr:twoCellAnchor>
    <xdr:from>
      <xdr:col>8</xdr:col>
      <xdr:colOff>262345</xdr:colOff>
      <xdr:row>26</xdr:row>
      <xdr:rowOff>185736</xdr:rowOff>
    </xdr:from>
    <xdr:to>
      <xdr:col>11</xdr:col>
      <xdr:colOff>242986</xdr:colOff>
      <xdr:row>28</xdr:row>
      <xdr:rowOff>155863</xdr:rowOff>
    </xdr:to>
    <xdr:sp macro="" textlink="Processing!G35">
      <xdr:nvSpPr>
        <xdr:cNvPr id="129" name="TextBox 128">
          <a:extLst>
            <a:ext uri="{FF2B5EF4-FFF2-40B4-BE49-F238E27FC236}">
              <a16:creationId xmlns:a16="http://schemas.microsoft.com/office/drawing/2014/main" id="{00000000-0008-0000-0100-000081000000}"/>
            </a:ext>
          </a:extLst>
        </xdr:cNvPr>
        <xdr:cNvSpPr txBox="1"/>
      </xdr:nvSpPr>
      <xdr:spPr>
        <a:xfrm>
          <a:off x="5024845" y="5138736"/>
          <a:ext cx="1766579" cy="351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5473773-A417-4088-9264-CE84470CC229}" type="TxLink">
            <a:rPr lang="en-US" sz="1200" b="1" i="0" u="none" strike="noStrike">
              <a:solidFill>
                <a:srgbClr val="000000"/>
              </a:solidFill>
              <a:latin typeface="Aptos Narrow"/>
              <a:ea typeface="+mn-ea"/>
              <a:cs typeface="+mn-cs"/>
            </a:rPr>
            <a:pPr marL="0" indent="0" algn="l"/>
            <a:t>Top-3 Sales Managers</a:t>
          </a:fld>
          <a:endParaRPr lang="ru-RU" sz="1200" b="1" i="0" u="none" strike="noStrike">
            <a:solidFill>
              <a:srgbClr val="000000"/>
            </a:solidFill>
            <a:latin typeface="Aptos Narrow"/>
            <a:ea typeface="+mn-ea"/>
            <a:cs typeface="+mn-cs"/>
          </a:endParaRPr>
        </a:p>
      </xdr:txBody>
    </xdr:sp>
    <xdr:clientData/>
  </xdr:twoCellAnchor>
  <xdr:twoCellAnchor>
    <xdr:from>
      <xdr:col>11</xdr:col>
      <xdr:colOff>410935</xdr:colOff>
      <xdr:row>2</xdr:row>
      <xdr:rowOff>132396</xdr:rowOff>
    </xdr:from>
    <xdr:to>
      <xdr:col>15</xdr:col>
      <xdr:colOff>143413</xdr:colOff>
      <xdr:row>9</xdr:row>
      <xdr:rowOff>142337</xdr:rowOff>
    </xdr:to>
    <xdr:sp macro="" textlink="">
      <xdr:nvSpPr>
        <xdr:cNvPr id="35" name="Rectangle 34">
          <a:hlinkClick xmlns:r="http://schemas.openxmlformats.org/officeDocument/2006/relationships" r:id="rId18"/>
          <a:extLst>
            <a:ext uri="{FF2B5EF4-FFF2-40B4-BE49-F238E27FC236}">
              <a16:creationId xmlns:a16="http://schemas.microsoft.com/office/drawing/2014/main" id="{9C268753-84F9-4B6B-B7C6-559FBDA28D38}"/>
            </a:ext>
          </a:extLst>
        </xdr:cNvPr>
        <xdr:cNvSpPr/>
      </xdr:nvSpPr>
      <xdr:spPr>
        <a:xfrm>
          <a:off x="6959373" y="513396"/>
          <a:ext cx="2113728" cy="134344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168729</xdr:colOff>
      <xdr:row>2</xdr:row>
      <xdr:rowOff>132396</xdr:rowOff>
    </xdr:from>
    <xdr:to>
      <xdr:col>18</xdr:col>
      <xdr:colOff>461094</xdr:colOff>
      <xdr:row>9</xdr:row>
      <xdr:rowOff>142337</xdr:rowOff>
    </xdr:to>
    <xdr:sp macro="" textlink="">
      <xdr:nvSpPr>
        <xdr:cNvPr id="36" name="Rectangle 35">
          <a:hlinkClick xmlns:r="http://schemas.openxmlformats.org/officeDocument/2006/relationships" r:id="rId19"/>
          <a:extLst>
            <a:ext uri="{FF2B5EF4-FFF2-40B4-BE49-F238E27FC236}">
              <a16:creationId xmlns:a16="http://schemas.microsoft.com/office/drawing/2014/main" id="{F2909C9F-355B-48C8-8005-33288BF2E10A}"/>
            </a:ext>
          </a:extLst>
        </xdr:cNvPr>
        <xdr:cNvSpPr/>
      </xdr:nvSpPr>
      <xdr:spPr>
        <a:xfrm>
          <a:off x="9098417" y="513396"/>
          <a:ext cx="2078302" cy="134344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504960</xdr:colOff>
      <xdr:row>2</xdr:row>
      <xdr:rowOff>132396</xdr:rowOff>
    </xdr:from>
    <xdr:to>
      <xdr:col>22</xdr:col>
      <xdr:colOff>227019</xdr:colOff>
      <xdr:row>9</xdr:row>
      <xdr:rowOff>142337</xdr:rowOff>
    </xdr:to>
    <xdr:sp macro="" textlink="">
      <xdr:nvSpPr>
        <xdr:cNvPr id="37" name="Rectangle 36">
          <a:hlinkClick xmlns:r="http://schemas.openxmlformats.org/officeDocument/2006/relationships" r:id="rId20"/>
          <a:extLst>
            <a:ext uri="{FF2B5EF4-FFF2-40B4-BE49-F238E27FC236}">
              <a16:creationId xmlns:a16="http://schemas.microsoft.com/office/drawing/2014/main" id="{8BC86EC8-404E-4627-B827-EA2406E62D92}"/>
            </a:ext>
          </a:extLst>
        </xdr:cNvPr>
        <xdr:cNvSpPr/>
      </xdr:nvSpPr>
      <xdr:spPr>
        <a:xfrm>
          <a:off x="11220585" y="513396"/>
          <a:ext cx="2103309" cy="134344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22860</xdr:colOff>
      <xdr:row>0</xdr:row>
      <xdr:rowOff>0</xdr:rowOff>
    </xdr:from>
    <xdr:to>
      <xdr:col>27</xdr:col>
      <xdr:colOff>411480</xdr:colOff>
      <xdr:row>52</xdr:row>
      <xdr:rowOff>7620</xdr:rowOff>
    </xdr:to>
    <xdr:sp macro="" textlink="">
      <xdr:nvSpPr>
        <xdr:cNvPr id="2" name="Rectangle 1">
          <a:extLst>
            <a:ext uri="{FF2B5EF4-FFF2-40B4-BE49-F238E27FC236}">
              <a16:creationId xmlns:a16="http://schemas.microsoft.com/office/drawing/2014/main" id="{1DE7F36E-E091-46A9-AAF0-17364F963CBD}"/>
            </a:ext>
          </a:extLst>
        </xdr:cNvPr>
        <xdr:cNvSpPr/>
      </xdr:nvSpPr>
      <xdr:spPr>
        <a:xfrm>
          <a:off x="22860" y="0"/>
          <a:ext cx="16847820" cy="9517380"/>
        </a:xfrm>
        <a:prstGeom prst="rect">
          <a:avLst/>
        </a:prstGeom>
        <a:gradFill>
          <a:gsLst>
            <a:gs pos="0">
              <a:srgbClr val="4FAB60"/>
            </a:gs>
            <a:gs pos="81000">
              <a:srgbClr val="023554"/>
            </a:gs>
          </a:gsLst>
          <a:lin ang="27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263226</xdr:colOff>
      <xdr:row>1</xdr:row>
      <xdr:rowOff>6751</xdr:rowOff>
    </xdr:from>
    <xdr:to>
      <xdr:col>22</xdr:col>
      <xdr:colOff>110827</xdr:colOff>
      <xdr:row>40</xdr:row>
      <xdr:rowOff>6751</xdr:rowOff>
    </xdr:to>
    <xdr:sp macro="" textlink="">
      <xdr:nvSpPr>
        <xdr:cNvPr id="3" name="Rectangle: Rounded Corners 2">
          <a:extLst>
            <a:ext uri="{FF2B5EF4-FFF2-40B4-BE49-F238E27FC236}">
              <a16:creationId xmlns:a16="http://schemas.microsoft.com/office/drawing/2014/main" id="{9D7D54A4-B25C-44AA-A78E-835783C89500}"/>
            </a:ext>
          </a:extLst>
        </xdr:cNvPr>
        <xdr:cNvSpPr/>
      </xdr:nvSpPr>
      <xdr:spPr>
        <a:xfrm>
          <a:off x="2049164" y="197251"/>
          <a:ext cx="11158538" cy="7429500"/>
        </a:xfrm>
        <a:prstGeom prst="roundRect">
          <a:avLst>
            <a:gd name="adj" fmla="val 3902"/>
          </a:avLst>
        </a:prstGeom>
        <a:gradFill>
          <a:gsLst>
            <a:gs pos="50000">
              <a:srgbClr val="016F7C"/>
            </a:gs>
            <a:gs pos="13000">
              <a:srgbClr val="459E66"/>
            </a:gs>
            <a:gs pos="87000">
              <a:srgbClr val="052C6D"/>
            </a:gs>
          </a:gsLst>
          <a:lin ang="2700000" scaled="0"/>
        </a:gradFill>
        <a:ln>
          <a:noFill/>
        </a:ln>
        <a:effectLst>
          <a:outerShdw blurRad="609600" dist="2667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255606</xdr:colOff>
      <xdr:row>1</xdr:row>
      <xdr:rowOff>6751</xdr:rowOff>
    </xdr:from>
    <xdr:to>
      <xdr:col>7</xdr:col>
      <xdr:colOff>126066</xdr:colOff>
      <xdr:row>40</xdr:row>
      <xdr:rowOff>6751</xdr:rowOff>
    </xdr:to>
    <xdr:sp macro="" textlink="">
      <xdr:nvSpPr>
        <xdr:cNvPr id="4" name="Rectangle: Rounded Corners 3">
          <a:extLst>
            <a:ext uri="{FF2B5EF4-FFF2-40B4-BE49-F238E27FC236}">
              <a16:creationId xmlns:a16="http://schemas.microsoft.com/office/drawing/2014/main" id="{295D9888-5617-41E3-91F8-4FE7F9DEE170}"/>
            </a:ext>
          </a:extLst>
        </xdr:cNvPr>
        <xdr:cNvSpPr/>
      </xdr:nvSpPr>
      <xdr:spPr>
        <a:xfrm>
          <a:off x="2041544" y="197251"/>
          <a:ext cx="2251710" cy="7429500"/>
        </a:xfrm>
        <a:prstGeom prst="roundRect">
          <a:avLst>
            <a:gd name="adj" fmla="val 10728"/>
          </a:avLst>
        </a:prstGeom>
        <a:gradFill>
          <a:gsLst>
            <a:gs pos="0">
              <a:srgbClr val="015253"/>
            </a:gs>
            <a:gs pos="53000">
              <a:srgbClr val="07274E"/>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377526</xdr:colOff>
      <xdr:row>2</xdr:row>
      <xdr:rowOff>69673</xdr:rowOff>
    </xdr:from>
    <xdr:to>
      <xdr:col>10</xdr:col>
      <xdr:colOff>544719</xdr:colOff>
      <xdr:row>8</xdr:row>
      <xdr:rowOff>161113</xdr:rowOff>
    </xdr:to>
    <xdr:sp macro="" textlink="">
      <xdr:nvSpPr>
        <xdr:cNvPr id="5" name="Rectangle: Rounded Corners 4">
          <a:extLst>
            <a:ext uri="{FF2B5EF4-FFF2-40B4-BE49-F238E27FC236}">
              <a16:creationId xmlns:a16="http://schemas.microsoft.com/office/drawing/2014/main" id="{41F39031-B4F4-42AE-A4E9-92844403E84D}"/>
            </a:ext>
          </a:extLst>
        </xdr:cNvPr>
        <xdr:cNvSpPr/>
      </xdr:nvSpPr>
      <xdr:spPr>
        <a:xfrm>
          <a:off x="4544714" y="450673"/>
          <a:ext cx="1953130" cy="1234440"/>
        </a:xfrm>
        <a:prstGeom prst="roundRect">
          <a:avLst/>
        </a:prstGeom>
        <a:gradFill>
          <a:gsLst>
            <a:gs pos="0">
              <a:srgbClr val="B9E073"/>
            </a:gs>
            <a:gs pos="34000">
              <a:srgbClr val="3BC36E"/>
            </a:gs>
            <a:gs pos="85000">
              <a:srgbClr val="00916A"/>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14</xdr:col>
      <xdr:colOff>468967</xdr:colOff>
      <xdr:row>2</xdr:row>
      <xdr:rowOff>69673</xdr:rowOff>
    </xdr:from>
    <xdr:to>
      <xdr:col>18</xdr:col>
      <xdr:colOff>40846</xdr:colOff>
      <xdr:row>8</xdr:row>
      <xdr:rowOff>161113</xdr:rowOff>
    </xdr:to>
    <xdr:sp macro="" textlink="">
      <xdr:nvSpPr>
        <xdr:cNvPr id="6" name="Rectangle: Rounded Corners 5">
          <a:extLst>
            <a:ext uri="{FF2B5EF4-FFF2-40B4-BE49-F238E27FC236}">
              <a16:creationId xmlns:a16="http://schemas.microsoft.com/office/drawing/2014/main" id="{15BC3354-D23C-4C31-AD19-C4801879921A}"/>
            </a:ext>
          </a:extLst>
        </xdr:cNvPr>
        <xdr:cNvSpPr/>
      </xdr:nvSpPr>
      <xdr:spPr>
        <a:xfrm>
          <a:off x="8803342" y="450673"/>
          <a:ext cx="1953129" cy="1234440"/>
        </a:xfrm>
        <a:prstGeom prst="roundRect">
          <a:avLst/>
        </a:prstGeom>
        <a:gradFill>
          <a:gsLst>
            <a:gs pos="17000">
              <a:srgbClr val="2384F9"/>
            </a:gs>
            <a:gs pos="100000">
              <a:srgbClr val="605776"/>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209887</xdr:colOff>
      <xdr:row>2</xdr:row>
      <xdr:rowOff>75331</xdr:rowOff>
    </xdr:from>
    <xdr:to>
      <xdr:col>21</xdr:col>
      <xdr:colOff>392767</xdr:colOff>
      <xdr:row>8</xdr:row>
      <xdr:rowOff>174391</xdr:rowOff>
    </xdr:to>
    <xdr:sp macro="" textlink="">
      <xdr:nvSpPr>
        <xdr:cNvPr id="7" name="Rectangle: Rounded Corners 6">
          <a:extLst>
            <a:ext uri="{FF2B5EF4-FFF2-40B4-BE49-F238E27FC236}">
              <a16:creationId xmlns:a16="http://schemas.microsoft.com/office/drawing/2014/main" id="{FFC6F740-115E-4059-8871-BA6BF782F9A4}"/>
            </a:ext>
          </a:extLst>
        </xdr:cNvPr>
        <xdr:cNvSpPr/>
      </xdr:nvSpPr>
      <xdr:spPr>
        <a:xfrm>
          <a:off x="10925512" y="456331"/>
          <a:ext cx="1968818" cy="1242060"/>
        </a:xfrm>
        <a:prstGeom prst="roundRect">
          <a:avLst/>
        </a:prstGeom>
        <a:gradFill>
          <a:gsLst>
            <a:gs pos="0">
              <a:srgbClr val="0A8F8C"/>
            </a:gs>
            <a:gs pos="100000">
              <a:srgbClr val="035261"/>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377526</xdr:colOff>
      <xdr:row>10</xdr:row>
      <xdr:rowOff>44851</xdr:rowOff>
    </xdr:from>
    <xdr:to>
      <xdr:col>17</xdr:col>
      <xdr:colOff>87966</xdr:colOff>
      <xdr:row>25</xdr:row>
      <xdr:rowOff>44851</xdr:rowOff>
    </xdr:to>
    <xdr:sp macro="" textlink="">
      <xdr:nvSpPr>
        <xdr:cNvPr id="8" name="Rectangle: Rounded Corners 7">
          <a:extLst>
            <a:ext uri="{FF2B5EF4-FFF2-40B4-BE49-F238E27FC236}">
              <a16:creationId xmlns:a16="http://schemas.microsoft.com/office/drawing/2014/main" id="{7C11BC24-98F3-4325-8D7B-BA528E2B2076}"/>
            </a:ext>
          </a:extLst>
        </xdr:cNvPr>
        <xdr:cNvSpPr/>
      </xdr:nvSpPr>
      <xdr:spPr>
        <a:xfrm>
          <a:off x="4544714" y="1949851"/>
          <a:ext cx="5663565" cy="2857500"/>
        </a:xfrm>
        <a:prstGeom prst="roundRect">
          <a:avLst>
            <a:gd name="adj" fmla="val 9146"/>
          </a:avLst>
        </a:prstGeom>
        <a:gradFill flip="none" rotWithShape="1">
          <a:gsLst>
            <a:gs pos="33000">
              <a:schemeClr val="bg1"/>
            </a:gs>
            <a:gs pos="71000">
              <a:srgbClr val="D8E9EC"/>
            </a:gs>
          </a:gsLst>
          <a:lin ang="4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17</xdr:col>
      <xdr:colOff>270846</xdr:colOff>
      <xdr:row>10</xdr:row>
      <xdr:rowOff>44851</xdr:rowOff>
    </xdr:from>
    <xdr:to>
      <xdr:col>21</xdr:col>
      <xdr:colOff>392767</xdr:colOff>
      <xdr:row>25</xdr:row>
      <xdr:rowOff>44851</xdr:rowOff>
    </xdr:to>
    <xdr:sp macro="" textlink="">
      <xdr:nvSpPr>
        <xdr:cNvPr id="9" name="Rectangle: Rounded Corners 8">
          <a:extLst>
            <a:ext uri="{FF2B5EF4-FFF2-40B4-BE49-F238E27FC236}">
              <a16:creationId xmlns:a16="http://schemas.microsoft.com/office/drawing/2014/main" id="{0EEC4A05-3E41-42E6-8167-2E7531191558}"/>
            </a:ext>
          </a:extLst>
        </xdr:cNvPr>
        <xdr:cNvSpPr/>
      </xdr:nvSpPr>
      <xdr:spPr>
        <a:xfrm>
          <a:off x="10391159" y="1949851"/>
          <a:ext cx="2503171" cy="285750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16</xdr:col>
      <xdr:colOff>95588</xdr:colOff>
      <xdr:row>26</xdr:row>
      <xdr:rowOff>44851</xdr:rowOff>
    </xdr:from>
    <xdr:to>
      <xdr:col>21</xdr:col>
      <xdr:colOff>392767</xdr:colOff>
      <xdr:row>38</xdr:row>
      <xdr:rowOff>136291</xdr:rowOff>
    </xdr:to>
    <xdr:sp macro="" textlink="">
      <xdr:nvSpPr>
        <xdr:cNvPr id="10" name="Rectangle: Rounded Corners 9">
          <a:extLst>
            <a:ext uri="{FF2B5EF4-FFF2-40B4-BE49-F238E27FC236}">
              <a16:creationId xmlns:a16="http://schemas.microsoft.com/office/drawing/2014/main" id="{E162CDE0-2B18-44E7-B1F5-870B6C7A5AD0}"/>
            </a:ext>
          </a:extLst>
        </xdr:cNvPr>
        <xdr:cNvSpPr/>
      </xdr:nvSpPr>
      <xdr:spPr>
        <a:xfrm>
          <a:off x="9620588" y="4997851"/>
          <a:ext cx="3273742" cy="2377440"/>
        </a:xfrm>
        <a:prstGeom prst="roundRect">
          <a:avLst>
            <a:gd name="adj" fmla="val 9146"/>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7</xdr:col>
      <xdr:colOff>377774</xdr:colOff>
      <xdr:row>26</xdr:row>
      <xdr:rowOff>44851</xdr:rowOff>
    </xdr:from>
    <xdr:to>
      <xdr:col>15</xdr:col>
      <xdr:colOff>529925</xdr:colOff>
      <xdr:row>38</xdr:row>
      <xdr:rowOff>136291</xdr:rowOff>
    </xdr:to>
    <xdr:sp macro="" textlink="">
      <xdr:nvSpPr>
        <xdr:cNvPr id="11" name="Rectangle: Rounded Corners 10">
          <a:extLst>
            <a:ext uri="{FF2B5EF4-FFF2-40B4-BE49-F238E27FC236}">
              <a16:creationId xmlns:a16="http://schemas.microsoft.com/office/drawing/2014/main" id="{77AF1BB4-9323-46F9-9307-E2E5EE37DA4A}"/>
            </a:ext>
          </a:extLst>
        </xdr:cNvPr>
        <xdr:cNvSpPr/>
      </xdr:nvSpPr>
      <xdr:spPr>
        <a:xfrm>
          <a:off x="4544962" y="4997851"/>
          <a:ext cx="4914651" cy="237744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3</xdr:col>
      <xdr:colOff>449916</xdr:colOff>
      <xdr:row>15</xdr:row>
      <xdr:rowOff>105811</xdr:rowOff>
    </xdr:from>
    <xdr:to>
      <xdr:col>6</xdr:col>
      <xdr:colOff>522307</xdr:colOff>
      <xdr:row>18</xdr:row>
      <xdr:rowOff>14371</xdr:rowOff>
    </xdr:to>
    <xdr:sp macro="" textlink="">
      <xdr:nvSpPr>
        <xdr:cNvPr id="12" name="Rectangle: Rounded Corners 11">
          <a:extLst>
            <a:ext uri="{FF2B5EF4-FFF2-40B4-BE49-F238E27FC236}">
              <a16:creationId xmlns:a16="http://schemas.microsoft.com/office/drawing/2014/main" id="{A943B3D9-5B3B-453D-A642-1067240813A2}"/>
            </a:ext>
          </a:extLst>
        </xdr:cNvPr>
        <xdr:cNvSpPr/>
      </xdr:nvSpPr>
      <xdr:spPr>
        <a:xfrm>
          <a:off x="2235854" y="2963311"/>
          <a:ext cx="1858328" cy="480060"/>
        </a:xfrm>
        <a:prstGeom prst="roundRect">
          <a:avLst>
            <a:gd name="adj" fmla="val 23810"/>
          </a:avLst>
        </a:prstGeom>
        <a:solidFill>
          <a:srgbClr val="00374B"/>
        </a:solidFill>
        <a:ln>
          <a:noFill/>
        </a:ln>
        <a:effectLst>
          <a:innerShdw blurRad="127000">
            <a:prstClr val="black">
              <a:alpha val="4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499448</xdr:colOff>
      <xdr:row>3</xdr:row>
      <xdr:rowOff>121051</xdr:rowOff>
    </xdr:from>
    <xdr:to>
      <xdr:col>6</xdr:col>
      <xdr:colOff>559959</xdr:colOff>
      <xdr:row>7</xdr:row>
      <xdr:rowOff>154650</xdr:rowOff>
    </xdr:to>
    <xdr:grpSp>
      <xdr:nvGrpSpPr>
        <xdr:cNvPr id="13" name="Group 12">
          <a:extLst>
            <a:ext uri="{FF2B5EF4-FFF2-40B4-BE49-F238E27FC236}">
              <a16:creationId xmlns:a16="http://schemas.microsoft.com/office/drawing/2014/main" id="{5C48BF4D-3F91-4E03-A7BA-851FB8792097}"/>
            </a:ext>
          </a:extLst>
        </xdr:cNvPr>
        <xdr:cNvGrpSpPr/>
      </xdr:nvGrpSpPr>
      <xdr:grpSpPr>
        <a:xfrm>
          <a:off x="2880698" y="692551"/>
          <a:ext cx="1251136" cy="795599"/>
          <a:chOff x="845820" y="617030"/>
          <a:chExt cx="1295400" cy="769809"/>
        </a:xfrm>
      </xdr:grpSpPr>
      <xdr:sp macro="" textlink="">
        <xdr:nvSpPr>
          <xdr:cNvPr id="14" name="TextBox 13">
            <a:extLst>
              <a:ext uri="{FF2B5EF4-FFF2-40B4-BE49-F238E27FC236}">
                <a16:creationId xmlns:a16="http://schemas.microsoft.com/office/drawing/2014/main" id="{88F957D6-A977-A50E-3D54-394DFFF8C9EA}"/>
              </a:ext>
            </a:extLst>
          </xdr:cNvPr>
          <xdr:cNvSpPr txBox="1"/>
        </xdr:nvSpPr>
        <xdr:spPr>
          <a:xfrm>
            <a:off x="860085" y="617030"/>
            <a:ext cx="1281135" cy="76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rPr>
              <a:t>PROJECT MANAGEMENT </a:t>
            </a:r>
            <a:r>
              <a:rPr lang="en-US" sz="1200" b="1">
                <a:solidFill>
                  <a:srgbClr val="8BFFF7"/>
                </a:solidFill>
              </a:rPr>
              <a:t>DASHBOARD</a:t>
            </a:r>
          </a:p>
        </xdr:txBody>
      </xdr:sp>
      <xdr:cxnSp macro="">
        <xdr:nvCxnSpPr>
          <xdr:cNvPr id="15" name="Straight Connector 14">
            <a:extLst>
              <a:ext uri="{FF2B5EF4-FFF2-40B4-BE49-F238E27FC236}">
                <a16:creationId xmlns:a16="http://schemas.microsoft.com/office/drawing/2014/main" id="{D0993074-667B-20D1-072F-480444E0BB62}"/>
              </a:ext>
            </a:extLst>
          </xdr:cNvPr>
          <xdr:cNvCxnSpPr/>
        </xdr:nvCxnSpPr>
        <xdr:spPr>
          <a:xfrm>
            <a:off x="845820" y="723900"/>
            <a:ext cx="0" cy="548640"/>
          </a:xfrm>
          <a:prstGeom prst="line">
            <a:avLst/>
          </a:prstGeom>
          <a:ln>
            <a:solidFill>
              <a:schemeClr val="bg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3</xdr:col>
      <xdr:colOff>470978</xdr:colOff>
      <xdr:row>4</xdr:row>
      <xdr:rowOff>37231</xdr:rowOff>
    </xdr:from>
    <xdr:to>
      <xdr:col>4</xdr:col>
      <xdr:colOff>453728</xdr:colOff>
      <xdr:row>7</xdr:row>
      <xdr:rowOff>98191</xdr:rowOff>
    </xdr:to>
    <xdr:grpSp>
      <xdr:nvGrpSpPr>
        <xdr:cNvPr id="16" name="Group 15">
          <a:extLst>
            <a:ext uri="{FF2B5EF4-FFF2-40B4-BE49-F238E27FC236}">
              <a16:creationId xmlns:a16="http://schemas.microsoft.com/office/drawing/2014/main" id="{E6E7E07E-396C-41A8-AF2B-8EC77A65691D}"/>
            </a:ext>
          </a:extLst>
        </xdr:cNvPr>
        <xdr:cNvGrpSpPr/>
      </xdr:nvGrpSpPr>
      <xdr:grpSpPr>
        <a:xfrm>
          <a:off x="2256916" y="799231"/>
          <a:ext cx="578062" cy="632460"/>
          <a:chOff x="731520" y="8496300"/>
          <a:chExt cx="784860" cy="807720"/>
        </a:xfrm>
      </xdr:grpSpPr>
      <xdr:pic>
        <xdr:nvPicPr>
          <xdr:cNvPr id="17" name="Graphic 16" descr="Clipboard Checked outline">
            <a:extLst>
              <a:ext uri="{FF2B5EF4-FFF2-40B4-BE49-F238E27FC236}">
                <a16:creationId xmlns:a16="http://schemas.microsoft.com/office/drawing/2014/main" id="{A513845C-4344-C77E-9843-B2D3B12A78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31520" y="8496300"/>
            <a:ext cx="640080" cy="640080"/>
          </a:xfrm>
          <a:prstGeom prst="rect">
            <a:avLst/>
          </a:prstGeom>
        </xdr:spPr>
      </xdr:pic>
      <xdr:pic>
        <xdr:nvPicPr>
          <xdr:cNvPr id="18" name="Graphic 17" descr="Gears with solid fill">
            <a:extLst>
              <a:ext uri="{FF2B5EF4-FFF2-40B4-BE49-F238E27FC236}">
                <a16:creationId xmlns:a16="http://schemas.microsoft.com/office/drawing/2014/main" id="{21DB46FE-6324-D879-DC48-8938ACE59D4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67740" y="8755380"/>
            <a:ext cx="548640" cy="548640"/>
          </a:xfrm>
          <a:prstGeom prst="rect">
            <a:avLst/>
          </a:prstGeom>
        </xdr:spPr>
      </xdr:pic>
    </xdr:grpSp>
    <xdr:clientData/>
  </xdr:twoCellAnchor>
  <xdr:twoCellAnchor>
    <xdr:from>
      <xdr:col>4</xdr:col>
      <xdr:colOff>232748</xdr:colOff>
      <xdr:row>16</xdr:row>
      <xdr:rowOff>6751</xdr:rowOff>
    </xdr:from>
    <xdr:to>
      <xdr:col>7</xdr:col>
      <xdr:colOff>87966</xdr:colOff>
      <xdr:row>17</xdr:row>
      <xdr:rowOff>159151</xdr:rowOff>
    </xdr:to>
    <xdr:sp macro="" textlink="Processing!N5">
      <xdr:nvSpPr>
        <xdr:cNvPr id="20" name="TextBox 19">
          <a:extLst>
            <a:ext uri="{FF2B5EF4-FFF2-40B4-BE49-F238E27FC236}">
              <a16:creationId xmlns:a16="http://schemas.microsoft.com/office/drawing/2014/main" id="{7E4AC436-5C00-46B1-9F30-C2E32871C8C6}"/>
            </a:ext>
          </a:extLst>
        </xdr:cNvPr>
        <xdr:cNvSpPr txBox="1"/>
      </xdr:nvSpPr>
      <xdr:spPr>
        <a:xfrm>
          <a:off x="2613998" y="3054751"/>
          <a:ext cx="164115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009107-FB0F-46F8-BC8F-834375F6A070}" type="TxLink">
            <a:rPr lang="en-US" sz="1400" b="0">
              <a:solidFill>
                <a:schemeClr val="bg1"/>
              </a:solidFill>
              <a:latin typeface="+mn-lt"/>
              <a:ea typeface="+mn-ea"/>
              <a:cs typeface="+mn-cs"/>
            </a:rPr>
            <a:pPr marL="0" indent="0"/>
            <a:t>Sales Funnel</a:t>
          </a:fld>
          <a:endParaRPr lang="ru-RU" sz="1400" b="0">
            <a:solidFill>
              <a:schemeClr val="bg1"/>
            </a:solidFill>
            <a:latin typeface="+mn-lt"/>
            <a:ea typeface="+mn-ea"/>
            <a:cs typeface="+mn-cs"/>
          </a:endParaRPr>
        </a:p>
      </xdr:txBody>
    </xdr:sp>
    <xdr:clientData/>
  </xdr:twoCellAnchor>
  <xdr:twoCellAnchor>
    <xdr:from>
      <xdr:col>3</xdr:col>
      <xdr:colOff>567578</xdr:colOff>
      <xdr:row>9</xdr:row>
      <xdr:rowOff>174391</xdr:rowOff>
    </xdr:from>
    <xdr:to>
      <xdr:col>6</xdr:col>
      <xdr:colOff>552339</xdr:colOff>
      <xdr:row>11</xdr:row>
      <xdr:rowOff>136291</xdr:rowOff>
    </xdr:to>
    <xdr:grpSp>
      <xdr:nvGrpSpPr>
        <xdr:cNvPr id="23" name="Group 22">
          <a:hlinkClick xmlns:r="http://schemas.openxmlformats.org/officeDocument/2006/relationships" r:id="rId5"/>
          <a:extLst>
            <a:ext uri="{FF2B5EF4-FFF2-40B4-BE49-F238E27FC236}">
              <a16:creationId xmlns:a16="http://schemas.microsoft.com/office/drawing/2014/main" id="{A5DD6C23-63F8-41E2-BFFE-D45EE2561B66}"/>
            </a:ext>
          </a:extLst>
        </xdr:cNvPr>
        <xdr:cNvGrpSpPr/>
      </xdr:nvGrpSpPr>
      <xdr:grpSpPr>
        <a:xfrm>
          <a:off x="2353516" y="1888891"/>
          <a:ext cx="1770698" cy="342900"/>
          <a:chOff x="1257300" y="1828800"/>
          <a:chExt cx="1813560" cy="335280"/>
        </a:xfrm>
      </xdr:grpSpPr>
      <xdr:sp macro="" textlink="">
        <xdr:nvSpPr>
          <xdr:cNvPr id="24" name="TextBox 23">
            <a:extLst>
              <a:ext uri="{FF2B5EF4-FFF2-40B4-BE49-F238E27FC236}">
                <a16:creationId xmlns:a16="http://schemas.microsoft.com/office/drawing/2014/main" id="{CE9E4405-8836-8405-102D-062D3F602546}"/>
              </a:ext>
            </a:extLst>
          </xdr:cNvPr>
          <xdr:cNvSpPr txBox="1"/>
        </xdr:nvSpPr>
        <xdr:spPr>
          <a:xfrm>
            <a:off x="1516380" y="1828800"/>
            <a:ext cx="15544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0">
                <a:solidFill>
                  <a:schemeClr val="bg1"/>
                </a:solidFill>
              </a:rPr>
              <a:t>Dashboard</a:t>
            </a:r>
            <a:endParaRPr lang="ru-RU" sz="1700" b="0">
              <a:solidFill>
                <a:schemeClr val="bg1"/>
              </a:solidFill>
            </a:endParaRPr>
          </a:p>
        </xdr:txBody>
      </xdr:sp>
      <xdr:pic>
        <xdr:nvPicPr>
          <xdr:cNvPr id="25" name="Graphic 24" descr="Bar chart with solid fill">
            <a:extLst>
              <a:ext uri="{FF2B5EF4-FFF2-40B4-BE49-F238E27FC236}">
                <a16:creationId xmlns:a16="http://schemas.microsoft.com/office/drawing/2014/main" id="{97309320-4D8A-4439-E52C-6D17D3F9E2A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57300" y="1874520"/>
            <a:ext cx="274320" cy="274320"/>
          </a:xfrm>
          <a:prstGeom prst="rect">
            <a:avLst/>
          </a:prstGeom>
        </xdr:spPr>
      </xdr:pic>
    </xdr:grpSp>
    <xdr:clientData/>
  </xdr:twoCellAnchor>
  <xdr:twoCellAnchor>
    <xdr:from>
      <xdr:col>17</xdr:col>
      <xdr:colOff>453726</xdr:colOff>
      <xdr:row>12</xdr:row>
      <xdr:rowOff>174391</xdr:rowOff>
    </xdr:from>
    <xdr:to>
      <xdr:col>21</xdr:col>
      <xdr:colOff>209887</xdr:colOff>
      <xdr:row>24</xdr:row>
      <xdr:rowOff>24267</xdr:rowOff>
    </xdr:to>
    <xdr:graphicFrame macro="">
      <xdr:nvGraphicFramePr>
        <xdr:cNvPr id="27" name="Chart 26">
          <a:extLst>
            <a:ext uri="{FF2B5EF4-FFF2-40B4-BE49-F238E27FC236}">
              <a16:creationId xmlns:a16="http://schemas.microsoft.com/office/drawing/2014/main" id="{9593682E-62DC-48ED-BFB8-623FCC956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99397</xdr:colOff>
      <xdr:row>10</xdr:row>
      <xdr:rowOff>124861</xdr:rowOff>
    </xdr:from>
    <xdr:to>
      <xdr:col>20</xdr:col>
      <xdr:colOff>548529</xdr:colOff>
      <xdr:row>12</xdr:row>
      <xdr:rowOff>94381</xdr:rowOff>
    </xdr:to>
    <xdr:sp macro="" textlink="Processing!N1">
      <xdr:nvSpPr>
        <xdr:cNvPr id="28" name="TextBox 27">
          <a:extLst>
            <a:ext uri="{FF2B5EF4-FFF2-40B4-BE49-F238E27FC236}">
              <a16:creationId xmlns:a16="http://schemas.microsoft.com/office/drawing/2014/main" id="{5B874D58-B41C-4889-9C9F-C2118A0BE61C}"/>
            </a:ext>
          </a:extLst>
        </xdr:cNvPr>
        <xdr:cNvSpPr txBox="1"/>
      </xdr:nvSpPr>
      <xdr:spPr>
        <a:xfrm>
          <a:off x="10815022" y="2029861"/>
          <a:ext cx="1639757"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A160D-5D43-474C-866F-97D1ECC08D13}" type="TxLink">
            <a:rPr lang="en-US" sz="1200" b="1" i="0" u="none" strike="noStrike">
              <a:solidFill>
                <a:srgbClr val="000000"/>
              </a:solidFill>
              <a:latin typeface="Aptos Narrow"/>
            </a:rPr>
            <a:pPr algn="ctr"/>
            <a:t>Conversion</a:t>
          </a:fld>
          <a:endParaRPr lang="ru-RU" sz="1800" b="1">
            <a:solidFill>
              <a:schemeClr val="bg1"/>
            </a:solidFill>
          </a:endParaRPr>
        </a:p>
      </xdr:txBody>
    </xdr:sp>
    <xdr:clientData/>
  </xdr:twoCellAnchor>
  <xdr:twoCellAnchor>
    <xdr:from>
      <xdr:col>18</xdr:col>
      <xdr:colOff>466115</xdr:colOff>
      <xdr:row>16</xdr:row>
      <xdr:rowOff>79141</xdr:rowOff>
    </xdr:from>
    <xdr:to>
      <xdr:col>20</xdr:col>
      <xdr:colOff>197500</xdr:colOff>
      <xdr:row>18</xdr:row>
      <xdr:rowOff>48661</xdr:rowOff>
    </xdr:to>
    <xdr:sp macro="" textlink="Processing!N3">
      <xdr:nvSpPr>
        <xdr:cNvPr id="29" name="TextBox 28">
          <a:extLst>
            <a:ext uri="{FF2B5EF4-FFF2-40B4-BE49-F238E27FC236}">
              <a16:creationId xmlns:a16="http://schemas.microsoft.com/office/drawing/2014/main" id="{D5C31383-CBC8-4DD2-9201-136F8BFB5058}"/>
            </a:ext>
          </a:extLst>
        </xdr:cNvPr>
        <xdr:cNvSpPr txBox="1"/>
      </xdr:nvSpPr>
      <xdr:spPr>
        <a:xfrm>
          <a:off x="11181740" y="3127141"/>
          <a:ext cx="92201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200" b="0" i="0" u="none" strike="noStrike">
              <a:solidFill>
                <a:srgbClr val="000000"/>
              </a:solidFill>
              <a:latin typeface="Aptos Narrow"/>
            </a:rPr>
            <a:pPr algn="ctr"/>
            <a:t>Buyers</a:t>
          </a:fld>
          <a:endParaRPr lang="ru-RU" sz="2000" b="0">
            <a:solidFill>
              <a:schemeClr val="bg1"/>
            </a:solidFill>
          </a:endParaRPr>
        </a:p>
      </xdr:txBody>
    </xdr:sp>
    <xdr:clientData/>
  </xdr:twoCellAnchor>
  <xdr:twoCellAnchor>
    <xdr:from>
      <xdr:col>18</xdr:col>
      <xdr:colOff>481355</xdr:colOff>
      <xdr:row>17</xdr:row>
      <xdr:rowOff>84612</xdr:rowOff>
    </xdr:from>
    <xdr:to>
      <xdr:col>20</xdr:col>
      <xdr:colOff>212740</xdr:colOff>
      <xdr:row>19</xdr:row>
      <xdr:rowOff>165110</xdr:rowOff>
    </xdr:to>
    <xdr:sp macro="" textlink="Processing!O3">
      <xdr:nvSpPr>
        <xdr:cNvPr id="30" name="TextBox 29">
          <a:extLst>
            <a:ext uri="{FF2B5EF4-FFF2-40B4-BE49-F238E27FC236}">
              <a16:creationId xmlns:a16="http://schemas.microsoft.com/office/drawing/2014/main" id="{6156E564-87D6-4EF2-A4C7-6E12A3222DD6}"/>
            </a:ext>
          </a:extLst>
        </xdr:cNvPr>
        <xdr:cNvSpPr txBox="1"/>
      </xdr:nvSpPr>
      <xdr:spPr>
        <a:xfrm>
          <a:off x="11196980" y="3323112"/>
          <a:ext cx="922010" cy="46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9C8D4D-8ACA-45EE-9E18-81E33B1E2B5D}" type="TxLink">
            <a:rPr lang="en-US" sz="2400" b="0" i="0" u="none" strike="noStrike">
              <a:solidFill>
                <a:srgbClr val="000000"/>
              </a:solidFill>
              <a:latin typeface="Aptos Narrow"/>
            </a:rPr>
            <a:pPr algn="ctr"/>
            <a:t>54%</a:t>
          </a:fld>
          <a:endParaRPr lang="ru-RU" sz="4000" b="0">
            <a:solidFill>
              <a:schemeClr val="bg1"/>
            </a:solidFill>
          </a:endParaRPr>
        </a:p>
      </xdr:txBody>
    </xdr:sp>
    <xdr:clientData/>
  </xdr:twoCellAnchor>
  <xdr:twoCellAnchor>
    <xdr:from>
      <xdr:col>7</xdr:col>
      <xdr:colOff>571388</xdr:colOff>
      <xdr:row>10</xdr:row>
      <xdr:rowOff>124861</xdr:rowOff>
    </xdr:from>
    <xdr:to>
      <xdr:col>10</xdr:col>
      <xdr:colOff>442297</xdr:colOff>
      <xdr:row>12</xdr:row>
      <xdr:rowOff>94381</xdr:rowOff>
    </xdr:to>
    <xdr:sp macro="" textlink="Processing!N5">
      <xdr:nvSpPr>
        <xdr:cNvPr id="31" name="TextBox 30">
          <a:extLst>
            <a:ext uri="{FF2B5EF4-FFF2-40B4-BE49-F238E27FC236}">
              <a16:creationId xmlns:a16="http://schemas.microsoft.com/office/drawing/2014/main" id="{93264CB7-13AC-48E7-8AA0-923488F17B36}"/>
            </a:ext>
          </a:extLst>
        </xdr:cNvPr>
        <xdr:cNvSpPr txBox="1"/>
      </xdr:nvSpPr>
      <xdr:spPr>
        <a:xfrm>
          <a:off x="4738576" y="2029861"/>
          <a:ext cx="1656846"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10C23A6-FD92-4C72-B3DB-8BB1830540C6}" type="TxLink">
            <a:rPr lang="en-US" sz="1200" b="1" i="0" u="none" strike="noStrike">
              <a:solidFill>
                <a:srgbClr val="000000"/>
              </a:solidFill>
              <a:latin typeface="Aptos Narrow"/>
              <a:ea typeface="+mn-ea"/>
              <a:cs typeface="+mn-cs"/>
            </a:rPr>
            <a:pPr marL="0" indent="0" algn="l"/>
            <a:t>Sales Funnel</a:t>
          </a:fld>
          <a:endParaRPr lang="ru-RU" sz="1200" b="1" i="0" u="none" strike="noStrike">
            <a:solidFill>
              <a:srgbClr val="000000"/>
            </a:solidFill>
            <a:latin typeface="Aptos Narrow"/>
            <a:ea typeface="+mn-ea"/>
            <a:cs typeface="+mn-cs"/>
          </a:endParaRPr>
        </a:p>
      </xdr:txBody>
    </xdr:sp>
    <xdr:clientData/>
  </xdr:twoCellAnchor>
  <xdr:twoCellAnchor>
    <xdr:from>
      <xdr:col>7</xdr:col>
      <xdr:colOff>316566</xdr:colOff>
      <xdr:row>3</xdr:row>
      <xdr:rowOff>136291</xdr:rowOff>
    </xdr:from>
    <xdr:to>
      <xdr:col>10</xdr:col>
      <xdr:colOff>575199</xdr:colOff>
      <xdr:row>9</xdr:row>
      <xdr:rowOff>44851</xdr:rowOff>
    </xdr:to>
    <xdr:graphicFrame macro="">
      <xdr:nvGraphicFramePr>
        <xdr:cNvPr id="32" name="Chart 31">
          <a:extLst>
            <a:ext uri="{FF2B5EF4-FFF2-40B4-BE49-F238E27FC236}">
              <a16:creationId xmlns:a16="http://schemas.microsoft.com/office/drawing/2014/main" id="{D4D1DB9A-3F9E-4A75-85C7-1A9F7181F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217507</xdr:colOff>
      <xdr:row>3</xdr:row>
      <xdr:rowOff>98191</xdr:rowOff>
    </xdr:from>
    <xdr:to>
      <xdr:col>21</xdr:col>
      <xdr:colOff>392767</xdr:colOff>
      <xdr:row>9</xdr:row>
      <xdr:rowOff>6751</xdr:rowOff>
    </xdr:to>
    <xdr:graphicFrame macro="">
      <xdr:nvGraphicFramePr>
        <xdr:cNvPr id="33" name="Chart 32">
          <a:extLst>
            <a:ext uri="{FF2B5EF4-FFF2-40B4-BE49-F238E27FC236}">
              <a16:creationId xmlns:a16="http://schemas.microsoft.com/office/drawing/2014/main" id="{63393887-EE5E-4133-AD1E-E9D897A21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118446</xdr:colOff>
      <xdr:row>2</xdr:row>
      <xdr:rowOff>69673</xdr:rowOff>
    </xdr:from>
    <xdr:to>
      <xdr:col>14</xdr:col>
      <xdr:colOff>301327</xdr:colOff>
      <xdr:row>9</xdr:row>
      <xdr:rowOff>1653</xdr:rowOff>
    </xdr:to>
    <xdr:grpSp>
      <xdr:nvGrpSpPr>
        <xdr:cNvPr id="34" name="Group 33">
          <a:extLst>
            <a:ext uri="{FF2B5EF4-FFF2-40B4-BE49-F238E27FC236}">
              <a16:creationId xmlns:a16="http://schemas.microsoft.com/office/drawing/2014/main" id="{43E8F947-5EDD-4BE4-835E-CDE55636BEA8}"/>
            </a:ext>
          </a:extLst>
        </xdr:cNvPr>
        <xdr:cNvGrpSpPr/>
      </xdr:nvGrpSpPr>
      <xdr:grpSpPr>
        <a:xfrm>
          <a:off x="6666884" y="450673"/>
          <a:ext cx="1968818" cy="1265480"/>
          <a:chOff x="5536546" y="337242"/>
          <a:chExt cx="2011680" cy="1212140"/>
        </a:xfrm>
        <a:effectLst>
          <a:outerShdw blurRad="50800" dist="38100" dir="2700000" algn="tl" rotWithShape="0">
            <a:prstClr val="black">
              <a:alpha val="40000"/>
            </a:prstClr>
          </a:outerShdw>
        </a:effectLst>
      </xdr:grpSpPr>
      <xdr:graphicFrame macro="">
        <xdr:nvGraphicFramePr>
          <xdr:cNvPr id="35" name="Chart 34">
            <a:extLst>
              <a:ext uri="{FF2B5EF4-FFF2-40B4-BE49-F238E27FC236}">
                <a16:creationId xmlns:a16="http://schemas.microsoft.com/office/drawing/2014/main" id="{A360FC3A-374C-89A5-BFDC-7C980C75ED05}"/>
              </a:ext>
            </a:extLst>
          </xdr:cNvPr>
          <xdr:cNvGraphicFramePr>
            <a:graphicFrameLocks/>
          </xdr:cNvGraphicFramePr>
        </xdr:nvGraphicFramePr>
        <xdr:xfrm>
          <a:off x="5708254" y="500299"/>
          <a:ext cx="1123692" cy="967504"/>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36" name="Freeform: Shape 35">
            <a:extLst>
              <a:ext uri="{FF2B5EF4-FFF2-40B4-BE49-F238E27FC236}">
                <a16:creationId xmlns:a16="http://schemas.microsoft.com/office/drawing/2014/main" id="{95ECCA72-478E-97FA-5C32-77C9390935E0}"/>
              </a:ext>
            </a:extLst>
          </xdr:cNvPr>
          <xdr:cNvSpPr/>
        </xdr:nvSpPr>
        <xdr:spPr>
          <a:xfrm>
            <a:off x="5536546" y="337242"/>
            <a:ext cx="2011680" cy="1212140"/>
          </a:xfrm>
          <a:custGeom>
            <a:avLst/>
            <a:gdLst>
              <a:gd name="connsiteX0" fmla="*/ 657560 w 2011680"/>
              <a:gd name="connsiteY0" fmla="*/ 841353 h 1188720"/>
              <a:gd name="connsiteX1" fmla="*/ 642040 w 2011680"/>
              <a:gd name="connsiteY1" fmla="*/ 878577 h 1188720"/>
              <a:gd name="connsiteX2" fmla="*/ 685885 w 2011680"/>
              <a:gd name="connsiteY2" fmla="*/ 945175 h 1188720"/>
              <a:gd name="connsiteX3" fmla="*/ 700804 w 2011680"/>
              <a:gd name="connsiteY3" fmla="*/ 960283 h 1188720"/>
              <a:gd name="connsiteX4" fmla="*/ 706780 w 2011680"/>
              <a:gd name="connsiteY4" fmla="*/ 961661 h 1188720"/>
              <a:gd name="connsiteX5" fmla="*/ 706780 w 2011680"/>
              <a:gd name="connsiteY5" fmla="*/ 962131 h 1188720"/>
              <a:gd name="connsiteX6" fmla="*/ 716024 w 2011680"/>
              <a:gd name="connsiteY6" fmla="*/ 962131 h 1188720"/>
              <a:gd name="connsiteX7" fmla="*/ 737481 w 2011680"/>
              <a:gd name="connsiteY7" fmla="*/ 962131 h 1188720"/>
              <a:gd name="connsiteX8" fmla="*/ 737556 w 2011680"/>
              <a:gd name="connsiteY8" fmla="*/ 962131 h 1188720"/>
              <a:gd name="connsiteX9" fmla="*/ 758984 w 2011680"/>
              <a:gd name="connsiteY9" fmla="*/ 962131 h 1188720"/>
              <a:gd name="connsiteX10" fmla="*/ 759013 w 2011680"/>
              <a:gd name="connsiteY10" fmla="*/ 962131 h 1188720"/>
              <a:gd name="connsiteX11" fmla="*/ 789153 w 2011680"/>
              <a:gd name="connsiteY11" fmla="*/ 945175 h 1188720"/>
              <a:gd name="connsiteX12" fmla="*/ 832997 w 2011680"/>
              <a:gd name="connsiteY12" fmla="*/ 878577 h 1188720"/>
              <a:gd name="connsiteX13" fmla="*/ 817477 w 2011680"/>
              <a:gd name="connsiteY13" fmla="*/ 841353 h 1188720"/>
              <a:gd name="connsiteX14" fmla="*/ 757722 w 2011680"/>
              <a:gd name="connsiteY14" fmla="*/ 841440 h 1188720"/>
              <a:gd name="connsiteX15" fmla="*/ 717316 w 2011680"/>
              <a:gd name="connsiteY15" fmla="*/ 841440 h 1188720"/>
              <a:gd name="connsiteX16" fmla="*/ 566764 w 2011680"/>
              <a:gd name="connsiteY16" fmla="*/ 705416 h 1188720"/>
              <a:gd name="connsiteX17" fmla="*/ 551244 w 2011680"/>
              <a:gd name="connsiteY17" fmla="*/ 742639 h 1188720"/>
              <a:gd name="connsiteX18" fmla="*/ 595089 w 2011680"/>
              <a:gd name="connsiteY18" fmla="*/ 809237 h 1188720"/>
              <a:gd name="connsiteX19" fmla="*/ 625228 w 2011680"/>
              <a:gd name="connsiteY19" fmla="*/ 826193 h 1188720"/>
              <a:gd name="connsiteX20" fmla="*/ 737481 w 2011680"/>
              <a:gd name="connsiteY20" fmla="*/ 826193 h 1188720"/>
              <a:gd name="connsiteX21" fmla="*/ 737481 w 2011680"/>
              <a:gd name="connsiteY21" fmla="*/ 826193 h 1188720"/>
              <a:gd name="connsiteX22" fmla="*/ 849734 w 2011680"/>
              <a:gd name="connsiteY22" fmla="*/ 826193 h 1188720"/>
              <a:gd name="connsiteX23" fmla="*/ 879874 w 2011680"/>
              <a:gd name="connsiteY23" fmla="*/ 809237 h 1188720"/>
              <a:gd name="connsiteX24" fmla="*/ 923719 w 2011680"/>
              <a:gd name="connsiteY24" fmla="*/ 742639 h 1188720"/>
              <a:gd name="connsiteX25" fmla="*/ 908198 w 2011680"/>
              <a:gd name="connsiteY25" fmla="*/ 705416 h 1188720"/>
              <a:gd name="connsiteX26" fmla="*/ 737481 w 2011680"/>
              <a:gd name="connsiteY26" fmla="*/ 705664 h 1188720"/>
              <a:gd name="connsiteX27" fmla="*/ 479074 w 2011680"/>
              <a:gd name="connsiteY27" fmla="*/ 569478 h 1188720"/>
              <a:gd name="connsiteX28" fmla="*/ 463554 w 2011680"/>
              <a:gd name="connsiteY28" fmla="*/ 606701 h 1188720"/>
              <a:gd name="connsiteX29" fmla="*/ 507399 w 2011680"/>
              <a:gd name="connsiteY29" fmla="*/ 673300 h 1188720"/>
              <a:gd name="connsiteX30" fmla="*/ 537539 w 2011680"/>
              <a:gd name="connsiteY30" fmla="*/ 690256 h 1188720"/>
              <a:gd name="connsiteX31" fmla="*/ 596141 w 2011680"/>
              <a:gd name="connsiteY31" fmla="*/ 690256 h 1188720"/>
              <a:gd name="connsiteX32" fmla="*/ 737481 w 2011680"/>
              <a:gd name="connsiteY32" fmla="*/ 690256 h 1188720"/>
              <a:gd name="connsiteX33" fmla="*/ 738881 w 2011680"/>
              <a:gd name="connsiteY33" fmla="*/ 690256 h 1188720"/>
              <a:gd name="connsiteX34" fmla="*/ 936827 w 2011680"/>
              <a:gd name="connsiteY34" fmla="*/ 690256 h 1188720"/>
              <a:gd name="connsiteX35" fmla="*/ 938823 w 2011680"/>
              <a:gd name="connsiteY35" fmla="*/ 690256 h 1188720"/>
              <a:gd name="connsiteX36" fmla="*/ 968963 w 2011680"/>
              <a:gd name="connsiteY36" fmla="*/ 673300 h 1188720"/>
              <a:gd name="connsiteX37" fmla="*/ 1012808 w 2011680"/>
              <a:gd name="connsiteY37" fmla="*/ 606701 h 1188720"/>
              <a:gd name="connsiteX38" fmla="*/ 997287 w 2011680"/>
              <a:gd name="connsiteY38" fmla="*/ 569478 h 1188720"/>
              <a:gd name="connsiteX39" fmla="*/ 936827 w 2011680"/>
              <a:gd name="connsiteY39" fmla="*/ 569566 h 1188720"/>
              <a:gd name="connsiteX40" fmla="*/ 936827 w 2011680"/>
              <a:gd name="connsiteY40" fmla="*/ 569565 h 1188720"/>
              <a:gd name="connsiteX41" fmla="*/ 596141 w 2011680"/>
              <a:gd name="connsiteY41" fmla="*/ 569565 h 1188720"/>
              <a:gd name="connsiteX42" fmla="*/ 596141 w 2011680"/>
              <a:gd name="connsiteY42" fmla="*/ 569649 h 1188720"/>
              <a:gd name="connsiteX43" fmla="*/ 388175 w 2011680"/>
              <a:gd name="connsiteY43" fmla="*/ 433541 h 1188720"/>
              <a:gd name="connsiteX44" fmla="*/ 372655 w 2011680"/>
              <a:gd name="connsiteY44" fmla="*/ 470764 h 1188720"/>
              <a:gd name="connsiteX45" fmla="*/ 416500 w 2011680"/>
              <a:gd name="connsiteY45" fmla="*/ 537362 h 1188720"/>
              <a:gd name="connsiteX46" fmla="*/ 446639 w 2011680"/>
              <a:gd name="connsiteY46" fmla="*/ 554318 h 1188720"/>
              <a:gd name="connsiteX47" fmla="*/ 596141 w 2011680"/>
              <a:gd name="connsiteY47" fmla="*/ 554318 h 1188720"/>
              <a:gd name="connsiteX48" fmla="*/ 708388 w 2011680"/>
              <a:gd name="connsiteY48" fmla="*/ 554318 h 1188720"/>
              <a:gd name="connsiteX49" fmla="*/ 768277 w 2011680"/>
              <a:gd name="connsiteY49" fmla="*/ 554318 h 1188720"/>
              <a:gd name="connsiteX50" fmla="*/ 936827 w 2011680"/>
              <a:gd name="connsiteY50" fmla="*/ 554318 h 1188720"/>
              <a:gd name="connsiteX51" fmla="*/ 1030026 w 2011680"/>
              <a:gd name="connsiteY51" fmla="*/ 554318 h 1188720"/>
              <a:gd name="connsiteX52" fmla="*/ 1060165 w 2011680"/>
              <a:gd name="connsiteY52" fmla="*/ 537362 h 1188720"/>
              <a:gd name="connsiteX53" fmla="*/ 1104010 w 2011680"/>
              <a:gd name="connsiteY53" fmla="*/ 470764 h 1188720"/>
              <a:gd name="connsiteX54" fmla="*/ 1088490 w 2011680"/>
              <a:gd name="connsiteY54" fmla="*/ 433541 h 1188720"/>
              <a:gd name="connsiteX55" fmla="*/ 936827 w 2011680"/>
              <a:gd name="connsiteY55" fmla="*/ 433761 h 1188720"/>
              <a:gd name="connsiteX56" fmla="*/ 936827 w 2011680"/>
              <a:gd name="connsiteY56" fmla="*/ 433628 h 1188720"/>
              <a:gd name="connsiteX57" fmla="*/ 596141 w 2011680"/>
              <a:gd name="connsiteY57" fmla="*/ 433628 h 1188720"/>
              <a:gd name="connsiteX58" fmla="*/ 596141 w 2011680"/>
              <a:gd name="connsiteY58" fmla="*/ 433843 h 1188720"/>
              <a:gd name="connsiteX59" fmla="*/ 298603 w 2011680"/>
              <a:gd name="connsiteY59" fmla="*/ 297603 h 1188720"/>
              <a:gd name="connsiteX60" fmla="*/ 283083 w 2011680"/>
              <a:gd name="connsiteY60" fmla="*/ 334826 h 1188720"/>
              <a:gd name="connsiteX61" fmla="*/ 326928 w 2011680"/>
              <a:gd name="connsiteY61" fmla="*/ 401425 h 1188720"/>
              <a:gd name="connsiteX62" fmla="*/ 357067 w 2011680"/>
              <a:gd name="connsiteY62" fmla="*/ 418381 h 1188720"/>
              <a:gd name="connsiteX63" fmla="*/ 618816 w 2011680"/>
              <a:gd name="connsiteY63" fmla="*/ 418381 h 1188720"/>
              <a:gd name="connsiteX64" fmla="*/ 618816 w 2011680"/>
              <a:gd name="connsiteY64" fmla="*/ 418381 h 1188720"/>
              <a:gd name="connsiteX65" fmla="*/ 857560 w 2011680"/>
              <a:gd name="connsiteY65" fmla="*/ 418381 h 1188720"/>
              <a:gd name="connsiteX66" fmla="*/ 857560 w 2011680"/>
              <a:gd name="connsiteY66" fmla="*/ 418381 h 1188720"/>
              <a:gd name="connsiteX67" fmla="*/ 1119308 w 2011680"/>
              <a:gd name="connsiteY67" fmla="*/ 418381 h 1188720"/>
              <a:gd name="connsiteX68" fmla="*/ 1149448 w 2011680"/>
              <a:gd name="connsiteY68" fmla="*/ 401425 h 1188720"/>
              <a:gd name="connsiteX69" fmla="*/ 1193293 w 2011680"/>
              <a:gd name="connsiteY69" fmla="*/ 334826 h 1188720"/>
              <a:gd name="connsiteX70" fmla="*/ 1177772 w 2011680"/>
              <a:gd name="connsiteY70" fmla="*/ 297603 h 1188720"/>
              <a:gd name="connsiteX71" fmla="*/ 936827 w 2011680"/>
              <a:gd name="connsiteY71" fmla="*/ 297954 h 1188720"/>
              <a:gd name="connsiteX72" fmla="*/ 936827 w 2011680"/>
              <a:gd name="connsiteY72" fmla="*/ 297690 h 1188720"/>
              <a:gd name="connsiteX73" fmla="*/ 596141 w 2011680"/>
              <a:gd name="connsiteY73" fmla="*/ 297690 h 1188720"/>
              <a:gd name="connsiteX74" fmla="*/ 596141 w 2011680"/>
              <a:gd name="connsiteY74" fmla="*/ 298036 h 1188720"/>
              <a:gd name="connsiteX75" fmla="*/ 198124 w 2011680"/>
              <a:gd name="connsiteY75" fmla="*/ 0 h 1188720"/>
              <a:gd name="connsiteX76" fmla="*/ 1813556 w 2011680"/>
              <a:gd name="connsiteY76" fmla="*/ 0 h 1188720"/>
              <a:gd name="connsiteX77" fmla="*/ 2011680 w 2011680"/>
              <a:gd name="connsiteY77" fmla="*/ 198124 h 1188720"/>
              <a:gd name="connsiteX78" fmla="*/ 2011680 w 2011680"/>
              <a:gd name="connsiteY78" fmla="*/ 990596 h 1188720"/>
              <a:gd name="connsiteX79" fmla="*/ 1813556 w 2011680"/>
              <a:gd name="connsiteY79" fmla="*/ 1188720 h 1188720"/>
              <a:gd name="connsiteX80" fmla="*/ 198124 w 2011680"/>
              <a:gd name="connsiteY80" fmla="*/ 1188720 h 1188720"/>
              <a:gd name="connsiteX81" fmla="*/ 0 w 2011680"/>
              <a:gd name="connsiteY81" fmla="*/ 990596 h 1188720"/>
              <a:gd name="connsiteX82" fmla="*/ 0 w 2011680"/>
              <a:gd name="connsiteY82" fmla="*/ 198124 h 1188720"/>
              <a:gd name="connsiteX83" fmla="*/ 198124 w 2011680"/>
              <a:gd name="connsiteY83" fmla="*/ 0 h 11887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Lst>
            <a:rect l="l" t="t" r="r" b="b"/>
            <a:pathLst>
              <a:path w="2011680" h="1188720">
                <a:moveTo>
                  <a:pt x="657560" y="841353"/>
                </a:moveTo>
                <a:cubicBezTo>
                  <a:pt x="645820" y="841431"/>
                  <a:pt x="628478" y="855700"/>
                  <a:pt x="642040" y="878577"/>
                </a:cubicBezTo>
                <a:lnTo>
                  <a:pt x="685885" y="945175"/>
                </a:lnTo>
                <a:cubicBezTo>
                  <a:pt x="691611" y="954093"/>
                  <a:pt x="696182" y="958293"/>
                  <a:pt x="700804" y="960283"/>
                </a:cubicBezTo>
                <a:lnTo>
                  <a:pt x="706780" y="961661"/>
                </a:lnTo>
                <a:lnTo>
                  <a:pt x="706780" y="962131"/>
                </a:lnTo>
                <a:lnTo>
                  <a:pt x="716024" y="962131"/>
                </a:lnTo>
                <a:lnTo>
                  <a:pt x="737481" y="962131"/>
                </a:lnTo>
                <a:lnTo>
                  <a:pt x="737556" y="962131"/>
                </a:lnTo>
                <a:lnTo>
                  <a:pt x="758984" y="962131"/>
                </a:lnTo>
                <a:lnTo>
                  <a:pt x="759013" y="962131"/>
                </a:lnTo>
                <a:cubicBezTo>
                  <a:pt x="770867" y="961976"/>
                  <a:pt x="777700" y="963011"/>
                  <a:pt x="789153" y="945175"/>
                </a:cubicBezTo>
                <a:lnTo>
                  <a:pt x="832997" y="878577"/>
                </a:lnTo>
                <a:cubicBezTo>
                  <a:pt x="846559" y="855700"/>
                  <a:pt x="829217" y="841431"/>
                  <a:pt x="817477" y="841353"/>
                </a:cubicBezTo>
                <a:lnTo>
                  <a:pt x="757722" y="841440"/>
                </a:lnTo>
                <a:lnTo>
                  <a:pt x="717316" y="841440"/>
                </a:lnTo>
                <a:close/>
                <a:moveTo>
                  <a:pt x="566764" y="705416"/>
                </a:moveTo>
                <a:cubicBezTo>
                  <a:pt x="555024" y="705493"/>
                  <a:pt x="537682" y="719762"/>
                  <a:pt x="551244" y="742639"/>
                </a:cubicBezTo>
                <a:lnTo>
                  <a:pt x="595089" y="809237"/>
                </a:lnTo>
                <a:cubicBezTo>
                  <a:pt x="606541" y="827074"/>
                  <a:pt x="613375" y="826038"/>
                  <a:pt x="625228" y="826193"/>
                </a:cubicBezTo>
                <a:lnTo>
                  <a:pt x="737481" y="826193"/>
                </a:lnTo>
                <a:lnTo>
                  <a:pt x="737481" y="826193"/>
                </a:lnTo>
                <a:lnTo>
                  <a:pt x="849734" y="826193"/>
                </a:lnTo>
                <a:cubicBezTo>
                  <a:pt x="861588" y="826038"/>
                  <a:pt x="868422" y="827074"/>
                  <a:pt x="879874" y="809237"/>
                </a:cubicBezTo>
                <a:lnTo>
                  <a:pt x="923719" y="742639"/>
                </a:lnTo>
                <a:cubicBezTo>
                  <a:pt x="937280" y="719762"/>
                  <a:pt x="919939" y="705493"/>
                  <a:pt x="908198" y="705416"/>
                </a:cubicBezTo>
                <a:lnTo>
                  <a:pt x="737481" y="705664"/>
                </a:lnTo>
                <a:close/>
                <a:moveTo>
                  <a:pt x="479074" y="569478"/>
                </a:moveTo>
                <a:cubicBezTo>
                  <a:pt x="467334" y="569556"/>
                  <a:pt x="449992" y="583825"/>
                  <a:pt x="463554" y="606701"/>
                </a:cubicBezTo>
                <a:lnTo>
                  <a:pt x="507399" y="673300"/>
                </a:lnTo>
                <a:cubicBezTo>
                  <a:pt x="518851" y="691136"/>
                  <a:pt x="525685" y="690101"/>
                  <a:pt x="537539" y="690256"/>
                </a:cubicBezTo>
                <a:lnTo>
                  <a:pt x="596141" y="690256"/>
                </a:lnTo>
                <a:lnTo>
                  <a:pt x="737481" y="690256"/>
                </a:lnTo>
                <a:lnTo>
                  <a:pt x="738881" y="690256"/>
                </a:lnTo>
                <a:lnTo>
                  <a:pt x="936827" y="690256"/>
                </a:lnTo>
                <a:lnTo>
                  <a:pt x="938823" y="690256"/>
                </a:lnTo>
                <a:cubicBezTo>
                  <a:pt x="950677" y="690101"/>
                  <a:pt x="957511" y="691136"/>
                  <a:pt x="968963" y="673300"/>
                </a:cubicBezTo>
                <a:lnTo>
                  <a:pt x="1012808" y="606701"/>
                </a:lnTo>
                <a:cubicBezTo>
                  <a:pt x="1026370" y="583825"/>
                  <a:pt x="1009028" y="569556"/>
                  <a:pt x="997287" y="569478"/>
                </a:cubicBezTo>
                <a:lnTo>
                  <a:pt x="936827" y="569566"/>
                </a:lnTo>
                <a:lnTo>
                  <a:pt x="936827" y="569565"/>
                </a:lnTo>
                <a:lnTo>
                  <a:pt x="596141" y="569565"/>
                </a:lnTo>
                <a:lnTo>
                  <a:pt x="596141" y="569649"/>
                </a:lnTo>
                <a:close/>
                <a:moveTo>
                  <a:pt x="388175" y="433541"/>
                </a:moveTo>
                <a:cubicBezTo>
                  <a:pt x="376435" y="433618"/>
                  <a:pt x="359093" y="447887"/>
                  <a:pt x="372655" y="470764"/>
                </a:cubicBezTo>
                <a:lnTo>
                  <a:pt x="416500" y="537362"/>
                </a:lnTo>
                <a:cubicBezTo>
                  <a:pt x="427952" y="555198"/>
                  <a:pt x="434786" y="554163"/>
                  <a:pt x="446639" y="554318"/>
                </a:cubicBezTo>
                <a:lnTo>
                  <a:pt x="596141" y="554318"/>
                </a:lnTo>
                <a:lnTo>
                  <a:pt x="708388" y="554318"/>
                </a:lnTo>
                <a:lnTo>
                  <a:pt x="768277" y="554318"/>
                </a:lnTo>
                <a:lnTo>
                  <a:pt x="936827" y="554318"/>
                </a:lnTo>
                <a:lnTo>
                  <a:pt x="1030026" y="554318"/>
                </a:lnTo>
                <a:cubicBezTo>
                  <a:pt x="1041880" y="554163"/>
                  <a:pt x="1048713" y="555198"/>
                  <a:pt x="1060165" y="537362"/>
                </a:cubicBezTo>
                <a:lnTo>
                  <a:pt x="1104010" y="470764"/>
                </a:lnTo>
                <a:cubicBezTo>
                  <a:pt x="1117572" y="447887"/>
                  <a:pt x="1100230" y="433618"/>
                  <a:pt x="1088490" y="433541"/>
                </a:cubicBezTo>
                <a:lnTo>
                  <a:pt x="936827" y="433761"/>
                </a:lnTo>
                <a:lnTo>
                  <a:pt x="936827" y="433628"/>
                </a:lnTo>
                <a:lnTo>
                  <a:pt x="596141" y="433628"/>
                </a:lnTo>
                <a:lnTo>
                  <a:pt x="596141" y="433843"/>
                </a:lnTo>
                <a:close/>
                <a:moveTo>
                  <a:pt x="298603" y="297603"/>
                </a:moveTo>
                <a:cubicBezTo>
                  <a:pt x="286863" y="297681"/>
                  <a:pt x="269521" y="311949"/>
                  <a:pt x="283083" y="334826"/>
                </a:cubicBezTo>
                <a:lnTo>
                  <a:pt x="326928" y="401425"/>
                </a:lnTo>
                <a:cubicBezTo>
                  <a:pt x="338380" y="419261"/>
                  <a:pt x="345214" y="418226"/>
                  <a:pt x="357067" y="418381"/>
                </a:cubicBezTo>
                <a:lnTo>
                  <a:pt x="618816" y="418381"/>
                </a:lnTo>
                <a:lnTo>
                  <a:pt x="618816" y="418381"/>
                </a:lnTo>
                <a:lnTo>
                  <a:pt x="857560" y="418381"/>
                </a:lnTo>
                <a:lnTo>
                  <a:pt x="857560" y="418381"/>
                </a:lnTo>
                <a:lnTo>
                  <a:pt x="1119308" y="418381"/>
                </a:lnTo>
                <a:cubicBezTo>
                  <a:pt x="1131162" y="418226"/>
                  <a:pt x="1137996" y="419261"/>
                  <a:pt x="1149448" y="401425"/>
                </a:cubicBezTo>
                <a:lnTo>
                  <a:pt x="1193293" y="334826"/>
                </a:lnTo>
                <a:cubicBezTo>
                  <a:pt x="1206854" y="311949"/>
                  <a:pt x="1189513" y="297680"/>
                  <a:pt x="1177772" y="297603"/>
                </a:cubicBezTo>
                <a:lnTo>
                  <a:pt x="936827" y="297954"/>
                </a:lnTo>
                <a:lnTo>
                  <a:pt x="936827" y="297690"/>
                </a:lnTo>
                <a:lnTo>
                  <a:pt x="596141" y="297690"/>
                </a:lnTo>
                <a:lnTo>
                  <a:pt x="596141" y="298036"/>
                </a:lnTo>
                <a:close/>
                <a:moveTo>
                  <a:pt x="198124" y="0"/>
                </a:moveTo>
                <a:lnTo>
                  <a:pt x="1813556" y="0"/>
                </a:lnTo>
                <a:cubicBezTo>
                  <a:pt x="1922977" y="0"/>
                  <a:pt x="2011680" y="88703"/>
                  <a:pt x="2011680" y="198124"/>
                </a:cubicBezTo>
                <a:lnTo>
                  <a:pt x="2011680" y="990596"/>
                </a:lnTo>
                <a:cubicBezTo>
                  <a:pt x="2011680" y="1100017"/>
                  <a:pt x="1922977" y="1188720"/>
                  <a:pt x="1813556" y="1188720"/>
                </a:cubicBezTo>
                <a:lnTo>
                  <a:pt x="198124" y="1188720"/>
                </a:lnTo>
                <a:cubicBezTo>
                  <a:pt x="88703" y="1188720"/>
                  <a:pt x="0" y="1100017"/>
                  <a:pt x="0" y="990596"/>
                </a:cubicBezTo>
                <a:lnTo>
                  <a:pt x="0" y="198124"/>
                </a:lnTo>
                <a:cubicBezTo>
                  <a:pt x="0" y="88703"/>
                  <a:pt x="88703" y="0"/>
                  <a:pt x="198124" y="0"/>
                </a:cubicBezTo>
                <a:close/>
              </a:path>
            </a:pathLst>
          </a:custGeom>
          <a:gradFill>
            <a:gsLst>
              <a:gs pos="0">
                <a:srgbClr val="00FFFF"/>
              </a:gs>
              <a:gs pos="97000">
                <a:srgbClr val="2384F9"/>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ru-RU" sz="1100"/>
          </a:p>
        </xdr:txBody>
      </xdr:sp>
    </xdr:grpSp>
    <xdr:clientData/>
  </xdr:twoCellAnchor>
  <xdr:twoCellAnchor>
    <xdr:from>
      <xdr:col>14</xdr:col>
      <xdr:colOff>480745</xdr:colOff>
      <xdr:row>3</xdr:row>
      <xdr:rowOff>75331</xdr:rowOff>
    </xdr:from>
    <xdr:to>
      <xdr:col>17</xdr:col>
      <xdr:colOff>225620</xdr:colOff>
      <xdr:row>8</xdr:row>
      <xdr:rowOff>135738</xdr:rowOff>
    </xdr:to>
    <xdr:grpSp>
      <xdr:nvGrpSpPr>
        <xdr:cNvPr id="37" name="Group 36">
          <a:extLst>
            <a:ext uri="{FF2B5EF4-FFF2-40B4-BE49-F238E27FC236}">
              <a16:creationId xmlns:a16="http://schemas.microsoft.com/office/drawing/2014/main" id="{1D45C3DB-8C3D-4EBA-AAB3-24952AACF18F}"/>
            </a:ext>
          </a:extLst>
        </xdr:cNvPr>
        <xdr:cNvGrpSpPr/>
      </xdr:nvGrpSpPr>
      <xdr:grpSpPr>
        <a:xfrm>
          <a:off x="8815120" y="646831"/>
          <a:ext cx="1530813" cy="1012907"/>
          <a:chOff x="10705701" y="3556317"/>
          <a:chExt cx="2684384" cy="1662830"/>
        </a:xfrm>
      </xdr:grpSpPr>
      <xdr:graphicFrame macro="">
        <xdr:nvGraphicFramePr>
          <xdr:cNvPr id="38" name="Chart 37">
            <a:extLst>
              <a:ext uri="{FF2B5EF4-FFF2-40B4-BE49-F238E27FC236}">
                <a16:creationId xmlns:a16="http://schemas.microsoft.com/office/drawing/2014/main" id="{409DE45C-4FBC-AF27-E039-D99C49CE7FFA}"/>
              </a:ext>
            </a:extLst>
          </xdr:cNvPr>
          <xdr:cNvGraphicFramePr/>
        </xdr:nvGraphicFramePr>
        <xdr:xfrm>
          <a:off x="11544967" y="3556317"/>
          <a:ext cx="1845118" cy="1659094"/>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39" name="Chart 38">
            <a:extLst>
              <a:ext uri="{FF2B5EF4-FFF2-40B4-BE49-F238E27FC236}">
                <a16:creationId xmlns:a16="http://schemas.microsoft.com/office/drawing/2014/main" id="{DF6C3AD1-D33A-B2BD-081C-E54173E2F9FC}"/>
              </a:ext>
            </a:extLst>
          </xdr:cNvPr>
          <xdr:cNvGraphicFramePr/>
        </xdr:nvGraphicFramePr>
        <xdr:xfrm>
          <a:off x="10705701" y="3558538"/>
          <a:ext cx="1845116" cy="1660609"/>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7</xdr:col>
      <xdr:colOff>537098</xdr:colOff>
      <xdr:row>3</xdr:row>
      <xdr:rowOff>132481</xdr:rowOff>
    </xdr:from>
    <xdr:to>
      <xdr:col>10</xdr:col>
      <xdr:colOff>472258</xdr:colOff>
      <xdr:row>6</xdr:row>
      <xdr:rowOff>29611</xdr:rowOff>
    </xdr:to>
    <xdr:sp macro="" textlink="Processing!I15">
      <xdr:nvSpPr>
        <xdr:cNvPr id="40" name="TextBox 39">
          <a:extLst>
            <a:ext uri="{FF2B5EF4-FFF2-40B4-BE49-F238E27FC236}">
              <a16:creationId xmlns:a16="http://schemas.microsoft.com/office/drawing/2014/main" id="{861DF530-D7B9-4BDB-B0EC-401A3F59AB76}"/>
            </a:ext>
          </a:extLst>
        </xdr:cNvPr>
        <xdr:cNvSpPr txBox="1"/>
      </xdr:nvSpPr>
      <xdr:spPr>
        <a:xfrm>
          <a:off x="4704286" y="703981"/>
          <a:ext cx="1721097"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BAD9722-28F9-4168-ADBC-28E3E3CDE6E1}"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r"/>
            <a:t> 13 823</a:t>
          </a:fld>
          <a:endParaRPr lang="ru-RU" sz="25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7</xdr:col>
      <xdr:colOff>465503</xdr:colOff>
      <xdr:row>2</xdr:row>
      <xdr:rowOff>18181</xdr:rowOff>
    </xdr:from>
    <xdr:to>
      <xdr:col>10</xdr:col>
      <xdr:colOff>472431</xdr:colOff>
      <xdr:row>4</xdr:row>
      <xdr:rowOff>98191</xdr:rowOff>
    </xdr:to>
    <xdr:sp macro="" textlink="Processing!F1">
      <xdr:nvSpPr>
        <xdr:cNvPr id="41" name="TextBox 40">
          <a:extLst>
            <a:ext uri="{FF2B5EF4-FFF2-40B4-BE49-F238E27FC236}">
              <a16:creationId xmlns:a16="http://schemas.microsoft.com/office/drawing/2014/main" id="{88383973-C62D-4EBD-8D54-A5A0C8A64839}"/>
            </a:ext>
          </a:extLst>
        </xdr:cNvPr>
        <xdr:cNvSpPr txBox="1"/>
      </xdr:nvSpPr>
      <xdr:spPr>
        <a:xfrm>
          <a:off x="4632691" y="399181"/>
          <a:ext cx="1792865"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529571-A635-4DB7-9214-5120FA3F494C}"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ctr"/>
            <a:t>Visitors &amp; Buyers</a:t>
          </a:fld>
          <a:endParaRPr lang="ru-RU" sz="14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11</xdr:col>
      <xdr:colOff>206423</xdr:colOff>
      <xdr:row>2</xdr:row>
      <xdr:rowOff>18181</xdr:rowOff>
    </xdr:from>
    <xdr:to>
      <xdr:col>14</xdr:col>
      <xdr:colOff>213351</xdr:colOff>
      <xdr:row>4</xdr:row>
      <xdr:rowOff>98191</xdr:rowOff>
    </xdr:to>
    <xdr:sp macro="" textlink="Processing!N5">
      <xdr:nvSpPr>
        <xdr:cNvPr id="42" name="TextBox 41">
          <a:extLst>
            <a:ext uri="{FF2B5EF4-FFF2-40B4-BE49-F238E27FC236}">
              <a16:creationId xmlns:a16="http://schemas.microsoft.com/office/drawing/2014/main" id="{3A40EAF3-B049-422A-A2B2-D0BDC3FFB91F}"/>
            </a:ext>
          </a:extLst>
        </xdr:cNvPr>
        <xdr:cNvSpPr txBox="1"/>
      </xdr:nvSpPr>
      <xdr:spPr>
        <a:xfrm>
          <a:off x="6754861" y="399181"/>
          <a:ext cx="1792865"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36505C-FFC0-40A0-9AE2-34B1EB12DE6E}"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Funnel</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14</xdr:col>
      <xdr:colOff>556496</xdr:colOff>
      <xdr:row>2</xdr:row>
      <xdr:rowOff>18181</xdr:rowOff>
    </xdr:from>
    <xdr:to>
      <xdr:col>17</xdr:col>
      <xdr:colOff>563422</xdr:colOff>
      <xdr:row>4</xdr:row>
      <xdr:rowOff>98191</xdr:rowOff>
    </xdr:to>
    <xdr:sp macro="" textlink="Processing!N17">
      <xdr:nvSpPr>
        <xdr:cNvPr id="43" name="TextBox 42">
          <a:extLst>
            <a:ext uri="{FF2B5EF4-FFF2-40B4-BE49-F238E27FC236}">
              <a16:creationId xmlns:a16="http://schemas.microsoft.com/office/drawing/2014/main" id="{F2E0A513-5A56-4459-9DBE-41E279399285}"/>
            </a:ext>
          </a:extLst>
        </xdr:cNvPr>
        <xdr:cNvSpPr txBox="1"/>
      </xdr:nvSpPr>
      <xdr:spPr>
        <a:xfrm>
          <a:off x="8890871" y="399181"/>
          <a:ext cx="1792864"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0D4CD2-E935-449F-92DA-408652B8D58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Roadmap</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18</xdr:col>
      <xdr:colOff>297864</xdr:colOff>
      <xdr:row>2</xdr:row>
      <xdr:rowOff>18181</xdr:rowOff>
    </xdr:from>
    <xdr:to>
      <xdr:col>21</xdr:col>
      <xdr:colOff>304791</xdr:colOff>
      <xdr:row>4</xdr:row>
      <xdr:rowOff>98191</xdr:rowOff>
    </xdr:to>
    <xdr:sp macro="" textlink="Processing!S2">
      <xdr:nvSpPr>
        <xdr:cNvPr id="44" name="TextBox 43">
          <a:extLst>
            <a:ext uri="{FF2B5EF4-FFF2-40B4-BE49-F238E27FC236}">
              <a16:creationId xmlns:a16="http://schemas.microsoft.com/office/drawing/2014/main" id="{E67D6360-A6FA-42BA-B1EB-5D24207E0D5F}"/>
            </a:ext>
          </a:extLst>
        </xdr:cNvPr>
        <xdr:cNvSpPr txBox="1"/>
      </xdr:nvSpPr>
      <xdr:spPr>
        <a:xfrm>
          <a:off x="11013489" y="399181"/>
          <a:ext cx="1792865"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C4B1D6-8BB7-439B-8F06-B2F52B972E1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Volume</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16</xdr:col>
      <xdr:colOff>247988</xdr:colOff>
      <xdr:row>3</xdr:row>
      <xdr:rowOff>132481</xdr:rowOff>
    </xdr:from>
    <xdr:to>
      <xdr:col>17</xdr:col>
      <xdr:colOff>510357</xdr:colOff>
      <xdr:row>6</xdr:row>
      <xdr:rowOff>29611</xdr:rowOff>
    </xdr:to>
    <xdr:sp macro="" textlink="Processing!R17">
      <xdr:nvSpPr>
        <xdr:cNvPr id="45" name="TextBox 44">
          <a:extLst>
            <a:ext uri="{FF2B5EF4-FFF2-40B4-BE49-F238E27FC236}">
              <a16:creationId xmlns:a16="http://schemas.microsoft.com/office/drawing/2014/main" id="{1E1EE29F-13C9-451E-98B3-ADDCA82DBB97}"/>
            </a:ext>
          </a:extLst>
        </xdr:cNvPr>
        <xdr:cNvSpPr txBox="1"/>
      </xdr:nvSpPr>
      <xdr:spPr>
        <a:xfrm>
          <a:off x="9772988" y="703981"/>
          <a:ext cx="857682"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978D1C3-3E0B-47FB-A36C-E5C987A4E6A2}"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83%</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12</xdr:col>
      <xdr:colOff>537099</xdr:colOff>
      <xdr:row>3</xdr:row>
      <xdr:rowOff>132481</xdr:rowOff>
    </xdr:from>
    <xdr:to>
      <xdr:col>14</xdr:col>
      <xdr:colOff>205558</xdr:colOff>
      <xdr:row>6</xdr:row>
      <xdr:rowOff>29611</xdr:rowOff>
    </xdr:to>
    <xdr:sp macro="" textlink="Processing!O13">
      <xdr:nvSpPr>
        <xdr:cNvPr id="46" name="TextBox 45">
          <a:extLst>
            <a:ext uri="{FF2B5EF4-FFF2-40B4-BE49-F238E27FC236}">
              <a16:creationId xmlns:a16="http://schemas.microsoft.com/office/drawing/2014/main" id="{F4CFD001-56D2-41BE-9A0E-08F2C3BDF811}"/>
            </a:ext>
          </a:extLst>
        </xdr:cNvPr>
        <xdr:cNvSpPr txBox="1"/>
      </xdr:nvSpPr>
      <xdr:spPr>
        <a:xfrm>
          <a:off x="7680849" y="703981"/>
          <a:ext cx="859084"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81975AE-5527-4B7C-8401-B4B47834F5FA}"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21%</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18</xdr:col>
      <xdr:colOff>461347</xdr:colOff>
      <xdr:row>3</xdr:row>
      <xdr:rowOff>132481</xdr:rowOff>
    </xdr:from>
    <xdr:to>
      <xdr:col>21</xdr:col>
      <xdr:colOff>296998</xdr:colOff>
      <xdr:row>6</xdr:row>
      <xdr:rowOff>29611</xdr:rowOff>
    </xdr:to>
    <xdr:sp macro="" textlink="Processing!J30">
      <xdr:nvSpPr>
        <xdr:cNvPr id="47" name="TextBox 46">
          <a:extLst>
            <a:ext uri="{FF2B5EF4-FFF2-40B4-BE49-F238E27FC236}">
              <a16:creationId xmlns:a16="http://schemas.microsoft.com/office/drawing/2014/main" id="{1A185E65-BAB1-4CF6-BD45-60E0BB89A9FD}"/>
            </a:ext>
          </a:extLst>
        </xdr:cNvPr>
        <xdr:cNvSpPr txBox="1"/>
      </xdr:nvSpPr>
      <xdr:spPr>
        <a:xfrm>
          <a:off x="11176972" y="703981"/>
          <a:ext cx="1621589"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ADFFB18-6253-459B-A59A-8FEEBA778ABD}" type="TxLink">
            <a:rPr lang="en-US" sz="2500" b="0" i="0" u="none" strike="noStrike">
              <a:solidFill>
                <a:schemeClr val="bg1"/>
              </a:solidFill>
              <a:latin typeface="Aptos Narrow"/>
              <a:ea typeface="Tahoma" panose="020B0604030504040204" pitchFamily="34" charset="0"/>
              <a:cs typeface="Calibri" panose="020F0502020204030204" pitchFamily="34" charset="0"/>
            </a:rPr>
            <a:pPr marL="0" indent="0" algn="r"/>
            <a:t> $860,520 </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12</xdr:col>
      <xdr:colOff>331172</xdr:colOff>
      <xdr:row>5</xdr:row>
      <xdr:rowOff>128671</xdr:rowOff>
    </xdr:from>
    <xdr:to>
      <xdr:col>13</xdr:col>
      <xdr:colOff>400385</xdr:colOff>
      <xdr:row>9</xdr:row>
      <xdr:rowOff>31887</xdr:rowOff>
    </xdr:to>
    <xdr:graphicFrame macro="">
      <xdr:nvGraphicFramePr>
        <xdr:cNvPr id="48" name="Chart 47">
          <a:extLst>
            <a:ext uri="{FF2B5EF4-FFF2-40B4-BE49-F238E27FC236}">
              <a16:creationId xmlns:a16="http://schemas.microsoft.com/office/drawing/2014/main" id="{2FCE841C-E071-4CA7-A138-61AD952DC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575199</xdr:colOff>
      <xdr:row>6</xdr:row>
      <xdr:rowOff>124861</xdr:rowOff>
    </xdr:from>
    <xdr:to>
      <xdr:col>14</xdr:col>
      <xdr:colOff>243658</xdr:colOff>
      <xdr:row>9</xdr:row>
      <xdr:rowOff>21991</xdr:rowOff>
    </xdr:to>
    <xdr:sp macro="" textlink="Processing!O3">
      <xdr:nvSpPr>
        <xdr:cNvPr id="49" name="TextBox 48">
          <a:extLst>
            <a:ext uri="{FF2B5EF4-FFF2-40B4-BE49-F238E27FC236}">
              <a16:creationId xmlns:a16="http://schemas.microsoft.com/office/drawing/2014/main" id="{15B961D2-1FB1-43B4-8DE3-FB63C05EFB01}"/>
            </a:ext>
          </a:extLst>
        </xdr:cNvPr>
        <xdr:cNvSpPr txBox="1"/>
      </xdr:nvSpPr>
      <xdr:spPr>
        <a:xfrm>
          <a:off x="7718949" y="1267861"/>
          <a:ext cx="859084"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C15907C-02CC-4033-9E1F-2A395959F14D}" type="TxLink">
            <a:rPr lang="en-US" sz="1800" b="0" i="0" u="none" strike="noStrike">
              <a:solidFill>
                <a:schemeClr val="bg1"/>
              </a:solidFill>
              <a:latin typeface="Aptos Narrow"/>
              <a:ea typeface="Tahoma" panose="020B0604030504040204" pitchFamily="34" charset="0"/>
              <a:cs typeface="Calibri" panose="020F0502020204030204" pitchFamily="34" charset="0"/>
            </a:rPr>
            <a:pPr marL="0" indent="0" algn="r"/>
            <a:t>54%</a:t>
          </a:fld>
          <a:endParaRPr lang="ru-RU" sz="40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85114</xdr:colOff>
      <xdr:row>5</xdr:row>
      <xdr:rowOff>155341</xdr:rowOff>
    </xdr:from>
    <xdr:to>
      <xdr:col>14</xdr:col>
      <xdr:colOff>426100</xdr:colOff>
      <xdr:row>7</xdr:row>
      <xdr:rowOff>124861</xdr:rowOff>
    </xdr:to>
    <xdr:sp macro="" textlink="Processing!N3">
      <xdr:nvSpPr>
        <xdr:cNvPr id="50" name="TextBox 49">
          <a:extLst>
            <a:ext uri="{FF2B5EF4-FFF2-40B4-BE49-F238E27FC236}">
              <a16:creationId xmlns:a16="http://schemas.microsoft.com/office/drawing/2014/main" id="{5C47EBF4-74CF-4B0A-B3BA-B90460E93C36}"/>
            </a:ext>
          </a:extLst>
        </xdr:cNvPr>
        <xdr:cNvSpPr txBox="1"/>
      </xdr:nvSpPr>
      <xdr:spPr>
        <a:xfrm>
          <a:off x="7824177" y="1107841"/>
          <a:ext cx="936298"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100" b="0" i="0" u="none" strike="noStrike">
              <a:solidFill>
                <a:schemeClr val="bg1"/>
              </a:solidFill>
              <a:latin typeface="Aptos Narrow"/>
            </a:rPr>
            <a:pPr algn="ctr"/>
            <a:t>Buyers</a:t>
          </a:fld>
          <a:endParaRPr lang="ru-RU" sz="1800" b="0">
            <a:solidFill>
              <a:schemeClr val="bg1"/>
            </a:solidFill>
          </a:endParaRPr>
        </a:p>
      </xdr:txBody>
    </xdr:sp>
    <xdr:clientData/>
  </xdr:twoCellAnchor>
  <xdr:twoCellAnchor>
    <xdr:from>
      <xdr:col>16</xdr:col>
      <xdr:colOff>389916</xdr:colOff>
      <xdr:row>6</xdr:row>
      <xdr:rowOff>147721</xdr:rowOff>
    </xdr:from>
    <xdr:to>
      <xdr:col>18</xdr:col>
      <xdr:colOff>121300</xdr:colOff>
      <xdr:row>8</xdr:row>
      <xdr:rowOff>117241</xdr:rowOff>
    </xdr:to>
    <xdr:sp macro="" textlink="Processing!P16">
      <xdr:nvSpPr>
        <xdr:cNvPr id="51" name="TextBox 50">
          <a:extLst>
            <a:ext uri="{FF2B5EF4-FFF2-40B4-BE49-F238E27FC236}">
              <a16:creationId xmlns:a16="http://schemas.microsoft.com/office/drawing/2014/main" id="{3F7BC647-FF10-41FA-ABB6-FF630B3C750A}"/>
            </a:ext>
          </a:extLst>
        </xdr:cNvPr>
        <xdr:cNvSpPr txBox="1"/>
      </xdr:nvSpPr>
      <xdr:spPr>
        <a:xfrm>
          <a:off x="9914916" y="1290721"/>
          <a:ext cx="922009"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FAEFD7-847C-430E-8A5E-E99B75D07DB6}" type="TxLink">
            <a:rPr lang="en-US" sz="1200" b="0" i="0" u="none" strike="noStrike">
              <a:solidFill>
                <a:schemeClr val="bg1"/>
              </a:solidFill>
              <a:latin typeface="Aptos Narrow"/>
            </a:rPr>
            <a:pPr algn="ctr"/>
            <a:t>Advert</a:t>
          </a:fld>
          <a:endParaRPr lang="ru-RU" sz="2000" b="0">
            <a:solidFill>
              <a:schemeClr val="bg1"/>
            </a:solidFill>
          </a:endParaRPr>
        </a:p>
      </xdr:txBody>
    </xdr:sp>
    <xdr:clientData/>
  </xdr:twoCellAnchor>
  <xdr:twoCellAnchor>
    <xdr:from>
      <xdr:col>16</xdr:col>
      <xdr:colOff>382296</xdr:colOff>
      <xdr:row>5</xdr:row>
      <xdr:rowOff>155341</xdr:rowOff>
    </xdr:from>
    <xdr:to>
      <xdr:col>18</xdr:col>
      <xdr:colOff>113680</xdr:colOff>
      <xdr:row>7</xdr:row>
      <xdr:rowOff>124861</xdr:rowOff>
    </xdr:to>
    <xdr:sp macro="" textlink="Processing!O16">
      <xdr:nvSpPr>
        <xdr:cNvPr id="52" name="TextBox 51">
          <a:extLst>
            <a:ext uri="{FF2B5EF4-FFF2-40B4-BE49-F238E27FC236}">
              <a16:creationId xmlns:a16="http://schemas.microsoft.com/office/drawing/2014/main" id="{C34E785F-CB5C-47A5-9F6F-B9DF943C18DC}"/>
            </a:ext>
          </a:extLst>
        </xdr:cNvPr>
        <xdr:cNvSpPr txBox="1"/>
      </xdr:nvSpPr>
      <xdr:spPr>
        <a:xfrm>
          <a:off x="9907296" y="1107841"/>
          <a:ext cx="922009"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74C60A-4DF8-41DD-857F-ABA7ADB1B3ED}" type="TxLink">
            <a:rPr lang="en-US" sz="1100" b="0" i="0" u="none" strike="noStrike">
              <a:solidFill>
                <a:schemeClr val="bg1"/>
              </a:solidFill>
              <a:latin typeface="Aptos Narrow"/>
            </a:rPr>
            <a:pPr algn="ctr"/>
            <a:t>Tasks</a:t>
          </a:fld>
          <a:endParaRPr lang="ru-RU" sz="1800" b="0">
            <a:solidFill>
              <a:schemeClr val="bg1"/>
            </a:solidFill>
          </a:endParaRPr>
        </a:p>
      </xdr:txBody>
    </xdr:sp>
    <xdr:clientData/>
  </xdr:twoCellAnchor>
  <xdr:twoCellAnchor>
    <xdr:from>
      <xdr:col>10</xdr:col>
      <xdr:colOff>61297</xdr:colOff>
      <xdr:row>10</xdr:row>
      <xdr:rowOff>124861</xdr:rowOff>
    </xdr:from>
    <xdr:to>
      <xdr:col>11</xdr:col>
      <xdr:colOff>377526</xdr:colOff>
      <xdr:row>12</xdr:row>
      <xdr:rowOff>94381</xdr:rowOff>
    </xdr:to>
    <xdr:sp macro="" textlink="Processing!N6">
      <xdr:nvSpPr>
        <xdr:cNvPr id="53" name="TextBox 52">
          <a:extLst>
            <a:ext uri="{FF2B5EF4-FFF2-40B4-BE49-F238E27FC236}">
              <a16:creationId xmlns:a16="http://schemas.microsoft.com/office/drawing/2014/main" id="{1A066463-91B6-45B1-B63A-5D01D4B8DE51}"/>
            </a:ext>
          </a:extLst>
        </xdr:cNvPr>
        <xdr:cNvSpPr txBox="1"/>
      </xdr:nvSpPr>
      <xdr:spPr>
        <a:xfrm>
          <a:off x="6014422" y="2029861"/>
          <a:ext cx="91154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C72FA35-0A4A-42A4-8063-D8F86CCF7060}" type="TxLink">
            <a:rPr lang="en-US" sz="1100" b="0" i="0" u="none" strike="noStrike">
              <a:solidFill>
                <a:srgbClr val="000000"/>
              </a:solidFill>
              <a:latin typeface="Aptos Narrow"/>
              <a:ea typeface="+mn-ea"/>
              <a:cs typeface="+mn-cs"/>
            </a:rPr>
            <a:pPr marL="0" indent="0" algn="l"/>
            <a:t>New Visitors</a:t>
          </a:fld>
          <a:endParaRPr lang="ru-RU" sz="1200" b="1" i="0" u="none" strike="noStrike">
            <a:solidFill>
              <a:srgbClr val="000000"/>
            </a:solidFill>
            <a:latin typeface="Aptos Narrow"/>
            <a:ea typeface="+mn-ea"/>
            <a:cs typeface="+mn-cs"/>
          </a:endParaRPr>
        </a:p>
      </xdr:txBody>
    </xdr:sp>
    <xdr:clientData/>
  </xdr:twoCellAnchor>
  <xdr:twoCellAnchor>
    <xdr:from>
      <xdr:col>11</xdr:col>
      <xdr:colOff>183216</xdr:colOff>
      <xdr:row>10</xdr:row>
      <xdr:rowOff>124861</xdr:rowOff>
    </xdr:from>
    <xdr:to>
      <xdr:col>12</xdr:col>
      <xdr:colOff>377528</xdr:colOff>
      <xdr:row>12</xdr:row>
      <xdr:rowOff>94381</xdr:rowOff>
    </xdr:to>
    <xdr:sp macro="" textlink="Processing!O6">
      <xdr:nvSpPr>
        <xdr:cNvPr id="54" name="TextBox 53">
          <a:extLst>
            <a:ext uri="{FF2B5EF4-FFF2-40B4-BE49-F238E27FC236}">
              <a16:creationId xmlns:a16="http://schemas.microsoft.com/office/drawing/2014/main" id="{168AC9F2-A682-40B1-ADF6-4183AA3336FE}"/>
            </a:ext>
          </a:extLst>
        </xdr:cNvPr>
        <xdr:cNvSpPr txBox="1"/>
      </xdr:nvSpPr>
      <xdr:spPr>
        <a:xfrm>
          <a:off x="6731654" y="2029861"/>
          <a:ext cx="789624"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5D8BC37-EF96-4966-8425-823DFB0BB8EC}" type="TxLink">
            <a:rPr lang="en-US" sz="1100" b="1" i="0" u="none" strike="noStrike">
              <a:solidFill>
                <a:srgbClr val="000000"/>
              </a:solidFill>
              <a:latin typeface="Aptos Narrow"/>
              <a:ea typeface="+mn-ea"/>
              <a:cs typeface="+mn-cs"/>
            </a:rPr>
            <a:pPr marL="0" indent="0" algn="l"/>
            <a:t> 10 841</a:t>
          </a:fld>
          <a:endParaRPr lang="ru-RU" sz="1200" b="1" i="0" u="none" strike="noStrike">
            <a:solidFill>
              <a:srgbClr val="000000"/>
            </a:solidFill>
            <a:latin typeface="Aptos Narrow"/>
            <a:ea typeface="+mn-ea"/>
            <a:cs typeface="+mn-cs"/>
          </a:endParaRPr>
        </a:p>
      </xdr:txBody>
    </xdr:sp>
    <xdr:clientData/>
  </xdr:twoCellAnchor>
  <xdr:twoCellAnchor>
    <xdr:from>
      <xdr:col>13</xdr:col>
      <xdr:colOff>2746</xdr:colOff>
      <xdr:row>10</xdr:row>
      <xdr:rowOff>124861</xdr:rowOff>
    </xdr:from>
    <xdr:to>
      <xdr:col>14</xdr:col>
      <xdr:colOff>232747</xdr:colOff>
      <xdr:row>12</xdr:row>
      <xdr:rowOff>94381</xdr:rowOff>
    </xdr:to>
    <xdr:sp macro="" textlink="Processing!H2">
      <xdr:nvSpPr>
        <xdr:cNvPr id="57" name="TextBox 56">
          <a:extLst>
            <a:ext uri="{FF2B5EF4-FFF2-40B4-BE49-F238E27FC236}">
              <a16:creationId xmlns:a16="http://schemas.microsoft.com/office/drawing/2014/main" id="{0343D92C-9F7F-4FE2-A346-E67A0F8F4F72}"/>
            </a:ext>
          </a:extLst>
        </xdr:cNvPr>
        <xdr:cNvSpPr txBox="1"/>
      </xdr:nvSpPr>
      <xdr:spPr>
        <a:xfrm>
          <a:off x="7741809" y="2029861"/>
          <a:ext cx="82531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089D711-A018-4CE6-8716-DED881F979F9}"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14</xdr:col>
      <xdr:colOff>137497</xdr:colOff>
      <xdr:row>10</xdr:row>
      <xdr:rowOff>124861</xdr:rowOff>
    </xdr:from>
    <xdr:to>
      <xdr:col>15</xdr:col>
      <xdr:colOff>278466</xdr:colOff>
      <xdr:row>12</xdr:row>
      <xdr:rowOff>94381</xdr:rowOff>
    </xdr:to>
    <xdr:sp macro="" textlink="Processing!K15">
      <xdr:nvSpPr>
        <xdr:cNvPr id="58" name="TextBox 57">
          <a:extLst>
            <a:ext uri="{FF2B5EF4-FFF2-40B4-BE49-F238E27FC236}">
              <a16:creationId xmlns:a16="http://schemas.microsoft.com/office/drawing/2014/main" id="{521B74E6-967A-4C7D-9F59-F4A3D35093AB}"/>
            </a:ext>
          </a:extLst>
        </xdr:cNvPr>
        <xdr:cNvSpPr txBox="1"/>
      </xdr:nvSpPr>
      <xdr:spPr>
        <a:xfrm>
          <a:off x="8471872" y="2029861"/>
          <a:ext cx="73628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EB7C73-78AB-484C-A737-874276C74C91}" type="TxLink">
            <a:rPr lang="en-US" sz="1100" b="1" i="0" u="none" strike="noStrike">
              <a:solidFill>
                <a:srgbClr val="000000"/>
              </a:solidFill>
              <a:latin typeface="Aptos Narrow"/>
              <a:ea typeface="+mn-ea"/>
              <a:cs typeface="+mn-cs"/>
            </a:rPr>
            <a:pPr marL="0" indent="0" algn="l"/>
            <a:t> 2 269</a:t>
          </a:fld>
          <a:endParaRPr lang="ru-RU" sz="1200" b="1" i="0" u="none" strike="noStrike">
            <a:solidFill>
              <a:srgbClr val="000000"/>
            </a:solidFill>
            <a:latin typeface="Aptos Narrow"/>
            <a:ea typeface="+mn-ea"/>
            <a:cs typeface="+mn-cs"/>
          </a:endParaRPr>
        </a:p>
      </xdr:txBody>
    </xdr:sp>
    <xdr:clientData/>
  </xdr:twoCellAnchor>
  <xdr:twoCellAnchor>
    <xdr:from>
      <xdr:col>9</xdr:col>
      <xdr:colOff>529478</xdr:colOff>
      <xdr:row>11</xdr:row>
      <xdr:rowOff>37231</xdr:rowOff>
    </xdr:from>
    <xdr:to>
      <xdr:col>10</xdr:col>
      <xdr:colOff>72727</xdr:colOff>
      <xdr:row>11</xdr:row>
      <xdr:rowOff>182011</xdr:rowOff>
    </xdr:to>
    <xdr:sp macro="" textlink="">
      <xdr:nvSpPr>
        <xdr:cNvPr id="59" name="Oval 58">
          <a:extLst>
            <a:ext uri="{FF2B5EF4-FFF2-40B4-BE49-F238E27FC236}">
              <a16:creationId xmlns:a16="http://schemas.microsoft.com/office/drawing/2014/main" id="{0BC3DD4A-6C1E-4787-97B0-01532AACA6E0}"/>
            </a:ext>
          </a:extLst>
        </xdr:cNvPr>
        <xdr:cNvSpPr/>
      </xdr:nvSpPr>
      <xdr:spPr>
        <a:xfrm>
          <a:off x="5887291" y="2132731"/>
          <a:ext cx="138561" cy="144780"/>
        </a:xfrm>
        <a:prstGeom prst="ellipse">
          <a:avLst/>
        </a:prstGeom>
        <a:solidFill>
          <a:srgbClr val="FE9C09">
            <a:alpha val="25000"/>
          </a:srgbClr>
        </a:solidFill>
        <a:ln w="12700">
          <a:solidFill>
            <a:srgbClr val="FE9C0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489584</xdr:colOff>
      <xdr:row>11</xdr:row>
      <xdr:rowOff>37231</xdr:rowOff>
    </xdr:from>
    <xdr:to>
      <xdr:col>13</xdr:col>
      <xdr:colOff>15742</xdr:colOff>
      <xdr:row>11</xdr:row>
      <xdr:rowOff>182011</xdr:rowOff>
    </xdr:to>
    <xdr:sp macro="" textlink="">
      <xdr:nvSpPr>
        <xdr:cNvPr id="61" name="Oval 60">
          <a:extLst>
            <a:ext uri="{FF2B5EF4-FFF2-40B4-BE49-F238E27FC236}">
              <a16:creationId xmlns:a16="http://schemas.microsoft.com/office/drawing/2014/main" id="{07D770C8-88A5-4E9D-AB32-FEDA2FAA0737}"/>
            </a:ext>
          </a:extLst>
        </xdr:cNvPr>
        <xdr:cNvSpPr/>
      </xdr:nvSpPr>
      <xdr:spPr>
        <a:xfrm>
          <a:off x="7633334" y="2132731"/>
          <a:ext cx="121471" cy="144780"/>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20</xdr:col>
      <xdr:colOff>209887</xdr:colOff>
      <xdr:row>12</xdr:row>
      <xdr:rowOff>113431</xdr:rowOff>
    </xdr:from>
    <xdr:to>
      <xdr:col>20</xdr:col>
      <xdr:colOff>347047</xdr:colOff>
      <xdr:row>13</xdr:row>
      <xdr:rowOff>67711</xdr:rowOff>
    </xdr:to>
    <xdr:sp macro="" textlink="">
      <xdr:nvSpPr>
        <xdr:cNvPr id="62" name="Oval 61">
          <a:extLst>
            <a:ext uri="{FF2B5EF4-FFF2-40B4-BE49-F238E27FC236}">
              <a16:creationId xmlns:a16="http://schemas.microsoft.com/office/drawing/2014/main" id="{375EFDA1-73F5-4C8F-BA91-7FFAE6E3E9B4}"/>
            </a:ext>
          </a:extLst>
        </xdr:cNvPr>
        <xdr:cNvSpPr/>
      </xdr:nvSpPr>
      <xdr:spPr>
        <a:xfrm>
          <a:off x="12116137" y="2399431"/>
          <a:ext cx="137160" cy="144780"/>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20</xdr:col>
      <xdr:colOff>343237</xdr:colOff>
      <xdr:row>12</xdr:row>
      <xdr:rowOff>18181</xdr:rowOff>
    </xdr:from>
    <xdr:to>
      <xdr:col>21</xdr:col>
      <xdr:colOff>354667</xdr:colOff>
      <xdr:row>13</xdr:row>
      <xdr:rowOff>178201</xdr:rowOff>
    </xdr:to>
    <xdr:sp macro="" textlink="Processing!N12">
      <xdr:nvSpPr>
        <xdr:cNvPr id="63" name="TextBox 62">
          <a:extLst>
            <a:ext uri="{FF2B5EF4-FFF2-40B4-BE49-F238E27FC236}">
              <a16:creationId xmlns:a16="http://schemas.microsoft.com/office/drawing/2014/main" id="{65920FA5-7C6B-42B7-B381-DD9121188770}"/>
            </a:ext>
          </a:extLst>
        </xdr:cNvPr>
        <xdr:cNvSpPr txBox="1"/>
      </xdr:nvSpPr>
      <xdr:spPr>
        <a:xfrm>
          <a:off x="12249487" y="2304181"/>
          <a:ext cx="60674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1AB4450-48F0-4A64-A330-DE1C5421B5DC}"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20</xdr:col>
      <xdr:colOff>57487</xdr:colOff>
      <xdr:row>12</xdr:row>
      <xdr:rowOff>185821</xdr:rowOff>
    </xdr:from>
    <xdr:to>
      <xdr:col>21</xdr:col>
      <xdr:colOff>319858</xdr:colOff>
      <xdr:row>15</xdr:row>
      <xdr:rowOff>75331</xdr:rowOff>
    </xdr:to>
    <xdr:sp macro="" textlink="Processing!O2">
      <xdr:nvSpPr>
        <xdr:cNvPr id="64" name="TextBox 63">
          <a:extLst>
            <a:ext uri="{FF2B5EF4-FFF2-40B4-BE49-F238E27FC236}">
              <a16:creationId xmlns:a16="http://schemas.microsoft.com/office/drawing/2014/main" id="{71B104FD-1D0A-4DA4-8276-E8C64B5B4B22}"/>
            </a:ext>
          </a:extLst>
        </xdr:cNvPr>
        <xdr:cNvSpPr txBox="1"/>
      </xdr:nvSpPr>
      <xdr:spPr>
        <a:xfrm>
          <a:off x="11963737" y="2471821"/>
          <a:ext cx="857684" cy="461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E21FBE3-341C-4637-8BDD-9B35C940AA80}" type="TxLink">
            <a:rPr lang="en-US" sz="1800" b="0" i="0" u="none" strike="noStrike">
              <a:solidFill>
                <a:srgbClr val="000000"/>
              </a:solidFill>
              <a:latin typeface="Aptos Narrow"/>
              <a:ea typeface="Tahoma" panose="020B0604030504040204" pitchFamily="34" charset="0"/>
              <a:cs typeface="Calibri" panose="020F0502020204030204" pitchFamily="34" charset="0"/>
            </a:rPr>
            <a:pPr marL="0" indent="0" algn="r"/>
            <a:t>16%</a:t>
          </a:fld>
          <a:endParaRPr lang="ru-RU" sz="32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editAs="oneCell">
    <xdr:from>
      <xdr:col>3</xdr:col>
      <xdr:colOff>392766</xdr:colOff>
      <xdr:row>26</xdr:row>
      <xdr:rowOff>67711</xdr:rowOff>
    </xdr:from>
    <xdr:to>
      <xdr:col>7</xdr:col>
      <xdr:colOff>10366</xdr:colOff>
      <xdr:row>28</xdr:row>
      <xdr:rowOff>128671</xdr:rowOff>
    </xdr:to>
    <mc:AlternateContent xmlns:mc="http://schemas.openxmlformats.org/markup-compatibility/2006">
      <mc:Choice xmlns:a14="http://schemas.microsoft.com/office/drawing/2010/main" Requires="a14">
        <xdr:graphicFrame macro="">
          <xdr:nvGraphicFramePr>
            <xdr:cNvPr id="65" name="Year 3">
              <a:extLst>
                <a:ext uri="{FF2B5EF4-FFF2-40B4-BE49-F238E27FC236}">
                  <a16:creationId xmlns:a16="http://schemas.microsoft.com/office/drawing/2014/main" id="{28734314-5299-4087-8FAD-C3131A08B8F6}"/>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2178704" y="5020711"/>
              <a:ext cx="1998850" cy="4419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392766</xdr:colOff>
      <xdr:row>28</xdr:row>
      <xdr:rowOff>105811</xdr:rowOff>
    </xdr:from>
    <xdr:to>
      <xdr:col>7</xdr:col>
      <xdr:colOff>10366</xdr:colOff>
      <xdr:row>35</xdr:row>
      <xdr:rowOff>105811</xdr:rowOff>
    </xdr:to>
    <mc:AlternateContent xmlns:mc="http://schemas.openxmlformats.org/markup-compatibility/2006">
      <mc:Choice xmlns:a14="http://schemas.microsoft.com/office/drawing/2010/main" Requires="a14">
        <xdr:graphicFrame macro="">
          <xdr:nvGraphicFramePr>
            <xdr:cNvPr id="66" name="Month 6">
              <a:extLst>
                <a:ext uri="{FF2B5EF4-FFF2-40B4-BE49-F238E27FC236}">
                  <a16:creationId xmlns:a16="http://schemas.microsoft.com/office/drawing/2014/main" id="{EE451CDC-7C4D-4CC0-847F-63022E48B203}"/>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dr:sp macro="" textlink="">
          <xdr:nvSpPr>
            <xdr:cNvPr id="0" name=""/>
            <xdr:cNvSpPr>
              <a:spLocks noTextEdit="1"/>
            </xdr:cNvSpPr>
          </xdr:nvSpPr>
          <xdr:spPr>
            <a:xfrm>
              <a:off x="2178704" y="5439811"/>
              <a:ext cx="1998850" cy="1333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187028</xdr:colOff>
      <xdr:row>23</xdr:row>
      <xdr:rowOff>29611</xdr:rowOff>
    </xdr:from>
    <xdr:to>
      <xdr:col>16</xdr:col>
      <xdr:colOff>430868</xdr:colOff>
      <xdr:row>25</xdr:row>
      <xdr:rowOff>21991</xdr:rowOff>
    </xdr:to>
    <mc:AlternateContent xmlns:mc="http://schemas.openxmlformats.org/markup-compatibility/2006">
      <mc:Choice xmlns:a14="http://schemas.microsoft.com/office/drawing/2010/main" Requires="a14">
        <xdr:graphicFrame macro="">
          <xdr:nvGraphicFramePr>
            <xdr:cNvPr id="67" name="Month 7">
              <a:extLst>
                <a:ext uri="{FF2B5EF4-FFF2-40B4-BE49-F238E27FC236}">
                  <a16:creationId xmlns:a16="http://schemas.microsoft.com/office/drawing/2014/main" id="{E95B3075-2D49-446B-BD52-6F779129C8F5}"/>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dr:sp macro="" textlink="">
          <xdr:nvSpPr>
            <xdr:cNvPr id="0" name=""/>
            <xdr:cNvSpPr>
              <a:spLocks noTextEdit="1"/>
            </xdr:cNvSpPr>
          </xdr:nvSpPr>
          <xdr:spPr>
            <a:xfrm>
              <a:off x="4949528" y="4411111"/>
              <a:ext cx="5006340" cy="3733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568292</xdr:colOff>
      <xdr:row>12</xdr:row>
      <xdr:rowOff>185821</xdr:rowOff>
    </xdr:from>
    <xdr:to>
      <xdr:col>7</xdr:col>
      <xdr:colOff>87966</xdr:colOff>
      <xdr:row>14</xdr:row>
      <xdr:rowOff>147721</xdr:rowOff>
    </xdr:to>
    <xdr:grpSp>
      <xdr:nvGrpSpPr>
        <xdr:cNvPr id="118" name="Group 117">
          <a:hlinkClick xmlns:r="http://schemas.openxmlformats.org/officeDocument/2006/relationships" r:id="rId15"/>
          <a:extLst>
            <a:ext uri="{FF2B5EF4-FFF2-40B4-BE49-F238E27FC236}">
              <a16:creationId xmlns:a16="http://schemas.microsoft.com/office/drawing/2014/main" id="{0CCA7BB3-2DB8-2BB0-FEA3-C0BBE5BF7C5E}"/>
            </a:ext>
          </a:extLst>
        </xdr:cNvPr>
        <xdr:cNvGrpSpPr/>
      </xdr:nvGrpSpPr>
      <xdr:grpSpPr>
        <a:xfrm>
          <a:off x="2354230" y="2471821"/>
          <a:ext cx="1900924" cy="342900"/>
          <a:chOff x="1258014" y="2388870"/>
          <a:chExt cx="1942386" cy="335280"/>
        </a:xfrm>
      </xdr:grpSpPr>
      <xdr:sp macro="" textlink="Processing!F1">
        <xdr:nvSpPr>
          <xdr:cNvPr id="19" name="TextBox 18">
            <a:extLst>
              <a:ext uri="{FF2B5EF4-FFF2-40B4-BE49-F238E27FC236}">
                <a16:creationId xmlns:a16="http://schemas.microsoft.com/office/drawing/2014/main" id="{519B268A-A273-40BB-B3F6-4BF3416E95FB}"/>
              </a:ext>
            </a:extLst>
          </xdr:cNvPr>
          <xdr:cNvSpPr txBox="1"/>
        </xdr:nvSpPr>
        <xdr:spPr>
          <a:xfrm>
            <a:off x="1516380" y="238887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64ADAC-359D-43FB-89D5-7AEFAFC2C917}" type="TxLink">
              <a:rPr lang="en-US" sz="1400" b="0">
                <a:solidFill>
                  <a:schemeClr val="bg1"/>
                </a:solidFill>
                <a:latin typeface="+mn-lt"/>
                <a:ea typeface="+mn-ea"/>
                <a:cs typeface="+mn-cs"/>
              </a:rPr>
              <a:pPr marL="0" indent="0"/>
              <a:t>Visitors &amp; Buyers</a:t>
            </a:fld>
            <a:endParaRPr lang="ru-RU" sz="1400" b="0">
              <a:solidFill>
                <a:schemeClr val="bg1"/>
              </a:solidFill>
              <a:latin typeface="+mn-lt"/>
              <a:ea typeface="+mn-ea"/>
              <a:cs typeface="+mn-cs"/>
            </a:endParaRPr>
          </a:p>
        </xdr:txBody>
      </xdr:sp>
      <xdr:grpSp>
        <xdr:nvGrpSpPr>
          <xdr:cNvPr id="68" name="Group 67">
            <a:extLst>
              <a:ext uri="{FF2B5EF4-FFF2-40B4-BE49-F238E27FC236}">
                <a16:creationId xmlns:a16="http://schemas.microsoft.com/office/drawing/2014/main" id="{A159170E-D802-45AE-9CE3-03DECECA2BED}"/>
              </a:ext>
            </a:extLst>
          </xdr:cNvPr>
          <xdr:cNvGrpSpPr/>
        </xdr:nvGrpSpPr>
        <xdr:grpSpPr>
          <a:xfrm>
            <a:off x="1258014" y="2392680"/>
            <a:ext cx="299291" cy="260755"/>
            <a:chOff x="6520543" y="3673855"/>
            <a:chExt cx="923590" cy="804672"/>
          </a:xfrm>
          <a:solidFill>
            <a:schemeClr val="bg1"/>
          </a:solidFill>
        </xdr:grpSpPr>
        <xdr:pic>
          <xdr:nvPicPr>
            <xdr:cNvPr id="69" name="Graphic 68" descr="User with solid fill">
              <a:extLst>
                <a:ext uri="{FF2B5EF4-FFF2-40B4-BE49-F238E27FC236}">
                  <a16:creationId xmlns:a16="http://schemas.microsoft.com/office/drawing/2014/main" id="{6E2D82DF-8508-F674-38B9-5CA8C0936DC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639461" y="3673855"/>
              <a:ext cx="804672" cy="804672"/>
            </a:xfrm>
            <a:prstGeom prst="rect">
              <a:avLst/>
            </a:prstGeom>
          </xdr:spPr>
        </xdr:pic>
        <xdr:grpSp>
          <xdr:nvGrpSpPr>
            <xdr:cNvPr id="70" name="Graphic 15" descr="User with solid fill">
              <a:extLst>
                <a:ext uri="{FF2B5EF4-FFF2-40B4-BE49-F238E27FC236}">
                  <a16:creationId xmlns:a16="http://schemas.microsoft.com/office/drawing/2014/main" id="{B5D774CD-3095-4F42-DB2F-2A993E517026}"/>
                </a:ext>
              </a:extLst>
            </xdr:cNvPr>
            <xdr:cNvGrpSpPr/>
          </xdr:nvGrpSpPr>
          <xdr:grpSpPr>
            <a:xfrm>
              <a:off x="6520543" y="3801837"/>
              <a:ext cx="609600" cy="604156"/>
              <a:chOff x="8164286" y="3867151"/>
              <a:chExt cx="609600" cy="604156"/>
            </a:xfrm>
            <a:grpFill/>
          </xdr:grpSpPr>
          <xdr:sp macro="" textlink="">
            <xdr:nvSpPr>
              <xdr:cNvPr id="71" name="Freeform: Shape 70">
                <a:extLst>
                  <a:ext uri="{FF2B5EF4-FFF2-40B4-BE49-F238E27FC236}">
                    <a16:creationId xmlns:a16="http://schemas.microsoft.com/office/drawing/2014/main" id="{A32EEE30-83E9-377C-0280-77DA9F44D1C2}"/>
                  </a:ext>
                </a:extLst>
              </xdr:cNvPr>
              <xdr:cNvSpPr/>
            </xdr:nvSpPr>
            <xdr:spPr>
              <a:xfrm>
                <a:off x="8316686" y="3867151"/>
                <a:ext cx="304800" cy="304800"/>
              </a:xfrm>
              <a:custGeom>
                <a:avLst/>
                <a:gdLst>
                  <a:gd name="connsiteX0" fmla="*/ 304800 w 304800"/>
                  <a:gd name="connsiteY0" fmla="*/ 152400 h 304800"/>
                  <a:gd name="connsiteX1" fmla="*/ 152400 w 304800"/>
                  <a:gd name="connsiteY1" fmla="*/ 304800 h 304800"/>
                  <a:gd name="connsiteX2" fmla="*/ 0 w 304800"/>
                  <a:gd name="connsiteY2" fmla="*/ 152400 h 304800"/>
                  <a:gd name="connsiteX3" fmla="*/ 152400 w 304800"/>
                  <a:gd name="connsiteY3" fmla="*/ 0 h 304800"/>
                  <a:gd name="connsiteX4" fmla="*/ 304800 w 304800"/>
                  <a:gd name="connsiteY4" fmla="*/ 152400 h 3048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4800" h="304800">
                    <a:moveTo>
                      <a:pt x="304800" y="152400"/>
                    </a:moveTo>
                    <a:cubicBezTo>
                      <a:pt x="304800" y="236568"/>
                      <a:pt x="236568" y="304800"/>
                      <a:pt x="152400" y="304800"/>
                    </a:cubicBezTo>
                    <a:cubicBezTo>
                      <a:pt x="68232" y="304800"/>
                      <a:pt x="0" y="236568"/>
                      <a:pt x="0" y="152400"/>
                    </a:cubicBezTo>
                    <a:cubicBezTo>
                      <a:pt x="0" y="68232"/>
                      <a:pt x="68232" y="0"/>
                      <a:pt x="152400" y="0"/>
                    </a:cubicBezTo>
                    <a:cubicBezTo>
                      <a:pt x="236568" y="0"/>
                      <a:pt x="304800" y="68232"/>
                      <a:pt x="304800" y="152400"/>
                    </a:cubicBezTo>
                    <a:close/>
                  </a:path>
                </a:pathLst>
              </a:custGeom>
              <a:grpFill/>
              <a:ln w="12700" cap="flat">
                <a:solidFill>
                  <a:srgbClr val="0B3F7C"/>
                </a:solidFill>
                <a:prstDash val="solid"/>
                <a:miter/>
              </a:ln>
            </xdr:spPr>
            <xdr:txBody>
              <a:bodyPr rtlCol="0" anchor="ctr"/>
              <a:lstStyle/>
              <a:p>
                <a:endParaRPr lang="ru-RU"/>
              </a:p>
            </xdr:txBody>
          </xdr:sp>
          <xdr:sp macro="" textlink="">
            <xdr:nvSpPr>
              <xdr:cNvPr id="72" name="Freeform: Shape 71">
                <a:extLst>
                  <a:ext uri="{FF2B5EF4-FFF2-40B4-BE49-F238E27FC236}">
                    <a16:creationId xmlns:a16="http://schemas.microsoft.com/office/drawing/2014/main" id="{C48A0889-8213-5A9C-D4C8-15BB1810F8B5}"/>
                  </a:ext>
                </a:extLst>
              </xdr:cNvPr>
              <xdr:cNvSpPr/>
            </xdr:nvSpPr>
            <xdr:spPr>
              <a:xfrm>
                <a:off x="8164286" y="4166507"/>
                <a:ext cx="609600" cy="304800"/>
              </a:xfrm>
              <a:custGeom>
                <a:avLst/>
                <a:gdLst>
                  <a:gd name="connsiteX0" fmla="*/ 609600 w 609600"/>
                  <a:gd name="connsiteY0" fmla="*/ 304800 h 304800"/>
                  <a:gd name="connsiteX1" fmla="*/ 609600 w 609600"/>
                  <a:gd name="connsiteY1" fmla="*/ 152400 h 304800"/>
                  <a:gd name="connsiteX2" fmla="*/ 579120 w 609600"/>
                  <a:gd name="connsiteY2" fmla="*/ 91440 h 304800"/>
                  <a:gd name="connsiteX3" fmla="*/ 430530 w 609600"/>
                  <a:gd name="connsiteY3" fmla="*/ 19050 h 304800"/>
                  <a:gd name="connsiteX4" fmla="*/ 304800 w 609600"/>
                  <a:gd name="connsiteY4" fmla="*/ 0 h 304800"/>
                  <a:gd name="connsiteX5" fmla="*/ 179070 w 609600"/>
                  <a:gd name="connsiteY5" fmla="*/ 19050 h 304800"/>
                  <a:gd name="connsiteX6" fmla="*/ 30480 w 609600"/>
                  <a:gd name="connsiteY6" fmla="*/ 91440 h 304800"/>
                  <a:gd name="connsiteX7" fmla="*/ 0 w 609600"/>
                  <a:gd name="connsiteY7" fmla="*/ 152400 h 304800"/>
                  <a:gd name="connsiteX8" fmla="*/ 0 w 609600"/>
                  <a:gd name="connsiteY8" fmla="*/ 304800 h 304800"/>
                  <a:gd name="connsiteX9" fmla="*/ 609600 w 609600"/>
                  <a:gd name="connsiteY9" fmla="*/ 304800 h 304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304800">
                    <a:moveTo>
                      <a:pt x="609600" y="304800"/>
                    </a:moveTo>
                    <a:lnTo>
                      <a:pt x="609600" y="152400"/>
                    </a:lnTo>
                    <a:cubicBezTo>
                      <a:pt x="609600" y="129540"/>
                      <a:pt x="598170" y="106680"/>
                      <a:pt x="579120" y="91440"/>
                    </a:cubicBezTo>
                    <a:cubicBezTo>
                      <a:pt x="537210" y="57150"/>
                      <a:pt x="483870" y="34290"/>
                      <a:pt x="430530" y="19050"/>
                    </a:cubicBezTo>
                    <a:cubicBezTo>
                      <a:pt x="392430" y="7620"/>
                      <a:pt x="350520" y="0"/>
                      <a:pt x="304800" y="0"/>
                    </a:cubicBezTo>
                    <a:cubicBezTo>
                      <a:pt x="262890" y="0"/>
                      <a:pt x="220980" y="7620"/>
                      <a:pt x="179070" y="19050"/>
                    </a:cubicBezTo>
                    <a:cubicBezTo>
                      <a:pt x="125730" y="34290"/>
                      <a:pt x="72390" y="60960"/>
                      <a:pt x="30480" y="91440"/>
                    </a:cubicBezTo>
                    <a:cubicBezTo>
                      <a:pt x="11430" y="106680"/>
                      <a:pt x="0" y="129540"/>
                      <a:pt x="0" y="152400"/>
                    </a:cubicBezTo>
                    <a:lnTo>
                      <a:pt x="0" y="304800"/>
                    </a:lnTo>
                    <a:lnTo>
                      <a:pt x="609600" y="304800"/>
                    </a:lnTo>
                    <a:close/>
                  </a:path>
                </a:pathLst>
              </a:custGeom>
              <a:grpFill/>
              <a:ln w="12700" cap="flat">
                <a:solidFill>
                  <a:srgbClr val="0B3F7C"/>
                </a:solidFill>
                <a:prstDash val="solid"/>
                <a:miter/>
              </a:ln>
            </xdr:spPr>
            <xdr:txBody>
              <a:bodyPr rtlCol="0" anchor="ctr"/>
              <a:lstStyle/>
              <a:p>
                <a:endParaRPr lang="ru-RU"/>
              </a:p>
            </xdr:txBody>
          </xdr:sp>
        </xdr:grpSp>
      </xdr:grpSp>
    </xdr:grpSp>
    <xdr:clientData/>
  </xdr:twoCellAnchor>
  <xdr:twoCellAnchor>
    <xdr:from>
      <xdr:col>4</xdr:col>
      <xdr:colOff>17986</xdr:colOff>
      <xdr:row>16</xdr:row>
      <xdr:rowOff>91418</xdr:rowOff>
    </xdr:from>
    <xdr:to>
      <xdr:col>4</xdr:col>
      <xdr:colOff>217947</xdr:colOff>
      <xdr:row>17</xdr:row>
      <xdr:rowOff>51942</xdr:rowOff>
    </xdr:to>
    <xdr:sp macro="" textlink="">
      <xdr:nvSpPr>
        <xdr:cNvPr id="73" name="Freeform: Shape 72">
          <a:extLst>
            <a:ext uri="{FF2B5EF4-FFF2-40B4-BE49-F238E27FC236}">
              <a16:creationId xmlns:a16="http://schemas.microsoft.com/office/drawing/2014/main" id="{79F79C7E-4D1A-4CB4-8476-58082B5F3082}"/>
            </a:ext>
          </a:extLst>
        </xdr:cNvPr>
        <xdr:cNvSpPr/>
      </xdr:nvSpPr>
      <xdr:spPr>
        <a:xfrm>
          <a:off x="2399236" y="3139418"/>
          <a:ext cx="199961" cy="151024"/>
        </a:xfrm>
        <a:custGeom>
          <a:avLst/>
          <a:gdLst>
            <a:gd name="connsiteX0" fmla="*/ 3313934 w 8036264"/>
            <a:gd name="connsiteY0" fmla="*/ 4614027 h 5638893"/>
            <a:gd name="connsiteX1" fmla="*/ 3835837 w 8036264"/>
            <a:gd name="connsiteY1" fmla="*/ 4614765 h 5638893"/>
            <a:gd name="connsiteX2" fmla="*/ 4188741 w 8036264"/>
            <a:gd name="connsiteY2" fmla="*/ 4614765 h 5638893"/>
            <a:gd name="connsiteX3" fmla="*/ 4710643 w 8036264"/>
            <a:gd name="connsiteY3" fmla="*/ 4614027 h 5638893"/>
            <a:gd name="connsiteX4" fmla="*/ 4846199 w 8036264"/>
            <a:gd name="connsiteY4" fmla="*/ 4929886 h 5638893"/>
            <a:gd name="connsiteX5" fmla="*/ 4463258 w 8036264"/>
            <a:gd name="connsiteY5" fmla="*/ 5495012 h 5638893"/>
            <a:gd name="connsiteX6" fmla="*/ 4200018 w 8036264"/>
            <a:gd name="connsiteY6" fmla="*/ 5638893 h 5638893"/>
            <a:gd name="connsiteX7" fmla="*/ 4199767 w 8036264"/>
            <a:gd name="connsiteY7" fmla="*/ 5638893 h 5638893"/>
            <a:gd name="connsiteX8" fmla="*/ 4012614 w 8036264"/>
            <a:gd name="connsiteY8" fmla="*/ 5638893 h 5638893"/>
            <a:gd name="connsiteX9" fmla="*/ 4011963 w 8036264"/>
            <a:gd name="connsiteY9" fmla="*/ 5638893 h 5638893"/>
            <a:gd name="connsiteX10" fmla="*/ 3824559 w 8036264"/>
            <a:gd name="connsiteY10" fmla="*/ 5638893 h 5638893"/>
            <a:gd name="connsiteX11" fmla="*/ 3743817 w 8036264"/>
            <a:gd name="connsiteY11" fmla="*/ 5638893 h 5638893"/>
            <a:gd name="connsiteX12" fmla="*/ 3743817 w 8036264"/>
            <a:gd name="connsiteY12" fmla="*/ 5634901 h 5638893"/>
            <a:gd name="connsiteX13" fmla="*/ 3691623 w 8036264"/>
            <a:gd name="connsiteY13" fmla="*/ 5623215 h 5638893"/>
            <a:gd name="connsiteX14" fmla="*/ 3561319 w 8036264"/>
            <a:gd name="connsiteY14" fmla="*/ 5495012 h 5638893"/>
            <a:gd name="connsiteX15" fmla="*/ 3178378 w 8036264"/>
            <a:gd name="connsiteY15" fmla="*/ 4929886 h 5638893"/>
            <a:gd name="connsiteX16" fmla="*/ 3313934 w 8036264"/>
            <a:gd name="connsiteY16" fmla="*/ 4614027 h 5638893"/>
            <a:gd name="connsiteX17" fmla="*/ 2520924 w 8036264"/>
            <a:gd name="connsiteY17" fmla="*/ 3460520 h 5638893"/>
            <a:gd name="connsiteX18" fmla="*/ 4011963 w 8036264"/>
            <a:gd name="connsiteY18" fmla="*/ 3462627 h 5638893"/>
            <a:gd name="connsiteX19" fmla="*/ 5503001 w 8036264"/>
            <a:gd name="connsiteY19" fmla="*/ 3460520 h 5638893"/>
            <a:gd name="connsiteX20" fmla="*/ 5638557 w 8036264"/>
            <a:gd name="connsiteY20" fmla="*/ 3776379 h 5638893"/>
            <a:gd name="connsiteX21" fmla="*/ 5255616 w 8036264"/>
            <a:gd name="connsiteY21" fmla="*/ 4341505 h 5638893"/>
            <a:gd name="connsiteX22" fmla="*/ 4992376 w 8036264"/>
            <a:gd name="connsiteY22" fmla="*/ 4485386 h 5638893"/>
            <a:gd name="connsiteX23" fmla="*/ 4011963 w 8036264"/>
            <a:gd name="connsiteY23" fmla="*/ 4485386 h 5638893"/>
            <a:gd name="connsiteX24" fmla="*/ 4011962 w 8036264"/>
            <a:gd name="connsiteY24" fmla="*/ 4485386 h 5638893"/>
            <a:gd name="connsiteX25" fmla="*/ 3031549 w 8036264"/>
            <a:gd name="connsiteY25" fmla="*/ 4485386 h 5638893"/>
            <a:gd name="connsiteX26" fmla="*/ 2768309 w 8036264"/>
            <a:gd name="connsiteY26" fmla="*/ 4341505 h 5638893"/>
            <a:gd name="connsiteX27" fmla="*/ 2385368 w 8036264"/>
            <a:gd name="connsiteY27" fmla="*/ 3776379 h 5638893"/>
            <a:gd name="connsiteX28" fmla="*/ 2520924 w 8036264"/>
            <a:gd name="connsiteY28" fmla="*/ 3460520 h 5638893"/>
            <a:gd name="connsiteX29" fmla="*/ 1755043 w 8036264"/>
            <a:gd name="connsiteY29" fmla="*/ 2307013 h 5638893"/>
            <a:gd name="connsiteX30" fmla="*/ 2777502 w 8036264"/>
            <a:gd name="connsiteY30" fmla="*/ 2308459 h 5638893"/>
            <a:gd name="connsiteX31" fmla="*/ 2777502 w 8036264"/>
            <a:gd name="connsiteY31" fmla="*/ 2307751 h 5638893"/>
            <a:gd name="connsiteX32" fmla="*/ 5753041 w 8036264"/>
            <a:gd name="connsiteY32" fmla="*/ 2307751 h 5638893"/>
            <a:gd name="connsiteX33" fmla="*/ 5753041 w 8036264"/>
            <a:gd name="connsiteY33" fmla="*/ 2307760 h 5638893"/>
            <a:gd name="connsiteX34" fmla="*/ 6281103 w 8036264"/>
            <a:gd name="connsiteY34" fmla="*/ 2307013 h 5638893"/>
            <a:gd name="connsiteX35" fmla="*/ 6416659 w 8036264"/>
            <a:gd name="connsiteY35" fmla="*/ 2622872 h 5638893"/>
            <a:gd name="connsiteX36" fmla="*/ 6033718 w 8036264"/>
            <a:gd name="connsiteY36" fmla="*/ 3187997 h 5638893"/>
            <a:gd name="connsiteX37" fmla="*/ 5770478 w 8036264"/>
            <a:gd name="connsiteY37" fmla="*/ 3331879 h 5638893"/>
            <a:gd name="connsiteX38" fmla="*/ 5753041 w 8036264"/>
            <a:gd name="connsiteY38" fmla="*/ 3331879 h 5638893"/>
            <a:gd name="connsiteX39" fmla="*/ 4024184 w 8036264"/>
            <a:gd name="connsiteY39" fmla="*/ 3331879 h 5638893"/>
            <a:gd name="connsiteX40" fmla="*/ 4011962 w 8036264"/>
            <a:gd name="connsiteY40" fmla="*/ 3331879 h 5638893"/>
            <a:gd name="connsiteX41" fmla="*/ 2777502 w 8036264"/>
            <a:gd name="connsiteY41" fmla="*/ 3331879 h 5638893"/>
            <a:gd name="connsiteX42" fmla="*/ 2265668 w 8036264"/>
            <a:gd name="connsiteY42" fmla="*/ 3331879 h 5638893"/>
            <a:gd name="connsiteX43" fmla="*/ 2002428 w 8036264"/>
            <a:gd name="connsiteY43" fmla="*/ 3187997 h 5638893"/>
            <a:gd name="connsiteX44" fmla="*/ 1619487 w 8036264"/>
            <a:gd name="connsiteY44" fmla="*/ 2622872 h 5638893"/>
            <a:gd name="connsiteX45" fmla="*/ 1755043 w 8036264"/>
            <a:gd name="connsiteY45" fmla="*/ 2307013 h 5638893"/>
            <a:gd name="connsiteX46" fmla="*/ 7077664 w 8036264"/>
            <a:gd name="connsiteY46" fmla="*/ 1153507 h 5638893"/>
            <a:gd name="connsiteX47" fmla="*/ 7213220 w 8036264"/>
            <a:gd name="connsiteY47" fmla="*/ 1469365 h 5638893"/>
            <a:gd name="connsiteX48" fmla="*/ 6830279 w 8036264"/>
            <a:gd name="connsiteY48" fmla="*/ 2034490 h 5638893"/>
            <a:gd name="connsiteX49" fmla="*/ 6567039 w 8036264"/>
            <a:gd name="connsiteY49" fmla="*/ 2178372 h 5638893"/>
            <a:gd name="connsiteX50" fmla="*/ 5753041 w 8036264"/>
            <a:gd name="connsiteY50" fmla="*/ 2178372 h 5638893"/>
            <a:gd name="connsiteX51" fmla="*/ 4280935 w 8036264"/>
            <a:gd name="connsiteY51" fmla="*/ 2178372 h 5638893"/>
            <a:gd name="connsiteX52" fmla="*/ 3757860 w 8036264"/>
            <a:gd name="connsiteY52" fmla="*/ 2178372 h 5638893"/>
            <a:gd name="connsiteX53" fmla="*/ 2777502 w 8036264"/>
            <a:gd name="connsiteY53" fmla="*/ 2178372 h 5638893"/>
            <a:gd name="connsiteX54" fmla="*/ 1471756 w 8036264"/>
            <a:gd name="connsiteY54" fmla="*/ 2178372 h 5638893"/>
            <a:gd name="connsiteX55" fmla="*/ 1208516 w 8036264"/>
            <a:gd name="connsiteY55" fmla="*/ 2034490 h 5638893"/>
            <a:gd name="connsiteX56" fmla="*/ 825575 w 8036264"/>
            <a:gd name="connsiteY56" fmla="*/ 1469365 h 5638893"/>
            <a:gd name="connsiteX57" fmla="*/ 961132 w 8036264"/>
            <a:gd name="connsiteY57" fmla="*/ 1153507 h 5638893"/>
            <a:gd name="connsiteX58" fmla="*/ 2777502 w 8036264"/>
            <a:gd name="connsiteY58" fmla="*/ 1156074 h 5638893"/>
            <a:gd name="connsiteX59" fmla="*/ 2777502 w 8036264"/>
            <a:gd name="connsiteY59" fmla="*/ 1154244 h 5638893"/>
            <a:gd name="connsiteX60" fmla="*/ 5753041 w 8036264"/>
            <a:gd name="connsiteY60" fmla="*/ 1154244 h 5638893"/>
            <a:gd name="connsiteX61" fmla="*/ 5753041 w 8036264"/>
            <a:gd name="connsiteY61" fmla="*/ 1155379 h 5638893"/>
            <a:gd name="connsiteX62" fmla="*/ 7857453 w 8036264"/>
            <a:gd name="connsiteY62" fmla="*/ 0 h 5638893"/>
            <a:gd name="connsiteX63" fmla="*/ 7993009 w 8036264"/>
            <a:gd name="connsiteY63" fmla="*/ 315858 h 5638893"/>
            <a:gd name="connsiteX64" fmla="*/ 7610068 w 8036264"/>
            <a:gd name="connsiteY64" fmla="*/ 880984 h 5638893"/>
            <a:gd name="connsiteX65" fmla="*/ 7346828 w 8036264"/>
            <a:gd name="connsiteY65" fmla="*/ 1024866 h 5638893"/>
            <a:gd name="connsiteX66" fmla="*/ 5060724 w 8036264"/>
            <a:gd name="connsiteY66" fmla="*/ 1024866 h 5638893"/>
            <a:gd name="connsiteX67" fmla="*/ 5060724 w 8036264"/>
            <a:gd name="connsiteY67" fmla="*/ 1024865 h 5638893"/>
            <a:gd name="connsiteX68" fmla="*/ 2975540 w 8036264"/>
            <a:gd name="connsiteY68" fmla="*/ 1024865 h 5638893"/>
            <a:gd name="connsiteX69" fmla="*/ 2975540 w 8036264"/>
            <a:gd name="connsiteY69" fmla="*/ 1024866 h 5638893"/>
            <a:gd name="connsiteX70" fmla="*/ 689436 w 8036264"/>
            <a:gd name="connsiteY70" fmla="*/ 1024866 h 5638893"/>
            <a:gd name="connsiteX71" fmla="*/ 426196 w 8036264"/>
            <a:gd name="connsiteY71" fmla="*/ 880984 h 5638893"/>
            <a:gd name="connsiteX72" fmla="*/ 43255 w 8036264"/>
            <a:gd name="connsiteY72" fmla="*/ 315858 h 5638893"/>
            <a:gd name="connsiteX73" fmla="*/ 178812 w 8036264"/>
            <a:gd name="connsiteY73" fmla="*/ 0 h 5638893"/>
            <a:gd name="connsiteX74" fmla="*/ 2777502 w 8036264"/>
            <a:gd name="connsiteY74" fmla="*/ 3673 h 5638893"/>
            <a:gd name="connsiteX75" fmla="*/ 2777502 w 8036264"/>
            <a:gd name="connsiteY75" fmla="*/ 737 h 5638893"/>
            <a:gd name="connsiteX76" fmla="*/ 5753041 w 8036264"/>
            <a:gd name="connsiteY76" fmla="*/ 737 h 5638893"/>
            <a:gd name="connsiteX77" fmla="*/ 5753041 w 8036264"/>
            <a:gd name="connsiteY77" fmla="*/ 2974 h 56388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Lst>
          <a:rect l="l" t="t" r="r" b="b"/>
          <a:pathLst>
            <a:path w="8036264" h="5638893">
              <a:moveTo>
                <a:pt x="3313934" y="4614027"/>
              </a:moveTo>
              <a:lnTo>
                <a:pt x="3835837" y="4614765"/>
              </a:lnTo>
              <a:lnTo>
                <a:pt x="4188741" y="4614765"/>
              </a:lnTo>
              <a:lnTo>
                <a:pt x="4710643" y="4614027"/>
              </a:lnTo>
              <a:cubicBezTo>
                <a:pt x="4813183" y="4614685"/>
                <a:pt x="4964646" y="4735764"/>
                <a:pt x="4846199" y="4929886"/>
              </a:cubicBezTo>
              <a:lnTo>
                <a:pt x="4463258" y="5495012"/>
              </a:lnTo>
              <a:cubicBezTo>
                <a:pt x="4363236" y="5646361"/>
                <a:pt x="4303549" y="5637577"/>
                <a:pt x="4200018" y="5638893"/>
              </a:cubicBezTo>
              <a:lnTo>
                <a:pt x="4199767" y="5638893"/>
              </a:lnTo>
              <a:lnTo>
                <a:pt x="4012614" y="5638893"/>
              </a:lnTo>
              <a:lnTo>
                <a:pt x="4011963" y="5638893"/>
              </a:lnTo>
              <a:lnTo>
                <a:pt x="3824559" y="5638893"/>
              </a:lnTo>
              <a:lnTo>
                <a:pt x="3743817" y="5638893"/>
              </a:lnTo>
              <a:lnTo>
                <a:pt x="3743817" y="5634901"/>
              </a:lnTo>
              <a:lnTo>
                <a:pt x="3691623" y="5623215"/>
              </a:lnTo>
              <a:cubicBezTo>
                <a:pt x="3651257" y="5606328"/>
                <a:pt x="3611330" y="5570687"/>
                <a:pt x="3561319" y="5495012"/>
              </a:cubicBezTo>
              <a:lnTo>
                <a:pt x="3178378" y="4929886"/>
              </a:lnTo>
              <a:cubicBezTo>
                <a:pt x="3059931" y="4735764"/>
                <a:pt x="3211394" y="4614685"/>
                <a:pt x="3313934" y="4614027"/>
              </a:cubicBezTo>
              <a:close/>
              <a:moveTo>
                <a:pt x="2520924" y="3460520"/>
              </a:moveTo>
              <a:lnTo>
                <a:pt x="4011963" y="3462627"/>
              </a:lnTo>
              <a:lnTo>
                <a:pt x="5503001" y="3460520"/>
              </a:lnTo>
              <a:cubicBezTo>
                <a:pt x="5605541" y="3461178"/>
                <a:pt x="5757004" y="3582257"/>
                <a:pt x="5638557" y="3776379"/>
              </a:cubicBezTo>
              <a:lnTo>
                <a:pt x="5255616" y="4341505"/>
              </a:lnTo>
              <a:cubicBezTo>
                <a:pt x="5155594" y="4492854"/>
                <a:pt x="5095907" y="4484070"/>
                <a:pt x="4992376" y="4485386"/>
              </a:cubicBezTo>
              <a:lnTo>
                <a:pt x="4011963" y="4485386"/>
              </a:lnTo>
              <a:lnTo>
                <a:pt x="4011962" y="4485386"/>
              </a:lnTo>
              <a:lnTo>
                <a:pt x="3031549" y="4485386"/>
              </a:lnTo>
              <a:cubicBezTo>
                <a:pt x="2928018" y="4484070"/>
                <a:pt x="2868331" y="4492854"/>
                <a:pt x="2768309" y="4341505"/>
              </a:cubicBezTo>
              <a:lnTo>
                <a:pt x="2385368" y="3776379"/>
              </a:lnTo>
              <a:cubicBezTo>
                <a:pt x="2266921" y="3582257"/>
                <a:pt x="2418384" y="3461178"/>
                <a:pt x="2520924" y="3460520"/>
              </a:cubicBezTo>
              <a:close/>
              <a:moveTo>
                <a:pt x="1755043" y="2307013"/>
              </a:moveTo>
              <a:lnTo>
                <a:pt x="2777502" y="2308459"/>
              </a:lnTo>
              <a:lnTo>
                <a:pt x="2777502" y="2307751"/>
              </a:lnTo>
              <a:lnTo>
                <a:pt x="5753041" y="2307751"/>
              </a:lnTo>
              <a:lnTo>
                <a:pt x="5753041" y="2307760"/>
              </a:lnTo>
              <a:lnTo>
                <a:pt x="6281103" y="2307013"/>
              </a:lnTo>
              <a:cubicBezTo>
                <a:pt x="6383643" y="2307671"/>
                <a:pt x="6535106" y="2428750"/>
                <a:pt x="6416659" y="2622872"/>
              </a:cubicBezTo>
              <a:lnTo>
                <a:pt x="6033718" y="3187997"/>
              </a:lnTo>
              <a:cubicBezTo>
                <a:pt x="5933696" y="3339347"/>
                <a:pt x="5874009" y="3330563"/>
                <a:pt x="5770478" y="3331879"/>
              </a:cubicBezTo>
              <a:lnTo>
                <a:pt x="5753041" y="3331879"/>
              </a:lnTo>
              <a:lnTo>
                <a:pt x="4024184" y="3331879"/>
              </a:lnTo>
              <a:lnTo>
                <a:pt x="4011962" y="3331879"/>
              </a:lnTo>
              <a:lnTo>
                <a:pt x="2777502" y="3331879"/>
              </a:lnTo>
              <a:lnTo>
                <a:pt x="2265668" y="3331879"/>
              </a:lnTo>
              <a:cubicBezTo>
                <a:pt x="2162137" y="3330563"/>
                <a:pt x="2102450" y="3339347"/>
                <a:pt x="2002428" y="3187997"/>
              </a:cubicBezTo>
              <a:lnTo>
                <a:pt x="1619487" y="2622872"/>
              </a:lnTo>
              <a:cubicBezTo>
                <a:pt x="1501040" y="2428750"/>
                <a:pt x="1652503" y="2307671"/>
                <a:pt x="1755043" y="2307013"/>
              </a:cubicBezTo>
              <a:close/>
              <a:moveTo>
                <a:pt x="7077664" y="1153507"/>
              </a:moveTo>
              <a:cubicBezTo>
                <a:pt x="7180204" y="1154164"/>
                <a:pt x="7331667" y="1275244"/>
                <a:pt x="7213220" y="1469365"/>
              </a:cubicBezTo>
              <a:lnTo>
                <a:pt x="6830279" y="2034490"/>
              </a:lnTo>
              <a:cubicBezTo>
                <a:pt x="6730257" y="2185840"/>
                <a:pt x="6670570" y="2177056"/>
                <a:pt x="6567039" y="2178372"/>
              </a:cubicBezTo>
              <a:lnTo>
                <a:pt x="5753041" y="2178372"/>
              </a:lnTo>
              <a:lnTo>
                <a:pt x="4280935" y="2178372"/>
              </a:lnTo>
              <a:lnTo>
                <a:pt x="3757860" y="2178372"/>
              </a:lnTo>
              <a:lnTo>
                <a:pt x="2777502" y="2178372"/>
              </a:lnTo>
              <a:lnTo>
                <a:pt x="1471756" y="2178372"/>
              </a:lnTo>
              <a:cubicBezTo>
                <a:pt x="1368225" y="2177056"/>
                <a:pt x="1308538" y="2185840"/>
                <a:pt x="1208516" y="2034490"/>
              </a:cubicBezTo>
              <a:lnTo>
                <a:pt x="825575" y="1469365"/>
              </a:lnTo>
              <a:cubicBezTo>
                <a:pt x="707128" y="1275244"/>
                <a:pt x="858591" y="1154165"/>
                <a:pt x="961132" y="1153507"/>
              </a:cubicBezTo>
              <a:lnTo>
                <a:pt x="2777502" y="1156074"/>
              </a:lnTo>
              <a:lnTo>
                <a:pt x="2777502" y="1154244"/>
              </a:lnTo>
              <a:lnTo>
                <a:pt x="5753041" y="1154244"/>
              </a:lnTo>
              <a:lnTo>
                <a:pt x="5753041" y="1155379"/>
              </a:lnTo>
              <a:close/>
              <a:moveTo>
                <a:pt x="7857453" y="0"/>
              </a:moveTo>
              <a:cubicBezTo>
                <a:pt x="7959993" y="657"/>
                <a:pt x="8111456" y="121737"/>
                <a:pt x="7993009" y="315858"/>
              </a:cubicBezTo>
              <a:lnTo>
                <a:pt x="7610068" y="880984"/>
              </a:lnTo>
              <a:cubicBezTo>
                <a:pt x="7510046" y="1032333"/>
                <a:pt x="7450359" y="1023550"/>
                <a:pt x="7346828" y="1024866"/>
              </a:cubicBezTo>
              <a:lnTo>
                <a:pt x="5060724" y="1024866"/>
              </a:lnTo>
              <a:lnTo>
                <a:pt x="5060724" y="1024865"/>
              </a:lnTo>
              <a:lnTo>
                <a:pt x="2975540" y="1024865"/>
              </a:lnTo>
              <a:lnTo>
                <a:pt x="2975540" y="1024866"/>
              </a:lnTo>
              <a:lnTo>
                <a:pt x="689436" y="1024866"/>
              </a:lnTo>
              <a:cubicBezTo>
                <a:pt x="585905" y="1023550"/>
                <a:pt x="526218" y="1032334"/>
                <a:pt x="426196" y="880984"/>
              </a:cubicBezTo>
              <a:lnTo>
                <a:pt x="43255" y="315858"/>
              </a:lnTo>
              <a:cubicBezTo>
                <a:pt x="-75192" y="121737"/>
                <a:pt x="76271" y="658"/>
                <a:pt x="178812" y="0"/>
              </a:cubicBezTo>
              <a:lnTo>
                <a:pt x="2777502" y="3673"/>
              </a:lnTo>
              <a:lnTo>
                <a:pt x="2777502" y="737"/>
              </a:lnTo>
              <a:lnTo>
                <a:pt x="5753041" y="737"/>
              </a:lnTo>
              <a:lnTo>
                <a:pt x="5753041" y="2974"/>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clientData/>
  </xdr:twoCellAnchor>
  <xdr:twoCellAnchor>
    <xdr:from>
      <xdr:col>3</xdr:col>
      <xdr:colOff>575198</xdr:colOff>
      <xdr:row>19</xdr:row>
      <xdr:rowOff>18181</xdr:rowOff>
    </xdr:from>
    <xdr:to>
      <xdr:col>7</xdr:col>
      <xdr:colOff>87966</xdr:colOff>
      <xdr:row>20</xdr:row>
      <xdr:rowOff>178201</xdr:rowOff>
    </xdr:to>
    <xdr:grpSp>
      <xdr:nvGrpSpPr>
        <xdr:cNvPr id="119" name="Group 118">
          <a:hlinkClick xmlns:r="http://schemas.openxmlformats.org/officeDocument/2006/relationships" r:id="rId18"/>
          <a:extLst>
            <a:ext uri="{FF2B5EF4-FFF2-40B4-BE49-F238E27FC236}">
              <a16:creationId xmlns:a16="http://schemas.microsoft.com/office/drawing/2014/main" id="{5BED4351-12FE-1043-4996-A4DA5DB65EC5}"/>
            </a:ext>
          </a:extLst>
        </xdr:cNvPr>
        <xdr:cNvGrpSpPr/>
      </xdr:nvGrpSpPr>
      <xdr:grpSpPr>
        <a:xfrm>
          <a:off x="2361136" y="3637681"/>
          <a:ext cx="1894018" cy="350520"/>
          <a:chOff x="1264920" y="3509010"/>
          <a:chExt cx="1935480" cy="335280"/>
        </a:xfrm>
      </xdr:grpSpPr>
      <xdr:sp macro="" textlink="Processing!N17">
        <xdr:nvSpPr>
          <xdr:cNvPr id="21" name="TextBox 20">
            <a:extLst>
              <a:ext uri="{FF2B5EF4-FFF2-40B4-BE49-F238E27FC236}">
                <a16:creationId xmlns:a16="http://schemas.microsoft.com/office/drawing/2014/main" id="{0F0A583A-FCB4-4BDF-9FA2-4899D89BE9E5}"/>
              </a:ext>
            </a:extLst>
          </xdr:cNvPr>
          <xdr:cNvSpPr txBox="1"/>
        </xdr:nvSpPr>
        <xdr:spPr>
          <a:xfrm>
            <a:off x="1516380" y="350901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16578D-2016-4FD0-ACCE-E0D1B7160541}" type="TxLink">
              <a:rPr lang="en-US" sz="1400" b="0">
                <a:solidFill>
                  <a:schemeClr val="bg1"/>
                </a:solidFill>
                <a:latin typeface="+mn-lt"/>
                <a:ea typeface="+mn-ea"/>
                <a:cs typeface="+mn-cs"/>
              </a:rPr>
              <a:pPr marL="0" indent="0"/>
              <a:t>Roadmap</a:t>
            </a:fld>
            <a:endParaRPr lang="ru-RU" sz="1400" b="0">
              <a:solidFill>
                <a:schemeClr val="bg1"/>
              </a:solidFill>
              <a:latin typeface="+mn-lt"/>
              <a:ea typeface="+mn-ea"/>
              <a:cs typeface="+mn-cs"/>
            </a:endParaRPr>
          </a:p>
        </xdr:txBody>
      </xdr:sp>
      <xdr:sp macro="" textlink="">
        <xdr:nvSpPr>
          <xdr:cNvPr id="74" name="Freeform: Shape 73">
            <a:extLst>
              <a:ext uri="{FF2B5EF4-FFF2-40B4-BE49-F238E27FC236}">
                <a16:creationId xmlns:a16="http://schemas.microsoft.com/office/drawing/2014/main" id="{42751D1A-4DE4-4324-BC89-0C90A6FE7CAD}"/>
              </a:ext>
            </a:extLst>
          </xdr:cNvPr>
          <xdr:cNvSpPr/>
        </xdr:nvSpPr>
        <xdr:spPr>
          <a:xfrm>
            <a:off x="1264920" y="3578983"/>
            <a:ext cx="210620" cy="175771"/>
          </a:xfrm>
          <a:custGeom>
            <a:avLst/>
            <a:gdLst>
              <a:gd name="connsiteX0" fmla="*/ 474812 w 707311"/>
              <a:gd name="connsiteY0" fmla="*/ 72577 h 581031"/>
              <a:gd name="connsiteX1" fmla="*/ 639661 w 707311"/>
              <a:gd name="connsiteY1" fmla="*/ 164294 h 581031"/>
              <a:gd name="connsiteX2" fmla="*/ 683914 w 707311"/>
              <a:gd name="connsiteY2" fmla="*/ 332477 h 581031"/>
              <a:gd name="connsiteX3" fmla="*/ 523361 w 707311"/>
              <a:gd name="connsiteY3" fmla="*/ 581032 h 581031"/>
              <a:gd name="connsiteX4" fmla="*/ 0 w 707311"/>
              <a:gd name="connsiteY4" fmla="*/ 581032 h 581031"/>
              <a:gd name="connsiteX5" fmla="*/ 417052 w 707311"/>
              <a:gd name="connsiteY5" fmla="*/ 323599 h 581031"/>
              <a:gd name="connsiteX6" fmla="*/ 466725 w 707311"/>
              <a:gd name="connsiteY6" fmla="*/ 161932 h 581031"/>
              <a:gd name="connsiteX7" fmla="*/ 380448 w 707311"/>
              <a:gd name="connsiteY7" fmla="*/ 72206 h 581031"/>
              <a:gd name="connsiteX8" fmla="*/ 476250 w 707311"/>
              <a:gd name="connsiteY8" fmla="*/ 7 h 581031"/>
              <a:gd name="connsiteX9" fmla="*/ 514350 w 707311"/>
              <a:gd name="connsiteY9" fmla="*/ 7 h 581031"/>
              <a:gd name="connsiteX10" fmla="*/ 474812 w 707311"/>
              <a:gd name="connsiteY10" fmla="*/ 72577 h 581031"/>
              <a:gd name="connsiteX0" fmla="*/ 474812 w 696227"/>
              <a:gd name="connsiteY0" fmla="*/ 72577 h 581031"/>
              <a:gd name="connsiteX1" fmla="*/ 639661 w 696227"/>
              <a:gd name="connsiteY1" fmla="*/ 164294 h 581031"/>
              <a:gd name="connsiteX2" fmla="*/ 683914 w 696227"/>
              <a:gd name="connsiteY2" fmla="*/ 332477 h 581031"/>
              <a:gd name="connsiteX3" fmla="*/ 417303 w 696227"/>
              <a:gd name="connsiteY3" fmla="*/ 581031 h 581031"/>
              <a:gd name="connsiteX4" fmla="*/ 0 w 696227"/>
              <a:gd name="connsiteY4" fmla="*/ 581032 h 581031"/>
              <a:gd name="connsiteX5" fmla="*/ 417052 w 696227"/>
              <a:gd name="connsiteY5" fmla="*/ 323599 h 581031"/>
              <a:gd name="connsiteX6" fmla="*/ 466725 w 696227"/>
              <a:gd name="connsiteY6" fmla="*/ 161932 h 581031"/>
              <a:gd name="connsiteX7" fmla="*/ 380448 w 696227"/>
              <a:gd name="connsiteY7" fmla="*/ 72206 h 581031"/>
              <a:gd name="connsiteX8" fmla="*/ 476250 w 696227"/>
              <a:gd name="connsiteY8" fmla="*/ 7 h 581031"/>
              <a:gd name="connsiteX9" fmla="*/ 514350 w 696227"/>
              <a:gd name="connsiteY9" fmla="*/ 7 h 581031"/>
              <a:gd name="connsiteX10" fmla="*/ 474812 w 696227"/>
              <a:gd name="connsiteY10" fmla="*/ 72577 h 5810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696227" h="581031">
                <a:moveTo>
                  <a:pt x="474812" y="72577"/>
                </a:moveTo>
                <a:cubicBezTo>
                  <a:pt x="514750" y="99609"/>
                  <a:pt x="621573" y="151416"/>
                  <a:pt x="639661" y="164294"/>
                </a:cubicBezTo>
                <a:cubicBezTo>
                  <a:pt x="664959" y="182296"/>
                  <a:pt x="720974" y="263021"/>
                  <a:pt x="683914" y="332477"/>
                </a:cubicBezTo>
                <a:cubicBezTo>
                  <a:pt x="646854" y="401933"/>
                  <a:pt x="456069" y="522928"/>
                  <a:pt x="417303" y="581031"/>
                </a:cubicBezTo>
                <a:lnTo>
                  <a:pt x="0" y="581032"/>
                </a:lnTo>
                <a:cubicBezTo>
                  <a:pt x="130131" y="474209"/>
                  <a:pt x="330460" y="386064"/>
                  <a:pt x="417052" y="323599"/>
                </a:cubicBezTo>
                <a:cubicBezTo>
                  <a:pt x="503644" y="261134"/>
                  <a:pt x="508340" y="213948"/>
                  <a:pt x="466725" y="161932"/>
                </a:cubicBezTo>
                <a:cubicBezTo>
                  <a:pt x="428625" y="114307"/>
                  <a:pt x="394449" y="100886"/>
                  <a:pt x="380448" y="72206"/>
                </a:cubicBezTo>
                <a:cubicBezTo>
                  <a:pt x="355521" y="21171"/>
                  <a:pt x="445541" y="-432"/>
                  <a:pt x="476250" y="7"/>
                </a:cubicBezTo>
                <a:lnTo>
                  <a:pt x="514350" y="7"/>
                </a:lnTo>
                <a:cubicBezTo>
                  <a:pt x="514350" y="7"/>
                  <a:pt x="434864" y="45555"/>
                  <a:pt x="474812" y="72577"/>
                </a:cubicBezTo>
                <a:close/>
              </a:path>
            </a:pathLst>
          </a:custGeom>
          <a:solidFill>
            <a:schemeClr val="bg1"/>
          </a:solidFill>
          <a:ln w="9525" cap="flat">
            <a:noFill/>
            <a:prstDash val="solid"/>
            <a:miter/>
          </a:ln>
        </xdr:spPr>
        <xdr:txBody>
          <a:bodyPr rtlCol="0" anchor="ctr"/>
          <a:lstStyle/>
          <a:p>
            <a:endParaRPr lang="ru-RU"/>
          </a:p>
        </xdr:txBody>
      </xdr:sp>
    </xdr:grpSp>
    <xdr:clientData/>
  </xdr:twoCellAnchor>
  <xdr:twoCellAnchor>
    <xdr:from>
      <xdr:col>3</xdr:col>
      <xdr:colOff>582436</xdr:colOff>
      <xdr:row>22</xdr:row>
      <xdr:rowOff>29611</xdr:rowOff>
    </xdr:from>
    <xdr:to>
      <xdr:col>7</xdr:col>
      <xdr:colOff>87966</xdr:colOff>
      <xdr:row>23</xdr:row>
      <xdr:rowOff>189631</xdr:rowOff>
    </xdr:to>
    <xdr:grpSp>
      <xdr:nvGrpSpPr>
        <xdr:cNvPr id="121" name="Group 120">
          <a:hlinkClick xmlns:r="http://schemas.openxmlformats.org/officeDocument/2006/relationships" r:id="rId19"/>
          <a:extLst>
            <a:ext uri="{FF2B5EF4-FFF2-40B4-BE49-F238E27FC236}">
              <a16:creationId xmlns:a16="http://schemas.microsoft.com/office/drawing/2014/main" id="{49086F6F-77E1-89B0-89FF-4658CE5F4324}"/>
            </a:ext>
          </a:extLst>
        </xdr:cNvPr>
        <xdr:cNvGrpSpPr/>
      </xdr:nvGrpSpPr>
      <xdr:grpSpPr>
        <a:xfrm>
          <a:off x="2368374" y="4220611"/>
          <a:ext cx="1886780" cy="350520"/>
          <a:chOff x="1272158" y="4069080"/>
          <a:chExt cx="1928242" cy="335280"/>
        </a:xfrm>
      </xdr:grpSpPr>
      <xdr:sp macro="" textlink="Processing!S2">
        <xdr:nvSpPr>
          <xdr:cNvPr id="22" name="TextBox 21">
            <a:extLst>
              <a:ext uri="{FF2B5EF4-FFF2-40B4-BE49-F238E27FC236}">
                <a16:creationId xmlns:a16="http://schemas.microsoft.com/office/drawing/2014/main" id="{211FFC2A-545A-4211-9F34-F6030A3E8BFA}"/>
              </a:ext>
            </a:extLst>
          </xdr:cNvPr>
          <xdr:cNvSpPr txBox="1"/>
        </xdr:nvSpPr>
        <xdr:spPr>
          <a:xfrm>
            <a:off x="1516380" y="406908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72A1D2-4494-4CFD-9BA4-459CF5A108E4}" type="TxLink">
              <a:rPr lang="en-US" sz="1400" b="0">
                <a:solidFill>
                  <a:schemeClr val="bg1"/>
                </a:solidFill>
                <a:latin typeface="+mn-lt"/>
                <a:ea typeface="+mn-ea"/>
                <a:cs typeface="+mn-cs"/>
              </a:rPr>
              <a:pPr marL="0" indent="0"/>
              <a:t>Sales Volume</a:t>
            </a:fld>
            <a:endParaRPr lang="ru-RU" sz="1400" b="0">
              <a:solidFill>
                <a:schemeClr val="bg1"/>
              </a:solidFill>
              <a:latin typeface="+mn-lt"/>
              <a:ea typeface="+mn-ea"/>
              <a:cs typeface="+mn-cs"/>
            </a:endParaRPr>
          </a:p>
        </xdr:txBody>
      </xdr:sp>
      <xdr:sp macro="" textlink="">
        <xdr:nvSpPr>
          <xdr:cNvPr id="75" name="Freeform: Shape 74">
            <a:extLst>
              <a:ext uri="{FF2B5EF4-FFF2-40B4-BE49-F238E27FC236}">
                <a16:creationId xmlns:a16="http://schemas.microsoft.com/office/drawing/2014/main" id="{C31885F7-9DA0-4793-BD72-C2A7B4C56E11}"/>
              </a:ext>
            </a:extLst>
          </xdr:cNvPr>
          <xdr:cNvSpPr/>
        </xdr:nvSpPr>
        <xdr:spPr>
          <a:xfrm rot="20841392">
            <a:off x="1272158" y="4164330"/>
            <a:ext cx="221361" cy="129920"/>
          </a:xfrm>
          <a:custGeom>
            <a:avLst/>
            <a:gdLst>
              <a:gd name="connsiteX0" fmla="*/ 160401 w 221361"/>
              <a:gd name="connsiteY0" fmla="*/ 0 h 129920"/>
              <a:gd name="connsiteX1" fmla="*/ 182880 w 221361"/>
              <a:gd name="connsiteY1" fmla="*/ 22479 h 129920"/>
              <a:gd name="connsiteX2" fmla="*/ 152781 w 221361"/>
              <a:gd name="connsiteY2" fmla="*/ 52578 h 129920"/>
              <a:gd name="connsiteX3" fmla="*/ 129921 w 221361"/>
              <a:gd name="connsiteY3" fmla="*/ 29718 h 129920"/>
              <a:gd name="connsiteX4" fmla="*/ 91821 w 221361"/>
              <a:gd name="connsiteY4" fmla="*/ 67818 h 129920"/>
              <a:gd name="connsiteX5" fmla="*/ 68961 w 221361"/>
              <a:gd name="connsiteY5" fmla="*/ 44958 h 129920"/>
              <a:gd name="connsiteX6" fmla="*/ 0 w 221361"/>
              <a:gd name="connsiteY6" fmla="*/ 113919 h 129920"/>
              <a:gd name="connsiteX7" fmla="*/ 16002 w 221361"/>
              <a:gd name="connsiteY7" fmla="*/ 129921 h 129920"/>
              <a:gd name="connsiteX8" fmla="*/ 68961 w 221361"/>
              <a:gd name="connsiteY8" fmla="*/ 76962 h 129920"/>
              <a:gd name="connsiteX9" fmla="*/ 91821 w 221361"/>
              <a:gd name="connsiteY9" fmla="*/ 99822 h 129920"/>
              <a:gd name="connsiteX10" fmla="*/ 129921 w 221361"/>
              <a:gd name="connsiteY10" fmla="*/ 61722 h 129920"/>
              <a:gd name="connsiteX11" fmla="*/ 152781 w 221361"/>
              <a:gd name="connsiteY11" fmla="*/ 84582 h 129920"/>
              <a:gd name="connsiteX12" fmla="*/ 198882 w 221361"/>
              <a:gd name="connsiteY12" fmla="*/ 38481 h 129920"/>
              <a:gd name="connsiteX13" fmla="*/ 221361 w 221361"/>
              <a:gd name="connsiteY13" fmla="*/ 60960 h 129920"/>
              <a:gd name="connsiteX14" fmla="*/ 221361 w 221361"/>
              <a:gd name="connsiteY14" fmla="*/ 0 h 1299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21361" h="129920">
                <a:moveTo>
                  <a:pt x="160401" y="0"/>
                </a:moveTo>
                <a:lnTo>
                  <a:pt x="182880" y="22479"/>
                </a:lnTo>
                <a:lnTo>
                  <a:pt x="152781" y="52578"/>
                </a:lnTo>
                <a:lnTo>
                  <a:pt x="129921" y="29718"/>
                </a:lnTo>
                <a:lnTo>
                  <a:pt x="91821" y="67818"/>
                </a:lnTo>
                <a:lnTo>
                  <a:pt x="68961" y="44958"/>
                </a:lnTo>
                <a:lnTo>
                  <a:pt x="0" y="113919"/>
                </a:lnTo>
                <a:lnTo>
                  <a:pt x="16002" y="129921"/>
                </a:lnTo>
                <a:lnTo>
                  <a:pt x="68961" y="76962"/>
                </a:lnTo>
                <a:lnTo>
                  <a:pt x="91821" y="99822"/>
                </a:lnTo>
                <a:lnTo>
                  <a:pt x="129921" y="61722"/>
                </a:lnTo>
                <a:lnTo>
                  <a:pt x="152781" y="84582"/>
                </a:lnTo>
                <a:lnTo>
                  <a:pt x="198882" y="38481"/>
                </a:lnTo>
                <a:lnTo>
                  <a:pt x="221361" y="60960"/>
                </a:lnTo>
                <a:lnTo>
                  <a:pt x="221361" y="0"/>
                </a:lnTo>
                <a:close/>
              </a:path>
            </a:pathLst>
          </a:custGeom>
          <a:solidFill>
            <a:schemeClr val="bg1"/>
          </a:solidFill>
          <a:ln w="3770" cap="flat">
            <a:noFill/>
            <a:prstDash val="solid"/>
            <a:miter/>
          </a:ln>
        </xdr:spPr>
        <xdr:txBody>
          <a:bodyPr rtlCol="0" anchor="ctr"/>
          <a:lstStyle/>
          <a:p>
            <a:endParaRPr lang="ru-RU"/>
          </a:p>
        </xdr:txBody>
      </xdr:sp>
    </xdr:grpSp>
    <xdr:clientData/>
  </xdr:twoCellAnchor>
  <xdr:twoCellAnchor>
    <xdr:from>
      <xdr:col>16</xdr:col>
      <xdr:colOff>251798</xdr:colOff>
      <xdr:row>26</xdr:row>
      <xdr:rowOff>98191</xdr:rowOff>
    </xdr:from>
    <xdr:to>
      <xdr:col>18</xdr:col>
      <xdr:colOff>118447</xdr:colOff>
      <xdr:row>28</xdr:row>
      <xdr:rowOff>67711</xdr:rowOff>
    </xdr:to>
    <xdr:sp macro="" textlink="Processing!S2">
      <xdr:nvSpPr>
        <xdr:cNvPr id="76" name="TextBox 75">
          <a:extLst>
            <a:ext uri="{FF2B5EF4-FFF2-40B4-BE49-F238E27FC236}">
              <a16:creationId xmlns:a16="http://schemas.microsoft.com/office/drawing/2014/main" id="{A98ECDFD-E321-4113-A637-4E65DC74C949}"/>
            </a:ext>
          </a:extLst>
        </xdr:cNvPr>
        <xdr:cNvSpPr txBox="1"/>
      </xdr:nvSpPr>
      <xdr:spPr>
        <a:xfrm>
          <a:off x="9776798" y="5051191"/>
          <a:ext cx="1057274"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18</xdr:col>
      <xdr:colOff>518497</xdr:colOff>
      <xdr:row>26</xdr:row>
      <xdr:rowOff>98191</xdr:rowOff>
    </xdr:from>
    <xdr:to>
      <xdr:col>19</xdr:col>
      <xdr:colOff>438486</xdr:colOff>
      <xdr:row>28</xdr:row>
      <xdr:rowOff>67711</xdr:rowOff>
    </xdr:to>
    <xdr:sp macro="" textlink="Processing!S2">
      <xdr:nvSpPr>
        <xdr:cNvPr id="77" name="TextBox 76">
          <a:extLst>
            <a:ext uri="{FF2B5EF4-FFF2-40B4-BE49-F238E27FC236}">
              <a16:creationId xmlns:a16="http://schemas.microsoft.com/office/drawing/2014/main" id="{FBD3A989-35D2-4D1D-8880-95EEB90BB279}"/>
            </a:ext>
          </a:extLst>
        </xdr:cNvPr>
        <xdr:cNvSpPr txBox="1"/>
      </xdr:nvSpPr>
      <xdr:spPr>
        <a:xfrm>
          <a:off x="11234122" y="5051191"/>
          <a:ext cx="51530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03A29D-60F0-4C9F-9DCF-624788477F1C}" type="TxLink">
            <a:rPr lang="en-US" sz="1100" b="0" i="0" u="none" strike="noStrike">
              <a:solidFill>
                <a:srgbClr val="000000"/>
              </a:solidFill>
              <a:latin typeface="Aptos Narrow"/>
              <a:ea typeface="+mn-ea"/>
              <a:cs typeface="+mn-cs"/>
            </a:rPr>
            <a:pPr marL="0" indent="0" algn="l"/>
            <a:t>Sales Volume</a:t>
          </a:fld>
          <a:endParaRPr lang="ru-RU" sz="1200" b="1" i="0" u="none" strike="noStrike">
            <a:solidFill>
              <a:srgbClr val="000000"/>
            </a:solidFill>
            <a:latin typeface="Aptos Narrow"/>
            <a:ea typeface="+mn-ea"/>
            <a:cs typeface="+mn-cs"/>
          </a:endParaRPr>
        </a:p>
      </xdr:txBody>
    </xdr:sp>
    <xdr:clientData/>
  </xdr:twoCellAnchor>
  <xdr:twoCellAnchor>
    <xdr:from>
      <xdr:col>18</xdr:col>
      <xdr:colOff>392767</xdr:colOff>
      <xdr:row>27</xdr:row>
      <xdr:rowOff>2941</xdr:rowOff>
    </xdr:from>
    <xdr:to>
      <xdr:col>18</xdr:col>
      <xdr:colOff>529927</xdr:colOff>
      <xdr:row>27</xdr:row>
      <xdr:rowOff>140101</xdr:rowOff>
    </xdr:to>
    <xdr:sp macro="" textlink="">
      <xdr:nvSpPr>
        <xdr:cNvPr id="78" name="Oval 77">
          <a:extLst>
            <a:ext uri="{FF2B5EF4-FFF2-40B4-BE49-F238E27FC236}">
              <a16:creationId xmlns:a16="http://schemas.microsoft.com/office/drawing/2014/main" id="{D7076D96-5A22-48BD-BEBC-466ED6496D85}"/>
            </a:ext>
          </a:extLst>
        </xdr:cNvPr>
        <xdr:cNvSpPr/>
      </xdr:nvSpPr>
      <xdr:spPr>
        <a:xfrm>
          <a:off x="11108392" y="5146441"/>
          <a:ext cx="137160" cy="137160"/>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20</xdr:col>
      <xdr:colOff>198457</xdr:colOff>
      <xdr:row>26</xdr:row>
      <xdr:rowOff>98191</xdr:rowOff>
    </xdr:from>
    <xdr:to>
      <xdr:col>21</xdr:col>
      <xdr:colOff>263227</xdr:colOff>
      <xdr:row>28</xdr:row>
      <xdr:rowOff>67711</xdr:rowOff>
    </xdr:to>
    <xdr:sp macro="" textlink="Processing!T2">
      <xdr:nvSpPr>
        <xdr:cNvPr id="79" name="TextBox 78">
          <a:extLst>
            <a:ext uri="{FF2B5EF4-FFF2-40B4-BE49-F238E27FC236}">
              <a16:creationId xmlns:a16="http://schemas.microsoft.com/office/drawing/2014/main" id="{A1D1B277-D100-4CAB-8ED2-DF137A507725}"/>
            </a:ext>
          </a:extLst>
        </xdr:cNvPr>
        <xdr:cNvSpPr txBox="1"/>
      </xdr:nvSpPr>
      <xdr:spPr>
        <a:xfrm>
          <a:off x="12104707" y="5051191"/>
          <a:ext cx="66008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4300437-C12A-4ACE-B293-C392CBD7FABD}" type="TxLink">
            <a:rPr lang="en-US" sz="1100" b="0" i="0" u="none" strike="noStrike">
              <a:solidFill>
                <a:srgbClr val="000000"/>
              </a:solidFill>
              <a:latin typeface="Aptos Narrow"/>
              <a:ea typeface="+mn-ea"/>
              <a:cs typeface="+mn-cs"/>
            </a:rPr>
            <a:pPr marL="0" indent="0" algn="l"/>
            <a:t>Purchase Volume</a:t>
          </a:fld>
          <a:endParaRPr lang="ru-RU" sz="1200" b="1" i="0" u="none" strike="noStrike">
            <a:solidFill>
              <a:srgbClr val="000000"/>
            </a:solidFill>
            <a:latin typeface="Aptos Narrow"/>
            <a:ea typeface="+mn-ea"/>
            <a:cs typeface="+mn-cs"/>
          </a:endParaRPr>
        </a:p>
      </xdr:txBody>
    </xdr:sp>
    <xdr:clientData/>
  </xdr:twoCellAnchor>
  <xdr:twoCellAnchor>
    <xdr:from>
      <xdr:col>20</xdr:col>
      <xdr:colOff>72727</xdr:colOff>
      <xdr:row>27</xdr:row>
      <xdr:rowOff>2941</xdr:rowOff>
    </xdr:from>
    <xdr:to>
      <xdr:col>20</xdr:col>
      <xdr:colOff>209887</xdr:colOff>
      <xdr:row>27</xdr:row>
      <xdr:rowOff>140101</xdr:rowOff>
    </xdr:to>
    <xdr:sp macro="" textlink="">
      <xdr:nvSpPr>
        <xdr:cNvPr id="80" name="Oval 79">
          <a:extLst>
            <a:ext uri="{FF2B5EF4-FFF2-40B4-BE49-F238E27FC236}">
              <a16:creationId xmlns:a16="http://schemas.microsoft.com/office/drawing/2014/main" id="{23250EAA-3853-4ED2-9B45-3001694B1C91}"/>
            </a:ext>
          </a:extLst>
        </xdr:cNvPr>
        <xdr:cNvSpPr/>
      </xdr:nvSpPr>
      <xdr:spPr>
        <a:xfrm>
          <a:off x="11978977" y="5146441"/>
          <a:ext cx="137160" cy="137160"/>
        </a:xfrm>
        <a:prstGeom prst="ellipse">
          <a:avLst/>
        </a:prstGeom>
        <a:solidFill>
          <a:srgbClr val="2384F9">
            <a:alpha val="25000"/>
          </a:srgbClr>
        </a:solidFill>
        <a:ln w="12700">
          <a:solidFill>
            <a:srgbClr val="2384F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18</xdr:col>
      <xdr:colOff>518497</xdr:colOff>
      <xdr:row>27</xdr:row>
      <xdr:rowOff>113431</xdr:rowOff>
    </xdr:from>
    <xdr:to>
      <xdr:col>20</xdr:col>
      <xdr:colOff>57487</xdr:colOff>
      <xdr:row>29</xdr:row>
      <xdr:rowOff>82951</xdr:rowOff>
    </xdr:to>
    <xdr:sp macro="" textlink="Processing!U16">
      <xdr:nvSpPr>
        <xdr:cNvPr id="81" name="TextBox 80">
          <a:extLst>
            <a:ext uri="{FF2B5EF4-FFF2-40B4-BE49-F238E27FC236}">
              <a16:creationId xmlns:a16="http://schemas.microsoft.com/office/drawing/2014/main" id="{C57668C1-B6B1-43F8-9038-07891539CE41}"/>
            </a:ext>
          </a:extLst>
        </xdr:cNvPr>
        <xdr:cNvSpPr txBox="1"/>
      </xdr:nvSpPr>
      <xdr:spPr>
        <a:xfrm>
          <a:off x="11234122" y="5256931"/>
          <a:ext cx="72961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D9C77DA-86B6-4E57-A595-1F30E93D6D47}" type="TxLink">
            <a:rPr lang="en-US" sz="1100" b="0" i="0" u="none" strike="noStrike">
              <a:solidFill>
                <a:srgbClr val="000000"/>
              </a:solidFill>
              <a:latin typeface="Aptos Narrow"/>
              <a:ea typeface="+mn-ea"/>
              <a:cs typeface="+mn-cs"/>
            </a:rPr>
            <a:pPr marL="0" indent="0" algn="l"/>
            <a:t>$286.8K</a:t>
          </a:fld>
          <a:endParaRPr lang="ru-RU" sz="1200" b="0" i="0" u="none" strike="noStrike">
            <a:solidFill>
              <a:srgbClr val="000000"/>
            </a:solidFill>
            <a:latin typeface="Aptos Narrow"/>
            <a:ea typeface="+mn-ea"/>
            <a:cs typeface="+mn-cs"/>
          </a:endParaRPr>
        </a:p>
      </xdr:txBody>
    </xdr:sp>
    <xdr:clientData/>
  </xdr:twoCellAnchor>
  <xdr:twoCellAnchor>
    <xdr:from>
      <xdr:col>20</xdr:col>
      <xdr:colOff>198457</xdr:colOff>
      <xdr:row>27</xdr:row>
      <xdr:rowOff>113431</xdr:rowOff>
    </xdr:from>
    <xdr:to>
      <xdr:col>21</xdr:col>
      <xdr:colOff>347047</xdr:colOff>
      <xdr:row>29</xdr:row>
      <xdr:rowOff>82951</xdr:rowOff>
    </xdr:to>
    <xdr:sp macro="" textlink="Processing!V16">
      <xdr:nvSpPr>
        <xdr:cNvPr id="82" name="TextBox 81">
          <a:extLst>
            <a:ext uri="{FF2B5EF4-FFF2-40B4-BE49-F238E27FC236}">
              <a16:creationId xmlns:a16="http://schemas.microsoft.com/office/drawing/2014/main" id="{4525C570-3FB6-4EAE-A7F1-C10460653CD9}"/>
            </a:ext>
          </a:extLst>
        </xdr:cNvPr>
        <xdr:cNvSpPr txBox="1"/>
      </xdr:nvSpPr>
      <xdr:spPr>
        <a:xfrm>
          <a:off x="12104707" y="5256931"/>
          <a:ext cx="74390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2D53305-B1EC-414D-95B7-0A2D81090108}" type="TxLink">
            <a:rPr lang="en-US" sz="1100" b="0" i="0" u="none" strike="noStrike">
              <a:solidFill>
                <a:srgbClr val="000000"/>
              </a:solidFill>
              <a:latin typeface="Aptos Narrow"/>
              <a:ea typeface="+mn-ea"/>
              <a:cs typeface="+mn-cs"/>
            </a:rPr>
            <a:pPr marL="0" indent="0" algn="l"/>
            <a:t>$317.7K</a:t>
          </a:fld>
          <a:endParaRPr lang="ru-RU" sz="1200" b="0" i="0" u="none" strike="noStrike">
            <a:solidFill>
              <a:srgbClr val="000000"/>
            </a:solidFill>
            <a:latin typeface="Aptos Narrow"/>
            <a:ea typeface="+mn-ea"/>
            <a:cs typeface="+mn-cs"/>
          </a:endParaRPr>
        </a:p>
      </xdr:txBody>
    </xdr:sp>
    <xdr:clientData/>
  </xdr:twoCellAnchor>
  <xdr:twoCellAnchor>
    <xdr:from>
      <xdr:col>16</xdr:col>
      <xdr:colOff>103208</xdr:colOff>
      <xdr:row>29</xdr:row>
      <xdr:rowOff>94381</xdr:rowOff>
    </xdr:from>
    <xdr:to>
      <xdr:col>21</xdr:col>
      <xdr:colOff>438487</xdr:colOff>
      <xdr:row>38</xdr:row>
      <xdr:rowOff>94381</xdr:rowOff>
    </xdr:to>
    <xdr:graphicFrame macro="">
      <xdr:nvGraphicFramePr>
        <xdr:cNvPr id="83" name="Chart 82">
          <a:extLst>
            <a:ext uri="{FF2B5EF4-FFF2-40B4-BE49-F238E27FC236}">
              <a16:creationId xmlns:a16="http://schemas.microsoft.com/office/drawing/2014/main" id="{D635C475-0B78-4CF7-9A4B-954E9FE1F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526114</xdr:colOff>
      <xdr:row>27</xdr:row>
      <xdr:rowOff>80083</xdr:rowOff>
    </xdr:from>
    <xdr:to>
      <xdr:col>9</xdr:col>
      <xdr:colOff>544716</xdr:colOff>
      <xdr:row>38</xdr:row>
      <xdr:rowOff>179143</xdr:rowOff>
    </xdr:to>
    <xdr:graphicFrame macro="">
      <xdr:nvGraphicFramePr>
        <xdr:cNvPr id="84" name="Chart 83">
          <a:extLst>
            <a:ext uri="{FF2B5EF4-FFF2-40B4-BE49-F238E27FC236}">
              <a16:creationId xmlns:a16="http://schemas.microsoft.com/office/drawing/2014/main" id="{01B76FB6-722F-4329-9D22-2DC8C352E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9</xdr:col>
      <xdr:colOff>552338</xdr:colOff>
      <xdr:row>28</xdr:row>
      <xdr:rowOff>44851</xdr:rowOff>
    </xdr:from>
    <xdr:to>
      <xdr:col>15</xdr:col>
      <xdr:colOff>293706</xdr:colOff>
      <xdr:row>32</xdr:row>
      <xdr:rowOff>44851</xdr:rowOff>
    </xdr:to>
    <xdr:graphicFrame macro="">
      <xdr:nvGraphicFramePr>
        <xdr:cNvPr id="85" name="Chart 84">
          <a:extLst>
            <a:ext uri="{FF2B5EF4-FFF2-40B4-BE49-F238E27FC236}">
              <a16:creationId xmlns:a16="http://schemas.microsoft.com/office/drawing/2014/main" id="{2ADC5536-643B-48A7-BE5C-11447251A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9</xdr:col>
      <xdr:colOff>552338</xdr:colOff>
      <xdr:row>31</xdr:row>
      <xdr:rowOff>82951</xdr:rowOff>
    </xdr:from>
    <xdr:to>
      <xdr:col>15</xdr:col>
      <xdr:colOff>293706</xdr:colOff>
      <xdr:row>35</xdr:row>
      <xdr:rowOff>82951</xdr:rowOff>
    </xdr:to>
    <xdr:graphicFrame macro="">
      <xdr:nvGraphicFramePr>
        <xdr:cNvPr id="86" name="Chart 85">
          <a:extLst>
            <a:ext uri="{FF2B5EF4-FFF2-40B4-BE49-F238E27FC236}">
              <a16:creationId xmlns:a16="http://schemas.microsoft.com/office/drawing/2014/main" id="{05A4E48A-3639-45B2-9FED-1496D7F3C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9</xdr:col>
      <xdr:colOff>552338</xdr:colOff>
      <xdr:row>34</xdr:row>
      <xdr:rowOff>121051</xdr:rowOff>
    </xdr:from>
    <xdr:to>
      <xdr:col>15</xdr:col>
      <xdr:colOff>293706</xdr:colOff>
      <xdr:row>38</xdr:row>
      <xdr:rowOff>121051</xdr:rowOff>
    </xdr:to>
    <xdr:graphicFrame macro="">
      <xdr:nvGraphicFramePr>
        <xdr:cNvPr id="87" name="Chart 86">
          <a:extLst>
            <a:ext uri="{FF2B5EF4-FFF2-40B4-BE49-F238E27FC236}">
              <a16:creationId xmlns:a16="http://schemas.microsoft.com/office/drawing/2014/main" id="{172E56B0-EE96-40CF-BCF1-C8D424596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6556</xdr:colOff>
      <xdr:row>28</xdr:row>
      <xdr:rowOff>60091</xdr:rowOff>
    </xdr:from>
    <xdr:to>
      <xdr:col>12</xdr:col>
      <xdr:colOff>179408</xdr:colOff>
      <xdr:row>30</xdr:row>
      <xdr:rowOff>29611</xdr:rowOff>
    </xdr:to>
    <xdr:sp macro="" textlink="Processing!G36">
      <xdr:nvSpPr>
        <xdr:cNvPr id="88" name="TextBox 87">
          <a:extLst>
            <a:ext uri="{FF2B5EF4-FFF2-40B4-BE49-F238E27FC236}">
              <a16:creationId xmlns:a16="http://schemas.microsoft.com/office/drawing/2014/main" id="{24A0FEA2-7E58-40E2-A60B-9EC960AAF5D5}"/>
            </a:ext>
          </a:extLst>
        </xdr:cNvPr>
        <xdr:cNvSpPr txBox="1"/>
      </xdr:nvSpPr>
      <xdr:spPr>
        <a:xfrm>
          <a:off x="5959681" y="5394091"/>
          <a:ext cx="1363477"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7AC2D5-3163-4C7F-9515-0547296996EE}" type="TxLink">
            <a:rPr lang="en-US" sz="1400" b="0" i="0" u="none" strike="noStrike">
              <a:solidFill>
                <a:srgbClr val="000000"/>
              </a:solidFill>
              <a:latin typeface="Aptos Narrow"/>
              <a:ea typeface="+mn-ea"/>
              <a:cs typeface="+mn-cs"/>
            </a:rPr>
            <a:pPr marL="0" indent="0" algn="l"/>
            <a:t>Lucas Bennett</a:t>
          </a:fld>
          <a:endParaRPr lang="ru-RU" sz="1600" b="1" i="0" u="none" strike="noStrike">
            <a:solidFill>
              <a:srgbClr val="000000"/>
            </a:solidFill>
            <a:latin typeface="Aptos Narrow"/>
            <a:ea typeface="+mn-ea"/>
            <a:cs typeface="+mn-cs"/>
          </a:endParaRPr>
        </a:p>
      </xdr:txBody>
    </xdr:sp>
    <xdr:clientData/>
  </xdr:twoCellAnchor>
  <xdr:twoCellAnchor>
    <xdr:from>
      <xdr:col>13</xdr:col>
      <xdr:colOff>381336</xdr:colOff>
      <xdr:row>28</xdr:row>
      <xdr:rowOff>60091</xdr:rowOff>
    </xdr:from>
    <xdr:to>
      <xdr:col>15</xdr:col>
      <xdr:colOff>247986</xdr:colOff>
      <xdr:row>30</xdr:row>
      <xdr:rowOff>29611</xdr:rowOff>
    </xdr:to>
    <xdr:sp macro="" textlink="Processing!H36">
      <xdr:nvSpPr>
        <xdr:cNvPr id="89" name="TextBox 88">
          <a:extLst>
            <a:ext uri="{FF2B5EF4-FFF2-40B4-BE49-F238E27FC236}">
              <a16:creationId xmlns:a16="http://schemas.microsoft.com/office/drawing/2014/main" id="{5399795C-6A98-46FA-B5EE-599B2C8C2C22}"/>
            </a:ext>
          </a:extLst>
        </xdr:cNvPr>
        <xdr:cNvSpPr txBox="1"/>
      </xdr:nvSpPr>
      <xdr:spPr>
        <a:xfrm>
          <a:off x="8120399" y="5394091"/>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6575C2-2F83-4F3A-9F8B-D1945AA226AD}" type="TxLink">
            <a:rPr lang="en-US" sz="1400" b="0" i="0" u="none" strike="noStrike">
              <a:solidFill>
                <a:srgbClr val="000000"/>
              </a:solidFill>
              <a:latin typeface="Aptos Narrow"/>
              <a:ea typeface="+mn-ea"/>
              <a:cs typeface="+mn-cs"/>
            </a:rPr>
            <a:pPr marL="0" indent="0" algn="r"/>
            <a:t> $82,159 </a:t>
          </a:fld>
          <a:endParaRPr lang="ru-RU" sz="1600" b="1" i="0" u="none" strike="noStrike">
            <a:solidFill>
              <a:srgbClr val="000000"/>
            </a:solidFill>
            <a:latin typeface="Aptos Narrow"/>
            <a:ea typeface="+mn-ea"/>
            <a:cs typeface="+mn-cs"/>
          </a:endParaRPr>
        </a:p>
      </xdr:txBody>
    </xdr:sp>
    <xdr:clientData/>
  </xdr:twoCellAnchor>
  <xdr:twoCellAnchor>
    <xdr:from>
      <xdr:col>13</xdr:col>
      <xdr:colOff>434676</xdr:colOff>
      <xdr:row>26</xdr:row>
      <xdr:rowOff>98191</xdr:rowOff>
    </xdr:from>
    <xdr:to>
      <xdr:col>15</xdr:col>
      <xdr:colOff>301326</xdr:colOff>
      <xdr:row>28</xdr:row>
      <xdr:rowOff>67711</xdr:rowOff>
    </xdr:to>
    <xdr:sp macro="" textlink="Processing!S2">
      <xdr:nvSpPr>
        <xdr:cNvPr id="90" name="TextBox 89">
          <a:extLst>
            <a:ext uri="{FF2B5EF4-FFF2-40B4-BE49-F238E27FC236}">
              <a16:creationId xmlns:a16="http://schemas.microsoft.com/office/drawing/2014/main" id="{BB9C58CB-2217-441B-8443-986743109228}"/>
            </a:ext>
          </a:extLst>
        </xdr:cNvPr>
        <xdr:cNvSpPr txBox="1"/>
      </xdr:nvSpPr>
      <xdr:spPr>
        <a:xfrm>
          <a:off x="8173739" y="5051191"/>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11</xdr:col>
      <xdr:colOff>480396</xdr:colOff>
      <xdr:row>26</xdr:row>
      <xdr:rowOff>98191</xdr:rowOff>
    </xdr:from>
    <xdr:to>
      <xdr:col>13</xdr:col>
      <xdr:colOff>347046</xdr:colOff>
      <xdr:row>28</xdr:row>
      <xdr:rowOff>67711</xdr:rowOff>
    </xdr:to>
    <xdr:sp macro="" textlink="Processing!E35">
      <xdr:nvSpPr>
        <xdr:cNvPr id="91" name="TextBox 90">
          <a:extLst>
            <a:ext uri="{FF2B5EF4-FFF2-40B4-BE49-F238E27FC236}">
              <a16:creationId xmlns:a16="http://schemas.microsoft.com/office/drawing/2014/main" id="{6161AF08-599A-4265-8552-F8075FD6D790}"/>
            </a:ext>
          </a:extLst>
        </xdr:cNvPr>
        <xdr:cNvSpPr txBox="1"/>
      </xdr:nvSpPr>
      <xdr:spPr>
        <a:xfrm>
          <a:off x="7028834" y="5051191"/>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208D5C-E6DC-4154-B29B-F704196BCF80}" type="TxLink">
            <a:rPr lang="en-US" sz="1200" b="1" i="0" u="none" strike="noStrike">
              <a:solidFill>
                <a:srgbClr val="000000"/>
              </a:solidFill>
              <a:latin typeface="Aptos Narrow"/>
              <a:ea typeface="+mn-ea"/>
              <a:cs typeface="+mn-cs"/>
            </a:rPr>
            <a:pPr marL="0" indent="0" algn="ctr"/>
            <a:t>KPI Plan</a:t>
          </a:fld>
          <a:endParaRPr lang="ru-RU" sz="1200" b="1" i="0" u="none" strike="noStrike">
            <a:solidFill>
              <a:srgbClr val="000000"/>
            </a:solidFill>
            <a:latin typeface="Aptos Narrow"/>
            <a:ea typeface="+mn-ea"/>
            <a:cs typeface="+mn-cs"/>
          </a:endParaRPr>
        </a:p>
      </xdr:txBody>
    </xdr:sp>
    <xdr:clientData/>
  </xdr:twoCellAnchor>
  <xdr:twoCellAnchor>
    <xdr:from>
      <xdr:col>11</xdr:col>
      <xdr:colOff>480396</xdr:colOff>
      <xdr:row>28</xdr:row>
      <xdr:rowOff>60091</xdr:rowOff>
    </xdr:from>
    <xdr:to>
      <xdr:col>13</xdr:col>
      <xdr:colOff>347046</xdr:colOff>
      <xdr:row>30</xdr:row>
      <xdr:rowOff>29611</xdr:rowOff>
    </xdr:to>
    <xdr:sp macro="" textlink="Processing!L36">
      <xdr:nvSpPr>
        <xdr:cNvPr id="92" name="TextBox 91">
          <a:extLst>
            <a:ext uri="{FF2B5EF4-FFF2-40B4-BE49-F238E27FC236}">
              <a16:creationId xmlns:a16="http://schemas.microsoft.com/office/drawing/2014/main" id="{F09EF892-B7EF-472D-B88C-710B5ADB81F7}"/>
            </a:ext>
          </a:extLst>
        </xdr:cNvPr>
        <xdr:cNvSpPr txBox="1"/>
      </xdr:nvSpPr>
      <xdr:spPr>
        <a:xfrm>
          <a:off x="7028834" y="5394091"/>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A04D54-EFC0-443D-A56D-0D0D972F27D7}" type="TxLink">
            <a:rPr lang="en-US" sz="1400" b="0" i="0" u="none" strike="noStrike">
              <a:solidFill>
                <a:srgbClr val="000000"/>
              </a:solidFill>
              <a:latin typeface="Aptos Narrow"/>
              <a:ea typeface="+mn-ea"/>
              <a:cs typeface="+mn-cs"/>
            </a:rPr>
            <a:pPr marL="0" indent="0" algn="ctr"/>
            <a:t>82%</a:t>
          </a:fld>
          <a:endParaRPr lang="ru-RU" sz="1400" b="0" i="0" u="none" strike="noStrike">
            <a:solidFill>
              <a:srgbClr val="000000"/>
            </a:solidFill>
            <a:latin typeface="Aptos Narrow"/>
            <a:ea typeface="+mn-ea"/>
            <a:cs typeface="+mn-cs"/>
          </a:endParaRPr>
        </a:p>
      </xdr:txBody>
    </xdr:sp>
    <xdr:clientData/>
  </xdr:twoCellAnchor>
  <xdr:twoCellAnchor>
    <xdr:from>
      <xdr:col>10</xdr:col>
      <xdr:colOff>6556</xdr:colOff>
      <xdr:row>31</xdr:row>
      <xdr:rowOff>98191</xdr:rowOff>
    </xdr:from>
    <xdr:to>
      <xdr:col>12</xdr:col>
      <xdr:colOff>171788</xdr:colOff>
      <xdr:row>33</xdr:row>
      <xdr:rowOff>67711</xdr:rowOff>
    </xdr:to>
    <xdr:sp macro="" textlink="Processing!G37">
      <xdr:nvSpPr>
        <xdr:cNvPr id="93" name="TextBox 92">
          <a:extLst>
            <a:ext uri="{FF2B5EF4-FFF2-40B4-BE49-F238E27FC236}">
              <a16:creationId xmlns:a16="http://schemas.microsoft.com/office/drawing/2014/main" id="{41912789-406F-4207-AF38-7E0B0E715CEA}"/>
            </a:ext>
          </a:extLst>
        </xdr:cNvPr>
        <xdr:cNvSpPr txBox="1"/>
      </xdr:nvSpPr>
      <xdr:spPr>
        <a:xfrm>
          <a:off x="5959681" y="6003691"/>
          <a:ext cx="1355857"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27D6D7D-3E7A-4020-A8B6-0109D5790E82}" type="TxLink">
            <a:rPr lang="en-US" sz="1400" b="0" i="0" u="none" strike="noStrike">
              <a:solidFill>
                <a:srgbClr val="000000"/>
              </a:solidFill>
              <a:latin typeface="Aptos Narrow"/>
              <a:ea typeface="+mn-ea"/>
              <a:cs typeface="+mn-cs"/>
            </a:rPr>
            <a:pPr marL="0" indent="0" algn="l"/>
            <a:t>Ethan Parker</a:t>
          </a:fld>
          <a:endParaRPr lang="ru-RU" sz="1400" b="0" i="0" u="none" strike="noStrike">
            <a:solidFill>
              <a:srgbClr val="000000"/>
            </a:solidFill>
            <a:latin typeface="Aptos Narrow"/>
            <a:ea typeface="+mn-ea"/>
            <a:cs typeface="+mn-cs"/>
          </a:endParaRPr>
        </a:p>
      </xdr:txBody>
    </xdr:sp>
    <xdr:clientData/>
  </xdr:twoCellAnchor>
  <xdr:twoCellAnchor>
    <xdr:from>
      <xdr:col>13</xdr:col>
      <xdr:colOff>381336</xdr:colOff>
      <xdr:row>31</xdr:row>
      <xdr:rowOff>98191</xdr:rowOff>
    </xdr:from>
    <xdr:to>
      <xdr:col>15</xdr:col>
      <xdr:colOff>247986</xdr:colOff>
      <xdr:row>33</xdr:row>
      <xdr:rowOff>67711</xdr:rowOff>
    </xdr:to>
    <xdr:sp macro="" textlink="Processing!H37">
      <xdr:nvSpPr>
        <xdr:cNvPr id="94" name="TextBox 93">
          <a:extLst>
            <a:ext uri="{FF2B5EF4-FFF2-40B4-BE49-F238E27FC236}">
              <a16:creationId xmlns:a16="http://schemas.microsoft.com/office/drawing/2014/main" id="{81BE903D-1EE7-4D0D-809B-6259D732DEE0}"/>
            </a:ext>
          </a:extLst>
        </xdr:cNvPr>
        <xdr:cNvSpPr txBox="1"/>
      </xdr:nvSpPr>
      <xdr:spPr>
        <a:xfrm>
          <a:off x="8120399" y="6003691"/>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5AD73A6-DD3D-4277-BD9A-8530F39D9173}" type="TxLink">
            <a:rPr lang="en-US" sz="1400" b="0" i="0" u="none" strike="noStrike">
              <a:solidFill>
                <a:srgbClr val="000000"/>
              </a:solidFill>
              <a:latin typeface="Aptos Narrow"/>
              <a:ea typeface="+mn-ea"/>
              <a:cs typeface="+mn-cs"/>
            </a:rPr>
            <a:pPr marL="0" indent="0" algn="r"/>
            <a:t> $64,758 </a:t>
          </a:fld>
          <a:endParaRPr lang="ru-RU" sz="1400" b="0" i="0" u="none" strike="noStrike">
            <a:solidFill>
              <a:srgbClr val="000000"/>
            </a:solidFill>
            <a:latin typeface="Aptos Narrow"/>
            <a:ea typeface="+mn-ea"/>
            <a:cs typeface="+mn-cs"/>
          </a:endParaRPr>
        </a:p>
      </xdr:txBody>
    </xdr:sp>
    <xdr:clientData/>
  </xdr:twoCellAnchor>
  <xdr:twoCellAnchor>
    <xdr:from>
      <xdr:col>11</xdr:col>
      <xdr:colOff>480396</xdr:colOff>
      <xdr:row>31</xdr:row>
      <xdr:rowOff>98191</xdr:rowOff>
    </xdr:from>
    <xdr:to>
      <xdr:col>13</xdr:col>
      <xdr:colOff>347046</xdr:colOff>
      <xdr:row>33</xdr:row>
      <xdr:rowOff>67711</xdr:rowOff>
    </xdr:to>
    <xdr:sp macro="" textlink="Processing!I37">
      <xdr:nvSpPr>
        <xdr:cNvPr id="95" name="TextBox 94">
          <a:extLst>
            <a:ext uri="{FF2B5EF4-FFF2-40B4-BE49-F238E27FC236}">
              <a16:creationId xmlns:a16="http://schemas.microsoft.com/office/drawing/2014/main" id="{339F1B73-6CAB-405E-9CDA-E5E339FF76A6}"/>
            </a:ext>
          </a:extLst>
        </xdr:cNvPr>
        <xdr:cNvSpPr txBox="1"/>
      </xdr:nvSpPr>
      <xdr:spPr>
        <a:xfrm>
          <a:off x="7028834" y="6003691"/>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142BA1-E500-4752-93AB-20A742259FF7}" type="TxLink">
            <a:rPr lang="en-US" sz="1400" b="0" i="0" u="none" strike="noStrike">
              <a:solidFill>
                <a:srgbClr val="000000"/>
              </a:solidFill>
              <a:latin typeface="Aptos Narrow"/>
              <a:ea typeface="+mn-ea"/>
              <a:cs typeface="+mn-cs"/>
            </a:rPr>
            <a:pPr marL="0" indent="0" algn="ctr"/>
            <a:t>65%</a:t>
          </a:fld>
          <a:endParaRPr lang="ru-RU" sz="1400" b="0" i="0" u="none" strike="noStrike">
            <a:solidFill>
              <a:srgbClr val="000000"/>
            </a:solidFill>
            <a:latin typeface="Aptos Narrow"/>
            <a:ea typeface="+mn-ea"/>
            <a:cs typeface="+mn-cs"/>
          </a:endParaRPr>
        </a:p>
      </xdr:txBody>
    </xdr:sp>
    <xdr:clientData/>
  </xdr:twoCellAnchor>
  <xdr:twoCellAnchor>
    <xdr:from>
      <xdr:col>10</xdr:col>
      <xdr:colOff>6556</xdr:colOff>
      <xdr:row>34</xdr:row>
      <xdr:rowOff>136291</xdr:rowOff>
    </xdr:from>
    <xdr:to>
      <xdr:col>12</xdr:col>
      <xdr:colOff>194648</xdr:colOff>
      <xdr:row>36</xdr:row>
      <xdr:rowOff>105811</xdr:rowOff>
    </xdr:to>
    <xdr:sp macro="" textlink="Processing!G38">
      <xdr:nvSpPr>
        <xdr:cNvPr id="96" name="TextBox 95">
          <a:extLst>
            <a:ext uri="{FF2B5EF4-FFF2-40B4-BE49-F238E27FC236}">
              <a16:creationId xmlns:a16="http://schemas.microsoft.com/office/drawing/2014/main" id="{234EDB43-EFD3-42E8-9C88-D52F7A429C68}"/>
            </a:ext>
          </a:extLst>
        </xdr:cNvPr>
        <xdr:cNvSpPr txBox="1"/>
      </xdr:nvSpPr>
      <xdr:spPr>
        <a:xfrm>
          <a:off x="5959681" y="6613291"/>
          <a:ext cx="1378717"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B747A07-8665-4C37-8F62-F50FF11D38E1}" type="TxLink">
            <a:rPr lang="en-US" sz="1400" b="0" i="0" u="none" strike="noStrike">
              <a:solidFill>
                <a:srgbClr val="000000"/>
              </a:solidFill>
              <a:latin typeface="Aptos Narrow"/>
              <a:ea typeface="+mn-ea"/>
              <a:cs typeface="+mn-cs"/>
            </a:rPr>
            <a:pPr marL="0" indent="0" algn="l"/>
            <a:t>Sophia Reynolds</a:t>
          </a:fld>
          <a:endParaRPr lang="ru-RU" sz="1400" b="0" i="0" u="none" strike="noStrike">
            <a:solidFill>
              <a:srgbClr val="000000"/>
            </a:solidFill>
            <a:latin typeface="Aptos Narrow"/>
            <a:ea typeface="+mn-ea"/>
            <a:cs typeface="+mn-cs"/>
          </a:endParaRPr>
        </a:p>
      </xdr:txBody>
    </xdr:sp>
    <xdr:clientData/>
  </xdr:twoCellAnchor>
  <xdr:twoCellAnchor>
    <xdr:from>
      <xdr:col>13</xdr:col>
      <xdr:colOff>381336</xdr:colOff>
      <xdr:row>34</xdr:row>
      <xdr:rowOff>136291</xdr:rowOff>
    </xdr:from>
    <xdr:to>
      <xdr:col>15</xdr:col>
      <xdr:colOff>247986</xdr:colOff>
      <xdr:row>36</xdr:row>
      <xdr:rowOff>105811</xdr:rowOff>
    </xdr:to>
    <xdr:sp macro="" textlink="Processing!H38">
      <xdr:nvSpPr>
        <xdr:cNvPr id="97" name="TextBox 96">
          <a:extLst>
            <a:ext uri="{FF2B5EF4-FFF2-40B4-BE49-F238E27FC236}">
              <a16:creationId xmlns:a16="http://schemas.microsoft.com/office/drawing/2014/main" id="{D1F01089-0893-4575-B50B-54F051525F0D}"/>
            </a:ext>
          </a:extLst>
        </xdr:cNvPr>
        <xdr:cNvSpPr txBox="1"/>
      </xdr:nvSpPr>
      <xdr:spPr>
        <a:xfrm>
          <a:off x="8120399" y="6613291"/>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2FC0967-C78F-422B-98C8-34299886BF06}" type="TxLink">
            <a:rPr lang="en-US" sz="1400" b="0" i="0" u="none" strike="noStrike">
              <a:solidFill>
                <a:srgbClr val="000000"/>
              </a:solidFill>
              <a:latin typeface="Aptos Narrow"/>
              <a:ea typeface="+mn-ea"/>
              <a:cs typeface="+mn-cs"/>
            </a:rPr>
            <a:pPr marL="0" indent="0" algn="r"/>
            <a:t> $48,148 </a:t>
          </a:fld>
          <a:endParaRPr lang="ru-RU" sz="1400" b="0" i="0" u="none" strike="noStrike">
            <a:solidFill>
              <a:srgbClr val="000000"/>
            </a:solidFill>
            <a:latin typeface="Aptos Narrow"/>
            <a:ea typeface="+mn-ea"/>
            <a:cs typeface="+mn-cs"/>
          </a:endParaRPr>
        </a:p>
      </xdr:txBody>
    </xdr:sp>
    <xdr:clientData/>
  </xdr:twoCellAnchor>
  <xdr:twoCellAnchor>
    <xdr:from>
      <xdr:col>11</xdr:col>
      <xdr:colOff>480396</xdr:colOff>
      <xdr:row>34</xdr:row>
      <xdr:rowOff>136291</xdr:rowOff>
    </xdr:from>
    <xdr:to>
      <xdr:col>13</xdr:col>
      <xdr:colOff>347046</xdr:colOff>
      <xdr:row>36</xdr:row>
      <xdr:rowOff>105811</xdr:rowOff>
    </xdr:to>
    <xdr:sp macro="" textlink="Processing!I38">
      <xdr:nvSpPr>
        <xdr:cNvPr id="98" name="TextBox 97">
          <a:extLst>
            <a:ext uri="{FF2B5EF4-FFF2-40B4-BE49-F238E27FC236}">
              <a16:creationId xmlns:a16="http://schemas.microsoft.com/office/drawing/2014/main" id="{3767773B-B251-47AA-AD73-9D3880999301}"/>
            </a:ext>
          </a:extLst>
        </xdr:cNvPr>
        <xdr:cNvSpPr txBox="1"/>
      </xdr:nvSpPr>
      <xdr:spPr>
        <a:xfrm>
          <a:off x="7028834" y="6613291"/>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8B754B-586F-4ADE-9517-07051B2D9AF1}" type="TxLink">
            <a:rPr lang="en-US" sz="1400" b="0" i="0" u="none" strike="noStrike">
              <a:solidFill>
                <a:srgbClr val="000000"/>
              </a:solidFill>
              <a:latin typeface="Aptos Narrow"/>
              <a:ea typeface="+mn-ea"/>
              <a:cs typeface="+mn-cs"/>
            </a:rPr>
            <a:pPr marL="0" indent="0" algn="ctr"/>
            <a:t>48%</a:t>
          </a:fld>
          <a:endParaRPr lang="ru-RU" sz="1400" b="0" i="0" u="none" strike="noStrike">
            <a:solidFill>
              <a:srgbClr val="000000"/>
            </a:solidFill>
            <a:latin typeface="Aptos Narrow"/>
            <a:ea typeface="+mn-ea"/>
            <a:cs typeface="+mn-cs"/>
          </a:endParaRPr>
        </a:p>
      </xdr:txBody>
    </xdr:sp>
    <xdr:clientData/>
  </xdr:twoCellAnchor>
  <xdr:twoCellAnchor>
    <xdr:from>
      <xdr:col>7</xdr:col>
      <xdr:colOff>533288</xdr:colOff>
      <xdr:row>26</xdr:row>
      <xdr:rowOff>98191</xdr:rowOff>
    </xdr:from>
    <xdr:to>
      <xdr:col>10</xdr:col>
      <xdr:colOff>468967</xdr:colOff>
      <xdr:row>28</xdr:row>
      <xdr:rowOff>67711</xdr:rowOff>
    </xdr:to>
    <xdr:sp macro="" textlink="Processing!G35">
      <xdr:nvSpPr>
        <xdr:cNvPr id="99" name="TextBox 98">
          <a:extLst>
            <a:ext uri="{FF2B5EF4-FFF2-40B4-BE49-F238E27FC236}">
              <a16:creationId xmlns:a16="http://schemas.microsoft.com/office/drawing/2014/main" id="{14766F2E-56CC-4AE3-B09D-A3522D27E62E}"/>
            </a:ext>
          </a:extLst>
        </xdr:cNvPr>
        <xdr:cNvSpPr txBox="1"/>
      </xdr:nvSpPr>
      <xdr:spPr>
        <a:xfrm>
          <a:off x="4700476" y="5051191"/>
          <a:ext cx="1721616"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5473773-A417-4088-9264-CE84470CC229}" type="TxLink">
            <a:rPr lang="en-US" sz="1200" b="1" i="0" u="none" strike="noStrike">
              <a:solidFill>
                <a:srgbClr val="000000"/>
              </a:solidFill>
              <a:latin typeface="Aptos Narrow"/>
              <a:ea typeface="+mn-ea"/>
              <a:cs typeface="+mn-cs"/>
            </a:rPr>
            <a:pPr marL="0" indent="0" algn="l"/>
            <a:t>Top-3 Sales Managers</a:t>
          </a:fld>
          <a:endParaRPr lang="ru-RU" sz="1200" b="1" i="0" u="none" strike="noStrike">
            <a:solidFill>
              <a:srgbClr val="000000"/>
            </a:solidFill>
            <a:latin typeface="Aptos Narrow"/>
            <a:ea typeface="+mn-ea"/>
            <a:cs typeface="+mn-cs"/>
          </a:endParaRPr>
        </a:p>
      </xdr:txBody>
    </xdr:sp>
    <xdr:clientData/>
  </xdr:twoCellAnchor>
  <xdr:twoCellAnchor>
    <xdr:from>
      <xdr:col>9</xdr:col>
      <xdr:colOff>392766</xdr:colOff>
      <xdr:row>14</xdr:row>
      <xdr:rowOff>1117</xdr:rowOff>
    </xdr:from>
    <xdr:to>
      <xdr:col>15</xdr:col>
      <xdr:colOff>103206</xdr:colOff>
      <xdr:row>23</xdr:row>
      <xdr:rowOff>123037</xdr:rowOff>
    </xdr:to>
    <xdr:graphicFrame macro="">
      <xdr:nvGraphicFramePr>
        <xdr:cNvPr id="101" name="Chart 100">
          <a:extLst>
            <a:ext uri="{FF2B5EF4-FFF2-40B4-BE49-F238E27FC236}">
              <a16:creationId xmlns:a16="http://schemas.microsoft.com/office/drawing/2014/main" id="{67757E99-2B79-4B14-9DE4-8E640E1F9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9</xdr:col>
      <xdr:colOff>430866</xdr:colOff>
      <xdr:row>14</xdr:row>
      <xdr:rowOff>40655</xdr:rowOff>
    </xdr:from>
    <xdr:to>
      <xdr:col>15</xdr:col>
      <xdr:colOff>65106</xdr:colOff>
      <xdr:row>23</xdr:row>
      <xdr:rowOff>54457</xdr:rowOff>
    </xdr:to>
    <xdr:sp macro="" textlink="">
      <xdr:nvSpPr>
        <xdr:cNvPr id="100" name="Freeform: Shape 99">
          <a:extLst>
            <a:ext uri="{FF2B5EF4-FFF2-40B4-BE49-F238E27FC236}">
              <a16:creationId xmlns:a16="http://schemas.microsoft.com/office/drawing/2014/main" id="{E22DA805-880A-23A4-CD14-5A8C8E3CC001}"/>
            </a:ext>
          </a:extLst>
        </xdr:cNvPr>
        <xdr:cNvSpPr/>
      </xdr:nvSpPr>
      <xdr:spPr>
        <a:xfrm>
          <a:off x="5788679" y="2707655"/>
          <a:ext cx="3206115" cy="1728302"/>
        </a:xfrm>
        <a:custGeom>
          <a:avLst/>
          <a:gdLst>
            <a:gd name="connsiteX0" fmla="*/ 3210766 w 5250180"/>
            <a:gd name="connsiteY0" fmla="*/ 2042342 h 2575560"/>
            <a:gd name="connsiteX1" fmla="*/ 3103806 w 5250180"/>
            <a:gd name="connsiteY1" fmla="*/ 2100804 h 2575560"/>
            <a:gd name="connsiteX2" fmla="*/ 2948210 w 5250180"/>
            <a:gd name="connsiteY2" fmla="*/ 2330426 h 2575560"/>
            <a:gd name="connsiteX3" fmla="*/ 3003289 w 5250180"/>
            <a:gd name="connsiteY3" fmla="*/ 2458766 h 2575560"/>
            <a:gd name="connsiteX4" fmla="*/ 3448761 w 5250180"/>
            <a:gd name="connsiteY4" fmla="*/ 2458136 h 2575560"/>
            <a:gd name="connsiteX5" fmla="*/ 3451048 w 5250180"/>
            <a:gd name="connsiteY5" fmla="*/ 2458766 h 2575560"/>
            <a:gd name="connsiteX6" fmla="*/ 4059190 w 5250180"/>
            <a:gd name="connsiteY6" fmla="*/ 2457906 h 2575560"/>
            <a:gd name="connsiteX7" fmla="*/ 4059190 w 5250180"/>
            <a:gd name="connsiteY7" fmla="*/ 2458466 h 2575560"/>
            <a:gd name="connsiteX8" fmla="*/ 4506949 w 5250180"/>
            <a:gd name="connsiteY8" fmla="*/ 2458466 h 2575560"/>
            <a:gd name="connsiteX9" fmla="*/ 4655881 w 5250180"/>
            <a:gd name="connsiteY9" fmla="*/ 2458466 h 2575560"/>
            <a:gd name="connsiteX10" fmla="*/ 5103640 w 5250180"/>
            <a:gd name="connsiteY10" fmla="*/ 2458466 h 2575560"/>
            <a:gd name="connsiteX11" fmla="*/ 5103640 w 5250180"/>
            <a:gd name="connsiteY11" fmla="*/ 2042342 h 2575560"/>
            <a:gd name="connsiteX12" fmla="*/ 4655881 w 5250180"/>
            <a:gd name="connsiteY12" fmla="*/ 2042342 h 2575560"/>
            <a:gd name="connsiteX13" fmla="*/ 4587416 w 5250180"/>
            <a:gd name="connsiteY13" fmla="*/ 2042342 h 2575560"/>
            <a:gd name="connsiteX14" fmla="*/ 4139657 w 5250180"/>
            <a:gd name="connsiteY14" fmla="*/ 2042342 h 2575560"/>
            <a:gd name="connsiteX15" fmla="*/ 3658525 w 5250180"/>
            <a:gd name="connsiteY15" fmla="*/ 2042342 h 2575560"/>
            <a:gd name="connsiteX16" fmla="*/ 2334579 w 5250180"/>
            <a:gd name="connsiteY16" fmla="*/ 2042342 h 2575560"/>
            <a:gd name="connsiteX17" fmla="*/ 2279500 w 5250180"/>
            <a:gd name="connsiteY17" fmla="*/ 2170682 h 2575560"/>
            <a:gd name="connsiteX18" fmla="*/ 2435097 w 5250180"/>
            <a:gd name="connsiteY18" fmla="*/ 2400304 h 2575560"/>
            <a:gd name="connsiteX19" fmla="*/ 2488042 w 5250180"/>
            <a:gd name="connsiteY19" fmla="*/ 2452396 h 2575560"/>
            <a:gd name="connsiteX20" fmla="*/ 2509249 w 5250180"/>
            <a:gd name="connsiteY20" fmla="*/ 2457144 h 2575560"/>
            <a:gd name="connsiteX21" fmla="*/ 2509249 w 5250180"/>
            <a:gd name="connsiteY21" fmla="*/ 2458766 h 2575560"/>
            <a:gd name="connsiteX22" fmla="*/ 2542057 w 5250180"/>
            <a:gd name="connsiteY22" fmla="*/ 2458766 h 2575560"/>
            <a:gd name="connsiteX23" fmla="*/ 2618203 w 5250180"/>
            <a:gd name="connsiteY23" fmla="*/ 2458766 h 2575560"/>
            <a:gd name="connsiteX24" fmla="*/ 2618467 w 5250180"/>
            <a:gd name="connsiteY24" fmla="*/ 2458766 h 2575560"/>
            <a:gd name="connsiteX25" fmla="*/ 2694511 w 5250180"/>
            <a:gd name="connsiteY25" fmla="*/ 2458766 h 2575560"/>
            <a:gd name="connsiteX26" fmla="*/ 2694613 w 5250180"/>
            <a:gd name="connsiteY26" fmla="*/ 2458766 h 2575560"/>
            <a:gd name="connsiteX27" fmla="*/ 2801573 w 5250180"/>
            <a:gd name="connsiteY27" fmla="*/ 2400304 h 2575560"/>
            <a:gd name="connsiteX28" fmla="*/ 2957170 w 5250180"/>
            <a:gd name="connsiteY28" fmla="*/ 2170682 h 2575560"/>
            <a:gd name="connsiteX29" fmla="*/ 2902091 w 5250180"/>
            <a:gd name="connsiteY29" fmla="*/ 2042342 h 2575560"/>
            <a:gd name="connsiteX30" fmla="*/ 2690031 w 5250180"/>
            <a:gd name="connsiteY30" fmla="*/ 2042642 h 2575560"/>
            <a:gd name="connsiteX31" fmla="*/ 2546639 w 5250180"/>
            <a:gd name="connsiteY31" fmla="*/ 2042642 h 2575560"/>
            <a:gd name="connsiteX32" fmla="*/ 137778 w 5250180"/>
            <a:gd name="connsiteY32" fmla="*/ 2042342 h 2575560"/>
            <a:gd name="connsiteX33" fmla="*/ 137778 w 5250180"/>
            <a:gd name="connsiteY33" fmla="*/ 2458466 h 2575560"/>
            <a:gd name="connsiteX34" fmla="*/ 585537 w 5250180"/>
            <a:gd name="connsiteY34" fmla="*/ 2458466 h 2575560"/>
            <a:gd name="connsiteX35" fmla="*/ 734469 w 5250180"/>
            <a:gd name="connsiteY35" fmla="*/ 2458466 h 2575560"/>
            <a:gd name="connsiteX36" fmla="*/ 1182228 w 5250180"/>
            <a:gd name="connsiteY36" fmla="*/ 2458466 h 2575560"/>
            <a:gd name="connsiteX37" fmla="*/ 1182228 w 5250180"/>
            <a:gd name="connsiteY37" fmla="*/ 2457906 h 2575560"/>
            <a:gd name="connsiteX38" fmla="*/ 1790370 w 5250180"/>
            <a:gd name="connsiteY38" fmla="*/ 2458766 h 2575560"/>
            <a:gd name="connsiteX39" fmla="*/ 1792657 w 5250180"/>
            <a:gd name="connsiteY39" fmla="*/ 2458136 h 2575560"/>
            <a:gd name="connsiteX40" fmla="*/ 2238129 w 5250180"/>
            <a:gd name="connsiteY40" fmla="*/ 2458766 h 2575560"/>
            <a:gd name="connsiteX41" fmla="*/ 2293208 w 5250180"/>
            <a:gd name="connsiteY41" fmla="*/ 2330426 h 2575560"/>
            <a:gd name="connsiteX42" fmla="*/ 2137612 w 5250180"/>
            <a:gd name="connsiteY42" fmla="*/ 2100804 h 2575560"/>
            <a:gd name="connsiteX43" fmla="*/ 2030652 w 5250180"/>
            <a:gd name="connsiteY43" fmla="*/ 2042342 h 2575560"/>
            <a:gd name="connsiteX44" fmla="*/ 1582893 w 5250180"/>
            <a:gd name="connsiteY44" fmla="*/ 2042342 h 2575560"/>
            <a:gd name="connsiteX45" fmla="*/ 1101761 w 5250180"/>
            <a:gd name="connsiteY45" fmla="*/ 2042342 h 2575560"/>
            <a:gd name="connsiteX46" fmla="*/ 654002 w 5250180"/>
            <a:gd name="connsiteY46" fmla="*/ 2042342 h 2575560"/>
            <a:gd name="connsiteX47" fmla="*/ 585537 w 5250180"/>
            <a:gd name="connsiteY47" fmla="*/ 2042342 h 2575560"/>
            <a:gd name="connsiteX48" fmla="*/ 2012363 w 5250180"/>
            <a:gd name="connsiteY48" fmla="*/ 1573649 h 2575560"/>
            <a:gd name="connsiteX49" fmla="*/ 1957284 w 5250180"/>
            <a:gd name="connsiteY49" fmla="*/ 1701989 h 2575560"/>
            <a:gd name="connsiteX50" fmla="*/ 2112881 w 5250180"/>
            <a:gd name="connsiteY50" fmla="*/ 1931611 h 2575560"/>
            <a:gd name="connsiteX51" fmla="*/ 2219840 w 5250180"/>
            <a:gd name="connsiteY51" fmla="*/ 1990073 h 2575560"/>
            <a:gd name="connsiteX52" fmla="*/ 2618202 w 5250180"/>
            <a:gd name="connsiteY52" fmla="*/ 1990073 h 2575560"/>
            <a:gd name="connsiteX53" fmla="*/ 2618203 w 5250180"/>
            <a:gd name="connsiteY53" fmla="*/ 1990073 h 2575560"/>
            <a:gd name="connsiteX54" fmla="*/ 3016564 w 5250180"/>
            <a:gd name="connsiteY54" fmla="*/ 1990073 h 2575560"/>
            <a:gd name="connsiteX55" fmla="*/ 3123524 w 5250180"/>
            <a:gd name="connsiteY55" fmla="*/ 1931611 h 2575560"/>
            <a:gd name="connsiteX56" fmla="*/ 3279121 w 5250180"/>
            <a:gd name="connsiteY56" fmla="*/ 1701989 h 2575560"/>
            <a:gd name="connsiteX57" fmla="*/ 3224042 w 5250180"/>
            <a:gd name="connsiteY57" fmla="*/ 1573649 h 2575560"/>
            <a:gd name="connsiteX58" fmla="*/ 2618203 w 5250180"/>
            <a:gd name="connsiteY58" fmla="*/ 1574505 h 2575560"/>
            <a:gd name="connsiteX59" fmla="*/ 3528639 w 5250180"/>
            <a:gd name="connsiteY59" fmla="*/ 1573648 h 2575560"/>
            <a:gd name="connsiteX60" fmla="*/ 3421679 w 5250180"/>
            <a:gd name="connsiteY60" fmla="*/ 1632110 h 2575560"/>
            <a:gd name="connsiteX61" fmla="*/ 3266082 w 5250180"/>
            <a:gd name="connsiteY61" fmla="*/ 1861732 h 2575560"/>
            <a:gd name="connsiteX62" fmla="*/ 3321162 w 5250180"/>
            <a:gd name="connsiteY62" fmla="*/ 1990071 h 2575560"/>
            <a:gd name="connsiteX63" fmla="*/ 3450382 w 5250180"/>
            <a:gd name="connsiteY63" fmla="*/ 1989888 h 2575560"/>
            <a:gd name="connsiteX64" fmla="*/ 3451048 w 5250180"/>
            <a:gd name="connsiteY64" fmla="*/ 1990072 h 2575560"/>
            <a:gd name="connsiteX65" fmla="*/ 4059190 w 5250180"/>
            <a:gd name="connsiteY65" fmla="*/ 1989212 h 2575560"/>
            <a:gd name="connsiteX66" fmla="*/ 4059190 w 5250180"/>
            <a:gd name="connsiteY66" fmla="*/ 1989772 h 2575560"/>
            <a:gd name="connsiteX67" fmla="*/ 4506949 w 5250180"/>
            <a:gd name="connsiteY67" fmla="*/ 1989772 h 2575560"/>
            <a:gd name="connsiteX68" fmla="*/ 4655881 w 5250180"/>
            <a:gd name="connsiteY68" fmla="*/ 1989772 h 2575560"/>
            <a:gd name="connsiteX69" fmla="*/ 5103640 w 5250180"/>
            <a:gd name="connsiteY69" fmla="*/ 1989772 h 2575560"/>
            <a:gd name="connsiteX70" fmla="*/ 5103640 w 5250180"/>
            <a:gd name="connsiteY70" fmla="*/ 1573648 h 2575560"/>
            <a:gd name="connsiteX71" fmla="*/ 4655881 w 5250180"/>
            <a:gd name="connsiteY71" fmla="*/ 1573648 h 2575560"/>
            <a:gd name="connsiteX72" fmla="*/ 4587416 w 5250180"/>
            <a:gd name="connsiteY72" fmla="*/ 1573648 h 2575560"/>
            <a:gd name="connsiteX73" fmla="*/ 4457529 w 5250180"/>
            <a:gd name="connsiteY73" fmla="*/ 1573648 h 2575560"/>
            <a:gd name="connsiteX74" fmla="*/ 4059190 w 5250180"/>
            <a:gd name="connsiteY74" fmla="*/ 1573648 h 2575560"/>
            <a:gd name="connsiteX75" fmla="*/ 3658525 w 5250180"/>
            <a:gd name="connsiteY75" fmla="*/ 1573648 h 2575560"/>
            <a:gd name="connsiteX76" fmla="*/ 137778 w 5250180"/>
            <a:gd name="connsiteY76" fmla="*/ 1573648 h 2575560"/>
            <a:gd name="connsiteX77" fmla="*/ 137778 w 5250180"/>
            <a:gd name="connsiteY77" fmla="*/ 1989772 h 2575560"/>
            <a:gd name="connsiteX78" fmla="*/ 585537 w 5250180"/>
            <a:gd name="connsiteY78" fmla="*/ 1989772 h 2575560"/>
            <a:gd name="connsiteX79" fmla="*/ 734469 w 5250180"/>
            <a:gd name="connsiteY79" fmla="*/ 1989772 h 2575560"/>
            <a:gd name="connsiteX80" fmla="*/ 1182228 w 5250180"/>
            <a:gd name="connsiteY80" fmla="*/ 1989772 h 2575560"/>
            <a:gd name="connsiteX81" fmla="*/ 1182228 w 5250180"/>
            <a:gd name="connsiteY81" fmla="*/ 1989212 h 2575560"/>
            <a:gd name="connsiteX82" fmla="*/ 1790370 w 5250180"/>
            <a:gd name="connsiteY82" fmla="*/ 1990072 h 2575560"/>
            <a:gd name="connsiteX83" fmla="*/ 1791036 w 5250180"/>
            <a:gd name="connsiteY83" fmla="*/ 1989888 h 2575560"/>
            <a:gd name="connsiteX84" fmla="*/ 1920256 w 5250180"/>
            <a:gd name="connsiteY84" fmla="*/ 1990071 h 2575560"/>
            <a:gd name="connsiteX85" fmla="*/ 1975336 w 5250180"/>
            <a:gd name="connsiteY85" fmla="*/ 1861732 h 2575560"/>
            <a:gd name="connsiteX86" fmla="*/ 1819739 w 5250180"/>
            <a:gd name="connsiteY86" fmla="*/ 1632110 h 2575560"/>
            <a:gd name="connsiteX87" fmla="*/ 1712779 w 5250180"/>
            <a:gd name="connsiteY87" fmla="*/ 1573648 h 2575560"/>
            <a:gd name="connsiteX88" fmla="*/ 1582893 w 5250180"/>
            <a:gd name="connsiteY88" fmla="*/ 1573648 h 2575560"/>
            <a:gd name="connsiteX89" fmla="*/ 1182228 w 5250180"/>
            <a:gd name="connsiteY89" fmla="*/ 1573648 h 2575560"/>
            <a:gd name="connsiteX90" fmla="*/ 783889 w 5250180"/>
            <a:gd name="connsiteY90" fmla="*/ 1573648 h 2575560"/>
            <a:gd name="connsiteX91" fmla="*/ 654002 w 5250180"/>
            <a:gd name="connsiteY91" fmla="*/ 1573648 h 2575560"/>
            <a:gd name="connsiteX92" fmla="*/ 585537 w 5250180"/>
            <a:gd name="connsiteY92" fmla="*/ 1573648 h 2575560"/>
            <a:gd name="connsiteX93" fmla="*/ 1701170 w 5250180"/>
            <a:gd name="connsiteY93" fmla="*/ 1104955 h 2575560"/>
            <a:gd name="connsiteX94" fmla="*/ 1646091 w 5250180"/>
            <a:gd name="connsiteY94" fmla="*/ 1233295 h 2575560"/>
            <a:gd name="connsiteX95" fmla="*/ 1801688 w 5250180"/>
            <a:gd name="connsiteY95" fmla="*/ 1462917 h 2575560"/>
            <a:gd name="connsiteX96" fmla="*/ 1908647 w 5250180"/>
            <a:gd name="connsiteY96" fmla="*/ 1521379 h 2575560"/>
            <a:gd name="connsiteX97" fmla="*/ 2116616 w 5250180"/>
            <a:gd name="connsiteY97" fmla="*/ 1521379 h 2575560"/>
            <a:gd name="connsiteX98" fmla="*/ 2618202 w 5250180"/>
            <a:gd name="connsiteY98" fmla="*/ 1521379 h 2575560"/>
            <a:gd name="connsiteX99" fmla="*/ 2623168 w 5250180"/>
            <a:gd name="connsiteY99" fmla="*/ 1521379 h 2575560"/>
            <a:gd name="connsiteX100" fmla="*/ 3325638 w 5250180"/>
            <a:gd name="connsiteY100" fmla="*/ 1521379 h 2575560"/>
            <a:gd name="connsiteX101" fmla="*/ 3332723 w 5250180"/>
            <a:gd name="connsiteY101" fmla="*/ 1521379 h 2575560"/>
            <a:gd name="connsiteX102" fmla="*/ 3439683 w 5250180"/>
            <a:gd name="connsiteY102" fmla="*/ 1462917 h 2575560"/>
            <a:gd name="connsiteX103" fmla="*/ 3595280 w 5250180"/>
            <a:gd name="connsiteY103" fmla="*/ 1233295 h 2575560"/>
            <a:gd name="connsiteX104" fmla="*/ 3540200 w 5250180"/>
            <a:gd name="connsiteY104" fmla="*/ 1104955 h 2575560"/>
            <a:gd name="connsiteX105" fmla="*/ 3325638 w 5250180"/>
            <a:gd name="connsiteY105" fmla="*/ 1105259 h 2575560"/>
            <a:gd name="connsiteX106" fmla="*/ 3325638 w 5250180"/>
            <a:gd name="connsiteY106" fmla="*/ 1105255 h 2575560"/>
            <a:gd name="connsiteX107" fmla="*/ 2116616 w 5250180"/>
            <a:gd name="connsiteY107" fmla="*/ 1105255 h 2575560"/>
            <a:gd name="connsiteX108" fmla="*/ 2116616 w 5250180"/>
            <a:gd name="connsiteY108" fmla="*/ 1105543 h 2575560"/>
            <a:gd name="connsiteX109" fmla="*/ 3851222 w 5250180"/>
            <a:gd name="connsiteY109" fmla="*/ 1102856 h 2575560"/>
            <a:gd name="connsiteX110" fmla="*/ 3744263 w 5250180"/>
            <a:gd name="connsiteY110" fmla="*/ 1161318 h 2575560"/>
            <a:gd name="connsiteX111" fmla="*/ 3588666 w 5250180"/>
            <a:gd name="connsiteY111" fmla="*/ 1390940 h 2575560"/>
            <a:gd name="connsiteX112" fmla="*/ 3643745 w 5250180"/>
            <a:gd name="connsiteY112" fmla="*/ 1519280 h 2575560"/>
            <a:gd name="connsiteX113" fmla="*/ 4059191 w 5250180"/>
            <a:gd name="connsiteY113" fmla="*/ 1518692 h 2575560"/>
            <a:gd name="connsiteX114" fmla="*/ 4059191 w 5250180"/>
            <a:gd name="connsiteY114" fmla="*/ 1518980 h 2575560"/>
            <a:gd name="connsiteX115" fmla="*/ 4090414 w 5250180"/>
            <a:gd name="connsiteY115" fmla="*/ 1518980 h 2575560"/>
            <a:gd name="connsiteX116" fmla="*/ 4091503 w 5250180"/>
            <a:gd name="connsiteY116" fmla="*/ 1519280 h 2575560"/>
            <a:gd name="connsiteX117" fmla="*/ 4303472 w 5250180"/>
            <a:gd name="connsiteY117" fmla="*/ 1518980 h 2575560"/>
            <a:gd name="connsiteX118" fmla="*/ 4506949 w 5250180"/>
            <a:gd name="connsiteY118" fmla="*/ 1518980 h 2575560"/>
            <a:gd name="connsiteX119" fmla="*/ 4655882 w 5250180"/>
            <a:gd name="connsiteY119" fmla="*/ 1518980 h 2575560"/>
            <a:gd name="connsiteX120" fmla="*/ 5103640 w 5250180"/>
            <a:gd name="connsiteY120" fmla="*/ 1518980 h 2575560"/>
            <a:gd name="connsiteX121" fmla="*/ 5103640 w 5250180"/>
            <a:gd name="connsiteY121" fmla="*/ 1102856 h 2575560"/>
            <a:gd name="connsiteX122" fmla="*/ 5013501 w 5250180"/>
            <a:gd name="connsiteY122" fmla="*/ 1102856 h 2575560"/>
            <a:gd name="connsiteX123" fmla="*/ 5008535 w 5250180"/>
            <a:gd name="connsiteY123" fmla="*/ 1102856 h 2575560"/>
            <a:gd name="connsiteX124" fmla="*/ 4655882 w 5250180"/>
            <a:gd name="connsiteY124" fmla="*/ 1102856 h 2575560"/>
            <a:gd name="connsiteX125" fmla="*/ 4565743 w 5250180"/>
            <a:gd name="connsiteY125" fmla="*/ 1102856 h 2575560"/>
            <a:gd name="connsiteX126" fmla="*/ 4560777 w 5250180"/>
            <a:gd name="connsiteY126" fmla="*/ 1102856 h 2575560"/>
            <a:gd name="connsiteX127" fmla="*/ 4506949 w 5250180"/>
            <a:gd name="connsiteY127" fmla="*/ 1102856 h 2575560"/>
            <a:gd name="connsiteX128" fmla="*/ 4298980 w 5250180"/>
            <a:gd name="connsiteY128" fmla="*/ 1102856 h 2575560"/>
            <a:gd name="connsiteX129" fmla="*/ 4059191 w 5250180"/>
            <a:gd name="connsiteY129" fmla="*/ 1102856 h 2575560"/>
            <a:gd name="connsiteX130" fmla="*/ 137778 w 5250180"/>
            <a:gd name="connsiteY130" fmla="*/ 1102856 h 2575560"/>
            <a:gd name="connsiteX131" fmla="*/ 137778 w 5250180"/>
            <a:gd name="connsiteY131" fmla="*/ 1518980 h 2575560"/>
            <a:gd name="connsiteX132" fmla="*/ 585536 w 5250180"/>
            <a:gd name="connsiteY132" fmla="*/ 1518980 h 2575560"/>
            <a:gd name="connsiteX133" fmla="*/ 734469 w 5250180"/>
            <a:gd name="connsiteY133" fmla="*/ 1518980 h 2575560"/>
            <a:gd name="connsiteX134" fmla="*/ 937946 w 5250180"/>
            <a:gd name="connsiteY134" fmla="*/ 1518980 h 2575560"/>
            <a:gd name="connsiteX135" fmla="*/ 1149915 w 5250180"/>
            <a:gd name="connsiteY135" fmla="*/ 1519280 h 2575560"/>
            <a:gd name="connsiteX136" fmla="*/ 1151004 w 5250180"/>
            <a:gd name="connsiteY136" fmla="*/ 1518980 h 2575560"/>
            <a:gd name="connsiteX137" fmla="*/ 1182227 w 5250180"/>
            <a:gd name="connsiteY137" fmla="*/ 1518980 h 2575560"/>
            <a:gd name="connsiteX138" fmla="*/ 1182227 w 5250180"/>
            <a:gd name="connsiteY138" fmla="*/ 1518692 h 2575560"/>
            <a:gd name="connsiteX139" fmla="*/ 1597673 w 5250180"/>
            <a:gd name="connsiteY139" fmla="*/ 1519280 h 2575560"/>
            <a:gd name="connsiteX140" fmla="*/ 1652752 w 5250180"/>
            <a:gd name="connsiteY140" fmla="*/ 1390940 h 2575560"/>
            <a:gd name="connsiteX141" fmla="*/ 1497155 w 5250180"/>
            <a:gd name="connsiteY141" fmla="*/ 1161318 h 2575560"/>
            <a:gd name="connsiteX142" fmla="*/ 1390196 w 5250180"/>
            <a:gd name="connsiteY142" fmla="*/ 1102856 h 2575560"/>
            <a:gd name="connsiteX143" fmla="*/ 1182227 w 5250180"/>
            <a:gd name="connsiteY143" fmla="*/ 1102856 h 2575560"/>
            <a:gd name="connsiteX144" fmla="*/ 942438 w 5250180"/>
            <a:gd name="connsiteY144" fmla="*/ 1102856 h 2575560"/>
            <a:gd name="connsiteX145" fmla="*/ 734469 w 5250180"/>
            <a:gd name="connsiteY145" fmla="*/ 1102856 h 2575560"/>
            <a:gd name="connsiteX146" fmla="*/ 680641 w 5250180"/>
            <a:gd name="connsiteY146" fmla="*/ 1102856 h 2575560"/>
            <a:gd name="connsiteX147" fmla="*/ 675675 w 5250180"/>
            <a:gd name="connsiteY147" fmla="*/ 1102856 h 2575560"/>
            <a:gd name="connsiteX148" fmla="*/ 585536 w 5250180"/>
            <a:gd name="connsiteY148" fmla="*/ 1102856 h 2575560"/>
            <a:gd name="connsiteX149" fmla="*/ 232883 w 5250180"/>
            <a:gd name="connsiteY149" fmla="*/ 1102856 h 2575560"/>
            <a:gd name="connsiteX150" fmla="*/ 227917 w 5250180"/>
            <a:gd name="connsiteY150" fmla="*/ 1102856 h 2575560"/>
            <a:gd name="connsiteX151" fmla="*/ 1378588 w 5250180"/>
            <a:gd name="connsiteY151" fmla="*/ 636263 h 2575560"/>
            <a:gd name="connsiteX152" fmla="*/ 1323508 w 5250180"/>
            <a:gd name="connsiteY152" fmla="*/ 764602 h 2575560"/>
            <a:gd name="connsiteX153" fmla="*/ 1479105 w 5250180"/>
            <a:gd name="connsiteY153" fmla="*/ 994224 h 2575560"/>
            <a:gd name="connsiteX154" fmla="*/ 1586065 w 5250180"/>
            <a:gd name="connsiteY154" fmla="*/ 1052686 h 2575560"/>
            <a:gd name="connsiteX155" fmla="*/ 2116616 w 5250180"/>
            <a:gd name="connsiteY155" fmla="*/ 1052686 h 2575560"/>
            <a:gd name="connsiteX156" fmla="*/ 2514955 w 5250180"/>
            <a:gd name="connsiteY156" fmla="*/ 1052686 h 2575560"/>
            <a:gd name="connsiteX157" fmla="*/ 2727491 w 5250180"/>
            <a:gd name="connsiteY157" fmla="*/ 1052686 h 2575560"/>
            <a:gd name="connsiteX158" fmla="*/ 3325638 w 5250180"/>
            <a:gd name="connsiteY158" fmla="*/ 1052686 h 2575560"/>
            <a:gd name="connsiteX159" fmla="*/ 3656382 w 5250180"/>
            <a:gd name="connsiteY159" fmla="*/ 1052686 h 2575560"/>
            <a:gd name="connsiteX160" fmla="*/ 3763342 w 5250180"/>
            <a:gd name="connsiteY160" fmla="*/ 994224 h 2575560"/>
            <a:gd name="connsiteX161" fmla="*/ 3918939 w 5250180"/>
            <a:gd name="connsiteY161" fmla="*/ 764602 h 2575560"/>
            <a:gd name="connsiteX162" fmla="*/ 3863859 w 5250180"/>
            <a:gd name="connsiteY162" fmla="*/ 636263 h 2575560"/>
            <a:gd name="connsiteX163" fmla="*/ 3325638 w 5250180"/>
            <a:gd name="connsiteY163" fmla="*/ 637023 h 2575560"/>
            <a:gd name="connsiteX164" fmla="*/ 3325638 w 5250180"/>
            <a:gd name="connsiteY164" fmla="*/ 636562 h 2575560"/>
            <a:gd name="connsiteX165" fmla="*/ 2116616 w 5250180"/>
            <a:gd name="connsiteY165" fmla="*/ 636562 h 2575560"/>
            <a:gd name="connsiteX166" fmla="*/ 2116616 w 5250180"/>
            <a:gd name="connsiteY166" fmla="*/ 637306 h 2575560"/>
            <a:gd name="connsiteX167" fmla="*/ 4162414 w 5250180"/>
            <a:gd name="connsiteY167" fmla="*/ 636262 h 2575560"/>
            <a:gd name="connsiteX168" fmla="*/ 4055454 w 5250180"/>
            <a:gd name="connsiteY168" fmla="*/ 694724 h 2575560"/>
            <a:gd name="connsiteX169" fmla="*/ 3899858 w 5250180"/>
            <a:gd name="connsiteY169" fmla="*/ 924346 h 2575560"/>
            <a:gd name="connsiteX170" fmla="*/ 3954937 w 5250180"/>
            <a:gd name="connsiteY170" fmla="*/ 1052686 h 2575560"/>
            <a:gd name="connsiteX171" fmla="*/ 4400410 w 5250180"/>
            <a:gd name="connsiteY171" fmla="*/ 1052056 h 2575560"/>
            <a:gd name="connsiteX172" fmla="*/ 4402696 w 5250180"/>
            <a:gd name="connsiteY172" fmla="*/ 1052686 h 2575560"/>
            <a:gd name="connsiteX173" fmla="*/ 5008535 w 5250180"/>
            <a:gd name="connsiteY173" fmla="*/ 1051830 h 2575560"/>
            <a:gd name="connsiteX174" fmla="*/ 5103640 w 5250180"/>
            <a:gd name="connsiteY174" fmla="*/ 1051964 h 2575560"/>
            <a:gd name="connsiteX175" fmla="*/ 5103640 w 5250180"/>
            <a:gd name="connsiteY175" fmla="*/ 636262 h 2575560"/>
            <a:gd name="connsiteX176" fmla="*/ 5008535 w 5250180"/>
            <a:gd name="connsiteY176" fmla="*/ 636262 h 2575560"/>
            <a:gd name="connsiteX177" fmla="*/ 4655881 w 5250180"/>
            <a:gd name="connsiteY177" fmla="*/ 636262 h 2575560"/>
            <a:gd name="connsiteX178" fmla="*/ 4610173 w 5250180"/>
            <a:gd name="connsiteY178" fmla="*/ 636262 h 2575560"/>
            <a:gd name="connsiteX179" fmla="*/ 4560776 w 5250180"/>
            <a:gd name="connsiteY179" fmla="*/ 636262 h 2575560"/>
            <a:gd name="connsiteX180" fmla="*/ 137778 w 5250180"/>
            <a:gd name="connsiteY180" fmla="*/ 636262 h 2575560"/>
            <a:gd name="connsiteX181" fmla="*/ 137778 w 5250180"/>
            <a:gd name="connsiteY181" fmla="*/ 1051964 h 2575560"/>
            <a:gd name="connsiteX182" fmla="*/ 232883 w 5250180"/>
            <a:gd name="connsiteY182" fmla="*/ 1051830 h 2575560"/>
            <a:gd name="connsiteX183" fmla="*/ 838722 w 5250180"/>
            <a:gd name="connsiteY183" fmla="*/ 1052686 h 2575560"/>
            <a:gd name="connsiteX184" fmla="*/ 841008 w 5250180"/>
            <a:gd name="connsiteY184" fmla="*/ 1052056 h 2575560"/>
            <a:gd name="connsiteX185" fmla="*/ 1286481 w 5250180"/>
            <a:gd name="connsiteY185" fmla="*/ 1052686 h 2575560"/>
            <a:gd name="connsiteX186" fmla="*/ 1341560 w 5250180"/>
            <a:gd name="connsiteY186" fmla="*/ 924346 h 2575560"/>
            <a:gd name="connsiteX187" fmla="*/ 1185964 w 5250180"/>
            <a:gd name="connsiteY187" fmla="*/ 694724 h 2575560"/>
            <a:gd name="connsiteX188" fmla="*/ 1079004 w 5250180"/>
            <a:gd name="connsiteY188" fmla="*/ 636262 h 2575560"/>
            <a:gd name="connsiteX189" fmla="*/ 680642 w 5250180"/>
            <a:gd name="connsiteY189" fmla="*/ 636262 h 2575560"/>
            <a:gd name="connsiteX190" fmla="*/ 631245 w 5250180"/>
            <a:gd name="connsiteY190" fmla="*/ 636262 h 2575560"/>
            <a:gd name="connsiteX191" fmla="*/ 585537 w 5250180"/>
            <a:gd name="connsiteY191" fmla="*/ 636262 h 2575560"/>
            <a:gd name="connsiteX192" fmla="*/ 232883 w 5250180"/>
            <a:gd name="connsiteY192" fmla="*/ 636262 h 2575560"/>
            <a:gd name="connsiteX193" fmla="*/ 4451823 w 5250180"/>
            <a:gd name="connsiteY193" fmla="*/ 167569 h 2575560"/>
            <a:gd name="connsiteX194" fmla="*/ 4451823 w 5250180"/>
            <a:gd name="connsiteY194" fmla="*/ 169191 h 2575560"/>
            <a:gd name="connsiteX195" fmla="*/ 4430616 w 5250180"/>
            <a:gd name="connsiteY195" fmla="*/ 173939 h 2575560"/>
            <a:gd name="connsiteX196" fmla="*/ 4377670 w 5250180"/>
            <a:gd name="connsiteY196" fmla="*/ 226031 h 2575560"/>
            <a:gd name="connsiteX197" fmla="*/ 4222074 w 5250180"/>
            <a:gd name="connsiteY197" fmla="*/ 455653 h 2575560"/>
            <a:gd name="connsiteX198" fmla="*/ 4277153 w 5250180"/>
            <a:gd name="connsiteY198" fmla="*/ 583993 h 2575560"/>
            <a:gd name="connsiteX199" fmla="*/ 4402054 w 5250180"/>
            <a:gd name="connsiteY199" fmla="*/ 583816 h 2575560"/>
            <a:gd name="connsiteX200" fmla="*/ 4402696 w 5250180"/>
            <a:gd name="connsiteY200" fmla="*/ 583993 h 2575560"/>
            <a:gd name="connsiteX201" fmla="*/ 4615025 w 5250180"/>
            <a:gd name="connsiteY201" fmla="*/ 583693 h 2575560"/>
            <a:gd name="connsiteX202" fmla="*/ 4632605 w 5250180"/>
            <a:gd name="connsiteY202" fmla="*/ 583693 h 2575560"/>
            <a:gd name="connsiteX203" fmla="*/ 4655881 w 5250180"/>
            <a:gd name="connsiteY203" fmla="*/ 583726 h 2575560"/>
            <a:gd name="connsiteX204" fmla="*/ 4655881 w 5250180"/>
            <a:gd name="connsiteY204" fmla="*/ 583635 h 2575560"/>
            <a:gd name="connsiteX205" fmla="*/ 5008535 w 5250180"/>
            <a:gd name="connsiteY205" fmla="*/ 583137 h 2575560"/>
            <a:gd name="connsiteX206" fmla="*/ 5103640 w 5250180"/>
            <a:gd name="connsiteY206" fmla="*/ 583271 h 2575560"/>
            <a:gd name="connsiteX207" fmla="*/ 5103640 w 5250180"/>
            <a:gd name="connsiteY207" fmla="*/ 167569 h 2575560"/>
            <a:gd name="connsiteX208" fmla="*/ 5008535 w 5250180"/>
            <a:gd name="connsiteY208" fmla="*/ 167569 h 2575560"/>
            <a:gd name="connsiteX209" fmla="*/ 4637187 w 5250180"/>
            <a:gd name="connsiteY209" fmla="*/ 167569 h 2575560"/>
            <a:gd name="connsiteX210" fmla="*/ 4637085 w 5250180"/>
            <a:gd name="connsiteY210" fmla="*/ 167569 h 2575560"/>
            <a:gd name="connsiteX211" fmla="*/ 4610173 w 5250180"/>
            <a:gd name="connsiteY211" fmla="*/ 167569 h 2575560"/>
            <a:gd name="connsiteX212" fmla="*/ 4561041 w 5250180"/>
            <a:gd name="connsiteY212" fmla="*/ 167569 h 2575560"/>
            <a:gd name="connsiteX213" fmla="*/ 4560776 w 5250180"/>
            <a:gd name="connsiteY213" fmla="*/ 167569 h 2575560"/>
            <a:gd name="connsiteX214" fmla="*/ 4484630 w 5250180"/>
            <a:gd name="connsiteY214" fmla="*/ 167569 h 2575560"/>
            <a:gd name="connsiteX215" fmla="*/ 1060715 w 5250180"/>
            <a:gd name="connsiteY215" fmla="*/ 167569 h 2575560"/>
            <a:gd name="connsiteX216" fmla="*/ 1005636 w 5250180"/>
            <a:gd name="connsiteY216" fmla="*/ 295909 h 2575560"/>
            <a:gd name="connsiteX217" fmla="*/ 1161232 w 5250180"/>
            <a:gd name="connsiteY217" fmla="*/ 525531 h 2575560"/>
            <a:gd name="connsiteX218" fmla="*/ 1268192 w 5250180"/>
            <a:gd name="connsiteY218" fmla="*/ 583993 h 2575560"/>
            <a:gd name="connsiteX219" fmla="*/ 2197083 w 5250180"/>
            <a:gd name="connsiteY219" fmla="*/ 583993 h 2575560"/>
            <a:gd name="connsiteX220" fmla="*/ 3044336 w 5250180"/>
            <a:gd name="connsiteY220" fmla="*/ 583993 h 2575560"/>
            <a:gd name="connsiteX221" fmla="*/ 3973226 w 5250180"/>
            <a:gd name="connsiteY221" fmla="*/ 583993 h 2575560"/>
            <a:gd name="connsiteX222" fmla="*/ 4080186 w 5250180"/>
            <a:gd name="connsiteY222" fmla="*/ 525531 h 2575560"/>
            <a:gd name="connsiteX223" fmla="*/ 4235783 w 5250180"/>
            <a:gd name="connsiteY223" fmla="*/ 295909 h 2575560"/>
            <a:gd name="connsiteX224" fmla="*/ 4180704 w 5250180"/>
            <a:gd name="connsiteY224" fmla="*/ 167569 h 2575560"/>
            <a:gd name="connsiteX225" fmla="*/ 3325638 w 5250180"/>
            <a:gd name="connsiteY225" fmla="*/ 168778 h 2575560"/>
            <a:gd name="connsiteX226" fmla="*/ 3325638 w 5250180"/>
            <a:gd name="connsiteY226" fmla="*/ 167869 h 2575560"/>
            <a:gd name="connsiteX227" fmla="*/ 2116616 w 5250180"/>
            <a:gd name="connsiteY227" fmla="*/ 167869 h 2575560"/>
            <a:gd name="connsiteX228" fmla="*/ 2116616 w 5250180"/>
            <a:gd name="connsiteY228" fmla="*/ 169062 h 2575560"/>
            <a:gd name="connsiteX229" fmla="*/ 137778 w 5250180"/>
            <a:gd name="connsiteY229" fmla="*/ 167569 h 2575560"/>
            <a:gd name="connsiteX230" fmla="*/ 137778 w 5250180"/>
            <a:gd name="connsiteY230" fmla="*/ 583271 h 2575560"/>
            <a:gd name="connsiteX231" fmla="*/ 232883 w 5250180"/>
            <a:gd name="connsiteY231" fmla="*/ 583137 h 2575560"/>
            <a:gd name="connsiteX232" fmla="*/ 585537 w 5250180"/>
            <a:gd name="connsiteY232" fmla="*/ 583635 h 2575560"/>
            <a:gd name="connsiteX233" fmla="*/ 585537 w 5250180"/>
            <a:gd name="connsiteY233" fmla="*/ 583726 h 2575560"/>
            <a:gd name="connsiteX234" fmla="*/ 608813 w 5250180"/>
            <a:gd name="connsiteY234" fmla="*/ 583693 h 2575560"/>
            <a:gd name="connsiteX235" fmla="*/ 626393 w 5250180"/>
            <a:gd name="connsiteY235" fmla="*/ 583693 h 2575560"/>
            <a:gd name="connsiteX236" fmla="*/ 838722 w 5250180"/>
            <a:gd name="connsiteY236" fmla="*/ 583993 h 2575560"/>
            <a:gd name="connsiteX237" fmla="*/ 839364 w 5250180"/>
            <a:gd name="connsiteY237" fmla="*/ 583816 h 2575560"/>
            <a:gd name="connsiteX238" fmla="*/ 964265 w 5250180"/>
            <a:gd name="connsiteY238" fmla="*/ 583993 h 2575560"/>
            <a:gd name="connsiteX239" fmla="*/ 1019344 w 5250180"/>
            <a:gd name="connsiteY239" fmla="*/ 455653 h 2575560"/>
            <a:gd name="connsiteX240" fmla="*/ 863748 w 5250180"/>
            <a:gd name="connsiteY240" fmla="*/ 226031 h 2575560"/>
            <a:gd name="connsiteX241" fmla="*/ 810802 w 5250180"/>
            <a:gd name="connsiteY241" fmla="*/ 173939 h 2575560"/>
            <a:gd name="connsiteX242" fmla="*/ 789595 w 5250180"/>
            <a:gd name="connsiteY242" fmla="*/ 169191 h 2575560"/>
            <a:gd name="connsiteX243" fmla="*/ 789595 w 5250180"/>
            <a:gd name="connsiteY243" fmla="*/ 167569 h 2575560"/>
            <a:gd name="connsiteX244" fmla="*/ 756788 w 5250180"/>
            <a:gd name="connsiteY244" fmla="*/ 167569 h 2575560"/>
            <a:gd name="connsiteX245" fmla="*/ 680642 w 5250180"/>
            <a:gd name="connsiteY245" fmla="*/ 167569 h 2575560"/>
            <a:gd name="connsiteX246" fmla="*/ 680377 w 5250180"/>
            <a:gd name="connsiteY246" fmla="*/ 167569 h 2575560"/>
            <a:gd name="connsiteX247" fmla="*/ 631245 w 5250180"/>
            <a:gd name="connsiteY247" fmla="*/ 167569 h 2575560"/>
            <a:gd name="connsiteX248" fmla="*/ 604333 w 5250180"/>
            <a:gd name="connsiteY248" fmla="*/ 167569 h 2575560"/>
            <a:gd name="connsiteX249" fmla="*/ 604231 w 5250180"/>
            <a:gd name="connsiteY249" fmla="*/ 167569 h 2575560"/>
            <a:gd name="connsiteX250" fmla="*/ 232883 w 5250180"/>
            <a:gd name="connsiteY250" fmla="*/ 167569 h 2575560"/>
            <a:gd name="connsiteX251" fmla="*/ 0 w 5250180"/>
            <a:gd name="connsiteY251" fmla="*/ 0 h 2575560"/>
            <a:gd name="connsiteX252" fmla="*/ 5250180 w 5250180"/>
            <a:gd name="connsiteY252" fmla="*/ 0 h 2575560"/>
            <a:gd name="connsiteX253" fmla="*/ 5250180 w 5250180"/>
            <a:gd name="connsiteY253" fmla="*/ 2575560 h 2575560"/>
            <a:gd name="connsiteX254" fmla="*/ 0 w 5250180"/>
            <a:gd name="connsiteY254" fmla="*/ 2575560 h 25755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Lst>
          <a:rect l="l" t="t" r="r" b="b"/>
          <a:pathLst>
            <a:path w="5250180" h="2575560">
              <a:moveTo>
                <a:pt x="3210766" y="2042342"/>
              </a:moveTo>
              <a:cubicBezTo>
                <a:pt x="3168699" y="2042877"/>
                <a:pt x="3144447" y="2039308"/>
                <a:pt x="3103806" y="2100804"/>
              </a:cubicBezTo>
              <a:lnTo>
                <a:pt x="2948210" y="2330426"/>
              </a:lnTo>
              <a:cubicBezTo>
                <a:pt x="2900082" y="2409302"/>
                <a:pt x="2961625" y="2458499"/>
                <a:pt x="3003289" y="2458766"/>
              </a:cubicBezTo>
              <a:lnTo>
                <a:pt x="3448761" y="2458136"/>
              </a:lnTo>
              <a:lnTo>
                <a:pt x="3451048" y="2458766"/>
              </a:lnTo>
              <a:lnTo>
                <a:pt x="4059190" y="2457906"/>
              </a:lnTo>
              <a:lnTo>
                <a:pt x="4059190" y="2458466"/>
              </a:lnTo>
              <a:lnTo>
                <a:pt x="4506949" y="2458466"/>
              </a:lnTo>
              <a:lnTo>
                <a:pt x="4655881" y="2458466"/>
              </a:lnTo>
              <a:lnTo>
                <a:pt x="5103640" y="2458466"/>
              </a:lnTo>
              <a:lnTo>
                <a:pt x="5103640" y="2042342"/>
              </a:lnTo>
              <a:lnTo>
                <a:pt x="4655881" y="2042342"/>
              </a:lnTo>
              <a:lnTo>
                <a:pt x="4587416" y="2042342"/>
              </a:lnTo>
              <a:lnTo>
                <a:pt x="4139657" y="2042342"/>
              </a:lnTo>
              <a:lnTo>
                <a:pt x="3658525" y="2042342"/>
              </a:lnTo>
              <a:close/>
              <a:moveTo>
                <a:pt x="2334579" y="2042342"/>
              </a:moveTo>
              <a:cubicBezTo>
                <a:pt x="2292915" y="2042610"/>
                <a:pt x="2231373" y="2091806"/>
                <a:pt x="2279500" y="2170682"/>
              </a:cubicBezTo>
              <a:lnTo>
                <a:pt x="2435097" y="2400304"/>
              </a:lnTo>
              <a:cubicBezTo>
                <a:pt x="2455417" y="2431053"/>
                <a:pt x="2471640" y="2445534"/>
                <a:pt x="2488042" y="2452396"/>
              </a:cubicBezTo>
              <a:lnTo>
                <a:pt x="2509249" y="2457144"/>
              </a:lnTo>
              <a:lnTo>
                <a:pt x="2509249" y="2458766"/>
              </a:lnTo>
              <a:lnTo>
                <a:pt x="2542057" y="2458766"/>
              </a:lnTo>
              <a:lnTo>
                <a:pt x="2618203" y="2458766"/>
              </a:lnTo>
              <a:lnTo>
                <a:pt x="2618467" y="2458766"/>
              </a:lnTo>
              <a:lnTo>
                <a:pt x="2694511" y="2458766"/>
              </a:lnTo>
              <a:lnTo>
                <a:pt x="2694613" y="2458766"/>
              </a:lnTo>
              <a:cubicBezTo>
                <a:pt x="2736680" y="2458231"/>
                <a:pt x="2760932" y="2461801"/>
                <a:pt x="2801573" y="2400304"/>
              </a:cubicBezTo>
              <a:lnTo>
                <a:pt x="2957170" y="2170682"/>
              </a:lnTo>
              <a:cubicBezTo>
                <a:pt x="3005297" y="2091806"/>
                <a:pt x="2943755" y="2042610"/>
                <a:pt x="2902091" y="2042342"/>
              </a:cubicBezTo>
              <a:lnTo>
                <a:pt x="2690031" y="2042642"/>
              </a:lnTo>
              <a:lnTo>
                <a:pt x="2546639" y="2042642"/>
              </a:lnTo>
              <a:close/>
              <a:moveTo>
                <a:pt x="137778" y="2042342"/>
              </a:moveTo>
              <a:lnTo>
                <a:pt x="137778" y="2458466"/>
              </a:lnTo>
              <a:lnTo>
                <a:pt x="585537" y="2458466"/>
              </a:lnTo>
              <a:lnTo>
                <a:pt x="734469" y="2458466"/>
              </a:lnTo>
              <a:lnTo>
                <a:pt x="1182228" y="2458466"/>
              </a:lnTo>
              <a:lnTo>
                <a:pt x="1182228" y="2457906"/>
              </a:lnTo>
              <a:lnTo>
                <a:pt x="1790370" y="2458766"/>
              </a:lnTo>
              <a:lnTo>
                <a:pt x="1792657" y="2458136"/>
              </a:lnTo>
              <a:lnTo>
                <a:pt x="2238129" y="2458766"/>
              </a:lnTo>
              <a:cubicBezTo>
                <a:pt x="2279793" y="2458499"/>
                <a:pt x="2341336" y="2409302"/>
                <a:pt x="2293208" y="2330426"/>
              </a:cubicBezTo>
              <a:lnTo>
                <a:pt x="2137612" y="2100804"/>
              </a:lnTo>
              <a:cubicBezTo>
                <a:pt x="2096971" y="2039308"/>
                <a:pt x="2072719" y="2042877"/>
                <a:pt x="2030652" y="2042342"/>
              </a:cubicBezTo>
              <a:lnTo>
                <a:pt x="1582893" y="2042342"/>
              </a:lnTo>
              <a:lnTo>
                <a:pt x="1101761" y="2042342"/>
              </a:lnTo>
              <a:lnTo>
                <a:pt x="654002" y="2042342"/>
              </a:lnTo>
              <a:lnTo>
                <a:pt x="585537" y="2042342"/>
              </a:lnTo>
              <a:close/>
              <a:moveTo>
                <a:pt x="2012363" y="1573649"/>
              </a:moveTo>
              <a:cubicBezTo>
                <a:pt x="1970699" y="1573916"/>
                <a:pt x="1909156" y="1623113"/>
                <a:pt x="1957284" y="1701989"/>
              </a:cubicBezTo>
              <a:lnTo>
                <a:pt x="2112881" y="1931611"/>
              </a:lnTo>
              <a:cubicBezTo>
                <a:pt x="2153522" y="1993107"/>
                <a:pt x="2177774" y="1989538"/>
                <a:pt x="2219840" y="1990073"/>
              </a:cubicBezTo>
              <a:lnTo>
                <a:pt x="2618202" y="1990073"/>
              </a:lnTo>
              <a:lnTo>
                <a:pt x="2618203" y="1990073"/>
              </a:lnTo>
              <a:lnTo>
                <a:pt x="3016564" y="1990073"/>
              </a:lnTo>
              <a:cubicBezTo>
                <a:pt x="3058631" y="1989538"/>
                <a:pt x="3082883" y="1993107"/>
                <a:pt x="3123524" y="1931611"/>
              </a:cubicBezTo>
              <a:lnTo>
                <a:pt x="3279121" y="1701989"/>
              </a:lnTo>
              <a:cubicBezTo>
                <a:pt x="3327248" y="1623113"/>
                <a:pt x="3265706" y="1573916"/>
                <a:pt x="3224042" y="1573649"/>
              </a:cubicBezTo>
              <a:lnTo>
                <a:pt x="2618203" y="1574505"/>
              </a:lnTo>
              <a:close/>
              <a:moveTo>
                <a:pt x="3528639" y="1573648"/>
              </a:moveTo>
              <a:cubicBezTo>
                <a:pt x="3486572" y="1574183"/>
                <a:pt x="3462320" y="1570614"/>
                <a:pt x="3421679" y="1632110"/>
              </a:cubicBezTo>
              <a:lnTo>
                <a:pt x="3266082" y="1861732"/>
              </a:lnTo>
              <a:cubicBezTo>
                <a:pt x="3217955" y="1940607"/>
                <a:pt x="3279497" y="1989804"/>
                <a:pt x="3321162" y="1990071"/>
              </a:cubicBezTo>
              <a:lnTo>
                <a:pt x="3450382" y="1989888"/>
              </a:lnTo>
              <a:lnTo>
                <a:pt x="3451048" y="1990072"/>
              </a:lnTo>
              <a:lnTo>
                <a:pt x="4059190" y="1989212"/>
              </a:lnTo>
              <a:lnTo>
                <a:pt x="4059190" y="1989772"/>
              </a:lnTo>
              <a:lnTo>
                <a:pt x="4506949" y="1989772"/>
              </a:lnTo>
              <a:lnTo>
                <a:pt x="4655881" y="1989772"/>
              </a:lnTo>
              <a:lnTo>
                <a:pt x="5103640" y="1989772"/>
              </a:lnTo>
              <a:lnTo>
                <a:pt x="5103640" y="1573648"/>
              </a:lnTo>
              <a:lnTo>
                <a:pt x="4655881" y="1573648"/>
              </a:lnTo>
              <a:lnTo>
                <a:pt x="4587416" y="1573648"/>
              </a:lnTo>
              <a:lnTo>
                <a:pt x="4457529" y="1573648"/>
              </a:lnTo>
              <a:lnTo>
                <a:pt x="4059190" y="1573648"/>
              </a:lnTo>
              <a:lnTo>
                <a:pt x="3658525" y="1573648"/>
              </a:lnTo>
              <a:close/>
              <a:moveTo>
                <a:pt x="137778" y="1573648"/>
              </a:moveTo>
              <a:lnTo>
                <a:pt x="137778" y="1989772"/>
              </a:lnTo>
              <a:lnTo>
                <a:pt x="585537" y="1989772"/>
              </a:lnTo>
              <a:lnTo>
                <a:pt x="734469" y="1989772"/>
              </a:lnTo>
              <a:lnTo>
                <a:pt x="1182228" y="1989772"/>
              </a:lnTo>
              <a:lnTo>
                <a:pt x="1182228" y="1989212"/>
              </a:lnTo>
              <a:lnTo>
                <a:pt x="1790370" y="1990072"/>
              </a:lnTo>
              <a:lnTo>
                <a:pt x="1791036" y="1989888"/>
              </a:lnTo>
              <a:lnTo>
                <a:pt x="1920256" y="1990071"/>
              </a:lnTo>
              <a:cubicBezTo>
                <a:pt x="1961921" y="1989804"/>
                <a:pt x="2023463" y="1940607"/>
                <a:pt x="1975336" y="1861732"/>
              </a:cubicBezTo>
              <a:lnTo>
                <a:pt x="1819739" y="1632110"/>
              </a:lnTo>
              <a:cubicBezTo>
                <a:pt x="1779098" y="1570614"/>
                <a:pt x="1754846" y="1574183"/>
                <a:pt x="1712779" y="1573648"/>
              </a:cubicBezTo>
              <a:lnTo>
                <a:pt x="1582893" y="1573648"/>
              </a:lnTo>
              <a:lnTo>
                <a:pt x="1182228" y="1573648"/>
              </a:lnTo>
              <a:lnTo>
                <a:pt x="783889" y="1573648"/>
              </a:lnTo>
              <a:lnTo>
                <a:pt x="654002" y="1573648"/>
              </a:lnTo>
              <a:lnTo>
                <a:pt x="585537" y="1573648"/>
              </a:lnTo>
              <a:close/>
              <a:moveTo>
                <a:pt x="1701170" y="1104955"/>
              </a:moveTo>
              <a:cubicBezTo>
                <a:pt x="1659506" y="1105223"/>
                <a:pt x="1597963" y="1154420"/>
                <a:pt x="1646091" y="1233295"/>
              </a:cubicBezTo>
              <a:lnTo>
                <a:pt x="1801688" y="1462917"/>
              </a:lnTo>
              <a:cubicBezTo>
                <a:pt x="1842328" y="1524414"/>
                <a:pt x="1866581" y="1520845"/>
                <a:pt x="1908647" y="1521379"/>
              </a:cubicBezTo>
              <a:lnTo>
                <a:pt x="2116616" y="1521379"/>
              </a:lnTo>
              <a:lnTo>
                <a:pt x="2618202" y="1521379"/>
              </a:lnTo>
              <a:lnTo>
                <a:pt x="2623168" y="1521379"/>
              </a:lnTo>
              <a:lnTo>
                <a:pt x="3325638" y="1521379"/>
              </a:lnTo>
              <a:lnTo>
                <a:pt x="3332723" y="1521379"/>
              </a:lnTo>
              <a:cubicBezTo>
                <a:pt x="3374790" y="1520845"/>
                <a:pt x="3399042" y="1524414"/>
                <a:pt x="3439683" y="1462917"/>
              </a:cubicBezTo>
              <a:lnTo>
                <a:pt x="3595280" y="1233295"/>
              </a:lnTo>
              <a:cubicBezTo>
                <a:pt x="3643407" y="1154420"/>
                <a:pt x="3581864" y="1105223"/>
                <a:pt x="3540200" y="1104955"/>
              </a:cubicBezTo>
              <a:lnTo>
                <a:pt x="3325638" y="1105259"/>
              </a:lnTo>
              <a:lnTo>
                <a:pt x="3325638" y="1105255"/>
              </a:lnTo>
              <a:lnTo>
                <a:pt x="2116616" y="1105255"/>
              </a:lnTo>
              <a:lnTo>
                <a:pt x="2116616" y="1105543"/>
              </a:lnTo>
              <a:close/>
              <a:moveTo>
                <a:pt x="3851222" y="1102856"/>
              </a:moveTo>
              <a:cubicBezTo>
                <a:pt x="3809156" y="1103390"/>
                <a:pt x="3784904" y="1099821"/>
                <a:pt x="3744263" y="1161318"/>
              </a:cubicBezTo>
              <a:lnTo>
                <a:pt x="3588666" y="1390940"/>
              </a:lnTo>
              <a:cubicBezTo>
                <a:pt x="3540538" y="1469815"/>
                <a:pt x="3602081" y="1519012"/>
                <a:pt x="3643745" y="1519280"/>
              </a:cubicBezTo>
              <a:lnTo>
                <a:pt x="4059191" y="1518692"/>
              </a:lnTo>
              <a:lnTo>
                <a:pt x="4059191" y="1518980"/>
              </a:lnTo>
              <a:lnTo>
                <a:pt x="4090414" y="1518980"/>
              </a:lnTo>
              <a:lnTo>
                <a:pt x="4091503" y="1519280"/>
              </a:lnTo>
              <a:lnTo>
                <a:pt x="4303472" y="1518980"/>
              </a:lnTo>
              <a:lnTo>
                <a:pt x="4506949" y="1518980"/>
              </a:lnTo>
              <a:lnTo>
                <a:pt x="4655882" y="1518980"/>
              </a:lnTo>
              <a:lnTo>
                <a:pt x="5103640" y="1518980"/>
              </a:lnTo>
              <a:lnTo>
                <a:pt x="5103640" y="1102856"/>
              </a:lnTo>
              <a:lnTo>
                <a:pt x="5013501" y="1102856"/>
              </a:lnTo>
              <a:lnTo>
                <a:pt x="5008535" y="1102856"/>
              </a:lnTo>
              <a:lnTo>
                <a:pt x="4655882" y="1102856"/>
              </a:lnTo>
              <a:lnTo>
                <a:pt x="4565743" y="1102856"/>
              </a:lnTo>
              <a:lnTo>
                <a:pt x="4560777" y="1102856"/>
              </a:lnTo>
              <a:lnTo>
                <a:pt x="4506949" y="1102856"/>
              </a:lnTo>
              <a:lnTo>
                <a:pt x="4298980" y="1102856"/>
              </a:lnTo>
              <a:lnTo>
                <a:pt x="4059191" y="1102856"/>
              </a:lnTo>
              <a:close/>
              <a:moveTo>
                <a:pt x="137778" y="1102856"/>
              </a:moveTo>
              <a:lnTo>
                <a:pt x="137778" y="1518980"/>
              </a:lnTo>
              <a:lnTo>
                <a:pt x="585536" y="1518980"/>
              </a:lnTo>
              <a:lnTo>
                <a:pt x="734469" y="1518980"/>
              </a:lnTo>
              <a:lnTo>
                <a:pt x="937946" y="1518980"/>
              </a:lnTo>
              <a:lnTo>
                <a:pt x="1149915" y="1519280"/>
              </a:lnTo>
              <a:lnTo>
                <a:pt x="1151004" y="1518980"/>
              </a:lnTo>
              <a:lnTo>
                <a:pt x="1182227" y="1518980"/>
              </a:lnTo>
              <a:lnTo>
                <a:pt x="1182227" y="1518692"/>
              </a:lnTo>
              <a:lnTo>
                <a:pt x="1597673" y="1519280"/>
              </a:lnTo>
              <a:cubicBezTo>
                <a:pt x="1639337" y="1519012"/>
                <a:pt x="1700880" y="1469815"/>
                <a:pt x="1652752" y="1390940"/>
              </a:cubicBezTo>
              <a:lnTo>
                <a:pt x="1497155" y="1161318"/>
              </a:lnTo>
              <a:cubicBezTo>
                <a:pt x="1456514" y="1099821"/>
                <a:pt x="1432262" y="1103390"/>
                <a:pt x="1390196" y="1102856"/>
              </a:cubicBezTo>
              <a:lnTo>
                <a:pt x="1182227" y="1102856"/>
              </a:lnTo>
              <a:lnTo>
                <a:pt x="942438" y="1102856"/>
              </a:lnTo>
              <a:lnTo>
                <a:pt x="734469" y="1102856"/>
              </a:lnTo>
              <a:lnTo>
                <a:pt x="680641" y="1102856"/>
              </a:lnTo>
              <a:lnTo>
                <a:pt x="675675" y="1102856"/>
              </a:lnTo>
              <a:lnTo>
                <a:pt x="585536" y="1102856"/>
              </a:lnTo>
              <a:lnTo>
                <a:pt x="232883" y="1102856"/>
              </a:lnTo>
              <a:lnTo>
                <a:pt x="227917" y="1102856"/>
              </a:lnTo>
              <a:close/>
              <a:moveTo>
                <a:pt x="1378588" y="636263"/>
              </a:moveTo>
              <a:cubicBezTo>
                <a:pt x="1336923" y="636530"/>
                <a:pt x="1275381" y="685727"/>
                <a:pt x="1323508" y="764602"/>
              </a:cubicBezTo>
              <a:lnTo>
                <a:pt x="1479105" y="994224"/>
              </a:lnTo>
              <a:cubicBezTo>
                <a:pt x="1519746" y="1055720"/>
                <a:pt x="1543998" y="1052151"/>
                <a:pt x="1586065" y="1052686"/>
              </a:cubicBezTo>
              <a:lnTo>
                <a:pt x="2116616" y="1052686"/>
              </a:lnTo>
              <a:lnTo>
                <a:pt x="2514955" y="1052686"/>
              </a:lnTo>
              <a:lnTo>
                <a:pt x="2727491" y="1052686"/>
              </a:lnTo>
              <a:lnTo>
                <a:pt x="3325638" y="1052686"/>
              </a:lnTo>
              <a:lnTo>
                <a:pt x="3656382" y="1052686"/>
              </a:lnTo>
              <a:cubicBezTo>
                <a:pt x="3698449" y="1052151"/>
                <a:pt x="3722701" y="1055720"/>
                <a:pt x="3763342" y="994224"/>
              </a:cubicBezTo>
              <a:lnTo>
                <a:pt x="3918939" y="764602"/>
              </a:lnTo>
              <a:cubicBezTo>
                <a:pt x="3967066" y="685727"/>
                <a:pt x="3905523" y="636529"/>
                <a:pt x="3863859" y="636263"/>
              </a:cubicBezTo>
              <a:lnTo>
                <a:pt x="3325638" y="637023"/>
              </a:lnTo>
              <a:lnTo>
                <a:pt x="3325638" y="636562"/>
              </a:lnTo>
              <a:lnTo>
                <a:pt x="2116616" y="636562"/>
              </a:lnTo>
              <a:lnTo>
                <a:pt x="2116616" y="637306"/>
              </a:lnTo>
              <a:close/>
              <a:moveTo>
                <a:pt x="4162414" y="636262"/>
              </a:moveTo>
              <a:cubicBezTo>
                <a:pt x="4120348" y="636797"/>
                <a:pt x="4096095" y="633228"/>
                <a:pt x="4055454" y="694724"/>
              </a:cubicBezTo>
              <a:lnTo>
                <a:pt x="3899858" y="924346"/>
              </a:lnTo>
              <a:cubicBezTo>
                <a:pt x="3851730" y="1003222"/>
                <a:pt x="3913273" y="1052419"/>
                <a:pt x="3954937" y="1052686"/>
              </a:cubicBezTo>
              <a:lnTo>
                <a:pt x="4400410" y="1052056"/>
              </a:lnTo>
              <a:lnTo>
                <a:pt x="4402696" y="1052686"/>
              </a:lnTo>
              <a:lnTo>
                <a:pt x="5008535" y="1051830"/>
              </a:lnTo>
              <a:lnTo>
                <a:pt x="5103640" y="1051964"/>
              </a:lnTo>
              <a:lnTo>
                <a:pt x="5103640" y="636262"/>
              </a:lnTo>
              <a:lnTo>
                <a:pt x="5008535" y="636262"/>
              </a:lnTo>
              <a:lnTo>
                <a:pt x="4655881" y="636262"/>
              </a:lnTo>
              <a:lnTo>
                <a:pt x="4610173" y="636262"/>
              </a:lnTo>
              <a:lnTo>
                <a:pt x="4560776" y="636262"/>
              </a:lnTo>
              <a:close/>
              <a:moveTo>
                <a:pt x="137778" y="636262"/>
              </a:moveTo>
              <a:lnTo>
                <a:pt x="137778" y="1051964"/>
              </a:lnTo>
              <a:lnTo>
                <a:pt x="232883" y="1051830"/>
              </a:lnTo>
              <a:lnTo>
                <a:pt x="838722" y="1052686"/>
              </a:lnTo>
              <a:lnTo>
                <a:pt x="841008" y="1052056"/>
              </a:lnTo>
              <a:lnTo>
                <a:pt x="1286481" y="1052686"/>
              </a:lnTo>
              <a:cubicBezTo>
                <a:pt x="1328145" y="1052419"/>
                <a:pt x="1389688" y="1003222"/>
                <a:pt x="1341560" y="924346"/>
              </a:cubicBezTo>
              <a:lnTo>
                <a:pt x="1185964" y="694724"/>
              </a:lnTo>
              <a:cubicBezTo>
                <a:pt x="1145323" y="633228"/>
                <a:pt x="1121070" y="636797"/>
                <a:pt x="1079004" y="636262"/>
              </a:cubicBezTo>
              <a:lnTo>
                <a:pt x="680642" y="636262"/>
              </a:lnTo>
              <a:lnTo>
                <a:pt x="631245" y="636262"/>
              </a:lnTo>
              <a:lnTo>
                <a:pt x="585537" y="636262"/>
              </a:lnTo>
              <a:lnTo>
                <a:pt x="232883" y="636262"/>
              </a:lnTo>
              <a:close/>
              <a:moveTo>
                <a:pt x="4451823" y="167569"/>
              </a:moveTo>
              <a:lnTo>
                <a:pt x="4451823" y="169191"/>
              </a:lnTo>
              <a:lnTo>
                <a:pt x="4430616" y="173939"/>
              </a:lnTo>
              <a:cubicBezTo>
                <a:pt x="4414214" y="180801"/>
                <a:pt x="4397991" y="195282"/>
                <a:pt x="4377670" y="226031"/>
              </a:cubicBezTo>
              <a:lnTo>
                <a:pt x="4222074" y="455653"/>
              </a:lnTo>
              <a:cubicBezTo>
                <a:pt x="4173946" y="534529"/>
                <a:pt x="4235489" y="583725"/>
                <a:pt x="4277153" y="583993"/>
              </a:cubicBezTo>
              <a:lnTo>
                <a:pt x="4402054" y="583816"/>
              </a:lnTo>
              <a:lnTo>
                <a:pt x="4402696" y="583993"/>
              </a:lnTo>
              <a:lnTo>
                <a:pt x="4615025" y="583693"/>
              </a:lnTo>
              <a:lnTo>
                <a:pt x="4632605" y="583693"/>
              </a:lnTo>
              <a:lnTo>
                <a:pt x="4655881" y="583726"/>
              </a:lnTo>
              <a:lnTo>
                <a:pt x="4655881" y="583635"/>
              </a:lnTo>
              <a:lnTo>
                <a:pt x="5008535" y="583137"/>
              </a:lnTo>
              <a:lnTo>
                <a:pt x="5103640" y="583271"/>
              </a:lnTo>
              <a:lnTo>
                <a:pt x="5103640" y="167569"/>
              </a:lnTo>
              <a:lnTo>
                <a:pt x="5008535" y="167569"/>
              </a:lnTo>
              <a:lnTo>
                <a:pt x="4637187" y="167569"/>
              </a:lnTo>
              <a:lnTo>
                <a:pt x="4637085" y="167569"/>
              </a:lnTo>
              <a:lnTo>
                <a:pt x="4610173" y="167569"/>
              </a:lnTo>
              <a:lnTo>
                <a:pt x="4561041" y="167569"/>
              </a:lnTo>
              <a:lnTo>
                <a:pt x="4560776" y="167569"/>
              </a:lnTo>
              <a:lnTo>
                <a:pt x="4484630" y="167569"/>
              </a:lnTo>
              <a:close/>
              <a:moveTo>
                <a:pt x="1060715" y="167569"/>
              </a:moveTo>
              <a:cubicBezTo>
                <a:pt x="1019051" y="167836"/>
                <a:pt x="957508" y="217033"/>
                <a:pt x="1005636" y="295909"/>
              </a:cubicBezTo>
              <a:lnTo>
                <a:pt x="1161232" y="525531"/>
              </a:lnTo>
              <a:cubicBezTo>
                <a:pt x="1201873" y="587027"/>
                <a:pt x="1226125" y="583458"/>
                <a:pt x="1268192" y="583993"/>
              </a:cubicBezTo>
              <a:lnTo>
                <a:pt x="2197083" y="583993"/>
              </a:lnTo>
              <a:lnTo>
                <a:pt x="3044336" y="583993"/>
              </a:lnTo>
              <a:lnTo>
                <a:pt x="3973226" y="583993"/>
              </a:lnTo>
              <a:cubicBezTo>
                <a:pt x="4015293" y="583458"/>
                <a:pt x="4039545" y="587027"/>
                <a:pt x="4080186" y="525531"/>
              </a:cubicBezTo>
              <a:lnTo>
                <a:pt x="4235783" y="295909"/>
              </a:lnTo>
              <a:cubicBezTo>
                <a:pt x="4283910" y="217033"/>
                <a:pt x="4222368" y="167836"/>
                <a:pt x="4180704" y="167569"/>
              </a:cubicBezTo>
              <a:lnTo>
                <a:pt x="3325638" y="168778"/>
              </a:lnTo>
              <a:lnTo>
                <a:pt x="3325638" y="167869"/>
              </a:lnTo>
              <a:lnTo>
                <a:pt x="2116616" y="167869"/>
              </a:lnTo>
              <a:lnTo>
                <a:pt x="2116616" y="169062"/>
              </a:lnTo>
              <a:close/>
              <a:moveTo>
                <a:pt x="137778" y="167569"/>
              </a:moveTo>
              <a:lnTo>
                <a:pt x="137778" y="583271"/>
              </a:lnTo>
              <a:lnTo>
                <a:pt x="232883" y="583137"/>
              </a:lnTo>
              <a:lnTo>
                <a:pt x="585537" y="583635"/>
              </a:lnTo>
              <a:lnTo>
                <a:pt x="585537" y="583726"/>
              </a:lnTo>
              <a:lnTo>
                <a:pt x="608813" y="583693"/>
              </a:lnTo>
              <a:lnTo>
                <a:pt x="626393" y="583693"/>
              </a:lnTo>
              <a:lnTo>
                <a:pt x="838722" y="583993"/>
              </a:lnTo>
              <a:lnTo>
                <a:pt x="839364" y="583816"/>
              </a:lnTo>
              <a:lnTo>
                <a:pt x="964265" y="583993"/>
              </a:lnTo>
              <a:cubicBezTo>
                <a:pt x="1005929" y="583725"/>
                <a:pt x="1067472" y="534529"/>
                <a:pt x="1019344" y="455653"/>
              </a:cubicBezTo>
              <a:lnTo>
                <a:pt x="863748" y="226031"/>
              </a:lnTo>
              <a:cubicBezTo>
                <a:pt x="843427" y="195282"/>
                <a:pt x="827204" y="180801"/>
                <a:pt x="810802" y="173939"/>
              </a:cubicBezTo>
              <a:lnTo>
                <a:pt x="789595" y="169191"/>
              </a:lnTo>
              <a:lnTo>
                <a:pt x="789595" y="167569"/>
              </a:lnTo>
              <a:lnTo>
                <a:pt x="756788" y="167569"/>
              </a:lnTo>
              <a:lnTo>
                <a:pt x="680642" y="167569"/>
              </a:lnTo>
              <a:lnTo>
                <a:pt x="680377" y="167569"/>
              </a:lnTo>
              <a:lnTo>
                <a:pt x="631245" y="167569"/>
              </a:lnTo>
              <a:lnTo>
                <a:pt x="604333" y="167569"/>
              </a:lnTo>
              <a:lnTo>
                <a:pt x="604231" y="167569"/>
              </a:lnTo>
              <a:lnTo>
                <a:pt x="232883" y="167569"/>
              </a:lnTo>
              <a:close/>
              <a:moveTo>
                <a:pt x="0" y="0"/>
              </a:moveTo>
              <a:lnTo>
                <a:pt x="5250180" y="0"/>
              </a:lnTo>
              <a:lnTo>
                <a:pt x="5250180" y="2575560"/>
              </a:lnTo>
              <a:lnTo>
                <a:pt x="0" y="2575560"/>
              </a:lnTo>
              <a:close/>
            </a:path>
          </a:pathLst>
        </a:custGeom>
        <a:gradFill>
          <a:gsLst>
            <a:gs pos="18000">
              <a:schemeClr val="bg1"/>
            </a:gs>
            <a:gs pos="100000">
              <a:srgbClr val="D8E9EC"/>
            </a:gs>
          </a:gsLst>
          <a:lin ang="4800000" scaled="0"/>
        </a:gradFill>
        <a:ln w="25400">
          <a:noFill/>
        </a:ln>
        <a:effectLst>
          <a:outerShdw blurRad="63500" sx="95000" sy="95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clientData/>
  </xdr:twoCellAnchor>
  <xdr:twoCellAnchor>
    <xdr:from>
      <xdr:col>9</xdr:col>
      <xdr:colOff>467972</xdr:colOff>
      <xdr:row>14</xdr:row>
      <xdr:rowOff>84938</xdr:rowOff>
    </xdr:from>
    <xdr:to>
      <xdr:col>12</xdr:col>
      <xdr:colOff>109834</xdr:colOff>
      <xdr:row>23</xdr:row>
      <xdr:rowOff>10035</xdr:rowOff>
    </xdr:to>
    <xdr:sp macro="" textlink="">
      <xdr:nvSpPr>
        <xdr:cNvPr id="103" name="Freeform: Shape 102">
          <a:extLst>
            <a:ext uri="{FF2B5EF4-FFF2-40B4-BE49-F238E27FC236}">
              <a16:creationId xmlns:a16="http://schemas.microsoft.com/office/drawing/2014/main" id="{8E359CAA-768A-2F69-BDF7-5E5C4904302E}"/>
            </a:ext>
          </a:extLst>
        </xdr:cNvPr>
        <xdr:cNvSpPr/>
      </xdr:nvSpPr>
      <xdr:spPr>
        <a:xfrm>
          <a:off x="5825785" y="2751938"/>
          <a:ext cx="1427799" cy="1639597"/>
        </a:xfrm>
        <a:custGeom>
          <a:avLst/>
          <a:gdLst>
            <a:gd name="connsiteX0" fmla="*/ 1470660 w 1470660"/>
            <a:gd name="connsiteY0" fmla="*/ 1562100 h 1600200"/>
            <a:gd name="connsiteX1" fmla="*/ 480060 w 1470660"/>
            <a:gd name="connsiteY1" fmla="*/ 0 h 1600200"/>
            <a:gd name="connsiteX2" fmla="*/ 0 w 1470660"/>
            <a:gd name="connsiteY2" fmla="*/ 15240 h 1600200"/>
            <a:gd name="connsiteX3" fmla="*/ 7620 w 1470660"/>
            <a:gd name="connsiteY3" fmla="*/ 1600200 h 1600200"/>
            <a:gd name="connsiteX4" fmla="*/ 1470660 w 1470660"/>
            <a:gd name="connsiteY4" fmla="*/ 1562100 h 1600200"/>
            <a:gd name="connsiteX0" fmla="*/ 1470660 w 1470660"/>
            <a:gd name="connsiteY0" fmla="*/ 1562100 h 1562100"/>
            <a:gd name="connsiteX1" fmla="*/ 480060 w 1470660"/>
            <a:gd name="connsiteY1" fmla="*/ 0 h 1562100"/>
            <a:gd name="connsiteX2" fmla="*/ 0 w 1470660"/>
            <a:gd name="connsiteY2" fmla="*/ 15240 h 1562100"/>
            <a:gd name="connsiteX3" fmla="*/ 10862 w 1470660"/>
            <a:gd name="connsiteY3" fmla="*/ 1541405 h 1562100"/>
            <a:gd name="connsiteX4" fmla="*/ 1470660 w 1470660"/>
            <a:gd name="connsiteY4" fmla="*/ 1562100 h 1562100"/>
            <a:gd name="connsiteX0" fmla="*/ 1470660 w 1470660"/>
            <a:gd name="connsiteY0" fmla="*/ 1562100 h 1570802"/>
            <a:gd name="connsiteX1" fmla="*/ 480060 w 1470660"/>
            <a:gd name="connsiteY1" fmla="*/ 0 h 1570802"/>
            <a:gd name="connsiteX2" fmla="*/ 0 w 1470660"/>
            <a:gd name="connsiteY2" fmla="*/ 15240 h 1570802"/>
            <a:gd name="connsiteX3" fmla="*/ 17347 w 1470660"/>
            <a:gd name="connsiteY3" fmla="*/ 1570802 h 1570802"/>
            <a:gd name="connsiteX4" fmla="*/ 1470660 w 1470660"/>
            <a:gd name="connsiteY4" fmla="*/ 1562100 h 1570802"/>
            <a:gd name="connsiteX0" fmla="*/ 1470660 w 1470660"/>
            <a:gd name="connsiteY0" fmla="*/ 1569725 h 1578427"/>
            <a:gd name="connsiteX1" fmla="*/ 480060 w 1470660"/>
            <a:gd name="connsiteY1" fmla="*/ 7625 h 1578427"/>
            <a:gd name="connsiteX2" fmla="*/ 0 w 1470660"/>
            <a:gd name="connsiteY2" fmla="*/ 0 h 1578427"/>
            <a:gd name="connsiteX3" fmla="*/ 17347 w 1470660"/>
            <a:gd name="connsiteY3" fmla="*/ 1578427 h 1578427"/>
            <a:gd name="connsiteX4" fmla="*/ 1470660 w 1470660"/>
            <a:gd name="connsiteY4" fmla="*/ 1569725 h 1578427"/>
            <a:gd name="connsiteX0" fmla="*/ 1470660 w 1470660"/>
            <a:gd name="connsiteY0" fmla="*/ 1562100 h 1570802"/>
            <a:gd name="connsiteX1" fmla="*/ 480060 w 1470660"/>
            <a:gd name="connsiteY1" fmla="*/ 0 h 1570802"/>
            <a:gd name="connsiteX2" fmla="*/ 0 w 1470660"/>
            <a:gd name="connsiteY2" fmla="*/ 5440 h 1570802"/>
            <a:gd name="connsiteX3" fmla="*/ 17347 w 1470660"/>
            <a:gd name="connsiteY3" fmla="*/ 1570802 h 1570802"/>
            <a:gd name="connsiteX4" fmla="*/ 1470660 w 1470660"/>
            <a:gd name="connsiteY4" fmla="*/ 1562100 h 157080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70660" h="1570802">
              <a:moveTo>
                <a:pt x="1470660" y="1562100"/>
              </a:moveTo>
              <a:lnTo>
                <a:pt x="480060" y="0"/>
              </a:lnTo>
              <a:lnTo>
                <a:pt x="0" y="5440"/>
              </a:lnTo>
              <a:cubicBezTo>
                <a:pt x="3621" y="514162"/>
                <a:pt x="13726" y="1062080"/>
                <a:pt x="17347" y="1570802"/>
              </a:cubicBezTo>
              <a:lnTo>
                <a:pt x="1470660" y="1562100"/>
              </a:lnTo>
              <a:close/>
            </a:path>
          </a:pathLst>
        </a:custGeom>
        <a:gradFill>
          <a:gsLst>
            <a:gs pos="32000">
              <a:schemeClr val="bg1">
                <a:alpha val="60000"/>
              </a:schemeClr>
            </a:gs>
            <a:gs pos="98000">
              <a:srgbClr val="D8E9EC">
                <a:alpha val="60000"/>
              </a:srgbClr>
            </a:gs>
          </a:gsLst>
          <a:lin ang="4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383526</xdr:colOff>
      <xdr:row>14</xdr:row>
      <xdr:rowOff>84938</xdr:rowOff>
    </xdr:from>
    <xdr:to>
      <xdr:col>15</xdr:col>
      <xdr:colOff>23984</xdr:colOff>
      <xdr:row>23</xdr:row>
      <xdr:rowOff>10035</xdr:rowOff>
    </xdr:to>
    <xdr:sp macro="" textlink="">
      <xdr:nvSpPr>
        <xdr:cNvPr id="104" name="Freeform: Shape 103">
          <a:extLst>
            <a:ext uri="{FF2B5EF4-FFF2-40B4-BE49-F238E27FC236}">
              <a16:creationId xmlns:a16="http://schemas.microsoft.com/office/drawing/2014/main" id="{276318C5-0443-B200-95C8-CEF3C384C6D8}"/>
            </a:ext>
          </a:extLst>
        </xdr:cNvPr>
        <xdr:cNvSpPr/>
      </xdr:nvSpPr>
      <xdr:spPr>
        <a:xfrm flipH="1">
          <a:off x="7527276" y="2751938"/>
          <a:ext cx="1426396" cy="1639597"/>
        </a:xfrm>
        <a:custGeom>
          <a:avLst/>
          <a:gdLst>
            <a:gd name="connsiteX0" fmla="*/ 1470660 w 1470660"/>
            <a:gd name="connsiteY0" fmla="*/ 1562100 h 1600200"/>
            <a:gd name="connsiteX1" fmla="*/ 480060 w 1470660"/>
            <a:gd name="connsiteY1" fmla="*/ 0 h 1600200"/>
            <a:gd name="connsiteX2" fmla="*/ 0 w 1470660"/>
            <a:gd name="connsiteY2" fmla="*/ 15240 h 1600200"/>
            <a:gd name="connsiteX3" fmla="*/ 7620 w 1470660"/>
            <a:gd name="connsiteY3" fmla="*/ 1600200 h 1600200"/>
            <a:gd name="connsiteX4" fmla="*/ 1470660 w 1470660"/>
            <a:gd name="connsiteY4" fmla="*/ 1562100 h 1600200"/>
            <a:gd name="connsiteX0" fmla="*/ 1470660 w 1470660"/>
            <a:gd name="connsiteY0" fmla="*/ 1562100 h 1562100"/>
            <a:gd name="connsiteX1" fmla="*/ 480060 w 1470660"/>
            <a:gd name="connsiteY1" fmla="*/ 0 h 1562100"/>
            <a:gd name="connsiteX2" fmla="*/ 0 w 1470660"/>
            <a:gd name="connsiteY2" fmla="*/ 15240 h 1562100"/>
            <a:gd name="connsiteX3" fmla="*/ 10862 w 1470660"/>
            <a:gd name="connsiteY3" fmla="*/ 1541405 h 1562100"/>
            <a:gd name="connsiteX4" fmla="*/ 1470660 w 1470660"/>
            <a:gd name="connsiteY4" fmla="*/ 1562100 h 1562100"/>
            <a:gd name="connsiteX0" fmla="*/ 1470660 w 1470660"/>
            <a:gd name="connsiteY0" fmla="*/ 1562100 h 1570802"/>
            <a:gd name="connsiteX1" fmla="*/ 480060 w 1470660"/>
            <a:gd name="connsiteY1" fmla="*/ 0 h 1570802"/>
            <a:gd name="connsiteX2" fmla="*/ 0 w 1470660"/>
            <a:gd name="connsiteY2" fmla="*/ 15240 h 1570802"/>
            <a:gd name="connsiteX3" fmla="*/ 17347 w 1470660"/>
            <a:gd name="connsiteY3" fmla="*/ 1570802 h 1570802"/>
            <a:gd name="connsiteX4" fmla="*/ 1470660 w 1470660"/>
            <a:gd name="connsiteY4" fmla="*/ 1562100 h 1570802"/>
            <a:gd name="connsiteX0" fmla="*/ 1470660 w 1470660"/>
            <a:gd name="connsiteY0" fmla="*/ 1569725 h 1578427"/>
            <a:gd name="connsiteX1" fmla="*/ 480060 w 1470660"/>
            <a:gd name="connsiteY1" fmla="*/ 7625 h 1578427"/>
            <a:gd name="connsiteX2" fmla="*/ 0 w 1470660"/>
            <a:gd name="connsiteY2" fmla="*/ 0 h 1578427"/>
            <a:gd name="connsiteX3" fmla="*/ 17347 w 1470660"/>
            <a:gd name="connsiteY3" fmla="*/ 1578427 h 1578427"/>
            <a:gd name="connsiteX4" fmla="*/ 1470660 w 1470660"/>
            <a:gd name="connsiteY4" fmla="*/ 1569725 h 1578427"/>
            <a:gd name="connsiteX0" fmla="*/ 1470660 w 1470660"/>
            <a:gd name="connsiteY0" fmla="*/ 1562100 h 1570802"/>
            <a:gd name="connsiteX1" fmla="*/ 480060 w 1470660"/>
            <a:gd name="connsiteY1" fmla="*/ 0 h 1570802"/>
            <a:gd name="connsiteX2" fmla="*/ 0 w 1470660"/>
            <a:gd name="connsiteY2" fmla="*/ 5440 h 1570802"/>
            <a:gd name="connsiteX3" fmla="*/ 17347 w 1470660"/>
            <a:gd name="connsiteY3" fmla="*/ 1570802 h 1570802"/>
            <a:gd name="connsiteX4" fmla="*/ 1470660 w 1470660"/>
            <a:gd name="connsiteY4" fmla="*/ 1562100 h 157080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470660" h="1570802">
              <a:moveTo>
                <a:pt x="1470660" y="1562100"/>
              </a:moveTo>
              <a:lnTo>
                <a:pt x="480060" y="0"/>
              </a:lnTo>
              <a:lnTo>
                <a:pt x="0" y="5440"/>
              </a:lnTo>
              <a:cubicBezTo>
                <a:pt x="3621" y="514162"/>
                <a:pt x="13726" y="1062080"/>
                <a:pt x="17347" y="1570802"/>
              </a:cubicBezTo>
              <a:lnTo>
                <a:pt x="1470660" y="1562100"/>
              </a:lnTo>
              <a:close/>
            </a:path>
          </a:pathLst>
        </a:custGeom>
        <a:gradFill>
          <a:gsLst>
            <a:gs pos="0">
              <a:schemeClr val="bg1">
                <a:alpha val="60000"/>
              </a:schemeClr>
            </a:gs>
            <a:gs pos="93000">
              <a:srgbClr val="D8E9EC">
                <a:alpha val="60000"/>
              </a:srgbClr>
            </a:gs>
          </a:gsLst>
          <a:lin ang="48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200115</xdr:colOff>
      <xdr:row>14</xdr:row>
      <xdr:rowOff>178673</xdr:rowOff>
    </xdr:from>
    <xdr:to>
      <xdr:col>9</xdr:col>
      <xdr:colOff>498783</xdr:colOff>
      <xdr:row>16</xdr:row>
      <xdr:rowOff>35265</xdr:rowOff>
    </xdr:to>
    <xdr:sp macro="" textlink="Processing!M11">
      <xdr:nvSpPr>
        <xdr:cNvPr id="105" name="TextBox 104">
          <a:extLst>
            <a:ext uri="{FF2B5EF4-FFF2-40B4-BE49-F238E27FC236}">
              <a16:creationId xmlns:a16="http://schemas.microsoft.com/office/drawing/2014/main" id="{50D32CEF-A9A5-0EC3-2DFC-13642840D388}"/>
            </a:ext>
          </a:extLst>
        </xdr:cNvPr>
        <xdr:cNvSpPr txBox="1"/>
      </xdr:nvSpPr>
      <xdr:spPr>
        <a:xfrm>
          <a:off x="4962615" y="2845673"/>
          <a:ext cx="893981" cy="237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9EDA97A4-73E0-488E-9C09-A701CE4217F0}" type="TxLink">
            <a:rPr lang="en-US" sz="1100" b="0" i="0" u="none" strike="noStrike">
              <a:solidFill>
                <a:srgbClr val="000000"/>
              </a:solidFill>
              <a:latin typeface="Aptos Narrow"/>
              <a:ea typeface="+mn-ea"/>
              <a:cs typeface="+mn-cs"/>
            </a:rPr>
            <a:pPr marL="0" indent="0" algn="r"/>
            <a:t>Awareness</a:t>
          </a:fld>
          <a:endParaRPr lang="ru-RU" sz="1600" b="1" i="0" u="none" strike="noStrike">
            <a:solidFill>
              <a:srgbClr val="000000"/>
            </a:solidFill>
            <a:latin typeface="Aptos Narrow"/>
            <a:ea typeface="+mn-ea"/>
            <a:cs typeface="+mn-cs"/>
          </a:endParaRPr>
        </a:p>
      </xdr:txBody>
    </xdr:sp>
    <xdr:clientData/>
  </xdr:twoCellAnchor>
  <xdr:twoCellAnchor>
    <xdr:from>
      <xdr:col>8</xdr:col>
      <xdr:colOff>200115</xdr:colOff>
      <xdr:row>16</xdr:row>
      <xdr:rowOff>105786</xdr:rowOff>
    </xdr:from>
    <xdr:to>
      <xdr:col>9</xdr:col>
      <xdr:colOff>498783</xdr:colOff>
      <xdr:row>17</xdr:row>
      <xdr:rowOff>152878</xdr:rowOff>
    </xdr:to>
    <xdr:sp macro="" textlink="Processing!M10">
      <xdr:nvSpPr>
        <xdr:cNvPr id="106" name="TextBox 105">
          <a:extLst>
            <a:ext uri="{FF2B5EF4-FFF2-40B4-BE49-F238E27FC236}">
              <a16:creationId xmlns:a16="http://schemas.microsoft.com/office/drawing/2014/main" id="{B2273F00-6FF2-C901-6698-7A5220E150B0}"/>
            </a:ext>
          </a:extLst>
        </xdr:cNvPr>
        <xdr:cNvSpPr txBox="1"/>
      </xdr:nvSpPr>
      <xdr:spPr>
        <a:xfrm>
          <a:off x="4962615" y="3153786"/>
          <a:ext cx="893981" cy="237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97233C3A-312A-4A1F-ADB2-88291E4BD5AF}" type="TxLink">
            <a:rPr lang="en-US" sz="1100" b="0" i="0" u="none" strike="noStrike">
              <a:solidFill>
                <a:srgbClr val="000000"/>
              </a:solidFill>
              <a:latin typeface="Aptos Narrow"/>
              <a:ea typeface="+mn-ea"/>
              <a:cs typeface="+mn-cs"/>
            </a:rPr>
            <a:pPr marL="0" indent="0" algn="r"/>
            <a:t>Interest</a:t>
          </a:fld>
          <a:endParaRPr lang="ru-RU" sz="1600" b="1" i="0" u="none" strike="noStrike">
            <a:solidFill>
              <a:srgbClr val="000000"/>
            </a:solidFill>
            <a:latin typeface="Aptos Narrow"/>
            <a:ea typeface="+mn-ea"/>
            <a:cs typeface="+mn-cs"/>
          </a:endParaRPr>
        </a:p>
      </xdr:txBody>
    </xdr:sp>
    <xdr:clientData/>
  </xdr:twoCellAnchor>
  <xdr:twoCellAnchor>
    <xdr:from>
      <xdr:col>8</xdr:col>
      <xdr:colOff>200115</xdr:colOff>
      <xdr:row>18</xdr:row>
      <xdr:rowOff>37868</xdr:rowOff>
    </xdr:from>
    <xdr:to>
      <xdr:col>9</xdr:col>
      <xdr:colOff>498783</xdr:colOff>
      <xdr:row>19</xdr:row>
      <xdr:rowOff>84960</xdr:rowOff>
    </xdr:to>
    <xdr:sp macro="" textlink="Processing!M9">
      <xdr:nvSpPr>
        <xdr:cNvPr id="107" name="TextBox 106">
          <a:extLst>
            <a:ext uri="{FF2B5EF4-FFF2-40B4-BE49-F238E27FC236}">
              <a16:creationId xmlns:a16="http://schemas.microsoft.com/office/drawing/2014/main" id="{D656E3C6-EAA5-6EF8-EB33-F9A8D6C08214}"/>
            </a:ext>
          </a:extLst>
        </xdr:cNvPr>
        <xdr:cNvSpPr txBox="1"/>
      </xdr:nvSpPr>
      <xdr:spPr>
        <a:xfrm>
          <a:off x="4962615" y="3466868"/>
          <a:ext cx="893981" cy="237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E3ABE494-9D28-4263-95E7-0F89392C183B}" type="TxLink">
            <a:rPr lang="en-US" sz="1100" b="0" i="0" u="none" strike="noStrike">
              <a:solidFill>
                <a:srgbClr val="000000"/>
              </a:solidFill>
              <a:latin typeface="Aptos Narrow"/>
              <a:ea typeface="+mn-ea"/>
              <a:cs typeface="+mn-cs"/>
            </a:rPr>
            <a:pPr marL="0" indent="0" algn="r"/>
            <a:t>Desire</a:t>
          </a:fld>
          <a:endParaRPr lang="ru-RU" sz="1600" b="1" i="0" u="none" strike="noStrike">
            <a:solidFill>
              <a:srgbClr val="000000"/>
            </a:solidFill>
            <a:latin typeface="Aptos Narrow"/>
            <a:ea typeface="+mn-ea"/>
            <a:cs typeface="+mn-cs"/>
          </a:endParaRPr>
        </a:p>
      </xdr:txBody>
    </xdr:sp>
    <xdr:clientData/>
  </xdr:twoCellAnchor>
  <xdr:twoCellAnchor>
    <xdr:from>
      <xdr:col>8</xdr:col>
      <xdr:colOff>200115</xdr:colOff>
      <xdr:row>19</xdr:row>
      <xdr:rowOff>155481</xdr:rowOff>
    </xdr:from>
    <xdr:to>
      <xdr:col>9</xdr:col>
      <xdr:colOff>498783</xdr:colOff>
      <xdr:row>21</xdr:row>
      <xdr:rowOff>17042</xdr:rowOff>
    </xdr:to>
    <xdr:sp macro="" textlink="Processing!M8">
      <xdr:nvSpPr>
        <xdr:cNvPr id="108" name="TextBox 107">
          <a:extLst>
            <a:ext uri="{FF2B5EF4-FFF2-40B4-BE49-F238E27FC236}">
              <a16:creationId xmlns:a16="http://schemas.microsoft.com/office/drawing/2014/main" id="{433FDEA4-85E5-1F27-8C4B-31BCAF953F9D}"/>
            </a:ext>
          </a:extLst>
        </xdr:cNvPr>
        <xdr:cNvSpPr txBox="1"/>
      </xdr:nvSpPr>
      <xdr:spPr>
        <a:xfrm>
          <a:off x="4962615" y="3774981"/>
          <a:ext cx="893981" cy="242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A91DB92-585A-49BE-861F-E9B96191BC1C}" type="TxLink">
            <a:rPr lang="en-US" sz="1100" b="0" i="0" u="none" strike="noStrike">
              <a:solidFill>
                <a:srgbClr val="000000"/>
              </a:solidFill>
              <a:latin typeface="Aptos Narrow"/>
              <a:ea typeface="+mn-ea"/>
              <a:cs typeface="+mn-cs"/>
            </a:rPr>
            <a:pPr marL="0" indent="0" algn="r"/>
            <a:t>Action</a:t>
          </a:fld>
          <a:endParaRPr lang="ru-RU" sz="1600" b="1" i="0" u="none" strike="noStrike">
            <a:solidFill>
              <a:srgbClr val="000000"/>
            </a:solidFill>
            <a:latin typeface="Aptos Narrow"/>
            <a:ea typeface="+mn-ea"/>
            <a:cs typeface="+mn-cs"/>
          </a:endParaRPr>
        </a:p>
      </xdr:txBody>
    </xdr:sp>
    <xdr:clientData/>
  </xdr:twoCellAnchor>
  <xdr:twoCellAnchor>
    <xdr:from>
      <xdr:col>8</xdr:col>
      <xdr:colOff>200115</xdr:colOff>
      <xdr:row>21</xdr:row>
      <xdr:rowOff>87564</xdr:rowOff>
    </xdr:from>
    <xdr:to>
      <xdr:col>9</xdr:col>
      <xdr:colOff>498783</xdr:colOff>
      <xdr:row>22</xdr:row>
      <xdr:rowOff>134655</xdr:rowOff>
    </xdr:to>
    <xdr:sp macro="" textlink="Processing!M7">
      <xdr:nvSpPr>
        <xdr:cNvPr id="109" name="TextBox 108">
          <a:extLst>
            <a:ext uri="{FF2B5EF4-FFF2-40B4-BE49-F238E27FC236}">
              <a16:creationId xmlns:a16="http://schemas.microsoft.com/office/drawing/2014/main" id="{8B1A9CFF-BD0F-6DAD-657B-714C65347B76}"/>
            </a:ext>
          </a:extLst>
        </xdr:cNvPr>
        <xdr:cNvSpPr txBox="1"/>
      </xdr:nvSpPr>
      <xdr:spPr>
        <a:xfrm>
          <a:off x="4962615" y="4088064"/>
          <a:ext cx="893981" cy="237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A610177-4A32-4F8F-964D-5FBAD51C5555}" type="TxLink">
            <a:rPr lang="en-US" sz="1100" b="0" i="0" u="none" strike="noStrike">
              <a:solidFill>
                <a:srgbClr val="000000"/>
              </a:solidFill>
              <a:latin typeface="Aptos Narrow"/>
              <a:ea typeface="+mn-ea"/>
              <a:cs typeface="+mn-cs"/>
            </a:rPr>
            <a:pPr marL="0" indent="0" algn="r"/>
            <a:t>Checkout</a:t>
          </a:fld>
          <a:endParaRPr lang="ru-RU" sz="1600" b="1" i="0" u="none" strike="noStrike">
            <a:solidFill>
              <a:srgbClr val="000000"/>
            </a:solidFill>
            <a:latin typeface="Aptos Narrow"/>
            <a:ea typeface="+mn-ea"/>
            <a:cs typeface="+mn-cs"/>
          </a:endParaRPr>
        </a:p>
      </xdr:txBody>
    </xdr:sp>
    <xdr:clientData/>
  </xdr:twoCellAnchor>
  <xdr:twoCellAnchor>
    <xdr:from>
      <xdr:col>15</xdr:col>
      <xdr:colOff>3906</xdr:colOff>
      <xdr:row>14</xdr:row>
      <xdr:rowOff>178673</xdr:rowOff>
    </xdr:from>
    <xdr:to>
      <xdr:col>16</xdr:col>
      <xdr:colOff>303978</xdr:colOff>
      <xdr:row>16</xdr:row>
      <xdr:rowOff>35265</xdr:rowOff>
    </xdr:to>
    <xdr:sp macro="" textlink="Processing!O11">
      <xdr:nvSpPr>
        <xdr:cNvPr id="110" name="TextBox 109">
          <a:extLst>
            <a:ext uri="{FF2B5EF4-FFF2-40B4-BE49-F238E27FC236}">
              <a16:creationId xmlns:a16="http://schemas.microsoft.com/office/drawing/2014/main" id="{666FF663-B8FA-3B7D-06D7-DD62DC141768}"/>
            </a:ext>
          </a:extLst>
        </xdr:cNvPr>
        <xdr:cNvSpPr txBox="1"/>
      </xdr:nvSpPr>
      <xdr:spPr>
        <a:xfrm>
          <a:off x="8933594" y="2845673"/>
          <a:ext cx="895384" cy="237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FE3B0A5-DFA0-4737-9BE4-08BCF941FBE4}" type="TxLink">
            <a:rPr lang="en-US" sz="1400" b="0" i="0" u="none" strike="noStrike">
              <a:solidFill>
                <a:srgbClr val="000000"/>
              </a:solidFill>
              <a:latin typeface="Aptos Narrow"/>
              <a:ea typeface="+mn-ea"/>
              <a:cs typeface="+mn-cs"/>
            </a:rPr>
            <a:pPr marL="0" indent="0" algn="l"/>
            <a:t>48%</a:t>
          </a:fld>
          <a:endParaRPr lang="ru-RU" sz="2000" b="1" i="0" u="none" strike="noStrike">
            <a:solidFill>
              <a:srgbClr val="000000"/>
            </a:solidFill>
            <a:latin typeface="Aptos Narrow"/>
            <a:ea typeface="+mn-ea"/>
            <a:cs typeface="+mn-cs"/>
          </a:endParaRPr>
        </a:p>
      </xdr:txBody>
    </xdr:sp>
    <xdr:clientData/>
  </xdr:twoCellAnchor>
  <xdr:twoCellAnchor>
    <xdr:from>
      <xdr:col>15</xdr:col>
      <xdr:colOff>3906</xdr:colOff>
      <xdr:row>16</xdr:row>
      <xdr:rowOff>105786</xdr:rowOff>
    </xdr:from>
    <xdr:to>
      <xdr:col>16</xdr:col>
      <xdr:colOff>303978</xdr:colOff>
      <xdr:row>17</xdr:row>
      <xdr:rowOff>152878</xdr:rowOff>
    </xdr:to>
    <xdr:sp macro="" textlink="Processing!O10">
      <xdr:nvSpPr>
        <xdr:cNvPr id="111" name="TextBox 110">
          <a:extLst>
            <a:ext uri="{FF2B5EF4-FFF2-40B4-BE49-F238E27FC236}">
              <a16:creationId xmlns:a16="http://schemas.microsoft.com/office/drawing/2014/main" id="{8ED70AF4-27F7-C307-B8BC-382B9D335D29}"/>
            </a:ext>
          </a:extLst>
        </xdr:cNvPr>
        <xdr:cNvSpPr txBox="1"/>
      </xdr:nvSpPr>
      <xdr:spPr>
        <a:xfrm>
          <a:off x="8933594" y="3153786"/>
          <a:ext cx="895384" cy="237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DCDD064-8542-471D-B6CA-6FA3C1B1C233}" type="TxLink">
            <a:rPr lang="en-US" sz="1400" b="0" i="0" u="none" strike="noStrike">
              <a:solidFill>
                <a:srgbClr val="000000"/>
              </a:solidFill>
              <a:latin typeface="Aptos Narrow"/>
              <a:ea typeface="+mn-ea"/>
              <a:cs typeface="+mn-cs"/>
            </a:rPr>
            <a:pPr marL="0" indent="0" algn="l"/>
            <a:t>58%</a:t>
          </a:fld>
          <a:endParaRPr lang="ru-RU" sz="2000" b="1" i="0" u="none" strike="noStrike">
            <a:solidFill>
              <a:srgbClr val="000000"/>
            </a:solidFill>
            <a:latin typeface="Aptos Narrow"/>
            <a:ea typeface="+mn-ea"/>
            <a:cs typeface="+mn-cs"/>
          </a:endParaRPr>
        </a:p>
      </xdr:txBody>
    </xdr:sp>
    <xdr:clientData/>
  </xdr:twoCellAnchor>
  <xdr:twoCellAnchor>
    <xdr:from>
      <xdr:col>15</xdr:col>
      <xdr:colOff>3906</xdr:colOff>
      <xdr:row>18</xdr:row>
      <xdr:rowOff>37868</xdr:rowOff>
    </xdr:from>
    <xdr:to>
      <xdr:col>16</xdr:col>
      <xdr:colOff>303978</xdr:colOff>
      <xdr:row>19</xdr:row>
      <xdr:rowOff>84960</xdr:rowOff>
    </xdr:to>
    <xdr:sp macro="" textlink="Processing!O9">
      <xdr:nvSpPr>
        <xdr:cNvPr id="112" name="TextBox 111">
          <a:extLst>
            <a:ext uri="{FF2B5EF4-FFF2-40B4-BE49-F238E27FC236}">
              <a16:creationId xmlns:a16="http://schemas.microsoft.com/office/drawing/2014/main" id="{BF114E32-9283-669C-2302-FAC6265E636C}"/>
            </a:ext>
          </a:extLst>
        </xdr:cNvPr>
        <xdr:cNvSpPr txBox="1"/>
      </xdr:nvSpPr>
      <xdr:spPr>
        <a:xfrm>
          <a:off x="8933594" y="3466868"/>
          <a:ext cx="895384" cy="237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499F8EE-A184-42D6-A61A-CC09022BF57C}" type="TxLink">
            <a:rPr lang="en-US" sz="1400" b="0" i="0" u="none" strike="noStrike">
              <a:solidFill>
                <a:srgbClr val="000000"/>
              </a:solidFill>
              <a:latin typeface="Aptos Narrow"/>
              <a:ea typeface="+mn-ea"/>
              <a:cs typeface="+mn-cs"/>
            </a:rPr>
            <a:pPr marL="0" indent="0" algn="l"/>
            <a:t>58%</a:t>
          </a:fld>
          <a:endParaRPr lang="ru-RU" sz="2000" b="1" i="0" u="none" strike="noStrike">
            <a:solidFill>
              <a:srgbClr val="000000"/>
            </a:solidFill>
            <a:latin typeface="Aptos Narrow"/>
            <a:ea typeface="+mn-ea"/>
            <a:cs typeface="+mn-cs"/>
          </a:endParaRPr>
        </a:p>
      </xdr:txBody>
    </xdr:sp>
    <xdr:clientData/>
  </xdr:twoCellAnchor>
  <xdr:twoCellAnchor>
    <xdr:from>
      <xdr:col>15</xdr:col>
      <xdr:colOff>3906</xdr:colOff>
      <xdr:row>19</xdr:row>
      <xdr:rowOff>155481</xdr:rowOff>
    </xdr:from>
    <xdr:to>
      <xdr:col>16</xdr:col>
      <xdr:colOff>303978</xdr:colOff>
      <xdr:row>21</xdr:row>
      <xdr:rowOff>17042</xdr:rowOff>
    </xdr:to>
    <xdr:sp macro="" textlink="Processing!O8">
      <xdr:nvSpPr>
        <xdr:cNvPr id="113" name="TextBox 112">
          <a:extLst>
            <a:ext uri="{FF2B5EF4-FFF2-40B4-BE49-F238E27FC236}">
              <a16:creationId xmlns:a16="http://schemas.microsoft.com/office/drawing/2014/main" id="{CE90355D-ECEE-0C5D-E47F-8740F2BD2900}"/>
            </a:ext>
          </a:extLst>
        </xdr:cNvPr>
        <xdr:cNvSpPr txBox="1"/>
      </xdr:nvSpPr>
      <xdr:spPr>
        <a:xfrm>
          <a:off x="8933594" y="3774981"/>
          <a:ext cx="895384" cy="242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D524365-99C6-4977-B66F-C4AA479FC5B9}" type="TxLink">
            <a:rPr lang="en-US" sz="1400" b="0" i="0" u="none" strike="noStrike">
              <a:solidFill>
                <a:srgbClr val="000000"/>
              </a:solidFill>
              <a:latin typeface="Aptos Narrow"/>
              <a:ea typeface="+mn-ea"/>
              <a:cs typeface="+mn-cs"/>
            </a:rPr>
            <a:pPr marL="0" indent="0" algn="l"/>
            <a:t>72%</a:t>
          </a:fld>
          <a:endParaRPr lang="ru-RU" sz="2000" b="1" i="0" u="none" strike="noStrike">
            <a:solidFill>
              <a:srgbClr val="000000"/>
            </a:solidFill>
            <a:latin typeface="Aptos Narrow"/>
            <a:ea typeface="+mn-ea"/>
            <a:cs typeface="+mn-cs"/>
          </a:endParaRPr>
        </a:p>
      </xdr:txBody>
    </xdr:sp>
    <xdr:clientData/>
  </xdr:twoCellAnchor>
  <xdr:twoCellAnchor>
    <xdr:from>
      <xdr:col>15</xdr:col>
      <xdr:colOff>3906</xdr:colOff>
      <xdr:row>21</xdr:row>
      <xdr:rowOff>87564</xdr:rowOff>
    </xdr:from>
    <xdr:to>
      <xdr:col>16</xdr:col>
      <xdr:colOff>303978</xdr:colOff>
      <xdr:row>22</xdr:row>
      <xdr:rowOff>134655</xdr:rowOff>
    </xdr:to>
    <xdr:sp macro="" textlink="Processing!O7">
      <xdr:nvSpPr>
        <xdr:cNvPr id="114" name="TextBox 113">
          <a:extLst>
            <a:ext uri="{FF2B5EF4-FFF2-40B4-BE49-F238E27FC236}">
              <a16:creationId xmlns:a16="http://schemas.microsoft.com/office/drawing/2014/main" id="{04016F34-9240-4B08-39EF-374A338901C6}"/>
            </a:ext>
          </a:extLst>
        </xdr:cNvPr>
        <xdr:cNvSpPr txBox="1"/>
      </xdr:nvSpPr>
      <xdr:spPr>
        <a:xfrm>
          <a:off x="8933594" y="4088064"/>
          <a:ext cx="895384" cy="237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F8B208E-AB1A-45CB-B7A6-D6CDFD2E1FF9}" type="TxLink">
            <a:rPr lang="en-US" sz="1400" b="0" i="0" u="none" strike="noStrike">
              <a:solidFill>
                <a:srgbClr val="000000"/>
              </a:solidFill>
              <a:latin typeface="Aptos Narrow"/>
              <a:ea typeface="+mn-ea"/>
              <a:cs typeface="+mn-cs"/>
            </a:rPr>
            <a:pPr marL="0" indent="0" algn="l"/>
            <a:t>90%</a:t>
          </a:fld>
          <a:endParaRPr lang="ru-RU" sz="2000" b="1" i="0" u="none" strike="noStrike">
            <a:solidFill>
              <a:srgbClr val="000000"/>
            </a:solidFill>
            <a:latin typeface="Aptos Narrow"/>
            <a:ea typeface="+mn-ea"/>
            <a:cs typeface="+mn-cs"/>
          </a:endParaRPr>
        </a:p>
      </xdr:txBody>
    </xdr:sp>
    <xdr:clientData/>
  </xdr:twoCellAnchor>
  <xdr:twoCellAnchor>
    <xdr:from>
      <xdr:col>12</xdr:col>
      <xdr:colOff>133688</xdr:colOff>
      <xdr:row>11</xdr:row>
      <xdr:rowOff>14371</xdr:rowOff>
    </xdr:from>
    <xdr:to>
      <xdr:col>12</xdr:col>
      <xdr:colOff>362288</xdr:colOff>
      <xdr:row>12</xdr:row>
      <xdr:rowOff>14371</xdr:rowOff>
    </xdr:to>
    <xdr:sp macro="" textlink="">
      <xdr:nvSpPr>
        <xdr:cNvPr id="115" name="Arrow: Up 114">
          <a:extLst>
            <a:ext uri="{FF2B5EF4-FFF2-40B4-BE49-F238E27FC236}">
              <a16:creationId xmlns:a16="http://schemas.microsoft.com/office/drawing/2014/main" id="{F78431A2-E55C-4479-BC4F-C729705A6AAE}"/>
            </a:ext>
          </a:extLst>
        </xdr:cNvPr>
        <xdr:cNvSpPr/>
      </xdr:nvSpPr>
      <xdr:spPr>
        <a:xfrm rot="5400000">
          <a:off x="7296488" y="2090821"/>
          <a:ext cx="190500" cy="228600"/>
        </a:xfrm>
        <a:prstGeom prst="upArrow">
          <a:avLst/>
        </a:prstGeom>
        <a:solidFill>
          <a:srgbClr val="00C5A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434676</xdr:colOff>
      <xdr:row>12</xdr:row>
      <xdr:rowOff>79141</xdr:rowOff>
    </xdr:from>
    <xdr:to>
      <xdr:col>12</xdr:col>
      <xdr:colOff>289898</xdr:colOff>
      <xdr:row>14</xdr:row>
      <xdr:rowOff>48661</xdr:rowOff>
    </xdr:to>
    <xdr:sp macro="" textlink="Processing!N1">
      <xdr:nvSpPr>
        <xdr:cNvPr id="116" name="TextBox 115">
          <a:extLst>
            <a:ext uri="{FF2B5EF4-FFF2-40B4-BE49-F238E27FC236}">
              <a16:creationId xmlns:a16="http://schemas.microsoft.com/office/drawing/2014/main" id="{B7CBF3A2-4F45-E53F-6EA8-D2F02F545A06}"/>
            </a:ext>
          </a:extLst>
        </xdr:cNvPr>
        <xdr:cNvSpPr txBox="1"/>
      </xdr:nvSpPr>
      <xdr:spPr>
        <a:xfrm>
          <a:off x="5792489" y="2365141"/>
          <a:ext cx="1641159"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A160D-5D43-474C-866F-97D1ECC08D13}" type="TxLink">
            <a:rPr lang="en-US" sz="1200" b="1" i="0" u="none" strike="noStrike">
              <a:solidFill>
                <a:srgbClr val="000000"/>
              </a:solidFill>
              <a:latin typeface="Aptos Narrow"/>
            </a:rPr>
            <a:pPr algn="ctr"/>
            <a:t>Conversion</a:t>
          </a:fld>
          <a:endParaRPr lang="ru-RU" sz="1800" b="1">
            <a:solidFill>
              <a:schemeClr val="bg1"/>
            </a:solidFill>
          </a:endParaRPr>
        </a:p>
      </xdr:txBody>
    </xdr:sp>
    <xdr:clientData/>
  </xdr:twoCellAnchor>
  <xdr:twoCellAnchor>
    <xdr:from>
      <xdr:col>11</xdr:col>
      <xdr:colOff>308946</xdr:colOff>
      <xdr:row>12</xdr:row>
      <xdr:rowOff>18181</xdr:rowOff>
    </xdr:from>
    <xdr:to>
      <xdr:col>12</xdr:col>
      <xdr:colOff>555630</xdr:colOff>
      <xdr:row>14</xdr:row>
      <xdr:rowOff>98191</xdr:rowOff>
    </xdr:to>
    <xdr:sp macro="" textlink="Processing!O13">
      <xdr:nvSpPr>
        <xdr:cNvPr id="117" name="TextBox 116">
          <a:extLst>
            <a:ext uri="{FF2B5EF4-FFF2-40B4-BE49-F238E27FC236}">
              <a16:creationId xmlns:a16="http://schemas.microsoft.com/office/drawing/2014/main" id="{949108A0-6EB1-42A0-FCA0-76B68A2FBFD1}"/>
            </a:ext>
          </a:extLst>
        </xdr:cNvPr>
        <xdr:cNvSpPr txBox="1"/>
      </xdr:nvSpPr>
      <xdr:spPr>
        <a:xfrm>
          <a:off x="6857384" y="2304181"/>
          <a:ext cx="841996" cy="461010"/>
        </a:xfrm>
        <a:prstGeom prst="rect">
          <a:avLst/>
        </a:prstGeom>
        <a:no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C8A12CC-3909-4AE9-B252-66F282DC1B6C}" type="TxLink">
            <a:rPr lang="en-US" sz="2000" b="0" i="0" u="none" strike="noStrike">
              <a:solidFill>
                <a:srgbClr val="000000"/>
              </a:solidFill>
              <a:latin typeface="Aptos Narrow"/>
              <a:ea typeface="Tahoma" panose="020B0604030504040204" pitchFamily="34" charset="0"/>
              <a:cs typeface="Calibri" panose="020F0502020204030204" pitchFamily="34" charset="0"/>
            </a:rPr>
            <a:pPr marL="0" indent="0" algn="r"/>
            <a:t>21%</a:t>
          </a:fld>
          <a:endParaRPr lang="ru-RU" sz="2000" b="0" i="0" u="none" strike="noStrike">
            <a:solidFill>
              <a:schemeClr val="tx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7</xdr:col>
      <xdr:colOff>324186</xdr:colOff>
      <xdr:row>2</xdr:row>
      <xdr:rowOff>29611</xdr:rowOff>
    </xdr:from>
    <xdr:to>
      <xdr:col>10</xdr:col>
      <xdr:colOff>582819</xdr:colOff>
      <xdr:row>9</xdr:row>
      <xdr:rowOff>37231</xdr:rowOff>
    </xdr:to>
    <xdr:sp macro="" textlink="">
      <xdr:nvSpPr>
        <xdr:cNvPr id="122" name="Rectangle 121">
          <a:hlinkClick xmlns:r="http://schemas.openxmlformats.org/officeDocument/2006/relationships" r:id="rId15"/>
          <a:extLst>
            <a:ext uri="{FF2B5EF4-FFF2-40B4-BE49-F238E27FC236}">
              <a16:creationId xmlns:a16="http://schemas.microsoft.com/office/drawing/2014/main" id="{5EFA8154-CD38-43E0-97FF-2AA6D70FB663}"/>
            </a:ext>
          </a:extLst>
        </xdr:cNvPr>
        <xdr:cNvSpPr/>
      </xdr:nvSpPr>
      <xdr:spPr>
        <a:xfrm>
          <a:off x="4491374" y="410611"/>
          <a:ext cx="2044570"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14</xdr:col>
      <xdr:colOff>415627</xdr:colOff>
      <xdr:row>2</xdr:row>
      <xdr:rowOff>29611</xdr:rowOff>
    </xdr:from>
    <xdr:to>
      <xdr:col>18</xdr:col>
      <xdr:colOff>80347</xdr:colOff>
      <xdr:row>9</xdr:row>
      <xdr:rowOff>37231</xdr:rowOff>
    </xdr:to>
    <xdr:sp macro="" textlink="">
      <xdr:nvSpPr>
        <xdr:cNvPr id="124" name="Rectangle 123">
          <a:hlinkClick xmlns:r="http://schemas.openxmlformats.org/officeDocument/2006/relationships" r:id="rId18"/>
          <a:extLst>
            <a:ext uri="{FF2B5EF4-FFF2-40B4-BE49-F238E27FC236}">
              <a16:creationId xmlns:a16="http://schemas.microsoft.com/office/drawing/2014/main" id="{D51C0029-F427-4BF9-BB1D-A9A8907E3356}"/>
            </a:ext>
          </a:extLst>
        </xdr:cNvPr>
        <xdr:cNvSpPr/>
      </xdr:nvSpPr>
      <xdr:spPr>
        <a:xfrm>
          <a:off x="8750002" y="410611"/>
          <a:ext cx="2045970"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156547</xdr:colOff>
      <xdr:row>2</xdr:row>
      <xdr:rowOff>29611</xdr:rowOff>
    </xdr:from>
    <xdr:to>
      <xdr:col>21</xdr:col>
      <xdr:colOff>430867</xdr:colOff>
      <xdr:row>9</xdr:row>
      <xdr:rowOff>37231</xdr:rowOff>
    </xdr:to>
    <xdr:sp macro="" textlink="">
      <xdr:nvSpPr>
        <xdr:cNvPr id="125" name="Rectangle 124">
          <a:hlinkClick xmlns:r="http://schemas.openxmlformats.org/officeDocument/2006/relationships" r:id="rId19"/>
          <a:extLst>
            <a:ext uri="{FF2B5EF4-FFF2-40B4-BE49-F238E27FC236}">
              <a16:creationId xmlns:a16="http://schemas.microsoft.com/office/drawing/2014/main" id="{1A197866-1FDC-46D0-BC77-2E2AFC2B5D42}"/>
            </a:ext>
          </a:extLst>
        </xdr:cNvPr>
        <xdr:cNvSpPr/>
      </xdr:nvSpPr>
      <xdr:spPr>
        <a:xfrm>
          <a:off x="10872172" y="410611"/>
          <a:ext cx="2060258"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22860</xdr:colOff>
      <xdr:row>0</xdr:row>
      <xdr:rowOff>0</xdr:rowOff>
    </xdr:from>
    <xdr:to>
      <xdr:col>27</xdr:col>
      <xdr:colOff>411480</xdr:colOff>
      <xdr:row>52</xdr:row>
      <xdr:rowOff>7620</xdr:rowOff>
    </xdr:to>
    <xdr:sp macro="" textlink="">
      <xdr:nvSpPr>
        <xdr:cNvPr id="2" name="Rectangle 1">
          <a:extLst>
            <a:ext uri="{FF2B5EF4-FFF2-40B4-BE49-F238E27FC236}">
              <a16:creationId xmlns:a16="http://schemas.microsoft.com/office/drawing/2014/main" id="{960C6EE9-51FC-4D50-8ADA-12EB7F3E3B5B}"/>
            </a:ext>
          </a:extLst>
        </xdr:cNvPr>
        <xdr:cNvSpPr/>
      </xdr:nvSpPr>
      <xdr:spPr>
        <a:xfrm>
          <a:off x="22860" y="0"/>
          <a:ext cx="16847820" cy="9517380"/>
        </a:xfrm>
        <a:prstGeom prst="rect">
          <a:avLst/>
        </a:prstGeom>
        <a:gradFill>
          <a:gsLst>
            <a:gs pos="0">
              <a:srgbClr val="4FAB60"/>
            </a:gs>
            <a:gs pos="81000">
              <a:srgbClr val="023554"/>
            </a:gs>
          </a:gsLst>
          <a:lin ang="27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553879</xdr:colOff>
      <xdr:row>1</xdr:row>
      <xdr:rowOff>46672</xdr:rowOff>
    </xdr:from>
    <xdr:to>
      <xdr:col>22</xdr:col>
      <xdr:colOff>401479</xdr:colOff>
      <xdr:row>40</xdr:row>
      <xdr:rowOff>46672</xdr:rowOff>
    </xdr:to>
    <xdr:sp macro="" textlink="">
      <xdr:nvSpPr>
        <xdr:cNvPr id="3" name="Rectangle: Rounded Corners 2">
          <a:extLst>
            <a:ext uri="{FF2B5EF4-FFF2-40B4-BE49-F238E27FC236}">
              <a16:creationId xmlns:a16="http://schemas.microsoft.com/office/drawing/2014/main" id="{49789123-FE50-4ADB-A0C8-1CB8EB9FB158}"/>
            </a:ext>
          </a:extLst>
        </xdr:cNvPr>
        <xdr:cNvSpPr/>
      </xdr:nvSpPr>
      <xdr:spPr>
        <a:xfrm>
          <a:off x="2339817" y="237172"/>
          <a:ext cx="11158537" cy="7429500"/>
        </a:xfrm>
        <a:prstGeom prst="roundRect">
          <a:avLst>
            <a:gd name="adj" fmla="val 3902"/>
          </a:avLst>
        </a:prstGeom>
        <a:gradFill>
          <a:gsLst>
            <a:gs pos="50000">
              <a:srgbClr val="016F7C"/>
            </a:gs>
            <a:gs pos="13000">
              <a:srgbClr val="459E66"/>
            </a:gs>
            <a:gs pos="87000">
              <a:srgbClr val="052C6D"/>
            </a:gs>
          </a:gsLst>
          <a:lin ang="2700000" scaled="0"/>
        </a:gradFill>
        <a:ln>
          <a:noFill/>
        </a:ln>
        <a:effectLst>
          <a:outerShdw blurRad="609600" dist="2667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546259</xdr:colOff>
      <xdr:row>1</xdr:row>
      <xdr:rowOff>46672</xdr:rowOff>
    </xdr:from>
    <xdr:to>
      <xdr:col>7</xdr:col>
      <xdr:colOff>416719</xdr:colOff>
      <xdr:row>40</xdr:row>
      <xdr:rowOff>46672</xdr:rowOff>
    </xdr:to>
    <xdr:sp macro="" textlink="">
      <xdr:nvSpPr>
        <xdr:cNvPr id="4" name="Rectangle: Rounded Corners 3">
          <a:extLst>
            <a:ext uri="{FF2B5EF4-FFF2-40B4-BE49-F238E27FC236}">
              <a16:creationId xmlns:a16="http://schemas.microsoft.com/office/drawing/2014/main" id="{8FAE7D16-D8A7-4B8F-A7EF-130BCF6AC4AC}"/>
            </a:ext>
          </a:extLst>
        </xdr:cNvPr>
        <xdr:cNvSpPr/>
      </xdr:nvSpPr>
      <xdr:spPr>
        <a:xfrm>
          <a:off x="2332197" y="237172"/>
          <a:ext cx="2251710" cy="7429500"/>
        </a:xfrm>
        <a:prstGeom prst="roundRect">
          <a:avLst>
            <a:gd name="adj" fmla="val 10728"/>
          </a:avLst>
        </a:prstGeom>
        <a:gradFill>
          <a:gsLst>
            <a:gs pos="0">
              <a:srgbClr val="015253"/>
            </a:gs>
            <a:gs pos="53000">
              <a:srgbClr val="07274E"/>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72867</xdr:colOff>
      <xdr:row>2</xdr:row>
      <xdr:rowOff>109594</xdr:rowOff>
    </xdr:from>
    <xdr:to>
      <xdr:col>11</xdr:col>
      <xdr:colOff>241459</xdr:colOff>
      <xdr:row>9</xdr:row>
      <xdr:rowOff>10534</xdr:rowOff>
    </xdr:to>
    <xdr:sp macro="" textlink="">
      <xdr:nvSpPr>
        <xdr:cNvPr id="5" name="Rectangle: Rounded Corners 4">
          <a:extLst>
            <a:ext uri="{FF2B5EF4-FFF2-40B4-BE49-F238E27FC236}">
              <a16:creationId xmlns:a16="http://schemas.microsoft.com/office/drawing/2014/main" id="{D0F75316-4A5A-49A9-B4D6-AD185A9F3D5E}"/>
            </a:ext>
          </a:extLst>
        </xdr:cNvPr>
        <xdr:cNvSpPr/>
      </xdr:nvSpPr>
      <xdr:spPr>
        <a:xfrm>
          <a:off x="4835367" y="490594"/>
          <a:ext cx="1954530" cy="1234440"/>
        </a:xfrm>
        <a:prstGeom prst="roundRect">
          <a:avLst/>
        </a:prstGeom>
        <a:gradFill>
          <a:gsLst>
            <a:gs pos="0">
              <a:srgbClr val="B9E073"/>
            </a:gs>
            <a:gs pos="34000">
              <a:srgbClr val="3BC36E"/>
            </a:gs>
            <a:gs pos="85000">
              <a:srgbClr val="00916A"/>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164306</xdr:colOff>
      <xdr:row>2</xdr:row>
      <xdr:rowOff>109594</xdr:rowOff>
    </xdr:from>
    <xdr:to>
      <xdr:col>18</xdr:col>
      <xdr:colOff>332899</xdr:colOff>
      <xdr:row>9</xdr:row>
      <xdr:rowOff>10534</xdr:rowOff>
    </xdr:to>
    <xdr:sp macro="" textlink="">
      <xdr:nvSpPr>
        <xdr:cNvPr id="6" name="Rectangle: Rounded Corners 5">
          <a:extLst>
            <a:ext uri="{FF2B5EF4-FFF2-40B4-BE49-F238E27FC236}">
              <a16:creationId xmlns:a16="http://schemas.microsoft.com/office/drawing/2014/main" id="{74F0CC87-E09C-4CA4-A65F-8167CC36C92E}"/>
            </a:ext>
          </a:extLst>
        </xdr:cNvPr>
        <xdr:cNvSpPr/>
      </xdr:nvSpPr>
      <xdr:spPr>
        <a:xfrm>
          <a:off x="9093994" y="490594"/>
          <a:ext cx="1954530" cy="1234440"/>
        </a:xfrm>
        <a:prstGeom prst="roundRect">
          <a:avLst/>
        </a:prstGeom>
        <a:gradFill>
          <a:gsLst>
            <a:gs pos="0">
              <a:srgbClr val="00FFFF"/>
            </a:gs>
            <a:gs pos="97000">
              <a:srgbClr val="2384F9"/>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500539</xdr:colOff>
      <xdr:row>2</xdr:row>
      <xdr:rowOff>115252</xdr:rowOff>
    </xdr:from>
    <xdr:to>
      <xdr:col>22</xdr:col>
      <xdr:colOff>88107</xdr:colOff>
      <xdr:row>9</xdr:row>
      <xdr:rowOff>23812</xdr:rowOff>
    </xdr:to>
    <xdr:sp macro="" textlink="">
      <xdr:nvSpPr>
        <xdr:cNvPr id="7" name="Rectangle: Rounded Corners 6">
          <a:extLst>
            <a:ext uri="{FF2B5EF4-FFF2-40B4-BE49-F238E27FC236}">
              <a16:creationId xmlns:a16="http://schemas.microsoft.com/office/drawing/2014/main" id="{714F5F2D-08DE-47AB-9D32-C3DA19D1EB78}"/>
            </a:ext>
          </a:extLst>
        </xdr:cNvPr>
        <xdr:cNvSpPr/>
      </xdr:nvSpPr>
      <xdr:spPr>
        <a:xfrm>
          <a:off x="11216164" y="496252"/>
          <a:ext cx="1968818" cy="1242060"/>
        </a:xfrm>
        <a:prstGeom prst="roundRect">
          <a:avLst/>
        </a:prstGeom>
        <a:gradFill>
          <a:gsLst>
            <a:gs pos="0">
              <a:srgbClr val="0A8F8C"/>
            </a:gs>
            <a:gs pos="100000">
              <a:srgbClr val="035261"/>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72867</xdr:colOff>
      <xdr:row>10</xdr:row>
      <xdr:rowOff>84772</xdr:rowOff>
    </xdr:from>
    <xdr:to>
      <xdr:col>17</xdr:col>
      <xdr:colOff>378619</xdr:colOff>
      <xdr:row>25</xdr:row>
      <xdr:rowOff>84772</xdr:rowOff>
    </xdr:to>
    <xdr:sp macro="" textlink="">
      <xdr:nvSpPr>
        <xdr:cNvPr id="8" name="Rectangle: Rounded Corners 7">
          <a:extLst>
            <a:ext uri="{FF2B5EF4-FFF2-40B4-BE49-F238E27FC236}">
              <a16:creationId xmlns:a16="http://schemas.microsoft.com/office/drawing/2014/main" id="{F3E71076-57B9-4769-8F52-AFEDA3615768}"/>
            </a:ext>
          </a:extLst>
        </xdr:cNvPr>
        <xdr:cNvSpPr/>
      </xdr:nvSpPr>
      <xdr:spPr>
        <a:xfrm>
          <a:off x="4835367" y="1989772"/>
          <a:ext cx="5663565" cy="2857500"/>
        </a:xfrm>
        <a:prstGeom prst="roundRect">
          <a:avLst>
            <a:gd name="adj" fmla="val 9146"/>
          </a:avLst>
        </a:prstGeom>
        <a:gradFill flip="none" rotWithShape="1">
          <a:gsLst>
            <a:gs pos="33000">
              <a:schemeClr val="bg1"/>
            </a:gs>
            <a:gs pos="71000">
              <a:srgbClr val="D8E9EC"/>
            </a:gs>
          </a:gsLst>
          <a:lin ang="4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17</xdr:col>
      <xdr:colOff>561499</xdr:colOff>
      <xdr:row>10</xdr:row>
      <xdr:rowOff>84772</xdr:rowOff>
    </xdr:from>
    <xdr:to>
      <xdr:col>22</xdr:col>
      <xdr:colOff>88107</xdr:colOff>
      <xdr:row>25</xdr:row>
      <xdr:rowOff>84772</xdr:rowOff>
    </xdr:to>
    <xdr:sp macro="" textlink="">
      <xdr:nvSpPr>
        <xdr:cNvPr id="9" name="Rectangle: Rounded Corners 8">
          <a:extLst>
            <a:ext uri="{FF2B5EF4-FFF2-40B4-BE49-F238E27FC236}">
              <a16:creationId xmlns:a16="http://schemas.microsoft.com/office/drawing/2014/main" id="{6B0D846E-CEB0-4677-A448-30C74E528E36}"/>
            </a:ext>
          </a:extLst>
        </xdr:cNvPr>
        <xdr:cNvSpPr/>
      </xdr:nvSpPr>
      <xdr:spPr>
        <a:xfrm>
          <a:off x="10681812" y="1989772"/>
          <a:ext cx="2503170" cy="285750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16</xdr:col>
      <xdr:colOff>386239</xdr:colOff>
      <xdr:row>26</xdr:row>
      <xdr:rowOff>84772</xdr:rowOff>
    </xdr:from>
    <xdr:to>
      <xdr:col>22</xdr:col>
      <xdr:colOff>88107</xdr:colOff>
      <xdr:row>38</xdr:row>
      <xdr:rowOff>176212</xdr:rowOff>
    </xdr:to>
    <xdr:sp macro="" textlink="">
      <xdr:nvSpPr>
        <xdr:cNvPr id="10" name="Rectangle: Rounded Corners 9">
          <a:extLst>
            <a:ext uri="{FF2B5EF4-FFF2-40B4-BE49-F238E27FC236}">
              <a16:creationId xmlns:a16="http://schemas.microsoft.com/office/drawing/2014/main" id="{F27E81AF-6337-44A4-8490-0FA300F33DD5}"/>
            </a:ext>
          </a:extLst>
        </xdr:cNvPr>
        <xdr:cNvSpPr/>
      </xdr:nvSpPr>
      <xdr:spPr>
        <a:xfrm>
          <a:off x="9911239" y="5037772"/>
          <a:ext cx="3273743" cy="2377440"/>
        </a:xfrm>
        <a:prstGeom prst="roundRect">
          <a:avLst>
            <a:gd name="adj" fmla="val 9146"/>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8</xdr:col>
      <xdr:colOff>73115</xdr:colOff>
      <xdr:row>26</xdr:row>
      <xdr:rowOff>84772</xdr:rowOff>
    </xdr:from>
    <xdr:to>
      <xdr:col>16</xdr:col>
      <xdr:colOff>225266</xdr:colOff>
      <xdr:row>38</xdr:row>
      <xdr:rowOff>176212</xdr:rowOff>
    </xdr:to>
    <xdr:sp macro="" textlink="">
      <xdr:nvSpPr>
        <xdr:cNvPr id="11" name="Rectangle: Rounded Corners 10">
          <a:extLst>
            <a:ext uri="{FF2B5EF4-FFF2-40B4-BE49-F238E27FC236}">
              <a16:creationId xmlns:a16="http://schemas.microsoft.com/office/drawing/2014/main" id="{8CCE462E-35F6-4C52-82D5-0EC0EE9B68D5}"/>
            </a:ext>
          </a:extLst>
        </xdr:cNvPr>
        <xdr:cNvSpPr/>
      </xdr:nvSpPr>
      <xdr:spPr>
        <a:xfrm>
          <a:off x="4835615" y="5037772"/>
          <a:ext cx="4914651" cy="237744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4</xdr:col>
      <xdr:colOff>145257</xdr:colOff>
      <xdr:row>18</xdr:row>
      <xdr:rowOff>183832</xdr:rowOff>
    </xdr:from>
    <xdr:to>
      <xdr:col>7</xdr:col>
      <xdr:colOff>217646</xdr:colOff>
      <xdr:row>21</xdr:row>
      <xdr:rowOff>92392</xdr:rowOff>
    </xdr:to>
    <xdr:sp macro="" textlink="">
      <xdr:nvSpPr>
        <xdr:cNvPr id="12" name="Rectangle: Rounded Corners 11">
          <a:extLst>
            <a:ext uri="{FF2B5EF4-FFF2-40B4-BE49-F238E27FC236}">
              <a16:creationId xmlns:a16="http://schemas.microsoft.com/office/drawing/2014/main" id="{93A9CE7E-F7D5-40EA-B6A2-499B2E684B38}"/>
            </a:ext>
          </a:extLst>
        </xdr:cNvPr>
        <xdr:cNvSpPr/>
      </xdr:nvSpPr>
      <xdr:spPr>
        <a:xfrm>
          <a:off x="2526507" y="3612832"/>
          <a:ext cx="1858327" cy="480060"/>
        </a:xfrm>
        <a:prstGeom prst="roundRect">
          <a:avLst>
            <a:gd name="adj" fmla="val 23810"/>
          </a:avLst>
        </a:prstGeom>
        <a:solidFill>
          <a:srgbClr val="00374B"/>
        </a:solidFill>
        <a:ln>
          <a:noFill/>
        </a:ln>
        <a:effectLst>
          <a:innerShdw blurRad="127000">
            <a:prstClr val="black">
              <a:alpha val="5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194786</xdr:colOff>
      <xdr:row>3</xdr:row>
      <xdr:rowOff>160972</xdr:rowOff>
    </xdr:from>
    <xdr:to>
      <xdr:col>7</xdr:col>
      <xdr:colOff>256699</xdr:colOff>
      <xdr:row>8</xdr:row>
      <xdr:rowOff>4071</xdr:rowOff>
    </xdr:to>
    <xdr:grpSp>
      <xdr:nvGrpSpPr>
        <xdr:cNvPr id="13" name="Group 12">
          <a:extLst>
            <a:ext uri="{FF2B5EF4-FFF2-40B4-BE49-F238E27FC236}">
              <a16:creationId xmlns:a16="http://schemas.microsoft.com/office/drawing/2014/main" id="{42EBBF9C-67B7-4785-BBF4-CEA48B9FF381}"/>
            </a:ext>
          </a:extLst>
        </xdr:cNvPr>
        <xdr:cNvGrpSpPr/>
      </xdr:nvGrpSpPr>
      <xdr:grpSpPr>
        <a:xfrm>
          <a:off x="3171349" y="732472"/>
          <a:ext cx="1252538" cy="795599"/>
          <a:chOff x="845820" y="617030"/>
          <a:chExt cx="1295400" cy="769809"/>
        </a:xfrm>
      </xdr:grpSpPr>
      <xdr:sp macro="" textlink="">
        <xdr:nvSpPr>
          <xdr:cNvPr id="14" name="TextBox 13">
            <a:extLst>
              <a:ext uri="{FF2B5EF4-FFF2-40B4-BE49-F238E27FC236}">
                <a16:creationId xmlns:a16="http://schemas.microsoft.com/office/drawing/2014/main" id="{54F91F61-812C-5AD0-DBFE-39031FDA1D32}"/>
              </a:ext>
            </a:extLst>
          </xdr:cNvPr>
          <xdr:cNvSpPr txBox="1"/>
        </xdr:nvSpPr>
        <xdr:spPr>
          <a:xfrm>
            <a:off x="860085" y="617030"/>
            <a:ext cx="1281135" cy="76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rPr>
              <a:t>PROJECT MANAGEMENT </a:t>
            </a:r>
            <a:r>
              <a:rPr lang="en-US" sz="1200" b="1">
                <a:solidFill>
                  <a:srgbClr val="8BFFF7"/>
                </a:solidFill>
              </a:rPr>
              <a:t>DASHBOARD</a:t>
            </a:r>
          </a:p>
        </xdr:txBody>
      </xdr:sp>
      <xdr:cxnSp macro="">
        <xdr:nvCxnSpPr>
          <xdr:cNvPr id="15" name="Straight Connector 14">
            <a:extLst>
              <a:ext uri="{FF2B5EF4-FFF2-40B4-BE49-F238E27FC236}">
                <a16:creationId xmlns:a16="http://schemas.microsoft.com/office/drawing/2014/main" id="{A4A81E22-6E4E-3A71-926A-B76681E90565}"/>
              </a:ext>
            </a:extLst>
          </xdr:cNvPr>
          <xdr:cNvCxnSpPr/>
        </xdr:nvCxnSpPr>
        <xdr:spPr>
          <a:xfrm>
            <a:off x="845820" y="723900"/>
            <a:ext cx="0" cy="548640"/>
          </a:xfrm>
          <a:prstGeom prst="line">
            <a:avLst/>
          </a:prstGeom>
          <a:ln>
            <a:solidFill>
              <a:schemeClr val="bg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166319</xdr:colOff>
      <xdr:row>4</xdr:row>
      <xdr:rowOff>77152</xdr:rowOff>
    </xdr:from>
    <xdr:to>
      <xdr:col>5</xdr:col>
      <xdr:colOff>149066</xdr:colOff>
      <xdr:row>7</xdr:row>
      <xdr:rowOff>138112</xdr:rowOff>
    </xdr:to>
    <xdr:grpSp>
      <xdr:nvGrpSpPr>
        <xdr:cNvPr id="16" name="Group 15">
          <a:extLst>
            <a:ext uri="{FF2B5EF4-FFF2-40B4-BE49-F238E27FC236}">
              <a16:creationId xmlns:a16="http://schemas.microsoft.com/office/drawing/2014/main" id="{C9C8EEE9-77E4-4845-B724-D0D5E29E1712}"/>
            </a:ext>
          </a:extLst>
        </xdr:cNvPr>
        <xdr:cNvGrpSpPr/>
      </xdr:nvGrpSpPr>
      <xdr:grpSpPr>
        <a:xfrm>
          <a:off x="2547569" y="839152"/>
          <a:ext cx="578060" cy="632460"/>
          <a:chOff x="731520" y="8496300"/>
          <a:chExt cx="784860" cy="807720"/>
        </a:xfrm>
      </xdr:grpSpPr>
      <xdr:pic>
        <xdr:nvPicPr>
          <xdr:cNvPr id="17" name="Graphic 16" descr="Clipboard Checked outline">
            <a:extLst>
              <a:ext uri="{FF2B5EF4-FFF2-40B4-BE49-F238E27FC236}">
                <a16:creationId xmlns:a16="http://schemas.microsoft.com/office/drawing/2014/main" id="{6C61C975-48B9-A378-7172-6E09FB1904C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31520" y="8496300"/>
            <a:ext cx="640080" cy="640080"/>
          </a:xfrm>
          <a:prstGeom prst="rect">
            <a:avLst/>
          </a:prstGeom>
        </xdr:spPr>
      </xdr:pic>
      <xdr:pic>
        <xdr:nvPicPr>
          <xdr:cNvPr id="18" name="Graphic 17" descr="Gears with solid fill">
            <a:extLst>
              <a:ext uri="{FF2B5EF4-FFF2-40B4-BE49-F238E27FC236}">
                <a16:creationId xmlns:a16="http://schemas.microsoft.com/office/drawing/2014/main" id="{12D71C1B-BF57-C987-C0E7-89C45FA5560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67740" y="8755380"/>
            <a:ext cx="548640" cy="548640"/>
          </a:xfrm>
          <a:prstGeom prst="rect">
            <a:avLst/>
          </a:prstGeom>
        </xdr:spPr>
      </xdr:pic>
    </xdr:grpSp>
    <xdr:clientData/>
  </xdr:twoCellAnchor>
  <xdr:twoCellAnchor>
    <xdr:from>
      <xdr:col>4</xdr:col>
      <xdr:colOff>523399</xdr:colOff>
      <xdr:row>19</xdr:row>
      <xdr:rowOff>58102</xdr:rowOff>
    </xdr:from>
    <xdr:to>
      <xdr:col>7</xdr:col>
      <xdr:colOff>378619</xdr:colOff>
      <xdr:row>21</xdr:row>
      <xdr:rowOff>27622</xdr:rowOff>
    </xdr:to>
    <xdr:sp macro="" textlink="Processing!N17">
      <xdr:nvSpPr>
        <xdr:cNvPr id="21" name="TextBox 20">
          <a:extLst>
            <a:ext uri="{FF2B5EF4-FFF2-40B4-BE49-F238E27FC236}">
              <a16:creationId xmlns:a16="http://schemas.microsoft.com/office/drawing/2014/main" id="{F5534791-0738-4762-9E66-B707E0805DFC}"/>
            </a:ext>
          </a:extLst>
        </xdr:cNvPr>
        <xdr:cNvSpPr txBox="1"/>
      </xdr:nvSpPr>
      <xdr:spPr>
        <a:xfrm>
          <a:off x="2904649" y="3677602"/>
          <a:ext cx="1641158"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16578D-2016-4FD0-ACCE-E0D1B7160541}" type="TxLink">
            <a:rPr lang="en-US" sz="1400" b="0">
              <a:solidFill>
                <a:schemeClr val="bg1"/>
              </a:solidFill>
              <a:latin typeface="+mn-lt"/>
              <a:ea typeface="+mn-ea"/>
              <a:cs typeface="+mn-cs"/>
            </a:rPr>
            <a:pPr marL="0" indent="0"/>
            <a:t>Roadmap</a:t>
          </a:fld>
          <a:endParaRPr lang="ru-RU" sz="1400" b="0">
            <a:solidFill>
              <a:schemeClr val="bg1"/>
            </a:solidFill>
            <a:latin typeface="+mn-lt"/>
            <a:ea typeface="+mn-ea"/>
            <a:cs typeface="+mn-cs"/>
          </a:endParaRPr>
        </a:p>
      </xdr:txBody>
    </xdr:sp>
    <xdr:clientData/>
  </xdr:twoCellAnchor>
  <xdr:twoCellAnchor>
    <xdr:from>
      <xdr:col>4</xdr:col>
      <xdr:colOff>264319</xdr:colOff>
      <xdr:row>10</xdr:row>
      <xdr:rowOff>23812</xdr:rowOff>
    </xdr:from>
    <xdr:to>
      <xdr:col>7</xdr:col>
      <xdr:colOff>249079</xdr:colOff>
      <xdr:row>11</xdr:row>
      <xdr:rowOff>176212</xdr:rowOff>
    </xdr:to>
    <xdr:grpSp>
      <xdr:nvGrpSpPr>
        <xdr:cNvPr id="23" name="Group 22">
          <a:hlinkClick xmlns:r="http://schemas.openxmlformats.org/officeDocument/2006/relationships" r:id="rId5"/>
          <a:extLst>
            <a:ext uri="{FF2B5EF4-FFF2-40B4-BE49-F238E27FC236}">
              <a16:creationId xmlns:a16="http://schemas.microsoft.com/office/drawing/2014/main" id="{E3A634CF-F287-4E39-ABCE-B6BB8335ECDE}"/>
            </a:ext>
          </a:extLst>
        </xdr:cNvPr>
        <xdr:cNvGrpSpPr/>
      </xdr:nvGrpSpPr>
      <xdr:grpSpPr>
        <a:xfrm>
          <a:off x="2645569" y="1928812"/>
          <a:ext cx="1770698" cy="342900"/>
          <a:chOff x="1257300" y="1828800"/>
          <a:chExt cx="1813560" cy="335280"/>
        </a:xfrm>
      </xdr:grpSpPr>
      <xdr:sp macro="" textlink="">
        <xdr:nvSpPr>
          <xdr:cNvPr id="24" name="TextBox 23">
            <a:extLst>
              <a:ext uri="{FF2B5EF4-FFF2-40B4-BE49-F238E27FC236}">
                <a16:creationId xmlns:a16="http://schemas.microsoft.com/office/drawing/2014/main" id="{F55C5B04-43E5-4C1F-4DFD-743AE90971C0}"/>
              </a:ext>
            </a:extLst>
          </xdr:cNvPr>
          <xdr:cNvSpPr txBox="1"/>
        </xdr:nvSpPr>
        <xdr:spPr>
          <a:xfrm>
            <a:off x="1516380" y="1828800"/>
            <a:ext cx="15544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0">
                <a:solidFill>
                  <a:schemeClr val="bg1"/>
                </a:solidFill>
              </a:rPr>
              <a:t>Dashboard</a:t>
            </a:r>
            <a:endParaRPr lang="ru-RU" sz="1700" b="0">
              <a:solidFill>
                <a:schemeClr val="bg1"/>
              </a:solidFill>
            </a:endParaRPr>
          </a:p>
        </xdr:txBody>
      </xdr:sp>
      <xdr:pic>
        <xdr:nvPicPr>
          <xdr:cNvPr id="25" name="Graphic 24" descr="Bar chart with solid fill">
            <a:extLst>
              <a:ext uri="{FF2B5EF4-FFF2-40B4-BE49-F238E27FC236}">
                <a16:creationId xmlns:a16="http://schemas.microsoft.com/office/drawing/2014/main" id="{7642A48E-2693-985A-9AFF-82ECA0B1168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57300" y="1874520"/>
            <a:ext cx="274320" cy="274320"/>
          </a:xfrm>
          <a:prstGeom prst="rect">
            <a:avLst/>
          </a:prstGeom>
        </xdr:spPr>
      </xdr:pic>
    </xdr:grpSp>
    <xdr:clientData/>
  </xdr:twoCellAnchor>
  <xdr:twoCellAnchor>
    <xdr:from>
      <xdr:col>18</xdr:col>
      <xdr:colOff>149067</xdr:colOff>
      <xdr:row>13</xdr:row>
      <xdr:rowOff>23812</xdr:rowOff>
    </xdr:from>
    <xdr:to>
      <xdr:col>21</xdr:col>
      <xdr:colOff>500539</xdr:colOff>
      <xdr:row>24</xdr:row>
      <xdr:rowOff>64188</xdr:rowOff>
    </xdr:to>
    <xdr:graphicFrame macro="">
      <xdr:nvGraphicFramePr>
        <xdr:cNvPr id="26" name="Chart 25">
          <a:extLst>
            <a:ext uri="{FF2B5EF4-FFF2-40B4-BE49-F238E27FC236}">
              <a16:creationId xmlns:a16="http://schemas.microsoft.com/office/drawing/2014/main" id="{DF3DD1C7-D39D-4FEE-9225-56EB43327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390049</xdr:colOff>
      <xdr:row>10</xdr:row>
      <xdr:rowOff>164782</xdr:rowOff>
    </xdr:from>
    <xdr:to>
      <xdr:col>21</xdr:col>
      <xdr:colOff>245269</xdr:colOff>
      <xdr:row>12</xdr:row>
      <xdr:rowOff>134302</xdr:rowOff>
    </xdr:to>
    <xdr:sp macro="" textlink="Processing!N1">
      <xdr:nvSpPr>
        <xdr:cNvPr id="27" name="TextBox 26">
          <a:extLst>
            <a:ext uri="{FF2B5EF4-FFF2-40B4-BE49-F238E27FC236}">
              <a16:creationId xmlns:a16="http://schemas.microsoft.com/office/drawing/2014/main" id="{396DD54E-6CE6-4C00-8D51-DE34E1F8A6D3}"/>
            </a:ext>
          </a:extLst>
        </xdr:cNvPr>
        <xdr:cNvSpPr txBox="1"/>
      </xdr:nvSpPr>
      <xdr:spPr>
        <a:xfrm>
          <a:off x="11105674" y="2069782"/>
          <a:ext cx="1641158"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A160D-5D43-474C-866F-97D1ECC08D13}" type="TxLink">
            <a:rPr lang="en-US" sz="1200" b="1" i="0" u="none" strike="noStrike">
              <a:solidFill>
                <a:srgbClr val="000000"/>
              </a:solidFill>
              <a:latin typeface="Aptos Narrow"/>
            </a:rPr>
            <a:pPr algn="ctr"/>
            <a:t>Conversion</a:t>
          </a:fld>
          <a:endParaRPr lang="ru-RU" sz="1800" b="1">
            <a:solidFill>
              <a:schemeClr val="bg1"/>
            </a:solidFill>
          </a:endParaRPr>
        </a:p>
      </xdr:txBody>
    </xdr:sp>
    <xdr:clientData/>
  </xdr:twoCellAnchor>
  <xdr:twoCellAnchor>
    <xdr:from>
      <xdr:col>19</xdr:col>
      <xdr:colOff>161454</xdr:colOff>
      <xdr:row>16</xdr:row>
      <xdr:rowOff>119062</xdr:rowOff>
    </xdr:from>
    <xdr:to>
      <xdr:col>20</xdr:col>
      <xdr:colOff>488152</xdr:colOff>
      <xdr:row>18</xdr:row>
      <xdr:rowOff>88582</xdr:rowOff>
    </xdr:to>
    <xdr:sp macro="" textlink="Processing!N3">
      <xdr:nvSpPr>
        <xdr:cNvPr id="28" name="TextBox 27">
          <a:extLst>
            <a:ext uri="{FF2B5EF4-FFF2-40B4-BE49-F238E27FC236}">
              <a16:creationId xmlns:a16="http://schemas.microsoft.com/office/drawing/2014/main" id="{089439E4-CE6A-4B70-9525-734811549644}"/>
            </a:ext>
          </a:extLst>
        </xdr:cNvPr>
        <xdr:cNvSpPr txBox="1"/>
      </xdr:nvSpPr>
      <xdr:spPr>
        <a:xfrm>
          <a:off x="11472392" y="3167062"/>
          <a:ext cx="92201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200" b="0" i="0" u="none" strike="noStrike">
              <a:solidFill>
                <a:srgbClr val="000000"/>
              </a:solidFill>
              <a:latin typeface="Aptos Narrow"/>
            </a:rPr>
            <a:pPr algn="ctr"/>
            <a:t>Buyers</a:t>
          </a:fld>
          <a:endParaRPr lang="ru-RU" sz="2000" b="0">
            <a:solidFill>
              <a:schemeClr val="bg1"/>
            </a:solidFill>
          </a:endParaRPr>
        </a:p>
      </xdr:txBody>
    </xdr:sp>
    <xdr:clientData/>
  </xdr:twoCellAnchor>
  <xdr:twoCellAnchor>
    <xdr:from>
      <xdr:col>19</xdr:col>
      <xdr:colOff>176694</xdr:colOff>
      <xdr:row>17</xdr:row>
      <xdr:rowOff>124533</xdr:rowOff>
    </xdr:from>
    <xdr:to>
      <xdr:col>20</xdr:col>
      <xdr:colOff>503392</xdr:colOff>
      <xdr:row>20</xdr:row>
      <xdr:rowOff>14531</xdr:rowOff>
    </xdr:to>
    <xdr:sp macro="" textlink="Processing!O3">
      <xdr:nvSpPr>
        <xdr:cNvPr id="29" name="TextBox 28">
          <a:extLst>
            <a:ext uri="{FF2B5EF4-FFF2-40B4-BE49-F238E27FC236}">
              <a16:creationId xmlns:a16="http://schemas.microsoft.com/office/drawing/2014/main" id="{1EFF2F5D-E559-4483-B260-E2E35C97A7BE}"/>
            </a:ext>
          </a:extLst>
        </xdr:cNvPr>
        <xdr:cNvSpPr txBox="1"/>
      </xdr:nvSpPr>
      <xdr:spPr>
        <a:xfrm>
          <a:off x="11487632" y="3363033"/>
          <a:ext cx="922010" cy="46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9C8D4D-8ACA-45EE-9E18-81E33B1E2B5D}" type="TxLink">
            <a:rPr lang="en-US" sz="2400" b="0" i="0" u="none" strike="noStrike">
              <a:solidFill>
                <a:srgbClr val="000000"/>
              </a:solidFill>
              <a:latin typeface="Aptos Narrow"/>
            </a:rPr>
            <a:pPr algn="ctr"/>
            <a:t>54%</a:t>
          </a:fld>
          <a:endParaRPr lang="ru-RU" sz="4000" b="0">
            <a:solidFill>
              <a:schemeClr val="bg1"/>
            </a:solidFill>
          </a:endParaRPr>
        </a:p>
      </xdr:txBody>
    </xdr:sp>
    <xdr:clientData/>
  </xdr:twoCellAnchor>
  <xdr:twoCellAnchor>
    <xdr:from>
      <xdr:col>8</xdr:col>
      <xdr:colOff>268129</xdr:colOff>
      <xdr:row>10</xdr:row>
      <xdr:rowOff>164782</xdr:rowOff>
    </xdr:from>
    <xdr:to>
      <xdr:col>11</xdr:col>
      <xdr:colOff>137636</xdr:colOff>
      <xdr:row>12</xdr:row>
      <xdr:rowOff>134302</xdr:rowOff>
    </xdr:to>
    <xdr:sp macro="" textlink="Processing!N17">
      <xdr:nvSpPr>
        <xdr:cNvPr id="30" name="TextBox 29">
          <a:extLst>
            <a:ext uri="{FF2B5EF4-FFF2-40B4-BE49-F238E27FC236}">
              <a16:creationId xmlns:a16="http://schemas.microsoft.com/office/drawing/2014/main" id="{258F034B-A350-494F-8B73-0DCF1D545078}"/>
            </a:ext>
          </a:extLst>
        </xdr:cNvPr>
        <xdr:cNvSpPr txBox="1"/>
      </xdr:nvSpPr>
      <xdr:spPr>
        <a:xfrm>
          <a:off x="5030629" y="2069782"/>
          <a:ext cx="165544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4C84315-8B7D-42B9-B480-265E066E5311}" type="TxLink">
            <a:rPr lang="en-US" sz="1200" b="1" i="0" u="none" strike="noStrike">
              <a:solidFill>
                <a:srgbClr val="000000"/>
              </a:solidFill>
              <a:latin typeface="Aptos Narrow"/>
              <a:ea typeface="+mn-ea"/>
              <a:cs typeface="+mn-cs"/>
            </a:rPr>
            <a:pPr marL="0" indent="0" algn="l"/>
            <a:t>Roadmap</a:t>
          </a:fld>
          <a:endParaRPr lang="ru-RU" sz="1200" b="1" i="0" u="none" strike="noStrike">
            <a:solidFill>
              <a:srgbClr val="000000"/>
            </a:solidFill>
            <a:latin typeface="Aptos Narrow"/>
            <a:ea typeface="+mn-ea"/>
            <a:cs typeface="+mn-cs"/>
          </a:endParaRPr>
        </a:p>
      </xdr:txBody>
    </xdr:sp>
    <xdr:clientData/>
  </xdr:twoCellAnchor>
  <xdr:twoCellAnchor>
    <xdr:from>
      <xdr:col>8</xdr:col>
      <xdr:colOff>11907</xdr:colOff>
      <xdr:row>3</xdr:row>
      <xdr:rowOff>176212</xdr:rowOff>
    </xdr:from>
    <xdr:to>
      <xdr:col>11</xdr:col>
      <xdr:colOff>271939</xdr:colOff>
      <xdr:row>9</xdr:row>
      <xdr:rowOff>84772</xdr:rowOff>
    </xdr:to>
    <xdr:graphicFrame macro="">
      <xdr:nvGraphicFramePr>
        <xdr:cNvPr id="31" name="Chart 30">
          <a:extLst>
            <a:ext uri="{FF2B5EF4-FFF2-40B4-BE49-F238E27FC236}">
              <a16:creationId xmlns:a16="http://schemas.microsoft.com/office/drawing/2014/main" id="{A946BD8F-89BF-456E-ACF6-8C12106E8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508159</xdr:colOff>
      <xdr:row>3</xdr:row>
      <xdr:rowOff>138112</xdr:rowOff>
    </xdr:from>
    <xdr:to>
      <xdr:col>22</xdr:col>
      <xdr:colOff>88107</xdr:colOff>
      <xdr:row>9</xdr:row>
      <xdr:rowOff>46672</xdr:rowOff>
    </xdr:to>
    <xdr:graphicFrame macro="">
      <xdr:nvGraphicFramePr>
        <xdr:cNvPr id="32" name="Chart 31">
          <a:extLst>
            <a:ext uri="{FF2B5EF4-FFF2-40B4-BE49-F238E27FC236}">
              <a16:creationId xmlns:a16="http://schemas.microsoft.com/office/drawing/2014/main" id="{33EBBCB1-8D7D-4511-82B3-A88BBC817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409099</xdr:colOff>
      <xdr:row>2</xdr:row>
      <xdr:rowOff>109594</xdr:rowOff>
    </xdr:from>
    <xdr:to>
      <xdr:col>14</xdr:col>
      <xdr:colOff>591979</xdr:colOff>
      <xdr:row>9</xdr:row>
      <xdr:rowOff>41574</xdr:rowOff>
    </xdr:to>
    <xdr:grpSp>
      <xdr:nvGrpSpPr>
        <xdr:cNvPr id="33" name="Group 32">
          <a:extLst>
            <a:ext uri="{FF2B5EF4-FFF2-40B4-BE49-F238E27FC236}">
              <a16:creationId xmlns:a16="http://schemas.microsoft.com/office/drawing/2014/main" id="{B6BD7C59-940B-4C89-B7A7-A41B5784DFF1}"/>
            </a:ext>
          </a:extLst>
        </xdr:cNvPr>
        <xdr:cNvGrpSpPr/>
      </xdr:nvGrpSpPr>
      <xdr:grpSpPr>
        <a:xfrm>
          <a:off x="6957537" y="490594"/>
          <a:ext cx="1968817" cy="1265480"/>
          <a:chOff x="5536546" y="337242"/>
          <a:chExt cx="2011680" cy="1212140"/>
        </a:xfrm>
        <a:effectLst>
          <a:outerShdw blurRad="50800" dist="38100" dir="2700000" algn="tl" rotWithShape="0">
            <a:prstClr val="black">
              <a:alpha val="40000"/>
            </a:prstClr>
          </a:outerShdw>
        </a:effectLst>
      </xdr:grpSpPr>
      <xdr:graphicFrame macro="">
        <xdr:nvGraphicFramePr>
          <xdr:cNvPr id="34" name="Chart 33">
            <a:extLst>
              <a:ext uri="{FF2B5EF4-FFF2-40B4-BE49-F238E27FC236}">
                <a16:creationId xmlns:a16="http://schemas.microsoft.com/office/drawing/2014/main" id="{E85BD244-CCAD-CEF4-84BC-C075B9D89BE7}"/>
              </a:ext>
            </a:extLst>
          </xdr:cNvPr>
          <xdr:cNvGraphicFramePr>
            <a:graphicFrameLocks/>
          </xdr:cNvGraphicFramePr>
        </xdr:nvGraphicFramePr>
        <xdr:xfrm>
          <a:off x="5708254" y="500299"/>
          <a:ext cx="1123692" cy="967504"/>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35" name="Freeform: Shape 34">
            <a:extLst>
              <a:ext uri="{FF2B5EF4-FFF2-40B4-BE49-F238E27FC236}">
                <a16:creationId xmlns:a16="http://schemas.microsoft.com/office/drawing/2014/main" id="{D668715C-374B-0204-01D8-5B56039356AD}"/>
              </a:ext>
            </a:extLst>
          </xdr:cNvPr>
          <xdr:cNvSpPr/>
        </xdr:nvSpPr>
        <xdr:spPr>
          <a:xfrm>
            <a:off x="5536546" y="337242"/>
            <a:ext cx="2011680" cy="1212140"/>
          </a:xfrm>
          <a:custGeom>
            <a:avLst/>
            <a:gdLst>
              <a:gd name="connsiteX0" fmla="*/ 657560 w 2011680"/>
              <a:gd name="connsiteY0" fmla="*/ 841353 h 1188720"/>
              <a:gd name="connsiteX1" fmla="*/ 642040 w 2011680"/>
              <a:gd name="connsiteY1" fmla="*/ 878577 h 1188720"/>
              <a:gd name="connsiteX2" fmla="*/ 685885 w 2011680"/>
              <a:gd name="connsiteY2" fmla="*/ 945175 h 1188720"/>
              <a:gd name="connsiteX3" fmla="*/ 700804 w 2011680"/>
              <a:gd name="connsiteY3" fmla="*/ 960283 h 1188720"/>
              <a:gd name="connsiteX4" fmla="*/ 706780 w 2011680"/>
              <a:gd name="connsiteY4" fmla="*/ 961661 h 1188720"/>
              <a:gd name="connsiteX5" fmla="*/ 706780 w 2011680"/>
              <a:gd name="connsiteY5" fmla="*/ 962131 h 1188720"/>
              <a:gd name="connsiteX6" fmla="*/ 716024 w 2011680"/>
              <a:gd name="connsiteY6" fmla="*/ 962131 h 1188720"/>
              <a:gd name="connsiteX7" fmla="*/ 737481 w 2011680"/>
              <a:gd name="connsiteY7" fmla="*/ 962131 h 1188720"/>
              <a:gd name="connsiteX8" fmla="*/ 737556 w 2011680"/>
              <a:gd name="connsiteY8" fmla="*/ 962131 h 1188720"/>
              <a:gd name="connsiteX9" fmla="*/ 758984 w 2011680"/>
              <a:gd name="connsiteY9" fmla="*/ 962131 h 1188720"/>
              <a:gd name="connsiteX10" fmla="*/ 759013 w 2011680"/>
              <a:gd name="connsiteY10" fmla="*/ 962131 h 1188720"/>
              <a:gd name="connsiteX11" fmla="*/ 789153 w 2011680"/>
              <a:gd name="connsiteY11" fmla="*/ 945175 h 1188720"/>
              <a:gd name="connsiteX12" fmla="*/ 832997 w 2011680"/>
              <a:gd name="connsiteY12" fmla="*/ 878577 h 1188720"/>
              <a:gd name="connsiteX13" fmla="*/ 817477 w 2011680"/>
              <a:gd name="connsiteY13" fmla="*/ 841353 h 1188720"/>
              <a:gd name="connsiteX14" fmla="*/ 757722 w 2011680"/>
              <a:gd name="connsiteY14" fmla="*/ 841440 h 1188720"/>
              <a:gd name="connsiteX15" fmla="*/ 717316 w 2011680"/>
              <a:gd name="connsiteY15" fmla="*/ 841440 h 1188720"/>
              <a:gd name="connsiteX16" fmla="*/ 566764 w 2011680"/>
              <a:gd name="connsiteY16" fmla="*/ 705416 h 1188720"/>
              <a:gd name="connsiteX17" fmla="*/ 551244 w 2011680"/>
              <a:gd name="connsiteY17" fmla="*/ 742639 h 1188720"/>
              <a:gd name="connsiteX18" fmla="*/ 595089 w 2011680"/>
              <a:gd name="connsiteY18" fmla="*/ 809237 h 1188720"/>
              <a:gd name="connsiteX19" fmla="*/ 625228 w 2011680"/>
              <a:gd name="connsiteY19" fmla="*/ 826193 h 1188720"/>
              <a:gd name="connsiteX20" fmla="*/ 737481 w 2011680"/>
              <a:gd name="connsiteY20" fmla="*/ 826193 h 1188720"/>
              <a:gd name="connsiteX21" fmla="*/ 737481 w 2011680"/>
              <a:gd name="connsiteY21" fmla="*/ 826193 h 1188720"/>
              <a:gd name="connsiteX22" fmla="*/ 849734 w 2011680"/>
              <a:gd name="connsiteY22" fmla="*/ 826193 h 1188720"/>
              <a:gd name="connsiteX23" fmla="*/ 879874 w 2011680"/>
              <a:gd name="connsiteY23" fmla="*/ 809237 h 1188720"/>
              <a:gd name="connsiteX24" fmla="*/ 923719 w 2011680"/>
              <a:gd name="connsiteY24" fmla="*/ 742639 h 1188720"/>
              <a:gd name="connsiteX25" fmla="*/ 908198 w 2011680"/>
              <a:gd name="connsiteY25" fmla="*/ 705416 h 1188720"/>
              <a:gd name="connsiteX26" fmla="*/ 737481 w 2011680"/>
              <a:gd name="connsiteY26" fmla="*/ 705664 h 1188720"/>
              <a:gd name="connsiteX27" fmla="*/ 479074 w 2011680"/>
              <a:gd name="connsiteY27" fmla="*/ 569478 h 1188720"/>
              <a:gd name="connsiteX28" fmla="*/ 463554 w 2011680"/>
              <a:gd name="connsiteY28" fmla="*/ 606701 h 1188720"/>
              <a:gd name="connsiteX29" fmla="*/ 507399 w 2011680"/>
              <a:gd name="connsiteY29" fmla="*/ 673300 h 1188720"/>
              <a:gd name="connsiteX30" fmla="*/ 537539 w 2011680"/>
              <a:gd name="connsiteY30" fmla="*/ 690256 h 1188720"/>
              <a:gd name="connsiteX31" fmla="*/ 596141 w 2011680"/>
              <a:gd name="connsiteY31" fmla="*/ 690256 h 1188720"/>
              <a:gd name="connsiteX32" fmla="*/ 737481 w 2011680"/>
              <a:gd name="connsiteY32" fmla="*/ 690256 h 1188720"/>
              <a:gd name="connsiteX33" fmla="*/ 738881 w 2011680"/>
              <a:gd name="connsiteY33" fmla="*/ 690256 h 1188720"/>
              <a:gd name="connsiteX34" fmla="*/ 936827 w 2011680"/>
              <a:gd name="connsiteY34" fmla="*/ 690256 h 1188720"/>
              <a:gd name="connsiteX35" fmla="*/ 938823 w 2011680"/>
              <a:gd name="connsiteY35" fmla="*/ 690256 h 1188720"/>
              <a:gd name="connsiteX36" fmla="*/ 968963 w 2011680"/>
              <a:gd name="connsiteY36" fmla="*/ 673300 h 1188720"/>
              <a:gd name="connsiteX37" fmla="*/ 1012808 w 2011680"/>
              <a:gd name="connsiteY37" fmla="*/ 606701 h 1188720"/>
              <a:gd name="connsiteX38" fmla="*/ 997287 w 2011680"/>
              <a:gd name="connsiteY38" fmla="*/ 569478 h 1188720"/>
              <a:gd name="connsiteX39" fmla="*/ 936827 w 2011680"/>
              <a:gd name="connsiteY39" fmla="*/ 569566 h 1188720"/>
              <a:gd name="connsiteX40" fmla="*/ 936827 w 2011680"/>
              <a:gd name="connsiteY40" fmla="*/ 569565 h 1188720"/>
              <a:gd name="connsiteX41" fmla="*/ 596141 w 2011680"/>
              <a:gd name="connsiteY41" fmla="*/ 569565 h 1188720"/>
              <a:gd name="connsiteX42" fmla="*/ 596141 w 2011680"/>
              <a:gd name="connsiteY42" fmla="*/ 569649 h 1188720"/>
              <a:gd name="connsiteX43" fmla="*/ 388175 w 2011680"/>
              <a:gd name="connsiteY43" fmla="*/ 433541 h 1188720"/>
              <a:gd name="connsiteX44" fmla="*/ 372655 w 2011680"/>
              <a:gd name="connsiteY44" fmla="*/ 470764 h 1188720"/>
              <a:gd name="connsiteX45" fmla="*/ 416500 w 2011680"/>
              <a:gd name="connsiteY45" fmla="*/ 537362 h 1188720"/>
              <a:gd name="connsiteX46" fmla="*/ 446639 w 2011680"/>
              <a:gd name="connsiteY46" fmla="*/ 554318 h 1188720"/>
              <a:gd name="connsiteX47" fmla="*/ 596141 w 2011680"/>
              <a:gd name="connsiteY47" fmla="*/ 554318 h 1188720"/>
              <a:gd name="connsiteX48" fmla="*/ 708388 w 2011680"/>
              <a:gd name="connsiteY48" fmla="*/ 554318 h 1188720"/>
              <a:gd name="connsiteX49" fmla="*/ 768277 w 2011680"/>
              <a:gd name="connsiteY49" fmla="*/ 554318 h 1188720"/>
              <a:gd name="connsiteX50" fmla="*/ 936827 w 2011680"/>
              <a:gd name="connsiteY50" fmla="*/ 554318 h 1188720"/>
              <a:gd name="connsiteX51" fmla="*/ 1030026 w 2011680"/>
              <a:gd name="connsiteY51" fmla="*/ 554318 h 1188720"/>
              <a:gd name="connsiteX52" fmla="*/ 1060165 w 2011680"/>
              <a:gd name="connsiteY52" fmla="*/ 537362 h 1188720"/>
              <a:gd name="connsiteX53" fmla="*/ 1104010 w 2011680"/>
              <a:gd name="connsiteY53" fmla="*/ 470764 h 1188720"/>
              <a:gd name="connsiteX54" fmla="*/ 1088490 w 2011680"/>
              <a:gd name="connsiteY54" fmla="*/ 433541 h 1188720"/>
              <a:gd name="connsiteX55" fmla="*/ 936827 w 2011680"/>
              <a:gd name="connsiteY55" fmla="*/ 433761 h 1188720"/>
              <a:gd name="connsiteX56" fmla="*/ 936827 w 2011680"/>
              <a:gd name="connsiteY56" fmla="*/ 433628 h 1188720"/>
              <a:gd name="connsiteX57" fmla="*/ 596141 w 2011680"/>
              <a:gd name="connsiteY57" fmla="*/ 433628 h 1188720"/>
              <a:gd name="connsiteX58" fmla="*/ 596141 w 2011680"/>
              <a:gd name="connsiteY58" fmla="*/ 433843 h 1188720"/>
              <a:gd name="connsiteX59" fmla="*/ 298603 w 2011680"/>
              <a:gd name="connsiteY59" fmla="*/ 297603 h 1188720"/>
              <a:gd name="connsiteX60" fmla="*/ 283083 w 2011680"/>
              <a:gd name="connsiteY60" fmla="*/ 334826 h 1188720"/>
              <a:gd name="connsiteX61" fmla="*/ 326928 w 2011680"/>
              <a:gd name="connsiteY61" fmla="*/ 401425 h 1188720"/>
              <a:gd name="connsiteX62" fmla="*/ 357067 w 2011680"/>
              <a:gd name="connsiteY62" fmla="*/ 418381 h 1188720"/>
              <a:gd name="connsiteX63" fmla="*/ 618816 w 2011680"/>
              <a:gd name="connsiteY63" fmla="*/ 418381 h 1188720"/>
              <a:gd name="connsiteX64" fmla="*/ 618816 w 2011680"/>
              <a:gd name="connsiteY64" fmla="*/ 418381 h 1188720"/>
              <a:gd name="connsiteX65" fmla="*/ 857560 w 2011680"/>
              <a:gd name="connsiteY65" fmla="*/ 418381 h 1188720"/>
              <a:gd name="connsiteX66" fmla="*/ 857560 w 2011680"/>
              <a:gd name="connsiteY66" fmla="*/ 418381 h 1188720"/>
              <a:gd name="connsiteX67" fmla="*/ 1119308 w 2011680"/>
              <a:gd name="connsiteY67" fmla="*/ 418381 h 1188720"/>
              <a:gd name="connsiteX68" fmla="*/ 1149448 w 2011680"/>
              <a:gd name="connsiteY68" fmla="*/ 401425 h 1188720"/>
              <a:gd name="connsiteX69" fmla="*/ 1193293 w 2011680"/>
              <a:gd name="connsiteY69" fmla="*/ 334826 h 1188720"/>
              <a:gd name="connsiteX70" fmla="*/ 1177772 w 2011680"/>
              <a:gd name="connsiteY70" fmla="*/ 297603 h 1188720"/>
              <a:gd name="connsiteX71" fmla="*/ 936827 w 2011680"/>
              <a:gd name="connsiteY71" fmla="*/ 297954 h 1188720"/>
              <a:gd name="connsiteX72" fmla="*/ 936827 w 2011680"/>
              <a:gd name="connsiteY72" fmla="*/ 297690 h 1188720"/>
              <a:gd name="connsiteX73" fmla="*/ 596141 w 2011680"/>
              <a:gd name="connsiteY73" fmla="*/ 297690 h 1188720"/>
              <a:gd name="connsiteX74" fmla="*/ 596141 w 2011680"/>
              <a:gd name="connsiteY74" fmla="*/ 298036 h 1188720"/>
              <a:gd name="connsiteX75" fmla="*/ 198124 w 2011680"/>
              <a:gd name="connsiteY75" fmla="*/ 0 h 1188720"/>
              <a:gd name="connsiteX76" fmla="*/ 1813556 w 2011680"/>
              <a:gd name="connsiteY76" fmla="*/ 0 h 1188720"/>
              <a:gd name="connsiteX77" fmla="*/ 2011680 w 2011680"/>
              <a:gd name="connsiteY77" fmla="*/ 198124 h 1188720"/>
              <a:gd name="connsiteX78" fmla="*/ 2011680 w 2011680"/>
              <a:gd name="connsiteY78" fmla="*/ 990596 h 1188720"/>
              <a:gd name="connsiteX79" fmla="*/ 1813556 w 2011680"/>
              <a:gd name="connsiteY79" fmla="*/ 1188720 h 1188720"/>
              <a:gd name="connsiteX80" fmla="*/ 198124 w 2011680"/>
              <a:gd name="connsiteY80" fmla="*/ 1188720 h 1188720"/>
              <a:gd name="connsiteX81" fmla="*/ 0 w 2011680"/>
              <a:gd name="connsiteY81" fmla="*/ 990596 h 1188720"/>
              <a:gd name="connsiteX82" fmla="*/ 0 w 2011680"/>
              <a:gd name="connsiteY82" fmla="*/ 198124 h 1188720"/>
              <a:gd name="connsiteX83" fmla="*/ 198124 w 2011680"/>
              <a:gd name="connsiteY83" fmla="*/ 0 h 11887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Lst>
            <a:rect l="l" t="t" r="r" b="b"/>
            <a:pathLst>
              <a:path w="2011680" h="1188720">
                <a:moveTo>
                  <a:pt x="657560" y="841353"/>
                </a:moveTo>
                <a:cubicBezTo>
                  <a:pt x="645820" y="841431"/>
                  <a:pt x="628478" y="855700"/>
                  <a:pt x="642040" y="878577"/>
                </a:cubicBezTo>
                <a:lnTo>
                  <a:pt x="685885" y="945175"/>
                </a:lnTo>
                <a:cubicBezTo>
                  <a:pt x="691611" y="954093"/>
                  <a:pt x="696182" y="958293"/>
                  <a:pt x="700804" y="960283"/>
                </a:cubicBezTo>
                <a:lnTo>
                  <a:pt x="706780" y="961661"/>
                </a:lnTo>
                <a:lnTo>
                  <a:pt x="706780" y="962131"/>
                </a:lnTo>
                <a:lnTo>
                  <a:pt x="716024" y="962131"/>
                </a:lnTo>
                <a:lnTo>
                  <a:pt x="737481" y="962131"/>
                </a:lnTo>
                <a:lnTo>
                  <a:pt x="737556" y="962131"/>
                </a:lnTo>
                <a:lnTo>
                  <a:pt x="758984" y="962131"/>
                </a:lnTo>
                <a:lnTo>
                  <a:pt x="759013" y="962131"/>
                </a:lnTo>
                <a:cubicBezTo>
                  <a:pt x="770867" y="961976"/>
                  <a:pt x="777700" y="963011"/>
                  <a:pt x="789153" y="945175"/>
                </a:cubicBezTo>
                <a:lnTo>
                  <a:pt x="832997" y="878577"/>
                </a:lnTo>
                <a:cubicBezTo>
                  <a:pt x="846559" y="855700"/>
                  <a:pt x="829217" y="841431"/>
                  <a:pt x="817477" y="841353"/>
                </a:cubicBezTo>
                <a:lnTo>
                  <a:pt x="757722" y="841440"/>
                </a:lnTo>
                <a:lnTo>
                  <a:pt x="717316" y="841440"/>
                </a:lnTo>
                <a:close/>
                <a:moveTo>
                  <a:pt x="566764" y="705416"/>
                </a:moveTo>
                <a:cubicBezTo>
                  <a:pt x="555024" y="705493"/>
                  <a:pt x="537682" y="719762"/>
                  <a:pt x="551244" y="742639"/>
                </a:cubicBezTo>
                <a:lnTo>
                  <a:pt x="595089" y="809237"/>
                </a:lnTo>
                <a:cubicBezTo>
                  <a:pt x="606541" y="827074"/>
                  <a:pt x="613375" y="826038"/>
                  <a:pt x="625228" y="826193"/>
                </a:cubicBezTo>
                <a:lnTo>
                  <a:pt x="737481" y="826193"/>
                </a:lnTo>
                <a:lnTo>
                  <a:pt x="737481" y="826193"/>
                </a:lnTo>
                <a:lnTo>
                  <a:pt x="849734" y="826193"/>
                </a:lnTo>
                <a:cubicBezTo>
                  <a:pt x="861588" y="826038"/>
                  <a:pt x="868422" y="827074"/>
                  <a:pt x="879874" y="809237"/>
                </a:cubicBezTo>
                <a:lnTo>
                  <a:pt x="923719" y="742639"/>
                </a:lnTo>
                <a:cubicBezTo>
                  <a:pt x="937280" y="719762"/>
                  <a:pt x="919939" y="705493"/>
                  <a:pt x="908198" y="705416"/>
                </a:cubicBezTo>
                <a:lnTo>
                  <a:pt x="737481" y="705664"/>
                </a:lnTo>
                <a:close/>
                <a:moveTo>
                  <a:pt x="479074" y="569478"/>
                </a:moveTo>
                <a:cubicBezTo>
                  <a:pt x="467334" y="569556"/>
                  <a:pt x="449992" y="583825"/>
                  <a:pt x="463554" y="606701"/>
                </a:cubicBezTo>
                <a:lnTo>
                  <a:pt x="507399" y="673300"/>
                </a:lnTo>
                <a:cubicBezTo>
                  <a:pt x="518851" y="691136"/>
                  <a:pt x="525685" y="690101"/>
                  <a:pt x="537539" y="690256"/>
                </a:cubicBezTo>
                <a:lnTo>
                  <a:pt x="596141" y="690256"/>
                </a:lnTo>
                <a:lnTo>
                  <a:pt x="737481" y="690256"/>
                </a:lnTo>
                <a:lnTo>
                  <a:pt x="738881" y="690256"/>
                </a:lnTo>
                <a:lnTo>
                  <a:pt x="936827" y="690256"/>
                </a:lnTo>
                <a:lnTo>
                  <a:pt x="938823" y="690256"/>
                </a:lnTo>
                <a:cubicBezTo>
                  <a:pt x="950677" y="690101"/>
                  <a:pt x="957511" y="691136"/>
                  <a:pt x="968963" y="673300"/>
                </a:cubicBezTo>
                <a:lnTo>
                  <a:pt x="1012808" y="606701"/>
                </a:lnTo>
                <a:cubicBezTo>
                  <a:pt x="1026370" y="583825"/>
                  <a:pt x="1009028" y="569556"/>
                  <a:pt x="997287" y="569478"/>
                </a:cubicBezTo>
                <a:lnTo>
                  <a:pt x="936827" y="569566"/>
                </a:lnTo>
                <a:lnTo>
                  <a:pt x="936827" y="569565"/>
                </a:lnTo>
                <a:lnTo>
                  <a:pt x="596141" y="569565"/>
                </a:lnTo>
                <a:lnTo>
                  <a:pt x="596141" y="569649"/>
                </a:lnTo>
                <a:close/>
                <a:moveTo>
                  <a:pt x="388175" y="433541"/>
                </a:moveTo>
                <a:cubicBezTo>
                  <a:pt x="376435" y="433618"/>
                  <a:pt x="359093" y="447887"/>
                  <a:pt x="372655" y="470764"/>
                </a:cubicBezTo>
                <a:lnTo>
                  <a:pt x="416500" y="537362"/>
                </a:lnTo>
                <a:cubicBezTo>
                  <a:pt x="427952" y="555198"/>
                  <a:pt x="434786" y="554163"/>
                  <a:pt x="446639" y="554318"/>
                </a:cubicBezTo>
                <a:lnTo>
                  <a:pt x="596141" y="554318"/>
                </a:lnTo>
                <a:lnTo>
                  <a:pt x="708388" y="554318"/>
                </a:lnTo>
                <a:lnTo>
                  <a:pt x="768277" y="554318"/>
                </a:lnTo>
                <a:lnTo>
                  <a:pt x="936827" y="554318"/>
                </a:lnTo>
                <a:lnTo>
                  <a:pt x="1030026" y="554318"/>
                </a:lnTo>
                <a:cubicBezTo>
                  <a:pt x="1041880" y="554163"/>
                  <a:pt x="1048713" y="555198"/>
                  <a:pt x="1060165" y="537362"/>
                </a:cubicBezTo>
                <a:lnTo>
                  <a:pt x="1104010" y="470764"/>
                </a:lnTo>
                <a:cubicBezTo>
                  <a:pt x="1117572" y="447887"/>
                  <a:pt x="1100230" y="433618"/>
                  <a:pt x="1088490" y="433541"/>
                </a:cubicBezTo>
                <a:lnTo>
                  <a:pt x="936827" y="433761"/>
                </a:lnTo>
                <a:lnTo>
                  <a:pt x="936827" y="433628"/>
                </a:lnTo>
                <a:lnTo>
                  <a:pt x="596141" y="433628"/>
                </a:lnTo>
                <a:lnTo>
                  <a:pt x="596141" y="433843"/>
                </a:lnTo>
                <a:close/>
                <a:moveTo>
                  <a:pt x="298603" y="297603"/>
                </a:moveTo>
                <a:cubicBezTo>
                  <a:pt x="286863" y="297681"/>
                  <a:pt x="269521" y="311949"/>
                  <a:pt x="283083" y="334826"/>
                </a:cubicBezTo>
                <a:lnTo>
                  <a:pt x="326928" y="401425"/>
                </a:lnTo>
                <a:cubicBezTo>
                  <a:pt x="338380" y="419261"/>
                  <a:pt x="345214" y="418226"/>
                  <a:pt x="357067" y="418381"/>
                </a:cubicBezTo>
                <a:lnTo>
                  <a:pt x="618816" y="418381"/>
                </a:lnTo>
                <a:lnTo>
                  <a:pt x="618816" y="418381"/>
                </a:lnTo>
                <a:lnTo>
                  <a:pt x="857560" y="418381"/>
                </a:lnTo>
                <a:lnTo>
                  <a:pt x="857560" y="418381"/>
                </a:lnTo>
                <a:lnTo>
                  <a:pt x="1119308" y="418381"/>
                </a:lnTo>
                <a:cubicBezTo>
                  <a:pt x="1131162" y="418226"/>
                  <a:pt x="1137996" y="419261"/>
                  <a:pt x="1149448" y="401425"/>
                </a:cubicBezTo>
                <a:lnTo>
                  <a:pt x="1193293" y="334826"/>
                </a:lnTo>
                <a:cubicBezTo>
                  <a:pt x="1206854" y="311949"/>
                  <a:pt x="1189513" y="297680"/>
                  <a:pt x="1177772" y="297603"/>
                </a:cubicBezTo>
                <a:lnTo>
                  <a:pt x="936827" y="297954"/>
                </a:lnTo>
                <a:lnTo>
                  <a:pt x="936827" y="297690"/>
                </a:lnTo>
                <a:lnTo>
                  <a:pt x="596141" y="297690"/>
                </a:lnTo>
                <a:lnTo>
                  <a:pt x="596141" y="298036"/>
                </a:lnTo>
                <a:close/>
                <a:moveTo>
                  <a:pt x="198124" y="0"/>
                </a:moveTo>
                <a:lnTo>
                  <a:pt x="1813556" y="0"/>
                </a:lnTo>
                <a:cubicBezTo>
                  <a:pt x="1922977" y="0"/>
                  <a:pt x="2011680" y="88703"/>
                  <a:pt x="2011680" y="198124"/>
                </a:cubicBezTo>
                <a:lnTo>
                  <a:pt x="2011680" y="990596"/>
                </a:lnTo>
                <a:cubicBezTo>
                  <a:pt x="2011680" y="1100017"/>
                  <a:pt x="1922977" y="1188720"/>
                  <a:pt x="1813556" y="1188720"/>
                </a:cubicBezTo>
                <a:lnTo>
                  <a:pt x="198124" y="1188720"/>
                </a:lnTo>
                <a:cubicBezTo>
                  <a:pt x="88703" y="1188720"/>
                  <a:pt x="0" y="1100017"/>
                  <a:pt x="0" y="990596"/>
                </a:cubicBezTo>
                <a:lnTo>
                  <a:pt x="0" y="198124"/>
                </a:lnTo>
                <a:cubicBezTo>
                  <a:pt x="0" y="88703"/>
                  <a:pt x="88703" y="0"/>
                  <a:pt x="198124" y="0"/>
                </a:cubicBezTo>
                <a:close/>
              </a:path>
            </a:pathLst>
          </a:custGeom>
          <a:gradFill>
            <a:gsLst>
              <a:gs pos="0">
                <a:srgbClr val="16C88C"/>
              </a:gs>
              <a:gs pos="100000">
                <a:srgbClr val="046A90"/>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ru-RU" sz="1100"/>
          </a:p>
        </xdr:txBody>
      </xdr:sp>
    </xdr:grpSp>
    <xdr:clientData/>
  </xdr:twoCellAnchor>
  <xdr:twoCellAnchor>
    <xdr:from>
      <xdr:col>15</xdr:col>
      <xdr:colOff>176084</xdr:colOff>
      <xdr:row>3</xdr:row>
      <xdr:rowOff>115252</xdr:rowOff>
    </xdr:from>
    <xdr:to>
      <xdr:col>17</xdr:col>
      <xdr:colOff>516273</xdr:colOff>
      <xdr:row>8</xdr:row>
      <xdr:rowOff>175659</xdr:rowOff>
    </xdr:to>
    <xdr:grpSp>
      <xdr:nvGrpSpPr>
        <xdr:cNvPr id="36" name="Group 35">
          <a:extLst>
            <a:ext uri="{FF2B5EF4-FFF2-40B4-BE49-F238E27FC236}">
              <a16:creationId xmlns:a16="http://schemas.microsoft.com/office/drawing/2014/main" id="{B7580468-78D9-4622-BA31-E18E7176BADD}"/>
            </a:ext>
          </a:extLst>
        </xdr:cNvPr>
        <xdr:cNvGrpSpPr/>
      </xdr:nvGrpSpPr>
      <xdr:grpSpPr>
        <a:xfrm>
          <a:off x="9105772" y="686752"/>
          <a:ext cx="1530814" cy="1012907"/>
          <a:chOff x="10705701" y="3556317"/>
          <a:chExt cx="2684384" cy="1662830"/>
        </a:xfrm>
      </xdr:grpSpPr>
      <xdr:graphicFrame macro="">
        <xdr:nvGraphicFramePr>
          <xdr:cNvPr id="37" name="Chart 36">
            <a:extLst>
              <a:ext uri="{FF2B5EF4-FFF2-40B4-BE49-F238E27FC236}">
                <a16:creationId xmlns:a16="http://schemas.microsoft.com/office/drawing/2014/main" id="{AF971225-154E-ABC2-04D7-41FD2F449503}"/>
              </a:ext>
            </a:extLst>
          </xdr:cNvPr>
          <xdr:cNvGraphicFramePr/>
        </xdr:nvGraphicFramePr>
        <xdr:xfrm>
          <a:off x="11544967" y="3556317"/>
          <a:ext cx="1845118" cy="1659094"/>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38" name="Chart 37">
            <a:extLst>
              <a:ext uri="{FF2B5EF4-FFF2-40B4-BE49-F238E27FC236}">
                <a16:creationId xmlns:a16="http://schemas.microsoft.com/office/drawing/2014/main" id="{F6C02DD1-E9A7-34DE-8D6A-A1C671994E9F}"/>
              </a:ext>
            </a:extLst>
          </xdr:cNvPr>
          <xdr:cNvGraphicFramePr/>
        </xdr:nvGraphicFramePr>
        <xdr:xfrm>
          <a:off x="10705701" y="3558538"/>
          <a:ext cx="1845116" cy="1660609"/>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8</xdr:col>
      <xdr:colOff>233839</xdr:colOff>
      <xdr:row>3</xdr:row>
      <xdr:rowOff>172402</xdr:rowOff>
    </xdr:from>
    <xdr:to>
      <xdr:col>11</xdr:col>
      <xdr:colOff>167597</xdr:colOff>
      <xdr:row>6</xdr:row>
      <xdr:rowOff>69532</xdr:rowOff>
    </xdr:to>
    <xdr:sp macro="" textlink="Processing!I15">
      <xdr:nvSpPr>
        <xdr:cNvPr id="39" name="TextBox 38">
          <a:extLst>
            <a:ext uri="{FF2B5EF4-FFF2-40B4-BE49-F238E27FC236}">
              <a16:creationId xmlns:a16="http://schemas.microsoft.com/office/drawing/2014/main" id="{D415A445-F4F1-4CBF-AFA1-FB4CAE2CA67F}"/>
            </a:ext>
          </a:extLst>
        </xdr:cNvPr>
        <xdr:cNvSpPr txBox="1"/>
      </xdr:nvSpPr>
      <xdr:spPr>
        <a:xfrm>
          <a:off x="4996339" y="743902"/>
          <a:ext cx="1719696"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BAD9722-28F9-4168-ADBC-28E3E3CDE6E1}"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r"/>
            <a:t> 13 823</a:t>
          </a:fld>
          <a:endParaRPr lang="ru-RU" sz="25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8</xdr:col>
      <xdr:colOff>160844</xdr:colOff>
      <xdr:row>2</xdr:row>
      <xdr:rowOff>58102</xdr:rowOff>
    </xdr:from>
    <xdr:to>
      <xdr:col>11</xdr:col>
      <xdr:colOff>167770</xdr:colOff>
      <xdr:row>4</xdr:row>
      <xdr:rowOff>138112</xdr:rowOff>
    </xdr:to>
    <xdr:sp macro="" textlink="Processing!F1">
      <xdr:nvSpPr>
        <xdr:cNvPr id="40" name="TextBox 39">
          <a:extLst>
            <a:ext uri="{FF2B5EF4-FFF2-40B4-BE49-F238E27FC236}">
              <a16:creationId xmlns:a16="http://schemas.microsoft.com/office/drawing/2014/main" id="{15FA5882-EB35-42F5-ADBB-E2B15B60E9B5}"/>
            </a:ext>
          </a:extLst>
        </xdr:cNvPr>
        <xdr:cNvSpPr txBox="1"/>
      </xdr:nvSpPr>
      <xdr:spPr>
        <a:xfrm>
          <a:off x="4923344" y="439102"/>
          <a:ext cx="1792864"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529571-A635-4DB7-9214-5120FA3F494C}"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ctr"/>
            <a:t>Visitors &amp; Buyers</a:t>
          </a:fld>
          <a:endParaRPr lang="ru-RU" sz="14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11</xdr:col>
      <xdr:colOff>497076</xdr:colOff>
      <xdr:row>2</xdr:row>
      <xdr:rowOff>58102</xdr:rowOff>
    </xdr:from>
    <xdr:to>
      <xdr:col>14</xdr:col>
      <xdr:colOff>504003</xdr:colOff>
      <xdr:row>4</xdr:row>
      <xdr:rowOff>138112</xdr:rowOff>
    </xdr:to>
    <xdr:sp macro="" textlink="Processing!N5">
      <xdr:nvSpPr>
        <xdr:cNvPr id="41" name="TextBox 40">
          <a:extLst>
            <a:ext uri="{FF2B5EF4-FFF2-40B4-BE49-F238E27FC236}">
              <a16:creationId xmlns:a16="http://schemas.microsoft.com/office/drawing/2014/main" id="{98801377-2F18-4A64-89C2-F1B3B0D5F1EE}"/>
            </a:ext>
          </a:extLst>
        </xdr:cNvPr>
        <xdr:cNvSpPr txBox="1"/>
      </xdr:nvSpPr>
      <xdr:spPr>
        <a:xfrm>
          <a:off x="7045514" y="439102"/>
          <a:ext cx="1792864"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36505C-FFC0-40A0-9AE2-34B1EB12DE6E}"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Funnel</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15</xdr:col>
      <xdr:colOff>253236</xdr:colOff>
      <xdr:row>2</xdr:row>
      <xdr:rowOff>58102</xdr:rowOff>
    </xdr:from>
    <xdr:to>
      <xdr:col>18</xdr:col>
      <xdr:colOff>260163</xdr:colOff>
      <xdr:row>4</xdr:row>
      <xdr:rowOff>138112</xdr:rowOff>
    </xdr:to>
    <xdr:sp macro="" textlink="Processing!N17">
      <xdr:nvSpPr>
        <xdr:cNvPr id="42" name="TextBox 41">
          <a:extLst>
            <a:ext uri="{FF2B5EF4-FFF2-40B4-BE49-F238E27FC236}">
              <a16:creationId xmlns:a16="http://schemas.microsoft.com/office/drawing/2014/main" id="{B6D65007-12FA-49DC-8900-7D56749420A1}"/>
            </a:ext>
          </a:extLst>
        </xdr:cNvPr>
        <xdr:cNvSpPr txBox="1"/>
      </xdr:nvSpPr>
      <xdr:spPr>
        <a:xfrm>
          <a:off x="9182924" y="439102"/>
          <a:ext cx="1792864"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0D4CD2-E935-449F-92DA-408652B8D58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Roadmap</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18</xdr:col>
      <xdr:colOff>588516</xdr:colOff>
      <xdr:row>2</xdr:row>
      <xdr:rowOff>58102</xdr:rowOff>
    </xdr:from>
    <xdr:to>
      <xdr:col>22</xdr:col>
      <xdr:colOff>131</xdr:colOff>
      <xdr:row>4</xdr:row>
      <xdr:rowOff>138112</xdr:rowOff>
    </xdr:to>
    <xdr:sp macro="" textlink="Processing!S2">
      <xdr:nvSpPr>
        <xdr:cNvPr id="43" name="TextBox 42">
          <a:extLst>
            <a:ext uri="{FF2B5EF4-FFF2-40B4-BE49-F238E27FC236}">
              <a16:creationId xmlns:a16="http://schemas.microsoft.com/office/drawing/2014/main" id="{C9B82FF2-975E-44E8-8121-B82CD4E97F5B}"/>
            </a:ext>
          </a:extLst>
        </xdr:cNvPr>
        <xdr:cNvSpPr txBox="1"/>
      </xdr:nvSpPr>
      <xdr:spPr>
        <a:xfrm>
          <a:off x="11304141" y="439102"/>
          <a:ext cx="1792865"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C4B1D6-8BB7-439B-8F06-B2F52B972E1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Volume</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16</xdr:col>
      <xdr:colOff>538639</xdr:colOff>
      <xdr:row>3</xdr:row>
      <xdr:rowOff>172402</xdr:rowOff>
    </xdr:from>
    <xdr:to>
      <xdr:col>18</xdr:col>
      <xdr:colOff>205698</xdr:colOff>
      <xdr:row>6</xdr:row>
      <xdr:rowOff>69532</xdr:rowOff>
    </xdr:to>
    <xdr:sp macro="" textlink="Processing!R17">
      <xdr:nvSpPr>
        <xdr:cNvPr id="44" name="TextBox 43">
          <a:extLst>
            <a:ext uri="{FF2B5EF4-FFF2-40B4-BE49-F238E27FC236}">
              <a16:creationId xmlns:a16="http://schemas.microsoft.com/office/drawing/2014/main" id="{551D45FA-A338-47BE-A024-CC904C595066}"/>
            </a:ext>
          </a:extLst>
        </xdr:cNvPr>
        <xdr:cNvSpPr txBox="1"/>
      </xdr:nvSpPr>
      <xdr:spPr>
        <a:xfrm>
          <a:off x="10063639" y="743902"/>
          <a:ext cx="857684"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978D1C3-3E0B-47FB-A36C-E5C987A4E6A2}"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83%</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233839</xdr:colOff>
      <xdr:row>3</xdr:row>
      <xdr:rowOff>172402</xdr:rowOff>
    </xdr:from>
    <xdr:to>
      <xdr:col>14</xdr:col>
      <xdr:colOff>496210</xdr:colOff>
      <xdr:row>6</xdr:row>
      <xdr:rowOff>69532</xdr:rowOff>
    </xdr:to>
    <xdr:sp macro="" textlink="Processing!O13">
      <xdr:nvSpPr>
        <xdr:cNvPr id="45" name="TextBox 44">
          <a:extLst>
            <a:ext uri="{FF2B5EF4-FFF2-40B4-BE49-F238E27FC236}">
              <a16:creationId xmlns:a16="http://schemas.microsoft.com/office/drawing/2014/main" id="{494F1F3F-B037-40B1-BD95-CB7162EE26E4}"/>
            </a:ext>
          </a:extLst>
        </xdr:cNvPr>
        <xdr:cNvSpPr txBox="1"/>
      </xdr:nvSpPr>
      <xdr:spPr>
        <a:xfrm>
          <a:off x="7972902" y="743902"/>
          <a:ext cx="857683"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81975AE-5527-4B7C-8401-B4B47834F5FA}"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21%</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19</xdr:col>
      <xdr:colOff>156686</xdr:colOff>
      <xdr:row>3</xdr:row>
      <xdr:rowOff>172402</xdr:rowOff>
    </xdr:from>
    <xdr:to>
      <xdr:col>21</xdr:col>
      <xdr:colOff>587650</xdr:colOff>
      <xdr:row>6</xdr:row>
      <xdr:rowOff>69532</xdr:rowOff>
    </xdr:to>
    <xdr:sp macro="" textlink="Processing!J30">
      <xdr:nvSpPr>
        <xdr:cNvPr id="46" name="TextBox 45">
          <a:extLst>
            <a:ext uri="{FF2B5EF4-FFF2-40B4-BE49-F238E27FC236}">
              <a16:creationId xmlns:a16="http://schemas.microsoft.com/office/drawing/2014/main" id="{AE5332F3-8C99-4227-B397-893AB5AF3FA4}"/>
            </a:ext>
          </a:extLst>
        </xdr:cNvPr>
        <xdr:cNvSpPr txBox="1"/>
      </xdr:nvSpPr>
      <xdr:spPr>
        <a:xfrm>
          <a:off x="11467624" y="743902"/>
          <a:ext cx="1621589"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ADFFB18-6253-459B-A59A-8FEEBA778ABD}" type="TxLink">
            <a:rPr lang="en-US" sz="2500" b="0" i="0" u="none" strike="noStrike">
              <a:solidFill>
                <a:schemeClr val="bg1"/>
              </a:solidFill>
              <a:latin typeface="Aptos Narrow"/>
              <a:ea typeface="Tahoma" panose="020B0604030504040204" pitchFamily="34" charset="0"/>
              <a:cs typeface="Calibri" panose="020F0502020204030204" pitchFamily="34" charset="0"/>
            </a:rPr>
            <a:pPr marL="0" indent="0" algn="r"/>
            <a:t> $860,520 </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26510</xdr:colOff>
      <xdr:row>5</xdr:row>
      <xdr:rowOff>168592</xdr:rowOff>
    </xdr:from>
    <xdr:to>
      <xdr:col>14</xdr:col>
      <xdr:colOff>95726</xdr:colOff>
      <xdr:row>9</xdr:row>
      <xdr:rowOff>71808</xdr:rowOff>
    </xdr:to>
    <xdr:graphicFrame macro="">
      <xdr:nvGraphicFramePr>
        <xdr:cNvPr id="47" name="Chart 46">
          <a:extLst>
            <a:ext uri="{FF2B5EF4-FFF2-40B4-BE49-F238E27FC236}">
              <a16:creationId xmlns:a16="http://schemas.microsoft.com/office/drawing/2014/main" id="{DE40A159-66A8-4DC9-8CF6-D5DCFA595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271939</xdr:colOff>
      <xdr:row>6</xdr:row>
      <xdr:rowOff>164782</xdr:rowOff>
    </xdr:from>
    <xdr:to>
      <xdr:col>14</xdr:col>
      <xdr:colOff>534310</xdr:colOff>
      <xdr:row>9</xdr:row>
      <xdr:rowOff>61912</xdr:rowOff>
    </xdr:to>
    <xdr:sp macro="" textlink="Processing!O3">
      <xdr:nvSpPr>
        <xdr:cNvPr id="48" name="TextBox 47">
          <a:extLst>
            <a:ext uri="{FF2B5EF4-FFF2-40B4-BE49-F238E27FC236}">
              <a16:creationId xmlns:a16="http://schemas.microsoft.com/office/drawing/2014/main" id="{AD9A4CF9-E682-4351-892C-8FF271E2E5B4}"/>
            </a:ext>
          </a:extLst>
        </xdr:cNvPr>
        <xdr:cNvSpPr txBox="1"/>
      </xdr:nvSpPr>
      <xdr:spPr>
        <a:xfrm>
          <a:off x="8011002" y="1307782"/>
          <a:ext cx="857683"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C15907C-02CC-4033-9E1F-2A395959F14D}" type="TxLink">
            <a:rPr lang="en-US" sz="1800" b="0" i="0" u="none" strike="noStrike">
              <a:solidFill>
                <a:schemeClr val="bg1"/>
              </a:solidFill>
              <a:latin typeface="Aptos Narrow"/>
              <a:ea typeface="Tahoma" panose="020B0604030504040204" pitchFamily="34" charset="0"/>
              <a:cs typeface="Calibri" panose="020F0502020204030204" pitchFamily="34" charset="0"/>
            </a:rPr>
            <a:pPr marL="0" indent="0" algn="r"/>
            <a:t>54%</a:t>
          </a:fld>
          <a:endParaRPr lang="ru-RU" sz="40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375767</xdr:colOff>
      <xdr:row>6</xdr:row>
      <xdr:rowOff>4762</xdr:rowOff>
    </xdr:from>
    <xdr:to>
      <xdr:col>15</xdr:col>
      <xdr:colOff>121439</xdr:colOff>
      <xdr:row>7</xdr:row>
      <xdr:rowOff>164782</xdr:rowOff>
    </xdr:to>
    <xdr:sp macro="" textlink="Processing!N3">
      <xdr:nvSpPr>
        <xdr:cNvPr id="49" name="TextBox 48">
          <a:extLst>
            <a:ext uri="{FF2B5EF4-FFF2-40B4-BE49-F238E27FC236}">
              <a16:creationId xmlns:a16="http://schemas.microsoft.com/office/drawing/2014/main" id="{8AD2148E-24EC-484B-B992-8603637A70B8}"/>
            </a:ext>
          </a:extLst>
        </xdr:cNvPr>
        <xdr:cNvSpPr txBox="1"/>
      </xdr:nvSpPr>
      <xdr:spPr>
        <a:xfrm>
          <a:off x="8114830" y="1147762"/>
          <a:ext cx="936297"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100" b="0" i="0" u="none" strike="noStrike">
              <a:solidFill>
                <a:schemeClr val="bg1"/>
              </a:solidFill>
              <a:latin typeface="Aptos Narrow"/>
            </a:rPr>
            <a:pPr algn="ctr"/>
            <a:t>Buyers</a:t>
          </a:fld>
          <a:endParaRPr lang="ru-RU" sz="1800" b="0">
            <a:solidFill>
              <a:schemeClr val="bg1"/>
            </a:solidFill>
          </a:endParaRPr>
        </a:p>
      </xdr:txBody>
    </xdr:sp>
    <xdr:clientData/>
  </xdr:twoCellAnchor>
  <xdr:twoCellAnchor>
    <xdr:from>
      <xdr:col>17</xdr:col>
      <xdr:colOff>85254</xdr:colOff>
      <xdr:row>6</xdr:row>
      <xdr:rowOff>187642</xdr:rowOff>
    </xdr:from>
    <xdr:to>
      <xdr:col>18</xdr:col>
      <xdr:colOff>411952</xdr:colOff>
      <xdr:row>8</xdr:row>
      <xdr:rowOff>157162</xdr:rowOff>
    </xdr:to>
    <xdr:sp macro="" textlink="Processing!P16">
      <xdr:nvSpPr>
        <xdr:cNvPr id="50" name="TextBox 49">
          <a:extLst>
            <a:ext uri="{FF2B5EF4-FFF2-40B4-BE49-F238E27FC236}">
              <a16:creationId xmlns:a16="http://schemas.microsoft.com/office/drawing/2014/main" id="{9E092F1F-E488-4C01-9BCF-E7714F5B8A27}"/>
            </a:ext>
          </a:extLst>
        </xdr:cNvPr>
        <xdr:cNvSpPr txBox="1"/>
      </xdr:nvSpPr>
      <xdr:spPr>
        <a:xfrm>
          <a:off x="10205567" y="1330642"/>
          <a:ext cx="922010"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FAEFD7-847C-430E-8A5E-E99B75D07DB6}" type="TxLink">
            <a:rPr lang="en-US" sz="1200" b="0" i="0" u="none" strike="noStrike">
              <a:solidFill>
                <a:schemeClr val="bg1"/>
              </a:solidFill>
              <a:latin typeface="Aptos Narrow"/>
            </a:rPr>
            <a:pPr algn="ctr"/>
            <a:t>Advert</a:t>
          </a:fld>
          <a:endParaRPr lang="ru-RU" sz="2000" b="0">
            <a:solidFill>
              <a:schemeClr val="bg1"/>
            </a:solidFill>
          </a:endParaRPr>
        </a:p>
      </xdr:txBody>
    </xdr:sp>
    <xdr:clientData/>
  </xdr:twoCellAnchor>
  <xdr:twoCellAnchor>
    <xdr:from>
      <xdr:col>17</xdr:col>
      <xdr:colOff>77634</xdr:colOff>
      <xdr:row>6</xdr:row>
      <xdr:rowOff>4762</xdr:rowOff>
    </xdr:from>
    <xdr:to>
      <xdr:col>18</xdr:col>
      <xdr:colOff>404332</xdr:colOff>
      <xdr:row>7</xdr:row>
      <xdr:rowOff>164782</xdr:rowOff>
    </xdr:to>
    <xdr:sp macro="" textlink="Processing!O16">
      <xdr:nvSpPr>
        <xdr:cNvPr id="51" name="TextBox 50">
          <a:extLst>
            <a:ext uri="{FF2B5EF4-FFF2-40B4-BE49-F238E27FC236}">
              <a16:creationId xmlns:a16="http://schemas.microsoft.com/office/drawing/2014/main" id="{4A3F64EB-5182-4AFE-A8A5-0A15169B244B}"/>
            </a:ext>
          </a:extLst>
        </xdr:cNvPr>
        <xdr:cNvSpPr txBox="1"/>
      </xdr:nvSpPr>
      <xdr:spPr>
        <a:xfrm>
          <a:off x="10197947" y="1147762"/>
          <a:ext cx="922010"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74C60A-4DF8-41DD-857F-ABA7ADB1B3ED}" type="TxLink">
            <a:rPr lang="en-US" sz="1100" b="0" i="0" u="none" strike="noStrike">
              <a:solidFill>
                <a:schemeClr val="bg1"/>
              </a:solidFill>
              <a:latin typeface="Aptos Narrow"/>
            </a:rPr>
            <a:pPr algn="ctr"/>
            <a:t>Tasks</a:t>
          </a:fld>
          <a:endParaRPr lang="ru-RU" sz="1800" b="0">
            <a:solidFill>
              <a:schemeClr val="bg1"/>
            </a:solidFill>
          </a:endParaRPr>
        </a:p>
      </xdr:txBody>
    </xdr:sp>
    <xdr:clientData/>
  </xdr:twoCellAnchor>
  <xdr:twoCellAnchor>
    <xdr:from>
      <xdr:col>15</xdr:col>
      <xdr:colOff>397669</xdr:colOff>
      <xdr:row>10</xdr:row>
      <xdr:rowOff>164782</xdr:rowOff>
    </xdr:from>
    <xdr:to>
      <xdr:col>17</xdr:col>
      <xdr:colOff>118586</xdr:colOff>
      <xdr:row>12</xdr:row>
      <xdr:rowOff>134302</xdr:rowOff>
    </xdr:to>
    <xdr:sp macro="" textlink="Processing!Q16">
      <xdr:nvSpPr>
        <xdr:cNvPr id="52" name="TextBox 51">
          <a:extLst>
            <a:ext uri="{FF2B5EF4-FFF2-40B4-BE49-F238E27FC236}">
              <a16:creationId xmlns:a16="http://schemas.microsoft.com/office/drawing/2014/main" id="{09A08038-363B-4B29-B943-4A7B36B6D415}"/>
            </a:ext>
          </a:extLst>
        </xdr:cNvPr>
        <xdr:cNvSpPr txBox="1"/>
      </xdr:nvSpPr>
      <xdr:spPr>
        <a:xfrm>
          <a:off x="9327357" y="2069782"/>
          <a:ext cx="91154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DC12F52-C323-4471-993C-CE7C84D9434C}" type="TxLink">
            <a:rPr lang="en-US" sz="1100" b="0" i="0" u="none" strike="noStrike">
              <a:solidFill>
                <a:srgbClr val="000000"/>
              </a:solidFill>
              <a:latin typeface="Aptos Narrow"/>
              <a:ea typeface="+mn-ea"/>
              <a:cs typeface="+mn-cs"/>
            </a:rPr>
            <a:pPr marL="0" indent="0" algn="l"/>
            <a:t>Month</a:t>
          </a:fld>
          <a:endParaRPr lang="ru-RU" sz="1200" b="1" i="0" u="none" strike="noStrike">
            <a:solidFill>
              <a:srgbClr val="000000"/>
            </a:solidFill>
            <a:latin typeface="Aptos Narrow"/>
            <a:ea typeface="+mn-ea"/>
            <a:cs typeface="+mn-cs"/>
          </a:endParaRPr>
        </a:p>
      </xdr:txBody>
    </xdr:sp>
    <xdr:clientData/>
  </xdr:twoCellAnchor>
  <xdr:twoCellAnchor>
    <xdr:from>
      <xdr:col>16</xdr:col>
      <xdr:colOff>217647</xdr:colOff>
      <xdr:row>10</xdr:row>
      <xdr:rowOff>164782</xdr:rowOff>
    </xdr:from>
    <xdr:to>
      <xdr:col>17</xdr:col>
      <xdr:colOff>416719</xdr:colOff>
      <xdr:row>12</xdr:row>
      <xdr:rowOff>134302</xdr:rowOff>
    </xdr:to>
    <xdr:sp macro="" textlink="Processing!R16">
      <xdr:nvSpPr>
        <xdr:cNvPr id="53" name="TextBox 52">
          <a:extLst>
            <a:ext uri="{FF2B5EF4-FFF2-40B4-BE49-F238E27FC236}">
              <a16:creationId xmlns:a16="http://schemas.microsoft.com/office/drawing/2014/main" id="{633A70F7-3137-4B6B-A884-6C47193492FA}"/>
            </a:ext>
          </a:extLst>
        </xdr:cNvPr>
        <xdr:cNvSpPr txBox="1"/>
      </xdr:nvSpPr>
      <xdr:spPr>
        <a:xfrm>
          <a:off x="9742647" y="2069782"/>
          <a:ext cx="79438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8A2832A-31D9-48B6-9DD2-98389C0C9071}" type="TxLink">
            <a:rPr lang="en-US" sz="1100" b="1" i="0" u="none" strike="noStrike">
              <a:solidFill>
                <a:srgbClr val="000000"/>
              </a:solidFill>
              <a:latin typeface="Aptos Narrow"/>
              <a:ea typeface="+mn-ea"/>
              <a:cs typeface="+mn-cs"/>
            </a:rPr>
            <a:pPr marL="0" indent="0" algn="l"/>
            <a:t>October</a:t>
          </a:fld>
          <a:endParaRPr lang="ru-RU" sz="1200" b="1" i="0" u="none" strike="noStrike">
            <a:solidFill>
              <a:srgbClr val="000000"/>
            </a:solidFill>
            <a:latin typeface="Aptos Narrow"/>
            <a:ea typeface="+mn-ea"/>
            <a:cs typeface="+mn-cs"/>
          </a:endParaRPr>
        </a:p>
      </xdr:txBody>
    </xdr:sp>
    <xdr:clientData/>
  </xdr:twoCellAnchor>
  <xdr:twoCellAnchor>
    <xdr:from>
      <xdr:col>12</xdr:col>
      <xdr:colOff>584359</xdr:colOff>
      <xdr:row>10</xdr:row>
      <xdr:rowOff>164782</xdr:rowOff>
    </xdr:from>
    <xdr:to>
      <xdr:col>14</xdr:col>
      <xdr:colOff>217647</xdr:colOff>
      <xdr:row>12</xdr:row>
      <xdr:rowOff>134302</xdr:rowOff>
    </xdr:to>
    <xdr:sp macro="" textlink="Processing!O16">
      <xdr:nvSpPr>
        <xdr:cNvPr id="54" name="TextBox 53">
          <a:extLst>
            <a:ext uri="{FF2B5EF4-FFF2-40B4-BE49-F238E27FC236}">
              <a16:creationId xmlns:a16="http://schemas.microsoft.com/office/drawing/2014/main" id="{8A81E28E-F2D4-4CD5-961D-D9E30F8AFDD9}"/>
            </a:ext>
          </a:extLst>
        </xdr:cNvPr>
        <xdr:cNvSpPr txBox="1"/>
      </xdr:nvSpPr>
      <xdr:spPr>
        <a:xfrm>
          <a:off x="7728109" y="2069782"/>
          <a:ext cx="82391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35845A3-162D-4697-B9FA-E9B08E9E27CE}" type="TxLink">
            <a:rPr lang="en-US" sz="1100" b="0" i="0" u="none" strike="noStrike">
              <a:solidFill>
                <a:srgbClr val="000000"/>
              </a:solidFill>
              <a:latin typeface="Aptos Narrow"/>
              <a:ea typeface="+mn-ea"/>
              <a:cs typeface="+mn-cs"/>
            </a:rPr>
            <a:pPr marL="0" indent="0" algn="l"/>
            <a:t>Tasks</a:t>
          </a:fld>
          <a:endParaRPr lang="ru-RU" sz="1200" b="1" i="0" u="none" strike="noStrike">
            <a:solidFill>
              <a:srgbClr val="000000"/>
            </a:solidFill>
            <a:latin typeface="Aptos Narrow"/>
            <a:ea typeface="+mn-ea"/>
            <a:cs typeface="+mn-cs"/>
          </a:endParaRPr>
        </a:p>
      </xdr:txBody>
    </xdr:sp>
    <xdr:clientData/>
  </xdr:twoCellAnchor>
  <xdr:twoCellAnchor>
    <xdr:from>
      <xdr:col>13</xdr:col>
      <xdr:colOff>382429</xdr:colOff>
      <xdr:row>10</xdr:row>
      <xdr:rowOff>164782</xdr:rowOff>
    </xdr:from>
    <xdr:to>
      <xdr:col>14</xdr:col>
      <xdr:colOff>523399</xdr:colOff>
      <xdr:row>12</xdr:row>
      <xdr:rowOff>134302</xdr:rowOff>
    </xdr:to>
    <xdr:sp macro="" textlink="Processing!P16">
      <xdr:nvSpPr>
        <xdr:cNvPr id="55" name="TextBox 54">
          <a:extLst>
            <a:ext uri="{FF2B5EF4-FFF2-40B4-BE49-F238E27FC236}">
              <a16:creationId xmlns:a16="http://schemas.microsoft.com/office/drawing/2014/main" id="{B1620211-BE5B-4185-A2BB-FB6A00304123}"/>
            </a:ext>
          </a:extLst>
        </xdr:cNvPr>
        <xdr:cNvSpPr txBox="1"/>
      </xdr:nvSpPr>
      <xdr:spPr>
        <a:xfrm>
          <a:off x="8121492" y="2069782"/>
          <a:ext cx="73628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8A44305-1650-48D6-9FE8-48C2F65DC227}" type="TxLink">
            <a:rPr lang="en-US" sz="1100" b="1" i="0" u="none" strike="noStrike">
              <a:solidFill>
                <a:srgbClr val="000000"/>
              </a:solidFill>
              <a:latin typeface="Aptos Narrow"/>
              <a:ea typeface="+mn-ea"/>
              <a:cs typeface="+mn-cs"/>
            </a:rPr>
            <a:pPr marL="0" indent="0" algn="l"/>
            <a:t>Advert</a:t>
          </a:fld>
          <a:endParaRPr lang="ru-RU" sz="1200" b="1" i="0" u="none" strike="noStrike">
            <a:solidFill>
              <a:srgbClr val="000000"/>
            </a:solidFill>
            <a:latin typeface="Aptos Narrow"/>
            <a:ea typeface="+mn-ea"/>
            <a:cs typeface="+mn-cs"/>
          </a:endParaRPr>
        </a:p>
      </xdr:txBody>
    </xdr:sp>
    <xdr:clientData/>
  </xdr:twoCellAnchor>
  <xdr:twoCellAnchor>
    <xdr:from>
      <xdr:col>20</xdr:col>
      <xdr:colOff>500539</xdr:colOff>
      <xdr:row>12</xdr:row>
      <xdr:rowOff>153352</xdr:rowOff>
    </xdr:from>
    <xdr:to>
      <xdr:col>21</xdr:col>
      <xdr:colOff>42386</xdr:colOff>
      <xdr:row>13</xdr:row>
      <xdr:rowOff>107632</xdr:rowOff>
    </xdr:to>
    <xdr:sp macro="" textlink="">
      <xdr:nvSpPr>
        <xdr:cNvPr id="58" name="Oval 57">
          <a:extLst>
            <a:ext uri="{FF2B5EF4-FFF2-40B4-BE49-F238E27FC236}">
              <a16:creationId xmlns:a16="http://schemas.microsoft.com/office/drawing/2014/main" id="{92398FE4-EA2A-4566-AF8D-B2E8E6446D59}"/>
            </a:ext>
          </a:extLst>
        </xdr:cNvPr>
        <xdr:cNvSpPr/>
      </xdr:nvSpPr>
      <xdr:spPr>
        <a:xfrm>
          <a:off x="12406789" y="2439352"/>
          <a:ext cx="137160" cy="144780"/>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21</xdr:col>
      <xdr:colOff>38576</xdr:colOff>
      <xdr:row>12</xdr:row>
      <xdr:rowOff>58102</xdr:rowOff>
    </xdr:from>
    <xdr:to>
      <xdr:col>22</xdr:col>
      <xdr:colOff>50007</xdr:colOff>
      <xdr:row>14</xdr:row>
      <xdr:rowOff>27622</xdr:rowOff>
    </xdr:to>
    <xdr:sp macro="" textlink="Processing!N12">
      <xdr:nvSpPr>
        <xdr:cNvPr id="59" name="TextBox 58">
          <a:extLst>
            <a:ext uri="{FF2B5EF4-FFF2-40B4-BE49-F238E27FC236}">
              <a16:creationId xmlns:a16="http://schemas.microsoft.com/office/drawing/2014/main" id="{1D94DC06-F793-4B82-AEE0-350122CF8C5E}"/>
            </a:ext>
          </a:extLst>
        </xdr:cNvPr>
        <xdr:cNvSpPr txBox="1"/>
      </xdr:nvSpPr>
      <xdr:spPr>
        <a:xfrm>
          <a:off x="12540139" y="2344102"/>
          <a:ext cx="60674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1AB4450-48F0-4A64-A330-DE1C5421B5DC}"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20</xdr:col>
      <xdr:colOff>348139</xdr:colOff>
      <xdr:row>13</xdr:row>
      <xdr:rowOff>35242</xdr:rowOff>
    </xdr:from>
    <xdr:to>
      <xdr:col>22</xdr:col>
      <xdr:colOff>15198</xdr:colOff>
      <xdr:row>15</xdr:row>
      <xdr:rowOff>115252</xdr:rowOff>
    </xdr:to>
    <xdr:sp macro="" textlink="Processing!O2">
      <xdr:nvSpPr>
        <xdr:cNvPr id="60" name="TextBox 59">
          <a:extLst>
            <a:ext uri="{FF2B5EF4-FFF2-40B4-BE49-F238E27FC236}">
              <a16:creationId xmlns:a16="http://schemas.microsoft.com/office/drawing/2014/main" id="{8844174C-75A9-4FB9-BAD8-296BD0584C72}"/>
            </a:ext>
          </a:extLst>
        </xdr:cNvPr>
        <xdr:cNvSpPr txBox="1"/>
      </xdr:nvSpPr>
      <xdr:spPr>
        <a:xfrm>
          <a:off x="12254389" y="2511742"/>
          <a:ext cx="857684" cy="461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E21FBE3-341C-4637-8BDD-9B35C940AA80}" type="TxLink">
            <a:rPr lang="en-US" sz="1800" b="0" i="0" u="none" strike="noStrike">
              <a:solidFill>
                <a:srgbClr val="000000"/>
              </a:solidFill>
              <a:latin typeface="Aptos Narrow"/>
              <a:ea typeface="Tahoma" panose="020B0604030504040204" pitchFamily="34" charset="0"/>
              <a:cs typeface="Calibri" panose="020F0502020204030204" pitchFamily="34" charset="0"/>
            </a:rPr>
            <a:pPr marL="0" indent="0" algn="r"/>
            <a:t>16%</a:t>
          </a:fld>
          <a:endParaRPr lang="ru-RU" sz="32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editAs="oneCell">
    <xdr:from>
      <xdr:col>4</xdr:col>
      <xdr:colOff>88107</xdr:colOff>
      <xdr:row>26</xdr:row>
      <xdr:rowOff>107632</xdr:rowOff>
    </xdr:from>
    <xdr:to>
      <xdr:col>7</xdr:col>
      <xdr:colOff>302419</xdr:colOff>
      <xdr:row>28</xdr:row>
      <xdr:rowOff>168592</xdr:rowOff>
    </xdr:to>
    <mc:AlternateContent xmlns:mc="http://schemas.openxmlformats.org/markup-compatibility/2006">
      <mc:Choice xmlns:a14="http://schemas.microsoft.com/office/drawing/2010/main" Requires="a14">
        <xdr:graphicFrame macro="">
          <xdr:nvGraphicFramePr>
            <xdr:cNvPr id="61" name="Year 4">
              <a:extLst>
                <a:ext uri="{FF2B5EF4-FFF2-40B4-BE49-F238E27FC236}">
                  <a16:creationId xmlns:a16="http://schemas.microsoft.com/office/drawing/2014/main" id="{060BB320-F3A4-4C26-941C-AA3A54D431F2}"/>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2469357" y="5060632"/>
              <a:ext cx="2000250" cy="4419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88107</xdr:colOff>
      <xdr:row>28</xdr:row>
      <xdr:rowOff>145732</xdr:rowOff>
    </xdr:from>
    <xdr:to>
      <xdr:col>7</xdr:col>
      <xdr:colOff>302419</xdr:colOff>
      <xdr:row>35</xdr:row>
      <xdr:rowOff>145732</xdr:rowOff>
    </xdr:to>
    <mc:AlternateContent xmlns:mc="http://schemas.openxmlformats.org/markup-compatibility/2006">
      <mc:Choice xmlns:a14="http://schemas.microsoft.com/office/drawing/2010/main" Requires="a14">
        <xdr:graphicFrame macro="">
          <xdr:nvGraphicFramePr>
            <xdr:cNvPr id="62" name="Month 8">
              <a:extLst>
                <a:ext uri="{FF2B5EF4-FFF2-40B4-BE49-F238E27FC236}">
                  <a16:creationId xmlns:a16="http://schemas.microsoft.com/office/drawing/2014/main" id="{47204337-2E44-49B5-B702-80DBC9DBA8DE}"/>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dr:sp macro="" textlink="">
          <xdr:nvSpPr>
            <xdr:cNvPr id="0" name=""/>
            <xdr:cNvSpPr>
              <a:spLocks noTextEdit="1"/>
            </xdr:cNvSpPr>
          </xdr:nvSpPr>
          <xdr:spPr>
            <a:xfrm>
              <a:off x="2469357" y="5479732"/>
              <a:ext cx="2000250" cy="1333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265033</xdr:colOff>
      <xdr:row>13</xdr:row>
      <xdr:rowOff>35242</xdr:rowOff>
    </xdr:from>
    <xdr:to>
      <xdr:col>7</xdr:col>
      <xdr:colOff>378619</xdr:colOff>
      <xdr:row>14</xdr:row>
      <xdr:rowOff>187642</xdr:rowOff>
    </xdr:to>
    <xdr:grpSp>
      <xdr:nvGrpSpPr>
        <xdr:cNvPr id="129" name="Group 128">
          <a:hlinkClick xmlns:r="http://schemas.openxmlformats.org/officeDocument/2006/relationships" r:id="rId15"/>
          <a:extLst>
            <a:ext uri="{FF2B5EF4-FFF2-40B4-BE49-F238E27FC236}">
              <a16:creationId xmlns:a16="http://schemas.microsoft.com/office/drawing/2014/main" id="{8610EDEC-426C-0DA0-86AC-0F9A39C342D2}"/>
            </a:ext>
          </a:extLst>
        </xdr:cNvPr>
        <xdr:cNvGrpSpPr/>
      </xdr:nvGrpSpPr>
      <xdr:grpSpPr>
        <a:xfrm>
          <a:off x="2646283" y="2511742"/>
          <a:ext cx="1899524" cy="342900"/>
          <a:chOff x="1258014" y="2388870"/>
          <a:chExt cx="1942386" cy="335280"/>
        </a:xfrm>
      </xdr:grpSpPr>
      <xdr:sp macro="" textlink="Processing!F1">
        <xdr:nvSpPr>
          <xdr:cNvPr id="19" name="TextBox 18">
            <a:extLst>
              <a:ext uri="{FF2B5EF4-FFF2-40B4-BE49-F238E27FC236}">
                <a16:creationId xmlns:a16="http://schemas.microsoft.com/office/drawing/2014/main" id="{2AAF7647-0267-4714-8166-6FE28F6B423B}"/>
              </a:ext>
            </a:extLst>
          </xdr:cNvPr>
          <xdr:cNvSpPr txBox="1"/>
        </xdr:nvSpPr>
        <xdr:spPr>
          <a:xfrm>
            <a:off x="1516380" y="238887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64ADAC-359D-43FB-89D5-7AEFAFC2C917}" type="TxLink">
              <a:rPr lang="en-US" sz="1400" b="0">
                <a:solidFill>
                  <a:schemeClr val="bg1"/>
                </a:solidFill>
                <a:latin typeface="+mn-lt"/>
                <a:ea typeface="+mn-ea"/>
                <a:cs typeface="+mn-cs"/>
              </a:rPr>
              <a:pPr marL="0" indent="0"/>
              <a:t>Visitors &amp; Buyers</a:t>
            </a:fld>
            <a:endParaRPr lang="ru-RU" sz="1400" b="0">
              <a:solidFill>
                <a:schemeClr val="bg1"/>
              </a:solidFill>
              <a:latin typeface="+mn-lt"/>
              <a:ea typeface="+mn-ea"/>
              <a:cs typeface="+mn-cs"/>
            </a:endParaRPr>
          </a:p>
        </xdr:txBody>
      </xdr:sp>
      <xdr:grpSp>
        <xdr:nvGrpSpPr>
          <xdr:cNvPr id="64" name="Group 63">
            <a:extLst>
              <a:ext uri="{FF2B5EF4-FFF2-40B4-BE49-F238E27FC236}">
                <a16:creationId xmlns:a16="http://schemas.microsoft.com/office/drawing/2014/main" id="{3CA59F0A-601F-46D6-86E9-2BBA8F2EBBA6}"/>
              </a:ext>
            </a:extLst>
          </xdr:cNvPr>
          <xdr:cNvGrpSpPr/>
        </xdr:nvGrpSpPr>
        <xdr:grpSpPr>
          <a:xfrm>
            <a:off x="1258014" y="2392680"/>
            <a:ext cx="299291" cy="260755"/>
            <a:chOff x="6520543" y="3673855"/>
            <a:chExt cx="923590" cy="804672"/>
          </a:xfrm>
          <a:solidFill>
            <a:schemeClr val="bg1"/>
          </a:solidFill>
        </xdr:grpSpPr>
        <xdr:pic>
          <xdr:nvPicPr>
            <xdr:cNvPr id="65" name="Graphic 64" descr="User with solid fill">
              <a:extLst>
                <a:ext uri="{FF2B5EF4-FFF2-40B4-BE49-F238E27FC236}">
                  <a16:creationId xmlns:a16="http://schemas.microsoft.com/office/drawing/2014/main" id="{F9A642FE-991C-F501-47C1-444E4B2CA5E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639461" y="3673855"/>
              <a:ext cx="804672" cy="804672"/>
            </a:xfrm>
            <a:prstGeom prst="rect">
              <a:avLst/>
            </a:prstGeom>
          </xdr:spPr>
        </xdr:pic>
        <xdr:grpSp>
          <xdr:nvGrpSpPr>
            <xdr:cNvPr id="66" name="Graphic 15" descr="User with solid fill">
              <a:extLst>
                <a:ext uri="{FF2B5EF4-FFF2-40B4-BE49-F238E27FC236}">
                  <a16:creationId xmlns:a16="http://schemas.microsoft.com/office/drawing/2014/main" id="{C0E051A1-4D4C-75D1-AE66-CDA05E983EF4}"/>
                </a:ext>
              </a:extLst>
            </xdr:cNvPr>
            <xdr:cNvGrpSpPr/>
          </xdr:nvGrpSpPr>
          <xdr:grpSpPr>
            <a:xfrm>
              <a:off x="6520543" y="3801837"/>
              <a:ext cx="609600" cy="604156"/>
              <a:chOff x="8164286" y="3867151"/>
              <a:chExt cx="609600" cy="604156"/>
            </a:xfrm>
            <a:grpFill/>
          </xdr:grpSpPr>
          <xdr:sp macro="" textlink="">
            <xdr:nvSpPr>
              <xdr:cNvPr id="67" name="Freeform: Shape 66">
                <a:extLst>
                  <a:ext uri="{FF2B5EF4-FFF2-40B4-BE49-F238E27FC236}">
                    <a16:creationId xmlns:a16="http://schemas.microsoft.com/office/drawing/2014/main" id="{617784EA-0196-6104-AECF-C4C4DB0A22D8}"/>
                  </a:ext>
                </a:extLst>
              </xdr:cNvPr>
              <xdr:cNvSpPr/>
            </xdr:nvSpPr>
            <xdr:spPr>
              <a:xfrm>
                <a:off x="8316686" y="3867151"/>
                <a:ext cx="304800" cy="304800"/>
              </a:xfrm>
              <a:custGeom>
                <a:avLst/>
                <a:gdLst>
                  <a:gd name="connsiteX0" fmla="*/ 304800 w 304800"/>
                  <a:gd name="connsiteY0" fmla="*/ 152400 h 304800"/>
                  <a:gd name="connsiteX1" fmla="*/ 152400 w 304800"/>
                  <a:gd name="connsiteY1" fmla="*/ 304800 h 304800"/>
                  <a:gd name="connsiteX2" fmla="*/ 0 w 304800"/>
                  <a:gd name="connsiteY2" fmla="*/ 152400 h 304800"/>
                  <a:gd name="connsiteX3" fmla="*/ 152400 w 304800"/>
                  <a:gd name="connsiteY3" fmla="*/ 0 h 304800"/>
                  <a:gd name="connsiteX4" fmla="*/ 304800 w 304800"/>
                  <a:gd name="connsiteY4" fmla="*/ 152400 h 3048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4800" h="304800">
                    <a:moveTo>
                      <a:pt x="304800" y="152400"/>
                    </a:moveTo>
                    <a:cubicBezTo>
                      <a:pt x="304800" y="236568"/>
                      <a:pt x="236568" y="304800"/>
                      <a:pt x="152400" y="304800"/>
                    </a:cubicBezTo>
                    <a:cubicBezTo>
                      <a:pt x="68232" y="304800"/>
                      <a:pt x="0" y="236568"/>
                      <a:pt x="0" y="152400"/>
                    </a:cubicBezTo>
                    <a:cubicBezTo>
                      <a:pt x="0" y="68232"/>
                      <a:pt x="68232" y="0"/>
                      <a:pt x="152400" y="0"/>
                    </a:cubicBezTo>
                    <a:cubicBezTo>
                      <a:pt x="236568" y="0"/>
                      <a:pt x="304800" y="68232"/>
                      <a:pt x="304800" y="152400"/>
                    </a:cubicBezTo>
                    <a:close/>
                  </a:path>
                </a:pathLst>
              </a:custGeom>
              <a:grpFill/>
              <a:ln w="12700" cap="flat">
                <a:solidFill>
                  <a:srgbClr val="0B3F7C"/>
                </a:solidFill>
                <a:prstDash val="solid"/>
                <a:miter/>
              </a:ln>
            </xdr:spPr>
            <xdr:txBody>
              <a:bodyPr rtlCol="0" anchor="ctr"/>
              <a:lstStyle/>
              <a:p>
                <a:endParaRPr lang="ru-RU"/>
              </a:p>
            </xdr:txBody>
          </xdr:sp>
          <xdr:sp macro="" textlink="">
            <xdr:nvSpPr>
              <xdr:cNvPr id="68" name="Freeform: Shape 67">
                <a:extLst>
                  <a:ext uri="{FF2B5EF4-FFF2-40B4-BE49-F238E27FC236}">
                    <a16:creationId xmlns:a16="http://schemas.microsoft.com/office/drawing/2014/main" id="{0AF6DD96-740F-16FC-34F9-7BFAB7DBF70F}"/>
                  </a:ext>
                </a:extLst>
              </xdr:cNvPr>
              <xdr:cNvSpPr/>
            </xdr:nvSpPr>
            <xdr:spPr>
              <a:xfrm>
                <a:off x="8164286" y="4166507"/>
                <a:ext cx="609600" cy="304800"/>
              </a:xfrm>
              <a:custGeom>
                <a:avLst/>
                <a:gdLst>
                  <a:gd name="connsiteX0" fmla="*/ 609600 w 609600"/>
                  <a:gd name="connsiteY0" fmla="*/ 304800 h 304800"/>
                  <a:gd name="connsiteX1" fmla="*/ 609600 w 609600"/>
                  <a:gd name="connsiteY1" fmla="*/ 152400 h 304800"/>
                  <a:gd name="connsiteX2" fmla="*/ 579120 w 609600"/>
                  <a:gd name="connsiteY2" fmla="*/ 91440 h 304800"/>
                  <a:gd name="connsiteX3" fmla="*/ 430530 w 609600"/>
                  <a:gd name="connsiteY3" fmla="*/ 19050 h 304800"/>
                  <a:gd name="connsiteX4" fmla="*/ 304800 w 609600"/>
                  <a:gd name="connsiteY4" fmla="*/ 0 h 304800"/>
                  <a:gd name="connsiteX5" fmla="*/ 179070 w 609600"/>
                  <a:gd name="connsiteY5" fmla="*/ 19050 h 304800"/>
                  <a:gd name="connsiteX6" fmla="*/ 30480 w 609600"/>
                  <a:gd name="connsiteY6" fmla="*/ 91440 h 304800"/>
                  <a:gd name="connsiteX7" fmla="*/ 0 w 609600"/>
                  <a:gd name="connsiteY7" fmla="*/ 152400 h 304800"/>
                  <a:gd name="connsiteX8" fmla="*/ 0 w 609600"/>
                  <a:gd name="connsiteY8" fmla="*/ 304800 h 304800"/>
                  <a:gd name="connsiteX9" fmla="*/ 609600 w 609600"/>
                  <a:gd name="connsiteY9" fmla="*/ 304800 h 304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304800">
                    <a:moveTo>
                      <a:pt x="609600" y="304800"/>
                    </a:moveTo>
                    <a:lnTo>
                      <a:pt x="609600" y="152400"/>
                    </a:lnTo>
                    <a:cubicBezTo>
                      <a:pt x="609600" y="129540"/>
                      <a:pt x="598170" y="106680"/>
                      <a:pt x="579120" y="91440"/>
                    </a:cubicBezTo>
                    <a:cubicBezTo>
                      <a:pt x="537210" y="57150"/>
                      <a:pt x="483870" y="34290"/>
                      <a:pt x="430530" y="19050"/>
                    </a:cubicBezTo>
                    <a:cubicBezTo>
                      <a:pt x="392430" y="7620"/>
                      <a:pt x="350520" y="0"/>
                      <a:pt x="304800" y="0"/>
                    </a:cubicBezTo>
                    <a:cubicBezTo>
                      <a:pt x="262890" y="0"/>
                      <a:pt x="220980" y="7620"/>
                      <a:pt x="179070" y="19050"/>
                    </a:cubicBezTo>
                    <a:cubicBezTo>
                      <a:pt x="125730" y="34290"/>
                      <a:pt x="72390" y="60960"/>
                      <a:pt x="30480" y="91440"/>
                    </a:cubicBezTo>
                    <a:cubicBezTo>
                      <a:pt x="11430" y="106680"/>
                      <a:pt x="0" y="129540"/>
                      <a:pt x="0" y="152400"/>
                    </a:cubicBezTo>
                    <a:lnTo>
                      <a:pt x="0" y="304800"/>
                    </a:lnTo>
                    <a:lnTo>
                      <a:pt x="609600" y="304800"/>
                    </a:lnTo>
                    <a:close/>
                  </a:path>
                </a:pathLst>
              </a:custGeom>
              <a:grpFill/>
              <a:ln w="12700" cap="flat">
                <a:solidFill>
                  <a:srgbClr val="0B3F7C"/>
                </a:solidFill>
                <a:prstDash val="solid"/>
                <a:miter/>
              </a:ln>
            </xdr:spPr>
            <xdr:txBody>
              <a:bodyPr rtlCol="0" anchor="ctr"/>
              <a:lstStyle/>
              <a:p>
                <a:endParaRPr lang="ru-RU"/>
              </a:p>
            </xdr:txBody>
          </xdr:sp>
        </xdr:grpSp>
      </xdr:grpSp>
    </xdr:grpSp>
    <xdr:clientData/>
  </xdr:twoCellAnchor>
  <xdr:twoCellAnchor>
    <xdr:from>
      <xdr:col>4</xdr:col>
      <xdr:colOff>310039</xdr:colOff>
      <xdr:row>16</xdr:row>
      <xdr:rowOff>46672</xdr:rowOff>
    </xdr:from>
    <xdr:to>
      <xdr:col>7</xdr:col>
      <xdr:colOff>378619</xdr:colOff>
      <xdr:row>18</xdr:row>
      <xdr:rowOff>8572</xdr:rowOff>
    </xdr:to>
    <xdr:grpSp>
      <xdr:nvGrpSpPr>
        <xdr:cNvPr id="130" name="Group 129">
          <a:hlinkClick xmlns:r="http://schemas.openxmlformats.org/officeDocument/2006/relationships" r:id="rId18"/>
          <a:extLst>
            <a:ext uri="{FF2B5EF4-FFF2-40B4-BE49-F238E27FC236}">
              <a16:creationId xmlns:a16="http://schemas.microsoft.com/office/drawing/2014/main" id="{5492E370-F11D-9603-F1EA-AA789F84CBAD}"/>
            </a:ext>
          </a:extLst>
        </xdr:cNvPr>
        <xdr:cNvGrpSpPr/>
      </xdr:nvGrpSpPr>
      <xdr:grpSpPr>
        <a:xfrm>
          <a:off x="2691289" y="3094672"/>
          <a:ext cx="1854518" cy="342900"/>
          <a:chOff x="1303020" y="2948940"/>
          <a:chExt cx="1897380" cy="335280"/>
        </a:xfrm>
      </xdr:grpSpPr>
      <xdr:sp macro="" textlink="Processing!N5">
        <xdr:nvSpPr>
          <xdr:cNvPr id="20" name="TextBox 19">
            <a:extLst>
              <a:ext uri="{FF2B5EF4-FFF2-40B4-BE49-F238E27FC236}">
                <a16:creationId xmlns:a16="http://schemas.microsoft.com/office/drawing/2014/main" id="{975BF932-92B7-45D4-B210-C51862CE634B}"/>
              </a:ext>
            </a:extLst>
          </xdr:cNvPr>
          <xdr:cNvSpPr txBox="1"/>
        </xdr:nvSpPr>
        <xdr:spPr>
          <a:xfrm>
            <a:off x="1516380" y="294894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009107-FB0F-46F8-BC8F-834375F6A070}" type="TxLink">
              <a:rPr lang="en-US" sz="1400" b="0">
                <a:solidFill>
                  <a:schemeClr val="bg1"/>
                </a:solidFill>
                <a:latin typeface="+mn-lt"/>
                <a:ea typeface="+mn-ea"/>
                <a:cs typeface="+mn-cs"/>
              </a:rPr>
              <a:pPr marL="0" indent="0"/>
              <a:t>Sales Funnel</a:t>
            </a:fld>
            <a:endParaRPr lang="ru-RU" sz="1400" b="0">
              <a:solidFill>
                <a:schemeClr val="bg1"/>
              </a:solidFill>
              <a:latin typeface="+mn-lt"/>
              <a:ea typeface="+mn-ea"/>
              <a:cs typeface="+mn-cs"/>
            </a:endParaRPr>
          </a:p>
        </xdr:txBody>
      </xdr:sp>
      <xdr:sp macro="" textlink="">
        <xdr:nvSpPr>
          <xdr:cNvPr id="69" name="Freeform: Shape 68">
            <a:extLst>
              <a:ext uri="{FF2B5EF4-FFF2-40B4-BE49-F238E27FC236}">
                <a16:creationId xmlns:a16="http://schemas.microsoft.com/office/drawing/2014/main" id="{EF0E3964-AC88-4678-A1ED-A9298D9C73D3}"/>
              </a:ext>
            </a:extLst>
          </xdr:cNvPr>
          <xdr:cNvSpPr/>
        </xdr:nvSpPr>
        <xdr:spPr>
          <a:xfrm>
            <a:off x="1303020" y="3033607"/>
            <a:ext cx="198559" cy="143404"/>
          </a:xfrm>
          <a:custGeom>
            <a:avLst/>
            <a:gdLst>
              <a:gd name="connsiteX0" fmla="*/ 3313934 w 8036264"/>
              <a:gd name="connsiteY0" fmla="*/ 4614027 h 5638893"/>
              <a:gd name="connsiteX1" fmla="*/ 3835837 w 8036264"/>
              <a:gd name="connsiteY1" fmla="*/ 4614765 h 5638893"/>
              <a:gd name="connsiteX2" fmla="*/ 4188741 w 8036264"/>
              <a:gd name="connsiteY2" fmla="*/ 4614765 h 5638893"/>
              <a:gd name="connsiteX3" fmla="*/ 4710643 w 8036264"/>
              <a:gd name="connsiteY3" fmla="*/ 4614027 h 5638893"/>
              <a:gd name="connsiteX4" fmla="*/ 4846199 w 8036264"/>
              <a:gd name="connsiteY4" fmla="*/ 4929886 h 5638893"/>
              <a:gd name="connsiteX5" fmla="*/ 4463258 w 8036264"/>
              <a:gd name="connsiteY5" fmla="*/ 5495012 h 5638893"/>
              <a:gd name="connsiteX6" fmla="*/ 4200018 w 8036264"/>
              <a:gd name="connsiteY6" fmla="*/ 5638893 h 5638893"/>
              <a:gd name="connsiteX7" fmla="*/ 4199767 w 8036264"/>
              <a:gd name="connsiteY7" fmla="*/ 5638893 h 5638893"/>
              <a:gd name="connsiteX8" fmla="*/ 4012614 w 8036264"/>
              <a:gd name="connsiteY8" fmla="*/ 5638893 h 5638893"/>
              <a:gd name="connsiteX9" fmla="*/ 4011963 w 8036264"/>
              <a:gd name="connsiteY9" fmla="*/ 5638893 h 5638893"/>
              <a:gd name="connsiteX10" fmla="*/ 3824559 w 8036264"/>
              <a:gd name="connsiteY10" fmla="*/ 5638893 h 5638893"/>
              <a:gd name="connsiteX11" fmla="*/ 3743817 w 8036264"/>
              <a:gd name="connsiteY11" fmla="*/ 5638893 h 5638893"/>
              <a:gd name="connsiteX12" fmla="*/ 3743817 w 8036264"/>
              <a:gd name="connsiteY12" fmla="*/ 5634901 h 5638893"/>
              <a:gd name="connsiteX13" fmla="*/ 3691623 w 8036264"/>
              <a:gd name="connsiteY13" fmla="*/ 5623215 h 5638893"/>
              <a:gd name="connsiteX14" fmla="*/ 3561319 w 8036264"/>
              <a:gd name="connsiteY14" fmla="*/ 5495012 h 5638893"/>
              <a:gd name="connsiteX15" fmla="*/ 3178378 w 8036264"/>
              <a:gd name="connsiteY15" fmla="*/ 4929886 h 5638893"/>
              <a:gd name="connsiteX16" fmla="*/ 3313934 w 8036264"/>
              <a:gd name="connsiteY16" fmla="*/ 4614027 h 5638893"/>
              <a:gd name="connsiteX17" fmla="*/ 2520924 w 8036264"/>
              <a:gd name="connsiteY17" fmla="*/ 3460520 h 5638893"/>
              <a:gd name="connsiteX18" fmla="*/ 4011963 w 8036264"/>
              <a:gd name="connsiteY18" fmla="*/ 3462627 h 5638893"/>
              <a:gd name="connsiteX19" fmla="*/ 5503001 w 8036264"/>
              <a:gd name="connsiteY19" fmla="*/ 3460520 h 5638893"/>
              <a:gd name="connsiteX20" fmla="*/ 5638557 w 8036264"/>
              <a:gd name="connsiteY20" fmla="*/ 3776379 h 5638893"/>
              <a:gd name="connsiteX21" fmla="*/ 5255616 w 8036264"/>
              <a:gd name="connsiteY21" fmla="*/ 4341505 h 5638893"/>
              <a:gd name="connsiteX22" fmla="*/ 4992376 w 8036264"/>
              <a:gd name="connsiteY22" fmla="*/ 4485386 h 5638893"/>
              <a:gd name="connsiteX23" fmla="*/ 4011963 w 8036264"/>
              <a:gd name="connsiteY23" fmla="*/ 4485386 h 5638893"/>
              <a:gd name="connsiteX24" fmla="*/ 4011962 w 8036264"/>
              <a:gd name="connsiteY24" fmla="*/ 4485386 h 5638893"/>
              <a:gd name="connsiteX25" fmla="*/ 3031549 w 8036264"/>
              <a:gd name="connsiteY25" fmla="*/ 4485386 h 5638893"/>
              <a:gd name="connsiteX26" fmla="*/ 2768309 w 8036264"/>
              <a:gd name="connsiteY26" fmla="*/ 4341505 h 5638893"/>
              <a:gd name="connsiteX27" fmla="*/ 2385368 w 8036264"/>
              <a:gd name="connsiteY27" fmla="*/ 3776379 h 5638893"/>
              <a:gd name="connsiteX28" fmla="*/ 2520924 w 8036264"/>
              <a:gd name="connsiteY28" fmla="*/ 3460520 h 5638893"/>
              <a:gd name="connsiteX29" fmla="*/ 1755043 w 8036264"/>
              <a:gd name="connsiteY29" fmla="*/ 2307013 h 5638893"/>
              <a:gd name="connsiteX30" fmla="*/ 2777502 w 8036264"/>
              <a:gd name="connsiteY30" fmla="*/ 2308459 h 5638893"/>
              <a:gd name="connsiteX31" fmla="*/ 2777502 w 8036264"/>
              <a:gd name="connsiteY31" fmla="*/ 2307751 h 5638893"/>
              <a:gd name="connsiteX32" fmla="*/ 5753041 w 8036264"/>
              <a:gd name="connsiteY32" fmla="*/ 2307751 h 5638893"/>
              <a:gd name="connsiteX33" fmla="*/ 5753041 w 8036264"/>
              <a:gd name="connsiteY33" fmla="*/ 2307760 h 5638893"/>
              <a:gd name="connsiteX34" fmla="*/ 6281103 w 8036264"/>
              <a:gd name="connsiteY34" fmla="*/ 2307013 h 5638893"/>
              <a:gd name="connsiteX35" fmla="*/ 6416659 w 8036264"/>
              <a:gd name="connsiteY35" fmla="*/ 2622872 h 5638893"/>
              <a:gd name="connsiteX36" fmla="*/ 6033718 w 8036264"/>
              <a:gd name="connsiteY36" fmla="*/ 3187997 h 5638893"/>
              <a:gd name="connsiteX37" fmla="*/ 5770478 w 8036264"/>
              <a:gd name="connsiteY37" fmla="*/ 3331879 h 5638893"/>
              <a:gd name="connsiteX38" fmla="*/ 5753041 w 8036264"/>
              <a:gd name="connsiteY38" fmla="*/ 3331879 h 5638893"/>
              <a:gd name="connsiteX39" fmla="*/ 4024184 w 8036264"/>
              <a:gd name="connsiteY39" fmla="*/ 3331879 h 5638893"/>
              <a:gd name="connsiteX40" fmla="*/ 4011962 w 8036264"/>
              <a:gd name="connsiteY40" fmla="*/ 3331879 h 5638893"/>
              <a:gd name="connsiteX41" fmla="*/ 2777502 w 8036264"/>
              <a:gd name="connsiteY41" fmla="*/ 3331879 h 5638893"/>
              <a:gd name="connsiteX42" fmla="*/ 2265668 w 8036264"/>
              <a:gd name="connsiteY42" fmla="*/ 3331879 h 5638893"/>
              <a:gd name="connsiteX43" fmla="*/ 2002428 w 8036264"/>
              <a:gd name="connsiteY43" fmla="*/ 3187997 h 5638893"/>
              <a:gd name="connsiteX44" fmla="*/ 1619487 w 8036264"/>
              <a:gd name="connsiteY44" fmla="*/ 2622872 h 5638893"/>
              <a:gd name="connsiteX45" fmla="*/ 1755043 w 8036264"/>
              <a:gd name="connsiteY45" fmla="*/ 2307013 h 5638893"/>
              <a:gd name="connsiteX46" fmla="*/ 7077664 w 8036264"/>
              <a:gd name="connsiteY46" fmla="*/ 1153507 h 5638893"/>
              <a:gd name="connsiteX47" fmla="*/ 7213220 w 8036264"/>
              <a:gd name="connsiteY47" fmla="*/ 1469365 h 5638893"/>
              <a:gd name="connsiteX48" fmla="*/ 6830279 w 8036264"/>
              <a:gd name="connsiteY48" fmla="*/ 2034490 h 5638893"/>
              <a:gd name="connsiteX49" fmla="*/ 6567039 w 8036264"/>
              <a:gd name="connsiteY49" fmla="*/ 2178372 h 5638893"/>
              <a:gd name="connsiteX50" fmla="*/ 5753041 w 8036264"/>
              <a:gd name="connsiteY50" fmla="*/ 2178372 h 5638893"/>
              <a:gd name="connsiteX51" fmla="*/ 4280935 w 8036264"/>
              <a:gd name="connsiteY51" fmla="*/ 2178372 h 5638893"/>
              <a:gd name="connsiteX52" fmla="*/ 3757860 w 8036264"/>
              <a:gd name="connsiteY52" fmla="*/ 2178372 h 5638893"/>
              <a:gd name="connsiteX53" fmla="*/ 2777502 w 8036264"/>
              <a:gd name="connsiteY53" fmla="*/ 2178372 h 5638893"/>
              <a:gd name="connsiteX54" fmla="*/ 1471756 w 8036264"/>
              <a:gd name="connsiteY54" fmla="*/ 2178372 h 5638893"/>
              <a:gd name="connsiteX55" fmla="*/ 1208516 w 8036264"/>
              <a:gd name="connsiteY55" fmla="*/ 2034490 h 5638893"/>
              <a:gd name="connsiteX56" fmla="*/ 825575 w 8036264"/>
              <a:gd name="connsiteY56" fmla="*/ 1469365 h 5638893"/>
              <a:gd name="connsiteX57" fmla="*/ 961132 w 8036264"/>
              <a:gd name="connsiteY57" fmla="*/ 1153507 h 5638893"/>
              <a:gd name="connsiteX58" fmla="*/ 2777502 w 8036264"/>
              <a:gd name="connsiteY58" fmla="*/ 1156074 h 5638893"/>
              <a:gd name="connsiteX59" fmla="*/ 2777502 w 8036264"/>
              <a:gd name="connsiteY59" fmla="*/ 1154244 h 5638893"/>
              <a:gd name="connsiteX60" fmla="*/ 5753041 w 8036264"/>
              <a:gd name="connsiteY60" fmla="*/ 1154244 h 5638893"/>
              <a:gd name="connsiteX61" fmla="*/ 5753041 w 8036264"/>
              <a:gd name="connsiteY61" fmla="*/ 1155379 h 5638893"/>
              <a:gd name="connsiteX62" fmla="*/ 7857453 w 8036264"/>
              <a:gd name="connsiteY62" fmla="*/ 0 h 5638893"/>
              <a:gd name="connsiteX63" fmla="*/ 7993009 w 8036264"/>
              <a:gd name="connsiteY63" fmla="*/ 315858 h 5638893"/>
              <a:gd name="connsiteX64" fmla="*/ 7610068 w 8036264"/>
              <a:gd name="connsiteY64" fmla="*/ 880984 h 5638893"/>
              <a:gd name="connsiteX65" fmla="*/ 7346828 w 8036264"/>
              <a:gd name="connsiteY65" fmla="*/ 1024866 h 5638893"/>
              <a:gd name="connsiteX66" fmla="*/ 5060724 w 8036264"/>
              <a:gd name="connsiteY66" fmla="*/ 1024866 h 5638893"/>
              <a:gd name="connsiteX67" fmla="*/ 5060724 w 8036264"/>
              <a:gd name="connsiteY67" fmla="*/ 1024865 h 5638893"/>
              <a:gd name="connsiteX68" fmla="*/ 2975540 w 8036264"/>
              <a:gd name="connsiteY68" fmla="*/ 1024865 h 5638893"/>
              <a:gd name="connsiteX69" fmla="*/ 2975540 w 8036264"/>
              <a:gd name="connsiteY69" fmla="*/ 1024866 h 5638893"/>
              <a:gd name="connsiteX70" fmla="*/ 689436 w 8036264"/>
              <a:gd name="connsiteY70" fmla="*/ 1024866 h 5638893"/>
              <a:gd name="connsiteX71" fmla="*/ 426196 w 8036264"/>
              <a:gd name="connsiteY71" fmla="*/ 880984 h 5638893"/>
              <a:gd name="connsiteX72" fmla="*/ 43255 w 8036264"/>
              <a:gd name="connsiteY72" fmla="*/ 315858 h 5638893"/>
              <a:gd name="connsiteX73" fmla="*/ 178812 w 8036264"/>
              <a:gd name="connsiteY73" fmla="*/ 0 h 5638893"/>
              <a:gd name="connsiteX74" fmla="*/ 2777502 w 8036264"/>
              <a:gd name="connsiteY74" fmla="*/ 3673 h 5638893"/>
              <a:gd name="connsiteX75" fmla="*/ 2777502 w 8036264"/>
              <a:gd name="connsiteY75" fmla="*/ 737 h 5638893"/>
              <a:gd name="connsiteX76" fmla="*/ 5753041 w 8036264"/>
              <a:gd name="connsiteY76" fmla="*/ 737 h 5638893"/>
              <a:gd name="connsiteX77" fmla="*/ 5753041 w 8036264"/>
              <a:gd name="connsiteY77" fmla="*/ 2974 h 56388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Lst>
            <a:rect l="l" t="t" r="r" b="b"/>
            <a:pathLst>
              <a:path w="8036264" h="5638893">
                <a:moveTo>
                  <a:pt x="3313934" y="4614027"/>
                </a:moveTo>
                <a:lnTo>
                  <a:pt x="3835837" y="4614765"/>
                </a:lnTo>
                <a:lnTo>
                  <a:pt x="4188741" y="4614765"/>
                </a:lnTo>
                <a:lnTo>
                  <a:pt x="4710643" y="4614027"/>
                </a:lnTo>
                <a:cubicBezTo>
                  <a:pt x="4813183" y="4614685"/>
                  <a:pt x="4964646" y="4735764"/>
                  <a:pt x="4846199" y="4929886"/>
                </a:cubicBezTo>
                <a:lnTo>
                  <a:pt x="4463258" y="5495012"/>
                </a:lnTo>
                <a:cubicBezTo>
                  <a:pt x="4363236" y="5646361"/>
                  <a:pt x="4303549" y="5637577"/>
                  <a:pt x="4200018" y="5638893"/>
                </a:cubicBezTo>
                <a:lnTo>
                  <a:pt x="4199767" y="5638893"/>
                </a:lnTo>
                <a:lnTo>
                  <a:pt x="4012614" y="5638893"/>
                </a:lnTo>
                <a:lnTo>
                  <a:pt x="4011963" y="5638893"/>
                </a:lnTo>
                <a:lnTo>
                  <a:pt x="3824559" y="5638893"/>
                </a:lnTo>
                <a:lnTo>
                  <a:pt x="3743817" y="5638893"/>
                </a:lnTo>
                <a:lnTo>
                  <a:pt x="3743817" y="5634901"/>
                </a:lnTo>
                <a:lnTo>
                  <a:pt x="3691623" y="5623215"/>
                </a:lnTo>
                <a:cubicBezTo>
                  <a:pt x="3651257" y="5606328"/>
                  <a:pt x="3611330" y="5570687"/>
                  <a:pt x="3561319" y="5495012"/>
                </a:cubicBezTo>
                <a:lnTo>
                  <a:pt x="3178378" y="4929886"/>
                </a:lnTo>
                <a:cubicBezTo>
                  <a:pt x="3059931" y="4735764"/>
                  <a:pt x="3211394" y="4614685"/>
                  <a:pt x="3313934" y="4614027"/>
                </a:cubicBezTo>
                <a:close/>
                <a:moveTo>
                  <a:pt x="2520924" y="3460520"/>
                </a:moveTo>
                <a:lnTo>
                  <a:pt x="4011963" y="3462627"/>
                </a:lnTo>
                <a:lnTo>
                  <a:pt x="5503001" y="3460520"/>
                </a:lnTo>
                <a:cubicBezTo>
                  <a:pt x="5605541" y="3461178"/>
                  <a:pt x="5757004" y="3582257"/>
                  <a:pt x="5638557" y="3776379"/>
                </a:cubicBezTo>
                <a:lnTo>
                  <a:pt x="5255616" y="4341505"/>
                </a:lnTo>
                <a:cubicBezTo>
                  <a:pt x="5155594" y="4492854"/>
                  <a:pt x="5095907" y="4484070"/>
                  <a:pt x="4992376" y="4485386"/>
                </a:cubicBezTo>
                <a:lnTo>
                  <a:pt x="4011963" y="4485386"/>
                </a:lnTo>
                <a:lnTo>
                  <a:pt x="4011962" y="4485386"/>
                </a:lnTo>
                <a:lnTo>
                  <a:pt x="3031549" y="4485386"/>
                </a:lnTo>
                <a:cubicBezTo>
                  <a:pt x="2928018" y="4484070"/>
                  <a:pt x="2868331" y="4492854"/>
                  <a:pt x="2768309" y="4341505"/>
                </a:cubicBezTo>
                <a:lnTo>
                  <a:pt x="2385368" y="3776379"/>
                </a:lnTo>
                <a:cubicBezTo>
                  <a:pt x="2266921" y="3582257"/>
                  <a:pt x="2418384" y="3461178"/>
                  <a:pt x="2520924" y="3460520"/>
                </a:cubicBezTo>
                <a:close/>
                <a:moveTo>
                  <a:pt x="1755043" y="2307013"/>
                </a:moveTo>
                <a:lnTo>
                  <a:pt x="2777502" y="2308459"/>
                </a:lnTo>
                <a:lnTo>
                  <a:pt x="2777502" y="2307751"/>
                </a:lnTo>
                <a:lnTo>
                  <a:pt x="5753041" y="2307751"/>
                </a:lnTo>
                <a:lnTo>
                  <a:pt x="5753041" y="2307760"/>
                </a:lnTo>
                <a:lnTo>
                  <a:pt x="6281103" y="2307013"/>
                </a:lnTo>
                <a:cubicBezTo>
                  <a:pt x="6383643" y="2307671"/>
                  <a:pt x="6535106" y="2428750"/>
                  <a:pt x="6416659" y="2622872"/>
                </a:cubicBezTo>
                <a:lnTo>
                  <a:pt x="6033718" y="3187997"/>
                </a:lnTo>
                <a:cubicBezTo>
                  <a:pt x="5933696" y="3339347"/>
                  <a:pt x="5874009" y="3330563"/>
                  <a:pt x="5770478" y="3331879"/>
                </a:cubicBezTo>
                <a:lnTo>
                  <a:pt x="5753041" y="3331879"/>
                </a:lnTo>
                <a:lnTo>
                  <a:pt x="4024184" y="3331879"/>
                </a:lnTo>
                <a:lnTo>
                  <a:pt x="4011962" y="3331879"/>
                </a:lnTo>
                <a:lnTo>
                  <a:pt x="2777502" y="3331879"/>
                </a:lnTo>
                <a:lnTo>
                  <a:pt x="2265668" y="3331879"/>
                </a:lnTo>
                <a:cubicBezTo>
                  <a:pt x="2162137" y="3330563"/>
                  <a:pt x="2102450" y="3339347"/>
                  <a:pt x="2002428" y="3187997"/>
                </a:cubicBezTo>
                <a:lnTo>
                  <a:pt x="1619487" y="2622872"/>
                </a:lnTo>
                <a:cubicBezTo>
                  <a:pt x="1501040" y="2428750"/>
                  <a:pt x="1652503" y="2307671"/>
                  <a:pt x="1755043" y="2307013"/>
                </a:cubicBezTo>
                <a:close/>
                <a:moveTo>
                  <a:pt x="7077664" y="1153507"/>
                </a:moveTo>
                <a:cubicBezTo>
                  <a:pt x="7180204" y="1154164"/>
                  <a:pt x="7331667" y="1275244"/>
                  <a:pt x="7213220" y="1469365"/>
                </a:cubicBezTo>
                <a:lnTo>
                  <a:pt x="6830279" y="2034490"/>
                </a:lnTo>
                <a:cubicBezTo>
                  <a:pt x="6730257" y="2185840"/>
                  <a:pt x="6670570" y="2177056"/>
                  <a:pt x="6567039" y="2178372"/>
                </a:cubicBezTo>
                <a:lnTo>
                  <a:pt x="5753041" y="2178372"/>
                </a:lnTo>
                <a:lnTo>
                  <a:pt x="4280935" y="2178372"/>
                </a:lnTo>
                <a:lnTo>
                  <a:pt x="3757860" y="2178372"/>
                </a:lnTo>
                <a:lnTo>
                  <a:pt x="2777502" y="2178372"/>
                </a:lnTo>
                <a:lnTo>
                  <a:pt x="1471756" y="2178372"/>
                </a:lnTo>
                <a:cubicBezTo>
                  <a:pt x="1368225" y="2177056"/>
                  <a:pt x="1308538" y="2185840"/>
                  <a:pt x="1208516" y="2034490"/>
                </a:cubicBezTo>
                <a:lnTo>
                  <a:pt x="825575" y="1469365"/>
                </a:lnTo>
                <a:cubicBezTo>
                  <a:pt x="707128" y="1275244"/>
                  <a:pt x="858591" y="1154165"/>
                  <a:pt x="961132" y="1153507"/>
                </a:cubicBezTo>
                <a:lnTo>
                  <a:pt x="2777502" y="1156074"/>
                </a:lnTo>
                <a:lnTo>
                  <a:pt x="2777502" y="1154244"/>
                </a:lnTo>
                <a:lnTo>
                  <a:pt x="5753041" y="1154244"/>
                </a:lnTo>
                <a:lnTo>
                  <a:pt x="5753041" y="1155379"/>
                </a:lnTo>
                <a:close/>
                <a:moveTo>
                  <a:pt x="7857453" y="0"/>
                </a:moveTo>
                <a:cubicBezTo>
                  <a:pt x="7959993" y="657"/>
                  <a:pt x="8111456" y="121737"/>
                  <a:pt x="7993009" y="315858"/>
                </a:cubicBezTo>
                <a:lnTo>
                  <a:pt x="7610068" y="880984"/>
                </a:lnTo>
                <a:cubicBezTo>
                  <a:pt x="7510046" y="1032333"/>
                  <a:pt x="7450359" y="1023550"/>
                  <a:pt x="7346828" y="1024866"/>
                </a:cubicBezTo>
                <a:lnTo>
                  <a:pt x="5060724" y="1024866"/>
                </a:lnTo>
                <a:lnTo>
                  <a:pt x="5060724" y="1024865"/>
                </a:lnTo>
                <a:lnTo>
                  <a:pt x="2975540" y="1024865"/>
                </a:lnTo>
                <a:lnTo>
                  <a:pt x="2975540" y="1024866"/>
                </a:lnTo>
                <a:lnTo>
                  <a:pt x="689436" y="1024866"/>
                </a:lnTo>
                <a:cubicBezTo>
                  <a:pt x="585905" y="1023550"/>
                  <a:pt x="526218" y="1032334"/>
                  <a:pt x="426196" y="880984"/>
                </a:cubicBezTo>
                <a:lnTo>
                  <a:pt x="43255" y="315858"/>
                </a:lnTo>
                <a:cubicBezTo>
                  <a:pt x="-75192" y="121737"/>
                  <a:pt x="76271" y="658"/>
                  <a:pt x="178812" y="0"/>
                </a:cubicBezTo>
                <a:lnTo>
                  <a:pt x="2777502" y="3673"/>
                </a:lnTo>
                <a:lnTo>
                  <a:pt x="2777502" y="737"/>
                </a:lnTo>
                <a:lnTo>
                  <a:pt x="5753041" y="737"/>
                </a:lnTo>
                <a:lnTo>
                  <a:pt x="5753041" y="2974"/>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grpSp>
    <xdr:clientData/>
  </xdr:twoCellAnchor>
  <xdr:twoCellAnchor>
    <xdr:from>
      <xdr:col>4</xdr:col>
      <xdr:colOff>271939</xdr:colOff>
      <xdr:row>19</xdr:row>
      <xdr:rowOff>128075</xdr:rowOff>
    </xdr:from>
    <xdr:to>
      <xdr:col>4</xdr:col>
      <xdr:colOff>482559</xdr:colOff>
      <xdr:row>20</xdr:row>
      <xdr:rowOff>120966</xdr:rowOff>
    </xdr:to>
    <xdr:sp macro="" textlink="">
      <xdr:nvSpPr>
        <xdr:cNvPr id="70" name="Freeform: Shape 69">
          <a:extLst>
            <a:ext uri="{FF2B5EF4-FFF2-40B4-BE49-F238E27FC236}">
              <a16:creationId xmlns:a16="http://schemas.microsoft.com/office/drawing/2014/main" id="{35DA421F-A405-4492-B9ED-730755E0CBF3}"/>
            </a:ext>
          </a:extLst>
        </xdr:cNvPr>
        <xdr:cNvSpPr/>
      </xdr:nvSpPr>
      <xdr:spPr>
        <a:xfrm>
          <a:off x="2653189" y="3747575"/>
          <a:ext cx="210620" cy="183391"/>
        </a:xfrm>
        <a:custGeom>
          <a:avLst/>
          <a:gdLst>
            <a:gd name="connsiteX0" fmla="*/ 474812 w 707311"/>
            <a:gd name="connsiteY0" fmla="*/ 72577 h 581031"/>
            <a:gd name="connsiteX1" fmla="*/ 639661 w 707311"/>
            <a:gd name="connsiteY1" fmla="*/ 164294 h 581031"/>
            <a:gd name="connsiteX2" fmla="*/ 683914 w 707311"/>
            <a:gd name="connsiteY2" fmla="*/ 332477 h 581031"/>
            <a:gd name="connsiteX3" fmla="*/ 523361 w 707311"/>
            <a:gd name="connsiteY3" fmla="*/ 581032 h 581031"/>
            <a:gd name="connsiteX4" fmla="*/ 0 w 707311"/>
            <a:gd name="connsiteY4" fmla="*/ 581032 h 581031"/>
            <a:gd name="connsiteX5" fmla="*/ 417052 w 707311"/>
            <a:gd name="connsiteY5" fmla="*/ 323599 h 581031"/>
            <a:gd name="connsiteX6" fmla="*/ 466725 w 707311"/>
            <a:gd name="connsiteY6" fmla="*/ 161932 h 581031"/>
            <a:gd name="connsiteX7" fmla="*/ 380448 w 707311"/>
            <a:gd name="connsiteY7" fmla="*/ 72206 h 581031"/>
            <a:gd name="connsiteX8" fmla="*/ 476250 w 707311"/>
            <a:gd name="connsiteY8" fmla="*/ 7 h 581031"/>
            <a:gd name="connsiteX9" fmla="*/ 514350 w 707311"/>
            <a:gd name="connsiteY9" fmla="*/ 7 h 581031"/>
            <a:gd name="connsiteX10" fmla="*/ 474812 w 707311"/>
            <a:gd name="connsiteY10" fmla="*/ 72577 h 581031"/>
            <a:gd name="connsiteX0" fmla="*/ 474812 w 696227"/>
            <a:gd name="connsiteY0" fmla="*/ 72577 h 581031"/>
            <a:gd name="connsiteX1" fmla="*/ 639661 w 696227"/>
            <a:gd name="connsiteY1" fmla="*/ 164294 h 581031"/>
            <a:gd name="connsiteX2" fmla="*/ 683914 w 696227"/>
            <a:gd name="connsiteY2" fmla="*/ 332477 h 581031"/>
            <a:gd name="connsiteX3" fmla="*/ 417303 w 696227"/>
            <a:gd name="connsiteY3" fmla="*/ 581031 h 581031"/>
            <a:gd name="connsiteX4" fmla="*/ 0 w 696227"/>
            <a:gd name="connsiteY4" fmla="*/ 581032 h 581031"/>
            <a:gd name="connsiteX5" fmla="*/ 417052 w 696227"/>
            <a:gd name="connsiteY5" fmla="*/ 323599 h 581031"/>
            <a:gd name="connsiteX6" fmla="*/ 466725 w 696227"/>
            <a:gd name="connsiteY6" fmla="*/ 161932 h 581031"/>
            <a:gd name="connsiteX7" fmla="*/ 380448 w 696227"/>
            <a:gd name="connsiteY7" fmla="*/ 72206 h 581031"/>
            <a:gd name="connsiteX8" fmla="*/ 476250 w 696227"/>
            <a:gd name="connsiteY8" fmla="*/ 7 h 581031"/>
            <a:gd name="connsiteX9" fmla="*/ 514350 w 696227"/>
            <a:gd name="connsiteY9" fmla="*/ 7 h 581031"/>
            <a:gd name="connsiteX10" fmla="*/ 474812 w 696227"/>
            <a:gd name="connsiteY10" fmla="*/ 72577 h 5810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696227" h="581031">
              <a:moveTo>
                <a:pt x="474812" y="72577"/>
              </a:moveTo>
              <a:cubicBezTo>
                <a:pt x="514750" y="99609"/>
                <a:pt x="621573" y="151416"/>
                <a:pt x="639661" y="164294"/>
              </a:cubicBezTo>
              <a:cubicBezTo>
                <a:pt x="664959" y="182296"/>
                <a:pt x="720974" y="263021"/>
                <a:pt x="683914" y="332477"/>
              </a:cubicBezTo>
              <a:cubicBezTo>
                <a:pt x="646854" y="401933"/>
                <a:pt x="456069" y="522928"/>
                <a:pt x="417303" y="581031"/>
              </a:cubicBezTo>
              <a:lnTo>
                <a:pt x="0" y="581032"/>
              </a:lnTo>
              <a:cubicBezTo>
                <a:pt x="130131" y="474209"/>
                <a:pt x="330460" y="386064"/>
                <a:pt x="417052" y="323599"/>
              </a:cubicBezTo>
              <a:cubicBezTo>
                <a:pt x="503644" y="261134"/>
                <a:pt x="508340" y="213948"/>
                <a:pt x="466725" y="161932"/>
              </a:cubicBezTo>
              <a:cubicBezTo>
                <a:pt x="428625" y="114307"/>
                <a:pt x="394449" y="100886"/>
                <a:pt x="380448" y="72206"/>
              </a:cubicBezTo>
              <a:cubicBezTo>
                <a:pt x="355521" y="21171"/>
                <a:pt x="445541" y="-432"/>
                <a:pt x="476250" y="7"/>
              </a:cubicBezTo>
              <a:lnTo>
                <a:pt x="514350" y="7"/>
              </a:lnTo>
              <a:cubicBezTo>
                <a:pt x="514350" y="7"/>
                <a:pt x="434864" y="45555"/>
                <a:pt x="474812" y="72577"/>
              </a:cubicBezTo>
              <a:close/>
            </a:path>
          </a:pathLst>
        </a:custGeom>
        <a:solidFill>
          <a:schemeClr val="bg1"/>
        </a:solidFill>
        <a:ln w="9525" cap="flat">
          <a:noFill/>
          <a:prstDash val="solid"/>
          <a:miter/>
        </a:ln>
      </xdr:spPr>
      <xdr:txBody>
        <a:bodyPr rtlCol="0" anchor="ctr"/>
        <a:lstStyle/>
        <a:p>
          <a:endParaRPr lang="ru-RU"/>
        </a:p>
      </xdr:txBody>
    </xdr:sp>
    <xdr:clientData/>
  </xdr:twoCellAnchor>
  <xdr:twoCellAnchor>
    <xdr:from>
      <xdr:col>4</xdr:col>
      <xdr:colOff>279177</xdr:colOff>
      <xdr:row>22</xdr:row>
      <xdr:rowOff>69532</xdr:rowOff>
    </xdr:from>
    <xdr:to>
      <xdr:col>7</xdr:col>
      <xdr:colOff>378619</xdr:colOff>
      <xdr:row>24</xdr:row>
      <xdr:rowOff>39052</xdr:rowOff>
    </xdr:to>
    <xdr:grpSp>
      <xdr:nvGrpSpPr>
        <xdr:cNvPr id="131" name="Group 130">
          <a:hlinkClick xmlns:r="http://schemas.openxmlformats.org/officeDocument/2006/relationships" r:id="rId19"/>
          <a:extLst>
            <a:ext uri="{FF2B5EF4-FFF2-40B4-BE49-F238E27FC236}">
              <a16:creationId xmlns:a16="http://schemas.microsoft.com/office/drawing/2014/main" id="{AA0DF201-EB9A-8517-0F9E-9F875E66E1FD}"/>
            </a:ext>
          </a:extLst>
        </xdr:cNvPr>
        <xdr:cNvGrpSpPr/>
      </xdr:nvGrpSpPr>
      <xdr:grpSpPr>
        <a:xfrm>
          <a:off x="2660427" y="4260532"/>
          <a:ext cx="1885380" cy="350520"/>
          <a:chOff x="1272158" y="4069080"/>
          <a:chExt cx="1928242" cy="335280"/>
        </a:xfrm>
      </xdr:grpSpPr>
      <xdr:sp macro="" textlink="Processing!S2">
        <xdr:nvSpPr>
          <xdr:cNvPr id="22" name="TextBox 21">
            <a:extLst>
              <a:ext uri="{FF2B5EF4-FFF2-40B4-BE49-F238E27FC236}">
                <a16:creationId xmlns:a16="http://schemas.microsoft.com/office/drawing/2014/main" id="{0FA5781A-15B3-4C69-A83B-E1FDA9E1B09B}"/>
              </a:ext>
            </a:extLst>
          </xdr:cNvPr>
          <xdr:cNvSpPr txBox="1"/>
        </xdr:nvSpPr>
        <xdr:spPr>
          <a:xfrm>
            <a:off x="1516380" y="406908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72A1D2-4494-4CFD-9BA4-459CF5A108E4}" type="TxLink">
              <a:rPr lang="en-US" sz="1400" b="0">
                <a:solidFill>
                  <a:schemeClr val="bg1"/>
                </a:solidFill>
                <a:latin typeface="+mn-lt"/>
                <a:ea typeface="+mn-ea"/>
                <a:cs typeface="+mn-cs"/>
              </a:rPr>
              <a:pPr marL="0" indent="0"/>
              <a:t>Sales Volume</a:t>
            </a:fld>
            <a:endParaRPr lang="ru-RU" sz="1400" b="0">
              <a:solidFill>
                <a:schemeClr val="bg1"/>
              </a:solidFill>
              <a:latin typeface="+mn-lt"/>
              <a:ea typeface="+mn-ea"/>
              <a:cs typeface="+mn-cs"/>
            </a:endParaRPr>
          </a:p>
        </xdr:txBody>
      </xdr:sp>
      <xdr:sp macro="" textlink="">
        <xdr:nvSpPr>
          <xdr:cNvPr id="71" name="Freeform: Shape 70">
            <a:extLst>
              <a:ext uri="{FF2B5EF4-FFF2-40B4-BE49-F238E27FC236}">
                <a16:creationId xmlns:a16="http://schemas.microsoft.com/office/drawing/2014/main" id="{C8D28767-D245-45C7-8B3B-A7A886B35B5A}"/>
              </a:ext>
            </a:extLst>
          </xdr:cNvPr>
          <xdr:cNvSpPr/>
        </xdr:nvSpPr>
        <xdr:spPr>
          <a:xfrm rot="20841392">
            <a:off x="1272158" y="4164330"/>
            <a:ext cx="221361" cy="129920"/>
          </a:xfrm>
          <a:custGeom>
            <a:avLst/>
            <a:gdLst>
              <a:gd name="connsiteX0" fmla="*/ 160401 w 221361"/>
              <a:gd name="connsiteY0" fmla="*/ 0 h 129920"/>
              <a:gd name="connsiteX1" fmla="*/ 182880 w 221361"/>
              <a:gd name="connsiteY1" fmla="*/ 22479 h 129920"/>
              <a:gd name="connsiteX2" fmla="*/ 152781 w 221361"/>
              <a:gd name="connsiteY2" fmla="*/ 52578 h 129920"/>
              <a:gd name="connsiteX3" fmla="*/ 129921 w 221361"/>
              <a:gd name="connsiteY3" fmla="*/ 29718 h 129920"/>
              <a:gd name="connsiteX4" fmla="*/ 91821 w 221361"/>
              <a:gd name="connsiteY4" fmla="*/ 67818 h 129920"/>
              <a:gd name="connsiteX5" fmla="*/ 68961 w 221361"/>
              <a:gd name="connsiteY5" fmla="*/ 44958 h 129920"/>
              <a:gd name="connsiteX6" fmla="*/ 0 w 221361"/>
              <a:gd name="connsiteY6" fmla="*/ 113919 h 129920"/>
              <a:gd name="connsiteX7" fmla="*/ 16002 w 221361"/>
              <a:gd name="connsiteY7" fmla="*/ 129921 h 129920"/>
              <a:gd name="connsiteX8" fmla="*/ 68961 w 221361"/>
              <a:gd name="connsiteY8" fmla="*/ 76962 h 129920"/>
              <a:gd name="connsiteX9" fmla="*/ 91821 w 221361"/>
              <a:gd name="connsiteY9" fmla="*/ 99822 h 129920"/>
              <a:gd name="connsiteX10" fmla="*/ 129921 w 221361"/>
              <a:gd name="connsiteY10" fmla="*/ 61722 h 129920"/>
              <a:gd name="connsiteX11" fmla="*/ 152781 w 221361"/>
              <a:gd name="connsiteY11" fmla="*/ 84582 h 129920"/>
              <a:gd name="connsiteX12" fmla="*/ 198882 w 221361"/>
              <a:gd name="connsiteY12" fmla="*/ 38481 h 129920"/>
              <a:gd name="connsiteX13" fmla="*/ 221361 w 221361"/>
              <a:gd name="connsiteY13" fmla="*/ 60960 h 129920"/>
              <a:gd name="connsiteX14" fmla="*/ 221361 w 221361"/>
              <a:gd name="connsiteY14" fmla="*/ 0 h 1299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21361" h="129920">
                <a:moveTo>
                  <a:pt x="160401" y="0"/>
                </a:moveTo>
                <a:lnTo>
                  <a:pt x="182880" y="22479"/>
                </a:lnTo>
                <a:lnTo>
                  <a:pt x="152781" y="52578"/>
                </a:lnTo>
                <a:lnTo>
                  <a:pt x="129921" y="29718"/>
                </a:lnTo>
                <a:lnTo>
                  <a:pt x="91821" y="67818"/>
                </a:lnTo>
                <a:lnTo>
                  <a:pt x="68961" y="44958"/>
                </a:lnTo>
                <a:lnTo>
                  <a:pt x="0" y="113919"/>
                </a:lnTo>
                <a:lnTo>
                  <a:pt x="16002" y="129921"/>
                </a:lnTo>
                <a:lnTo>
                  <a:pt x="68961" y="76962"/>
                </a:lnTo>
                <a:lnTo>
                  <a:pt x="91821" y="99822"/>
                </a:lnTo>
                <a:lnTo>
                  <a:pt x="129921" y="61722"/>
                </a:lnTo>
                <a:lnTo>
                  <a:pt x="152781" y="84582"/>
                </a:lnTo>
                <a:lnTo>
                  <a:pt x="198882" y="38481"/>
                </a:lnTo>
                <a:lnTo>
                  <a:pt x="221361" y="60960"/>
                </a:lnTo>
                <a:lnTo>
                  <a:pt x="221361" y="0"/>
                </a:lnTo>
                <a:close/>
              </a:path>
            </a:pathLst>
          </a:custGeom>
          <a:solidFill>
            <a:schemeClr val="bg1"/>
          </a:solidFill>
          <a:ln w="3770" cap="flat">
            <a:noFill/>
            <a:prstDash val="solid"/>
            <a:miter/>
          </a:ln>
        </xdr:spPr>
        <xdr:txBody>
          <a:bodyPr rtlCol="0" anchor="ctr"/>
          <a:lstStyle/>
          <a:p>
            <a:endParaRPr lang="ru-RU"/>
          </a:p>
        </xdr:txBody>
      </xdr:sp>
    </xdr:grpSp>
    <xdr:clientData/>
  </xdr:twoCellAnchor>
  <xdr:twoCellAnchor>
    <xdr:from>
      <xdr:col>16</xdr:col>
      <xdr:colOff>542449</xdr:colOff>
      <xdr:row>26</xdr:row>
      <xdr:rowOff>138112</xdr:rowOff>
    </xdr:from>
    <xdr:to>
      <xdr:col>18</xdr:col>
      <xdr:colOff>409099</xdr:colOff>
      <xdr:row>28</xdr:row>
      <xdr:rowOff>107632</xdr:rowOff>
    </xdr:to>
    <xdr:sp macro="" textlink="Processing!S2">
      <xdr:nvSpPr>
        <xdr:cNvPr id="72" name="TextBox 71">
          <a:extLst>
            <a:ext uri="{FF2B5EF4-FFF2-40B4-BE49-F238E27FC236}">
              <a16:creationId xmlns:a16="http://schemas.microsoft.com/office/drawing/2014/main" id="{33004CA2-1CF9-4BE9-B851-44CE95A2F128}"/>
            </a:ext>
          </a:extLst>
        </xdr:cNvPr>
        <xdr:cNvSpPr txBox="1"/>
      </xdr:nvSpPr>
      <xdr:spPr>
        <a:xfrm>
          <a:off x="10067449" y="509111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19</xdr:col>
      <xdr:colOff>213836</xdr:colOff>
      <xdr:row>26</xdr:row>
      <xdr:rowOff>138112</xdr:rowOff>
    </xdr:from>
    <xdr:to>
      <xdr:col>20</xdr:col>
      <xdr:colOff>133827</xdr:colOff>
      <xdr:row>28</xdr:row>
      <xdr:rowOff>107632</xdr:rowOff>
    </xdr:to>
    <xdr:sp macro="" textlink="Processing!S2">
      <xdr:nvSpPr>
        <xdr:cNvPr id="73" name="TextBox 72">
          <a:extLst>
            <a:ext uri="{FF2B5EF4-FFF2-40B4-BE49-F238E27FC236}">
              <a16:creationId xmlns:a16="http://schemas.microsoft.com/office/drawing/2014/main" id="{220DE5CA-EDFC-4BC6-A98F-E9A178E4606C}"/>
            </a:ext>
          </a:extLst>
        </xdr:cNvPr>
        <xdr:cNvSpPr txBox="1"/>
      </xdr:nvSpPr>
      <xdr:spPr>
        <a:xfrm>
          <a:off x="11524774" y="5091112"/>
          <a:ext cx="51530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03A29D-60F0-4C9F-9DCF-624788477F1C}" type="TxLink">
            <a:rPr lang="en-US" sz="1100" b="0" i="0" u="none" strike="noStrike">
              <a:solidFill>
                <a:srgbClr val="000000"/>
              </a:solidFill>
              <a:latin typeface="Aptos Narrow"/>
              <a:ea typeface="+mn-ea"/>
              <a:cs typeface="+mn-cs"/>
            </a:rPr>
            <a:pPr marL="0" indent="0" algn="l"/>
            <a:t>Sales Volume</a:t>
          </a:fld>
          <a:endParaRPr lang="ru-RU" sz="1200" b="1" i="0" u="none" strike="noStrike">
            <a:solidFill>
              <a:srgbClr val="000000"/>
            </a:solidFill>
            <a:latin typeface="Aptos Narrow"/>
            <a:ea typeface="+mn-ea"/>
            <a:cs typeface="+mn-cs"/>
          </a:endParaRPr>
        </a:p>
      </xdr:txBody>
    </xdr:sp>
    <xdr:clientData/>
  </xdr:twoCellAnchor>
  <xdr:twoCellAnchor>
    <xdr:from>
      <xdr:col>19</xdr:col>
      <xdr:colOff>88106</xdr:colOff>
      <xdr:row>27</xdr:row>
      <xdr:rowOff>42862</xdr:rowOff>
    </xdr:from>
    <xdr:to>
      <xdr:col>19</xdr:col>
      <xdr:colOff>225266</xdr:colOff>
      <xdr:row>27</xdr:row>
      <xdr:rowOff>180022</xdr:rowOff>
    </xdr:to>
    <xdr:sp macro="" textlink="">
      <xdr:nvSpPr>
        <xdr:cNvPr id="74" name="Oval 73">
          <a:extLst>
            <a:ext uri="{FF2B5EF4-FFF2-40B4-BE49-F238E27FC236}">
              <a16:creationId xmlns:a16="http://schemas.microsoft.com/office/drawing/2014/main" id="{D3DE214C-C718-4EEF-939E-A3162BB0BDF5}"/>
            </a:ext>
          </a:extLst>
        </xdr:cNvPr>
        <xdr:cNvSpPr/>
      </xdr:nvSpPr>
      <xdr:spPr>
        <a:xfrm>
          <a:off x="11399044" y="5186362"/>
          <a:ext cx="137160" cy="137160"/>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20</xdr:col>
      <xdr:colOff>489109</xdr:colOff>
      <xdr:row>26</xdr:row>
      <xdr:rowOff>138112</xdr:rowOff>
    </xdr:from>
    <xdr:to>
      <xdr:col>21</xdr:col>
      <xdr:colOff>553879</xdr:colOff>
      <xdr:row>28</xdr:row>
      <xdr:rowOff>107632</xdr:rowOff>
    </xdr:to>
    <xdr:sp macro="" textlink="Processing!T2">
      <xdr:nvSpPr>
        <xdr:cNvPr id="75" name="TextBox 74">
          <a:extLst>
            <a:ext uri="{FF2B5EF4-FFF2-40B4-BE49-F238E27FC236}">
              <a16:creationId xmlns:a16="http://schemas.microsoft.com/office/drawing/2014/main" id="{B2E72D61-44F0-4C7B-B754-E965DA581BE8}"/>
            </a:ext>
          </a:extLst>
        </xdr:cNvPr>
        <xdr:cNvSpPr txBox="1"/>
      </xdr:nvSpPr>
      <xdr:spPr>
        <a:xfrm>
          <a:off x="12395359" y="5091112"/>
          <a:ext cx="66008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4300437-C12A-4ACE-B293-C392CBD7FABD}" type="TxLink">
            <a:rPr lang="en-US" sz="1100" b="0" i="0" u="none" strike="noStrike">
              <a:solidFill>
                <a:srgbClr val="000000"/>
              </a:solidFill>
              <a:latin typeface="Aptos Narrow"/>
              <a:ea typeface="+mn-ea"/>
              <a:cs typeface="+mn-cs"/>
            </a:rPr>
            <a:pPr marL="0" indent="0" algn="l"/>
            <a:t>Purchase Volume</a:t>
          </a:fld>
          <a:endParaRPr lang="ru-RU" sz="1200" b="1" i="0" u="none" strike="noStrike">
            <a:solidFill>
              <a:srgbClr val="000000"/>
            </a:solidFill>
            <a:latin typeface="Aptos Narrow"/>
            <a:ea typeface="+mn-ea"/>
            <a:cs typeface="+mn-cs"/>
          </a:endParaRPr>
        </a:p>
      </xdr:txBody>
    </xdr:sp>
    <xdr:clientData/>
  </xdr:twoCellAnchor>
  <xdr:twoCellAnchor>
    <xdr:from>
      <xdr:col>20</xdr:col>
      <xdr:colOff>363379</xdr:colOff>
      <xdr:row>27</xdr:row>
      <xdr:rowOff>42862</xdr:rowOff>
    </xdr:from>
    <xdr:to>
      <xdr:col>20</xdr:col>
      <xdr:colOff>500539</xdr:colOff>
      <xdr:row>27</xdr:row>
      <xdr:rowOff>180022</xdr:rowOff>
    </xdr:to>
    <xdr:sp macro="" textlink="">
      <xdr:nvSpPr>
        <xdr:cNvPr id="76" name="Oval 75">
          <a:extLst>
            <a:ext uri="{FF2B5EF4-FFF2-40B4-BE49-F238E27FC236}">
              <a16:creationId xmlns:a16="http://schemas.microsoft.com/office/drawing/2014/main" id="{7D06B94E-DB57-4E9F-93E2-35E4053EB6A5}"/>
            </a:ext>
          </a:extLst>
        </xdr:cNvPr>
        <xdr:cNvSpPr/>
      </xdr:nvSpPr>
      <xdr:spPr>
        <a:xfrm>
          <a:off x="12269629" y="5186362"/>
          <a:ext cx="137160" cy="137160"/>
        </a:xfrm>
        <a:prstGeom prst="ellipse">
          <a:avLst/>
        </a:prstGeom>
        <a:solidFill>
          <a:srgbClr val="2384F9">
            <a:alpha val="25000"/>
          </a:srgbClr>
        </a:solidFill>
        <a:ln w="12700">
          <a:solidFill>
            <a:srgbClr val="2384F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19</xdr:col>
      <xdr:colOff>213836</xdr:colOff>
      <xdr:row>27</xdr:row>
      <xdr:rowOff>153352</xdr:rowOff>
    </xdr:from>
    <xdr:to>
      <xdr:col>20</xdr:col>
      <xdr:colOff>348139</xdr:colOff>
      <xdr:row>29</xdr:row>
      <xdr:rowOff>122872</xdr:rowOff>
    </xdr:to>
    <xdr:sp macro="" textlink="Processing!U16">
      <xdr:nvSpPr>
        <xdr:cNvPr id="77" name="TextBox 76">
          <a:extLst>
            <a:ext uri="{FF2B5EF4-FFF2-40B4-BE49-F238E27FC236}">
              <a16:creationId xmlns:a16="http://schemas.microsoft.com/office/drawing/2014/main" id="{CC5F87FF-EF87-4122-B691-EEF8D1ED51F1}"/>
            </a:ext>
          </a:extLst>
        </xdr:cNvPr>
        <xdr:cNvSpPr txBox="1"/>
      </xdr:nvSpPr>
      <xdr:spPr>
        <a:xfrm>
          <a:off x="11524774" y="5296852"/>
          <a:ext cx="72961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D9C77DA-86B6-4E57-A595-1F30E93D6D47}" type="TxLink">
            <a:rPr lang="en-US" sz="1100" b="0" i="0" u="none" strike="noStrike">
              <a:solidFill>
                <a:srgbClr val="000000"/>
              </a:solidFill>
              <a:latin typeface="Aptos Narrow"/>
              <a:ea typeface="+mn-ea"/>
              <a:cs typeface="+mn-cs"/>
            </a:rPr>
            <a:pPr marL="0" indent="0" algn="l"/>
            <a:t>$286.8K</a:t>
          </a:fld>
          <a:endParaRPr lang="ru-RU" sz="1200" b="0" i="0" u="none" strike="noStrike">
            <a:solidFill>
              <a:srgbClr val="000000"/>
            </a:solidFill>
            <a:latin typeface="Aptos Narrow"/>
            <a:ea typeface="+mn-ea"/>
            <a:cs typeface="+mn-cs"/>
          </a:endParaRPr>
        </a:p>
      </xdr:txBody>
    </xdr:sp>
    <xdr:clientData/>
  </xdr:twoCellAnchor>
  <xdr:twoCellAnchor>
    <xdr:from>
      <xdr:col>20</xdr:col>
      <xdr:colOff>489109</xdr:colOff>
      <xdr:row>27</xdr:row>
      <xdr:rowOff>153352</xdr:rowOff>
    </xdr:from>
    <xdr:to>
      <xdr:col>22</xdr:col>
      <xdr:colOff>42387</xdr:colOff>
      <xdr:row>29</xdr:row>
      <xdr:rowOff>122872</xdr:rowOff>
    </xdr:to>
    <xdr:sp macro="" textlink="Processing!V16">
      <xdr:nvSpPr>
        <xdr:cNvPr id="78" name="TextBox 77">
          <a:extLst>
            <a:ext uri="{FF2B5EF4-FFF2-40B4-BE49-F238E27FC236}">
              <a16:creationId xmlns:a16="http://schemas.microsoft.com/office/drawing/2014/main" id="{B745FFE6-17D9-4559-BB56-0EB1FE2A85AB}"/>
            </a:ext>
          </a:extLst>
        </xdr:cNvPr>
        <xdr:cNvSpPr txBox="1"/>
      </xdr:nvSpPr>
      <xdr:spPr>
        <a:xfrm>
          <a:off x="12395359" y="5296852"/>
          <a:ext cx="74390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2D53305-B1EC-414D-95B7-0A2D81090108}" type="TxLink">
            <a:rPr lang="en-US" sz="1100" b="0" i="0" u="none" strike="noStrike">
              <a:solidFill>
                <a:srgbClr val="000000"/>
              </a:solidFill>
              <a:latin typeface="Aptos Narrow"/>
              <a:ea typeface="+mn-ea"/>
              <a:cs typeface="+mn-cs"/>
            </a:rPr>
            <a:pPr marL="0" indent="0" algn="l"/>
            <a:t>$317.7K</a:t>
          </a:fld>
          <a:endParaRPr lang="ru-RU" sz="1200" b="0" i="0" u="none" strike="noStrike">
            <a:solidFill>
              <a:srgbClr val="000000"/>
            </a:solidFill>
            <a:latin typeface="Aptos Narrow"/>
            <a:ea typeface="+mn-ea"/>
            <a:cs typeface="+mn-cs"/>
          </a:endParaRPr>
        </a:p>
      </xdr:txBody>
    </xdr:sp>
    <xdr:clientData/>
  </xdr:twoCellAnchor>
  <xdr:twoCellAnchor>
    <xdr:from>
      <xdr:col>16</xdr:col>
      <xdr:colOff>393859</xdr:colOff>
      <xdr:row>29</xdr:row>
      <xdr:rowOff>134302</xdr:rowOff>
    </xdr:from>
    <xdr:to>
      <xdr:col>22</xdr:col>
      <xdr:colOff>133827</xdr:colOff>
      <xdr:row>38</xdr:row>
      <xdr:rowOff>134302</xdr:rowOff>
    </xdr:to>
    <xdr:graphicFrame macro="">
      <xdr:nvGraphicFramePr>
        <xdr:cNvPr id="79" name="Chart 78">
          <a:extLst>
            <a:ext uri="{FF2B5EF4-FFF2-40B4-BE49-F238E27FC236}">
              <a16:creationId xmlns:a16="http://schemas.microsoft.com/office/drawing/2014/main" id="{8D5BDDDD-DA43-4BD7-829A-146218AD7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221455</xdr:colOff>
      <xdr:row>27</xdr:row>
      <xdr:rowOff>120004</xdr:rowOff>
    </xdr:from>
    <xdr:to>
      <xdr:col>10</xdr:col>
      <xdr:colOff>241457</xdr:colOff>
      <xdr:row>39</xdr:row>
      <xdr:rowOff>28564</xdr:rowOff>
    </xdr:to>
    <xdr:graphicFrame macro="">
      <xdr:nvGraphicFramePr>
        <xdr:cNvPr id="80" name="Chart 79">
          <a:extLst>
            <a:ext uri="{FF2B5EF4-FFF2-40B4-BE49-F238E27FC236}">
              <a16:creationId xmlns:a16="http://schemas.microsoft.com/office/drawing/2014/main" id="{EF21BA11-7359-43AD-AF13-EABE12BFC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xdr:col>
      <xdr:colOff>249079</xdr:colOff>
      <xdr:row>28</xdr:row>
      <xdr:rowOff>84772</xdr:rowOff>
    </xdr:from>
    <xdr:to>
      <xdr:col>15</xdr:col>
      <xdr:colOff>584359</xdr:colOff>
      <xdr:row>32</xdr:row>
      <xdr:rowOff>84772</xdr:rowOff>
    </xdr:to>
    <xdr:graphicFrame macro="">
      <xdr:nvGraphicFramePr>
        <xdr:cNvPr id="81" name="Chart 80">
          <a:extLst>
            <a:ext uri="{FF2B5EF4-FFF2-40B4-BE49-F238E27FC236}">
              <a16:creationId xmlns:a16="http://schemas.microsoft.com/office/drawing/2014/main" id="{A8E1A198-FB4D-4E63-A3F0-744F3BA8E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xdr:col>
      <xdr:colOff>249079</xdr:colOff>
      <xdr:row>31</xdr:row>
      <xdr:rowOff>122872</xdr:rowOff>
    </xdr:from>
    <xdr:to>
      <xdr:col>15</xdr:col>
      <xdr:colOff>584359</xdr:colOff>
      <xdr:row>35</xdr:row>
      <xdr:rowOff>122872</xdr:rowOff>
    </xdr:to>
    <xdr:graphicFrame macro="">
      <xdr:nvGraphicFramePr>
        <xdr:cNvPr id="82" name="Chart 81">
          <a:extLst>
            <a:ext uri="{FF2B5EF4-FFF2-40B4-BE49-F238E27FC236}">
              <a16:creationId xmlns:a16="http://schemas.microsoft.com/office/drawing/2014/main" id="{3F9C29D1-D8BE-47FE-9FE0-DCBD0C748E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10</xdr:col>
      <xdr:colOff>249079</xdr:colOff>
      <xdr:row>34</xdr:row>
      <xdr:rowOff>160972</xdr:rowOff>
    </xdr:from>
    <xdr:to>
      <xdr:col>15</xdr:col>
      <xdr:colOff>584359</xdr:colOff>
      <xdr:row>38</xdr:row>
      <xdr:rowOff>160972</xdr:rowOff>
    </xdr:to>
    <xdr:graphicFrame macro="">
      <xdr:nvGraphicFramePr>
        <xdr:cNvPr id="83" name="Chart 82">
          <a:extLst>
            <a:ext uri="{FF2B5EF4-FFF2-40B4-BE49-F238E27FC236}">
              <a16:creationId xmlns:a16="http://schemas.microsoft.com/office/drawing/2014/main" id="{58174A47-0E9A-4AEF-A7E0-5B8470F62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298609</xdr:colOff>
      <xdr:row>28</xdr:row>
      <xdr:rowOff>100012</xdr:rowOff>
    </xdr:from>
    <xdr:to>
      <xdr:col>12</xdr:col>
      <xdr:colOff>470059</xdr:colOff>
      <xdr:row>30</xdr:row>
      <xdr:rowOff>69532</xdr:rowOff>
    </xdr:to>
    <xdr:sp macro="" textlink="Processing!G36">
      <xdr:nvSpPr>
        <xdr:cNvPr id="84" name="TextBox 83">
          <a:extLst>
            <a:ext uri="{FF2B5EF4-FFF2-40B4-BE49-F238E27FC236}">
              <a16:creationId xmlns:a16="http://schemas.microsoft.com/office/drawing/2014/main" id="{A7DA51C7-C490-4F68-95F3-1B940DEABB09}"/>
            </a:ext>
          </a:extLst>
        </xdr:cNvPr>
        <xdr:cNvSpPr txBox="1"/>
      </xdr:nvSpPr>
      <xdr:spPr>
        <a:xfrm>
          <a:off x="6251734" y="5434012"/>
          <a:ext cx="13620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7AC2D5-3163-4C7F-9515-0547296996EE}" type="TxLink">
            <a:rPr lang="en-US" sz="1400" b="0" i="0" u="none" strike="noStrike">
              <a:solidFill>
                <a:srgbClr val="000000"/>
              </a:solidFill>
              <a:latin typeface="Aptos Narrow"/>
              <a:ea typeface="+mn-ea"/>
              <a:cs typeface="+mn-cs"/>
            </a:rPr>
            <a:pPr marL="0" indent="0" algn="l"/>
            <a:t>Lucas Bennett</a:t>
          </a:fld>
          <a:endParaRPr lang="ru-RU" sz="1600" b="1" i="0" u="none" strike="noStrike">
            <a:solidFill>
              <a:srgbClr val="000000"/>
            </a:solidFill>
            <a:latin typeface="Aptos Narrow"/>
            <a:ea typeface="+mn-ea"/>
            <a:cs typeface="+mn-cs"/>
          </a:endParaRPr>
        </a:p>
      </xdr:txBody>
    </xdr:sp>
    <xdr:clientData/>
  </xdr:twoCellAnchor>
  <xdr:twoCellAnchor>
    <xdr:from>
      <xdr:col>14</xdr:col>
      <xdr:colOff>76677</xdr:colOff>
      <xdr:row>28</xdr:row>
      <xdr:rowOff>100012</xdr:rowOff>
    </xdr:from>
    <xdr:to>
      <xdr:col>15</xdr:col>
      <xdr:colOff>538639</xdr:colOff>
      <xdr:row>30</xdr:row>
      <xdr:rowOff>69532</xdr:rowOff>
    </xdr:to>
    <xdr:sp macro="" textlink="Processing!H36">
      <xdr:nvSpPr>
        <xdr:cNvPr id="85" name="TextBox 84">
          <a:extLst>
            <a:ext uri="{FF2B5EF4-FFF2-40B4-BE49-F238E27FC236}">
              <a16:creationId xmlns:a16="http://schemas.microsoft.com/office/drawing/2014/main" id="{881F14EA-A97A-4243-ADC4-6C8608349C6E}"/>
            </a:ext>
          </a:extLst>
        </xdr:cNvPr>
        <xdr:cNvSpPr txBox="1"/>
      </xdr:nvSpPr>
      <xdr:spPr>
        <a:xfrm>
          <a:off x="8411052" y="543401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6575C2-2F83-4F3A-9F8B-D1945AA226AD}" type="TxLink">
            <a:rPr lang="en-US" sz="1400" b="0" i="0" u="none" strike="noStrike">
              <a:solidFill>
                <a:srgbClr val="000000"/>
              </a:solidFill>
              <a:latin typeface="Aptos Narrow"/>
              <a:ea typeface="+mn-ea"/>
              <a:cs typeface="+mn-cs"/>
            </a:rPr>
            <a:pPr marL="0" indent="0" algn="r"/>
            <a:t> $82,159 </a:t>
          </a:fld>
          <a:endParaRPr lang="ru-RU" sz="1600" b="1" i="0" u="none" strike="noStrike">
            <a:solidFill>
              <a:srgbClr val="000000"/>
            </a:solidFill>
            <a:latin typeface="Aptos Narrow"/>
            <a:ea typeface="+mn-ea"/>
            <a:cs typeface="+mn-cs"/>
          </a:endParaRPr>
        </a:p>
      </xdr:txBody>
    </xdr:sp>
    <xdr:clientData/>
  </xdr:twoCellAnchor>
  <xdr:twoCellAnchor>
    <xdr:from>
      <xdr:col>14</xdr:col>
      <xdr:colOff>130017</xdr:colOff>
      <xdr:row>26</xdr:row>
      <xdr:rowOff>138112</xdr:rowOff>
    </xdr:from>
    <xdr:to>
      <xdr:col>15</xdr:col>
      <xdr:colOff>591979</xdr:colOff>
      <xdr:row>28</xdr:row>
      <xdr:rowOff>107632</xdr:rowOff>
    </xdr:to>
    <xdr:sp macro="" textlink="Processing!S2">
      <xdr:nvSpPr>
        <xdr:cNvPr id="86" name="TextBox 85">
          <a:extLst>
            <a:ext uri="{FF2B5EF4-FFF2-40B4-BE49-F238E27FC236}">
              <a16:creationId xmlns:a16="http://schemas.microsoft.com/office/drawing/2014/main" id="{7A28471F-78B9-4A10-9317-1EEEE9FFA339}"/>
            </a:ext>
          </a:extLst>
        </xdr:cNvPr>
        <xdr:cNvSpPr txBox="1"/>
      </xdr:nvSpPr>
      <xdr:spPr>
        <a:xfrm>
          <a:off x="8464392" y="509111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12</xdr:col>
      <xdr:colOff>175737</xdr:colOff>
      <xdr:row>26</xdr:row>
      <xdr:rowOff>138112</xdr:rowOff>
    </xdr:from>
    <xdr:to>
      <xdr:col>14</xdr:col>
      <xdr:colOff>42387</xdr:colOff>
      <xdr:row>28</xdr:row>
      <xdr:rowOff>107632</xdr:rowOff>
    </xdr:to>
    <xdr:sp macro="" textlink="Processing!E35">
      <xdr:nvSpPr>
        <xdr:cNvPr id="87" name="TextBox 86">
          <a:extLst>
            <a:ext uri="{FF2B5EF4-FFF2-40B4-BE49-F238E27FC236}">
              <a16:creationId xmlns:a16="http://schemas.microsoft.com/office/drawing/2014/main" id="{D79B908F-F4FB-43A6-BB15-30F2FA6FD3B3}"/>
            </a:ext>
          </a:extLst>
        </xdr:cNvPr>
        <xdr:cNvSpPr txBox="1"/>
      </xdr:nvSpPr>
      <xdr:spPr>
        <a:xfrm>
          <a:off x="7319487" y="509111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208D5C-E6DC-4154-B29B-F704196BCF80}" type="TxLink">
            <a:rPr lang="en-US" sz="1200" b="1" i="0" u="none" strike="noStrike">
              <a:solidFill>
                <a:srgbClr val="000000"/>
              </a:solidFill>
              <a:latin typeface="Aptos Narrow"/>
              <a:ea typeface="+mn-ea"/>
              <a:cs typeface="+mn-cs"/>
            </a:rPr>
            <a:pPr marL="0" indent="0" algn="ctr"/>
            <a:t>KPI Plan</a:t>
          </a:fld>
          <a:endParaRPr lang="ru-RU" sz="1200" b="1" i="0" u="none" strike="noStrike">
            <a:solidFill>
              <a:srgbClr val="000000"/>
            </a:solidFill>
            <a:latin typeface="Aptos Narrow"/>
            <a:ea typeface="+mn-ea"/>
            <a:cs typeface="+mn-cs"/>
          </a:endParaRPr>
        </a:p>
      </xdr:txBody>
    </xdr:sp>
    <xdr:clientData/>
  </xdr:twoCellAnchor>
  <xdr:twoCellAnchor>
    <xdr:from>
      <xdr:col>12</xdr:col>
      <xdr:colOff>175737</xdr:colOff>
      <xdr:row>28</xdr:row>
      <xdr:rowOff>100012</xdr:rowOff>
    </xdr:from>
    <xdr:to>
      <xdr:col>14</xdr:col>
      <xdr:colOff>42387</xdr:colOff>
      <xdr:row>30</xdr:row>
      <xdr:rowOff>69532</xdr:rowOff>
    </xdr:to>
    <xdr:sp macro="" textlink="Processing!L36">
      <xdr:nvSpPr>
        <xdr:cNvPr id="88" name="TextBox 87">
          <a:extLst>
            <a:ext uri="{FF2B5EF4-FFF2-40B4-BE49-F238E27FC236}">
              <a16:creationId xmlns:a16="http://schemas.microsoft.com/office/drawing/2014/main" id="{394D3512-0A80-4F75-805F-3A0F6694B416}"/>
            </a:ext>
          </a:extLst>
        </xdr:cNvPr>
        <xdr:cNvSpPr txBox="1"/>
      </xdr:nvSpPr>
      <xdr:spPr>
        <a:xfrm>
          <a:off x="7319487" y="543401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A04D54-EFC0-443D-A56D-0D0D972F27D7}" type="TxLink">
            <a:rPr lang="en-US" sz="1400" b="0" i="0" u="none" strike="noStrike">
              <a:solidFill>
                <a:srgbClr val="000000"/>
              </a:solidFill>
              <a:latin typeface="Aptos Narrow"/>
              <a:ea typeface="+mn-ea"/>
              <a:cs typeface="+mn-cs"/>
            </a:rPr>
            <a:pPr marL="0" indent="0" algn="ctr"/>
            <a:t>82%</a:t>
          </a:fld>
          <a:endParaRPr lang="ru-RU" sz="1400" b="0" i="0" u="none" strike="noStrike">
            <a:solidFill>
              <a:srgbClr val="000000"/>
            </a:solidFill>
            <a:latin typeface="Aptos Narrow"/>
            <a:ea typeface="+mn-ea"/>
            <a:cs typeface="+mn-cs"/>
          </a:endParaRPr>
        </a:p>
      </xdr:txBody>
    </xdr:sp>
    <xdr:clientData/>
  </xdr:twoCellAnchor>
  <xdr:twoCellAnchor>
    <xdr:from>
      <xdr:col>10</xdr:col>
      <xdr:colOff>298609</xdr:colOff>
      <xdr:row>31</xdr:row>
      <xdr:rowOff>138112</xdr:rowOff>
    </xdr:from>
    <xdr:to>
      <xdr:col>12</xdr:col>
      <xdr:colOff>462439</xdr:colOff>
      <xdr:row>33</xdr:row>
      <xdr:rowOff>107632</xdr:rowOff>
    </xdr:to>
    <xdr:sp macro="" textlink="Processing!G37">
      <xdr:nvSpPr>
        <xdr:cNvPr id="89" name="TextBox 88">
          <a:extLst>
            <a:ext uri="{FF2B5EF4-FFF2-40B4-BE49-F238E27FC236}">
              <a16:creationId xmlns:a16="http://schemas.microsoft.com/office/drawing/2014/main" id="{45F881C5-FC4C-40E5-8261-C69251582521}"/>
            </a:ext>
          </a:extLst>
        </xdr:cNvPr>
        <xdr:cNvSpPr txBox="1"/>
      </xdr:nvSpPr>
      <xdr:spPr>
        <a:xfrm>
          <a:off x="6251734" y="6043612"/>
          <a:ext cx="135445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27D6D7D-3E7A-4020-A8B6-0109D5790E82}" type="TxLink">
            <a:rPr lang="en-US" sz="1400" b="0" i="0" u="none" strike="noStrike">
              <a:solidFill>
                <a:srgbClr val="000000"/>
              </a:solidFill>
              <a:latin typeface="Aptos Narrow"/>
              <a:ea typeface="+mn-ea"/>
              <a:cs typeface="+mn-cs"/>
            </a:rPr>
            <a:pPr marL="0" indent="0" algn="l"/>
            <a:t>Ethan Parker</a:t>
          </a:fld>
          <a:endParaRPr lang="ru-RU" sz="1400" b="0" i="0" u="none" strike="noStrike">
            <a:solidFill>
              <a:srgbClr val="000000"/>
            </a:solidFill>
            <a:latin typeface="Aptos Narrow"/>
            <a:ea typeface="+mn-ea"/>
            <a:cs typeface="+mn-cs"/>
          </a:endParaRPr>
        </a:p>
      </xdr:txBody>
    </xdr:sp>
    <xdr:clientData/>
  </xdr:twoCellAnchor>
  <xdr:twoCellAnchor>
    <xdr:from>
      <xdr:col>14</xdr:col>
      <xdr:colOff>76677</xdr:colOff>
      <xdr:row>31</xdr:row>
      <xdr:rowOff>138112</xdr:rowOff>
    </xdr:from>
    <xdr:to>
      <xdr:col>15</xdr:col>
      <xdr:colOff>538639</xdr:colOff>
      <xdr:row>33</xdr:row>
      <xdr:rowOff>107632</xdr:rowOff>
    </xdr:to>
    <xdr:sp macro="" textlink="Processing!H37">
      <xdr:nvSpPr>
        <xdr:cNvPr id="90" name="TextBox 89">
          <a:extLst>
            <a:ext uri="{FF2B5EF4-FFF2-40B4-BE49-F238E27FC236}">
              <a16:creationId xmlns:a16="http://schemas.microsoft.com/office/drawing/2014/main" id="{2DA52315-AC3F-4FF9-B22C-43C473942AD5}"/>
            </a:ext>
          </a:extLst>
        </xdr:cNvPr>
        <xdr:cNvSpPr txBox="1"/>
      </xdr:nvSpPr>
      <xdr:spPr>
        <a:xfrm>
          <a:off x="8411052" y="604361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5AD73A6-DD3D-4277-BD9A-8530F39D9173}" type="TxLink">
            <a:rPr lang="en-US" sz="1400" b="0" i="0" u="none" strike="noStrike">
              <a:solidFill>
                <a:srgbClr val="000000"/>
              </a:solidFill>
              <a:latin typeface="Aptos Narrow"/>
              <a:ea typeface="+mn-ea"/>
              <a:cs typeface="+mn-cs"/>
            </a:rPr>
            <a:pPr marL="0" indent="0" algn="r"/>
            <a:t> $64,758 </a:t>
          </a:fld>
          <a:endParaRPr lang="ru-RU" sz="1400" b="0" i="0" u="none" strike="noStrike">
            <a:solidFill>
              <a:srgbClr val="000000"/>
            </a:solidFill>
            <a:latin typeface="Aptos Narrow"/>
            <a:ea typeface="+mn-ea"/>
            <a:cs typeface="+mn-cs"/>
          </a:endParaRPr>
        </a:p>
      </xdr:txBody>
    </xdr:sp>
    <xdr:clientData/>
  </xdr:twoCellAnchor>
  <xdr:twoCellAnchor>
    <xdr:from>
      <xdr:col>12</xdr:col>
      <xdr:colOff>175737</xdr:colOff>
      <xdr:row>31</xdr:row>
      <xdr:rowOff>138112</xdr:rowOff>
    </xdr:from>
    <xdr:to>
      <xdr:col>14</xdr:col>
      <xdr:colOff>42387</xdr:colOff>
      <xdr:row>33</xdr:row>
      <xdr:rowOff>107632</xdr:rowOff>
    </xdr:to>
    <xdr:sp macro="" textlink="Processing!I37">
      <xdr:nvSpPr>
        <xdr:cNvPr id="91" name="TextBox 90">
          <a:extLst>
            <a:ext uri="{FF2B5EF4-FFF2-40B4-BE49-F238E27FC236}">
              <a16:creationId xmlns:a16="http://schemas.microsoft.com/office/drawing/2014/main" id="{D009D05C-0E5C-4354-BFB5-9B260AD2165F}"/>
            </a:ext>
          </a:extLst>
        </xdr:cNvPr>
        <xdr:cNvSpPr txBox="1"/>
      </xdr:nvSpPr>
      <xdr:spPr>
        <a:xfrm>
          <a:off x="7319487" y="604361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142BA1-E500-4752-93AB-20A742259FF7}" type="TxLink">
            <a:rPr lang="en-US" sz="1400" b="0" i="0" u="none" strike="noStrike">
              <a:solidFill>
                <a:srgbClr val="000000"/>
              </a:solidFill>
              <a:latin typeface="Aptos Narrow"/>
              <a:ea typeface="+mn-ea"/>
              <a:cs typeface="+mn-cs"/>
            </a:rPr>
            <a:pPr marL="0" indent="0" algn="ctr"/>
            <a:t>65%</a:t>
          </a:fld>
          <a:endParaRPr lang="ru-RU" sz="1400" b="0" i="0" u="none" strike="noStrike">
            <a:solidFill>
              <a:srgbClr val="000000"/>
            </a:solidFill>
            <a:latin typeface="Aptos Narrow"/>
            <a:ea typeface="+mn-ea"/>
            <a:cs typeface="+mn-cs"/>
          </a:endParaRPr>
        </a:p>
      </xdr:txBody>
    </xdr:sp>
    <xdr:clientData/>
  </xdr:twoCellAnchor>
  <xdr:twoCellAnchor>
    <xdr:from>
      <xdr:col>10</xdr:col>
      <xdr:colOff>298609</xdr:colOff>
      <xdr:row>34</xdr:row>
      <xdr:rowOff>176212</xdr:rowOff>
    </xdr:from>
    <xdr:to>
      <xdr:col>12</xdr:col>
      <xdr:colOff>485299</xdr:colOff>
      <xdr:row>36</xdr:row>
      <xdr:rowOff>145732</xdr:rowOff>
    </xdr:to>
    <xdr:sp macro="" textlink="Processing!G38">
      <xdr:nvSpPr>
        <xdr:cNvPr id="92" name="TextBox 91">
          <a:extLst>
            <a:ext uri="{FF2B5EF4-FFF2-40B4-BE49-F238E27FC236}">
              <a16:creationId xmlns:a16="http://schemas.microsoft.com/office/drawing/2014/main" id="{525EE8D0-2280-4D95-B81D-3AD32374A64D}"/>
            </a:ext>
          </a:extLst>
        </xdr:cNvPr>
        <xdr:cNvSpPr txBox="1"/>
      </xdr:nvSpPr>
      <xdr:spPr>
        <a:xfrm>
          <a:off x="6251734" y="6653212"/>
          <a:ext cx="137731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B747A07-8665-4C37-8F62-F50FF11D38E1}" type="TxLink">
            <a:rPr lang="en-US" sz="1400" b="0" i="0" u="none" strike="noStrike">
              <a:solidFill>
                <a:srgbClr val="000000"/>
              </a:solidFill>
              <a:latin typeface="Aptos Narrow"/>
              <a:ea typeface="+mn-ea"/>
              <a:cs typeface="+mn-cs"/>
            </a:rPr>
            <a:pPr marL="0" indent="0" algn="l"/>
            <a:t>Sophia Reynolds</a:t>
          </a:fld>
          <a:endParaRPr lang="ru-RU" sz="1400" b="0" i="0" u="none" strike="noStrike">
            <a:solidFill>
              <a:srgbClr val="000000"/>
            </a:solidFill>
            <a:latin typeface="Aptos Narrow"/>
            <a:ea typeface="+mn-ea"/>
            <a:cs typeface="+mn-cs"/>
          </a:endParaRPr>
        </a:p>
      </xdr:txBody>
    </xdr:sp>
    <xdr:clientData/>
  </xdr:twoCellAnchor>
  <xdr:twoCellAnchor>
    <xdr:from>
      <xdr:col>14</xdr:col>
      <xdr:colOff>76677</xdr:colOff>
      <xdr:row>34</xdr:row>
      <xdr:rowOff>176212</xdr:rowOff>
    </xdr:from>
    <xdr:to>
      <xdr:col>15</xdr:col>
      <xdr:colOff>538639</xdr:colOff>
      <xdr:row>36</xdr:row>
      <xdr:rowOff>145732</xdr:rowOff>
    </xdr:to>
    <xdr:sp macro="" textlink="Processing!H38">
      <xdr:nvSpPr>
        <xdr:cNvPr id="93" name="TextBox 92">
          <a:extLst>
            <a:ext uri="{FF2B5EF4-FFF2-40B4-BE49-F238E27FC236}">
              <a16:creationId xmlns:a16="http://schemas.microsoft.com/office/drawing/2014/main" id="{C2692E8E-CE86-4927-B2FC-556375CBC1EE}"/>
            </a:ext>
          </a:extLst>
        </xdr:cNvPr>
        <xdr:cNvSpPr txBox="1"/>
      </xdr:nvSpPr>
      <xdr:spPr>
        <a:xfrm>
          <a:off x="8411052" y="665321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2FC0967-C78F-422B-98C8-34299886BF06}" type="TxLink">
            <a:rPr lang="en-US" sz="1400" b="0" i="0" u="none" strike="noStrike">
              <a:solidFill>
                <a:srgbClr val="000000"/>
              </a:solidFill>
              <a:latin typeface="Aptos Narrow"/>
              <a:ea typeface="+mn-ea"/>
              <a:cs typeface="+mn-cs"/>
            </a:rPr>
            <a:pPr marL="0" indent="0" algn="r"/>
            <a:t> $48,148 </a:t>
          </a:fld>
          <a:endParaRPr lang="ru-RU" sz="1400" b="0" i="0" u="none" strike="noStrike">
            <a:solidFill>
              <a:srgbClr val="000000"/>
            </a:solidFill>
            <a:latin typeface="Aptos Narrow"/>
            <a:ea typeface="+mn-ea"/>
            <a:cs typeface="+mn-cs"/>
          </a:endParaRPr>
        </a:p>
      </xdr:txBody>
    </xdr:sp>
    <xdr:clientData/>
  </xdr:twoCellAnchor>
  <xdr:twoCellAnchor>
    <xdr:from>
      <xdr:col>12</xdr:col>
      <xdr:colOff>175737</xdr:colOff>
      <xdr:row>34</xdr:row>
      <xdr:rowOff>176212</xdr:rowOff>
    </xdr:from>
    <xdr:to>
      <xdr:col>14</xdr:col>
      <xdr:colOff>42387</xdr:colOff>
      <xdr:row>36</xdr:row>
      <xdr:rowOff>145732</xdr:rowOff>
    </xdr:to>
    <xdr:sp macro="" textlink="Processing!I38">
      <xdr:nvSpPr>
        <xdr:cNvPr id="94" name="TextBox 93">
          <a:extLst>
            <a:ext uri="{FF2B5EF4-FFF2-40B4-BE49-F238E27FC236}">
              <a16:creationId xmlns:a16="http://schemas.microsoft.com/office/drawing/2014/main" id="{9C3B1B76-B7D0-43B8-8BD2-754C04B3A3BC}"/>
            </a:ext>
          </a:extLst>
        </xdr:cNvPr>
        <xdr:cNvSpPr txBox="1"/>
      </xdr:nvSpPr>
      <xdr:spPr>
        <a:xfrm>
          <a:off x="7319487" y="665321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8B754B-586F-4ADE-9517-07051B2D9AF1}" type="TxLink">
            <a:rPr lang="en-US" sz="1400" b="0" i="0" u="none" strike="noStrike">
              <a:solidFill>
                <a:srgbClr val="000000"/>
              </a:solidFill>
              <a:latin typeface="Aptos Narrow"/>
              <a:ea typeface="+mn-ea"/>
              <a:cs typeface="+mn-cs"/>
            </a:rPr>
            <a:pPr marL="0" indent="0" algn="ctr"/>
            <a:t>48%</a:t>
          </a:fld>
          <a:endParaRPr lang="ru-RU" sz="1400" b="0" i="0" u="none" strike="noStrike">
            <a:solidFill>
              <a:srgbClr val="000000"/>
            </a:solidFill>
            <a:latin typeface="Aptos Narrow"/>
            <a:ea typeface="+mn-ea"/>
            <a:cs typeface="+mn-cs"/>
          </a:endParaRPr>
        </a:p>
      </xdr:txBody>
    </xdr:sp>
    <xdr:clientData/>
  </xdr:twoCellAnchor>
  <xdr:twoCellAnchor>
    <xdr:from>
      <xdr:col>8</xdr:col>
      <xdr:colOff>230029</xdr:colOff>
      <xdr:row>26</xdr:row>
      <xdr:rowOff>138112</xdr:rowOff>
    </xdr:from>
    <xdr:to>
      <xdr:col>11</xdr:col>
      <xdr:colOff>164306</xdr:colOff>
      <xdr:row>28</xdr:row>
      <xdr:rowOff>107632</xdr:rowOff>
    </xdr:to>
    <xdr:sp macro="" textlink="Processing!G35">
      <xdr:nvSpPr>
        <xdr:cNvPr id="95" name="TextBox 94">
          <a:extLst>
            <a:ext uri="{FF2B5EF4-FFF2-40B4-BE49-F238E27FC236}">
              <a16:creationId xmlns:a16="http://schemas.microsoft.com/office/drawing/2014/main" id="{F0677FAC-24FD-45DC-A8DE-CBA53449C6F8}"/>
            </a:ext>
          </a:extLst>
        </xdr:cNvPr>
        <xdr:cNvSpPr txBox="1"/>
      </xdr:nvSpPr>
      <xdr:spPr>
        <a:xfrm>
          <a:off x="4992529" y="5091112"/>
          <a:ext cx="172021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5473773-A417-4088-9264-CE84470CC229}" type="TxLink">
            <a:rPr lang="en-US" sz="1200" b="1" i="0" u="none" strike="noStrike">
              <a:solidFill>
                <a:srgbClr val="000000"/>
              </a:solidFill>
              <a:latin typeface="Aptos Narrow"/>
              <a:ea typeface="+mn-ea"/>
              <a:cs typeface="+mn-cs"/>
            </a:rPr>
            <a:pPr marL="0" indent="0" algn="l"/>
            <a:t>Top-3 Sales Managers</a:t>
          </a:fld>
          <a:endParaRPr lang="ru-RU" sz="1200" b="1" i="0" u="none" strike="noStrike">
            <a:solidFill>
              <a:srgbClr val="000000"/>
            </a:solidFill>
            <a:latin typeface="Aptos Narrow"/>
            <a:ea typeface="+mn-ea"/>
            <a:cs typeface="+mn-cs"/>
          </a:endParaRPr>
        </a:p>
      </xdr:txBody>
    </xdr:sp>
    <xdr:clientData/>
  </xdr:twoCellAnchor>
  <xdr:twoCellAnchor>
    <xdr:from>
      <xdr:col>9</xdr:col>
      <xdr:colOff>286289</xdr:colOff>
      <xdr:row>10</xdr:row>
      <xdr:rowOff>181053</xdr:rowOff>
    </xdr:from>
    <xdr:to>
      <xdr:col>16</xdr:col>
      <xdr:colOff>165191</xdr:colOff>
      <xdr:row>24</xdr:row>
      <xdr:rowOff>185189</xdr:rowOff>
    </xdr:to>
    <xdr:grpSp>
      <xdr:nvGrpSpPr>
        <xdr:cNvPr id="113" name="Group 112">
          <a:extLst>
            <a:ext uri="{FF2B5EF4-FFF2-40B4-BE49-F238E27FC236}">
              <a16:creationId xmlns:a16="http://schemas.microsoft.com/office/drawing/2014/main" id="{20F712D0-6712-4701-89DB-16847909A249}"/>
            </a:ext>
          </a:extLst>
        </xdr:cNvPr>
        <xdr:cNvGrpSpPr/>
      </xdr:nvGrpSpPr>
      <xdr:grpSpPr>
        <a:xfrm>
          <a:off x="5644102" y="2086053"/>
          <a:ext cx="4046089" cy="2671136"/>
          <a:chOff x="10629148" y="3543329"/>
          <a:chExt cx="2748603" cy="1705952"/>
        </a:xfrm>
      </xdr:grpSpPr>
      <xdr:graphicFrame macro="">
        <xdr:nvGraphicFramePr>
          <xdr:cNvPr id="114" name="Chart 113">
            <a:extLst>
              <a:ext uri="{FF2B5EF4-FFF2-40B4-BE49-F238E27FC236}">
                <a16:creationId xmlns:a16="http://schemas.microsoft.com/office/drawing/2014/main" id="{ED2C23DC-1F06-6DEE-8A8A-C9A7E7AAD67E}"/>
              </a:ext>
            </a:extLst>
          </xdr:cNvPr>
          <xdr:cNvGraphicFramePr/>
        </xdr:nvGraphicFramePr>
        <xdr:xfrm>
          <a:off x="11532633" y="3574075"/>
          <a:ext cx="1845118" cy="1659094"/>
        </xdr:xfrm>
        <a:graphic>
          <a:graphicData uri="http://schemas.openxmlformats.org/drawingml/2006/chart">
            <c:chart xmlns:c="http://schemas.openxmlformats.org/drawingml/2006/chart" xmlns:r="http://schemas.openxmlformats.org/officeDocument/2006/relationships" r:id="rId25"/>
          </a:graphicData>
        </a:graphic>
      </xdr:graphicFrame>
      <xdr:graphicFrame macro="">
        <xdr:nvGraphicFramePr>
          <xdr:cNvPr id="115" name="Chart 114">
            <a:extLst>
              <a:ext uri="{FF2B5EF4-FFF2-40B4-BE49-F238E27FC236}">
                <a16:creationId xmlns:a16="http://schemas.microsoft.com/office/drawing/2014/main" id="{783E81DF-D62E-ED15-B3CF-E6FAEC18048A}"/>
              </a:ext>
            </a:extLst>
          </xdr:cNvPr>
          <xdr:cNvGraphicFramePr/>
        </xdr:nvGraphicFramePr>
        <xdr:xfrm>
          <a:off x="10629148" y="3558540"/>
          <a:ext cx="1845117" cy="1660607"/>
        </xdr:xfrm>
        <a:graphic>
          <a:graphicData uri="http://schemas.openxmlformats.org/drawingml/2006/chart">
            <c:chart xmlns:c="http://schemas.openxmlformats.org/drawingml/2006/chart" xmlns:r="http://schemas.openxmlformats.org/officeDocument/2006/relationships" r:id="rId26"/>
          </a:graphicData>
        </a:graphic>
      </xdr:graphicFrame>
      <xdr:graphicFrame macro="">
        <xdr:nvGraphicFramePr>
          <xdr:cNvPr id="116" name="Chart 115">
            <a:extLst>
              <a:ext uri="{FF2B5EF4-FFF2-40B4-BE49-F238E27FC236}">
                <a16:creationId xmlns:a16="http://schemas.microsoft.com/office/drawing/2014/main" id="{E686F928-0252-0C4C-A0A1-EE7451A345F0}"/>
              </a:ext>
            </a:extLst>
          </xdr:cNvPr>
          <xdr:cNvGraphicFramePr/>
        </xdr:nvGraphicFramePr>
        <xdr:xfrm>
          <a:off x="10682872" y="3543329"/>
          <a:ext cx="1733613" cy="1703199"/>
        </xdr:xfrm>
        <a:graphic>
          <a:graphicData uri="http://schemas.openxmlformats.org/drawingml/2006/chart">
            <c:chart xmlns:c="http://schemas.openxmlformats.org/drawingml/2006/chart" xmlns:r="http://schemas.openxmlformats.org/officeDocument/2006/relationships" r:id="rId27"/>
          </a:graphicData>
        </a:graphic>
      </xdr:graphicFrame>
      <xdr:graphicFrame macro="">
        <xdr:nvGraphicFramePr>
          <xdr:cNvPr id="117" name="Chart 116">
            <a:extLst>
              <a:ext uri="{FF2B5EF4-FFF2-40B4-BE49-F238E27FC236}">
                <a16:creationId xmlns:a16="http://schemas.microsoft.com/office/drawing/2014/main" id="{7A09A1A3-D3EB-3D05-E9A1-6C0717846068}"/>
              </a:ext>
            </a:extLst>
          </xdr:cNvPr>
          <xdr:cNvGraphicFramePr>
            <a:graphicFrameLocks/>
          </xdr:cNvGraphicFramePr>
        </xdr:nvGraphicFramePr>
        <xdr:xfrm>
          <a:off x="11592703" y="3546081"/>
          <a:ext cx="1733613" cy="1703200"/>
        </xdr:xfrm>
        <a:graphic>
          <a:graphicData uri="http://schemas.openxmlformats.org/drawingml/2006/chart">
            <c:chart xmlns:c="http://schemas.openxmlformats.org/drawingml/2006/chart" xmlns:r="http://schemas.openxmlformats.org/officeDocument/2006/relationships" r:id="rId28"/>
          </a:graphicData>
        </a:graphic>
      </xdr:graphicFrame>
    </xdr:grpSp>
    <xdr:clientData/>
  </xdr:twoCellAnchor>
  <xdr:twoCellAnchor>
    <xdr:from>
      <xdr:col>10</xdr:col>
      <xdr:colOff>287179</xdr:colOff>
      <xdr:row>18</xdr:row>
      <xdr:rowOff>130166</xdr:rowOff>
    </xdr:from>
    <xdr:to>
      <xdr:col>10</xdr:col>
      <xdr:colOff>470059</xdr:colOff>
      <xdr:row>19</xdr:row>
      <xdr:rowOff>175886</xdr:rowOff>
    </xdr:to>
    <xdr:sp macro="" textlink="">
      <xdr:nvSpPr>
        <xdr:cNvPr id="118" name="Arrow: Up 117">
          <a:extLst>
            <a:ext uri="{FF2B5EF4-FFF2-40B4-BE49-F238E27FC236}">
              <a16:creationId xmlns:a16="http://schemas.microsoft.com/office/drawing/2014/main" id="{F98D94CF-39CE-4968-B7D0-E1407D5974C6}"/>
            </a:ext>
          </a:extLst>
        </xdr:cNvPr>
        <xdr:cNvSpPr/>
      </xdr:nvSpPr>
      <xdr:spPr>
        <a:xfrm>
          <a:off x="6240304" y="3559166"/>
          <a:ext cx="182880" cy="236220"/>
        </a:xfrm>
        <a:prstGeom prst="upArrow">
          <a:avLst/>
        </a:prstGeom>
        <a:solidFill>
          <a:srgbClr val="00C5A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14</xdr:col>
      <xdr:colOff>584359</xdr:colOff>
      <xdr:row>15</xdr:row>
      <xdr:rowOff>160646</xdr:rowOff>
    </xdr:from>
    <xdr:to>
      <xdr:col>15</xdr:col>
      <xdr:colOff>171926</xdr:colOff>
      <xdr:row>17</xdr:row>
      <xdr:rowOff>15866</xdr:rowOff>
    </xdr:to>
    <xdr:sp macro="" textlink="">
      <xdr:nvSpPr>
        <xdr:cNvPr id="119" name="Arrow: Up 118">
          <a:extLst>
            <a:ext uri="{FF2B5EF4-FFF2-40B4-BE49-F238E27FC236}">
              <a16:creationId xmlns:a16="http://schemas.microsoft.com/office/drawing/2014/main" id="{3814A8C8-FE22-4E32-8B59-145EF6CB36E2}"/>
            </a:ext>
          </a:extLst>
        </xdr:cNvPr>
        <xdr:cNvSpPr/>
      </xdr:nvSpPr>
      <xdr:spPr>
        <a:xfrm>
          <a:off x="8918734" y="3018146"/>
          <a:ext cx="182880" cy="236220"/>
        </a:xfrm>
        <a:prstGeom prst="upArrow">
          <a:avLst/>
        </a:prstGeom>
        <a:solidFill>
          <a:srgbClr val="008E7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14</xdr:col>
      <xdr:colOff>296480</xdr:colOff>
      <xdr:row>17</xdr:row>
      <xdr:rowOff>107306</xdr:rowOff>
    </xdr:from>
    <xdr:to>
      <xdr:col>15</xdr:col>
      <xdr:colOff>445518</xdr:colOff>
      <xdr:row>17</xdr:row>
      <xdr:rowOff>153025</xdr:rowOff>
    </xdr:to>
    <xdr:sp macro="" textlink="">
      <xdr:nvSpPr>
        <xdr:cNvPr id="120" name="Rectangle 119">
          <a:extLst>
            <a:ext uri="{FF2B5EF4-FFF2-40B4-BE49-F238E27FC236}">
              <a16:creationId xmlns:a16="http://schemas.microsoft.com/office/drawing/2014/main" id="{BEBA2883-CA00-4517-A672-3FB42D37E121}"/>
            </a:ext>
          </a:extLst>
        </xdr:cNvPr>
        <xdr:cNvSpPr/>
      </xdr:nvSpPr>
      <xdr:spPr>
        <a:xfrm>
          <a:off x="8630855" y="3345806"/>
          <a:ext cx="744351" cy="45719"/>
        </a:xfrm>
        <a:prstGeom prst="rect">
          <a:avLst/>
        </a:prstGeom>
        <a:solidFill>
          <a:srgbClr val="008E7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390298</xdr:colOff>
      <xdr:row>19</xdr:row>
      <xdr:rowOff>80636</xdr:rowOff>
    </xdr:from>
    <xdr:to>
      <xdr:col>11</xdr:col>
      <xdr:colOff>416719</xdr:colOff>
      <xdr:row>23</xdr:row>
      <xdr:rowOff>15866</xdr:rowOff>
    </xdr:to>
    <xdr:sp macro="" textlink="Processing!$O$17">
      <xdr:nvSpPr>
        <xdr:cNvPr id="121" name="TextBox 120">
          <a:extLst>
            <a:ext uri="{FF2B5EF4-FFF2-40B4-BE49-F238E27FC236}">
              <a16:creationId xmlns:a16="http://schemas.microsoft.com/office/drawing/2014/main" id="{B7417135-395B-425E-8232-85EF509B93BF}"/>
            </a:ext>
          </a:extLst>
        </xdr:cNvPr>
        <xdr:cNvSpPr txBox="1"/>
      </xdr:nvSpPr>
      <xdr:spPr>
        <a:xfrm>
          <a:off x="5748111" y="3700136"/>
          <a:ext cx="1217046" cy="6972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677D31-26B6-4F2A-AFB9-9F1632E3A67F}" type="TxLink">
            <a:rPr lang="en-US" sz="1100" b="0" i="0" u="none" strike="noStrike">
              <a:solidFill>
                <a:srgbClr val="000000"/>
              </a:solidFill>
              <a:latin typeface="Aptos Narrow"/>
              <a:ea typeface="+mn-ea"/>
              <a:cs typeface="+mn-cs"/>
            </a:rPr>
            <a:pPr marL="0" indent="0" algn="ctr"/>
            <a:t>Project Plan Starting Point</a:t>
          </a:fld>
          <a:endParaRPr lang="ru-RU" sz="1200" b="1" i="0" u="none" strike="noStrike">
            <a:solidFill>
              <a:srgbClr val="000000"/>
            </a:solidFill>
            <a:latin typeface="Aptos Narrow"/>
            <a:ea typeface="+mn-ea"/>
            <a:cs typeface="+mn-cs"/>
          </a:endParaRPr>
        </a:p>
      </xdr:txBody>
    </xdr:sp>
    <xdr:clientData/>
  </xdr:twoCellAnchor>
  <xdr:twoCellAnchor>
    <xdr:from>
      <xdr:col>14</xdr:col>
      <xdr:colOff>61686</xdr:colOff>
      <xdr:row>12</xdr:row>
      <xdr:rowOff>95876</xdr:rowOff>
    </xdr:from>
    <xdr:to>
      <xdr:col>16</xdr:col>
      <xdr:colOff>88107</xdr:colOff>
      <xdr:row>16</xdr:row>
      <xdr:rowOff>38726</xdr:rowOff>
    </xdr:to>
    <xdr:sp macro="" textlink="Processing!$O$30">
      <xdr:nvSpPr>
        <xdr:cNvPr id="122" name="TextBox 121">
          <a:extLst>
            <a:ext uri="{FF2B5EF4-FFF2-40B4-BE49-F238E27FC236}">
              <a16:creationId xmlns:a16="http://schemas.microsoft.com/office/drawing/2014/main" id="{6B9779C3-1DF1-42A0-81CE-812029015996}"/>
            </a:ext>
          </a:extLst>
        </xdr:cNvPr>
        <xdr:cNvSpPr txBox="1"/>
      </xdr:nvSpPr>
      <xdr:spPr>
        <a:xfrm>
          <a:off x="8396061" y="2381876"/>
          <a:ext cx="1217046" cy="704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0F7DE63-615A-4FBD-8BAD-D9AFFE0F9A4A}" type="TxLink">
            <a:rPr lang="en-US" sz="1100" b="0" i="0" u="none" strike="noStrike">
              <a:solidFill>
                <a:srgbClr val="000000"/>
              </a:solidFill>
              <a:latin typeface="Aptos Narrow"/>
              <a:ea typeface="+mn-ea"/>
              <a:cs typeface="+mn-cs"/>
            </a:rPr>
            <a:pPr marL="0" indent="0" algn="ctr"/>
            <a:t>Scaling Up the Next Cycle</a:t>
          </a:fld>
          <a:endParaRPr lang="ru-RU" sz="1200" b="0" i="0" u="none" strike="noStrike">
            <a:solidFill>
              <a:srgbClr val="000000"/>
            </a:solidFill>
            <a:latin typeface="Aptos Narrow"/>
            <a:ea typeface="+mn-ea"/>
            <a:cs typeface="+mn-cs"/>
          </a:endParaRPr>
        </a:p>
      </xdr:txBody>
    </xdr:sp>
    <xdr:clientData/>
  </xdr:twoCellAnchor>
  <xdr:twoCellAnchor>
    <xdr:from>
      <xdr:col>15</xdr:col>
      <xdr:colOff>534380</xdr:colOff>
      <xdr:row>15</xdr:row>
      <xdr:rowOff>46672</xdr:rowOff>
    </xdr:from>
    <xdr:to>
      <xdr:col>17</xdr:col>
      <xdr:colOff>180243</xdr:colOff>
      <xdr:row>17</xdr:row>
      <xdr:rowOff>26971</xdr:rowOff>
    </xdr:to>
    <xdr:sp macro="" textlink="Processing!R17">
      <xdr:nvSpPr>
        <xdr:cNvPr id="123" name="TextBox 122">
          <a:extLst>
            <a:ext uri="{FF2B5EF4-FFF2-40B4-BE49-F238E27FC236}">
              <a16:creationId xmlns:a16="http://schemas.microsoft.com/office/drawing/2014/main" id="{58A44A32-04E5-4B4F-9362-579CAFE2F0C4}"/>
            </a:ext>
          </a:extLst>
        </xdr:cNvPr>
        <xdr:cNvSpPr txBox="1"/>
      </xdr:nvSpPr>
      <xdr:spPr>
        <a:xfrm>
          <a:off x="9464068" y="2904172"/>
          <a:ext cx="836488" cy="361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8447F7-F3D0-49B0-951D-1EE78476A9EB}" type="TxLink">
            <a:rPr lang="en-US" sz="2000" b="0" i="0" u="none" strike="noStrike">
              <a:solidFill>
                <a:srgbClr val="000000"/>
              </a:solidFill>
              <a:latin typeface="Aptos Narrow"/>
              <a:ea typeface="+mn-ea"/>
              <a:cs typeface="+mn-cs"/>
            </a:rPr>
            <a:pPr marL="0" indent="0" algn="ctr"/>
            <a:t>83%</a:t>
          </a:fld>
          <a:endParaRPr lang="ru-RU" sz="2400" b="0" i="0" u="none" strike="noStrike">
            <a:solidFill>
              <a:srgbClr val="000000"/>
            </a:solidFill>
            <a:latin typeface="Aptos Narrow"/>
            <a:ea typeface="+mn-ea"/>
            <a:cs typeface="+mn-cs"/>
          </a:endParaRPr>
        </a:p>
      </xdr:txBody>
    </xdr:sp>
    <xdr:clientData/>
  </xdr:twoCellAnchor>
  <xdr:twoCellAnchor>
    <xdr:from>
      <xdr:col>10</xdr:col>
      <xdr:colOff>13588</xdr:colOff>
      <xdr:row>18</xdr:row>
      <xdr:rowOff>8246</xdr:rowOff>
    </xdr:from>
    <xdr:to>
      <xdr:col>11</xdr:col>
      <xdr:colOff>162625</xdr:colOff>
      <xdr:row>18</xdr:row>
      <xdr:rowOff>61585</xdr:rowOff>
    </xdr:to>
    <xdr:sp macro="" textlink="">
      <xdr:nvSpPr>
        <xdr:cNvPr id="124" name="Rectangle 123">
          <a:extLst>
            <a:ext uri="{FF2B5EF4-FFF2-40B4-BE49-F238E27FC236}">
              <a16:creationId xmlns:a16="http://schemas.microsoft.com/office/drawing/2014/main" id="{F4894EB9-B9E8-C95F-A7AC-BC87B497A652}"/>
            </a:ext>
          </a:extLst>
        </xdr:cNvPr>
        <xdr:cNvSpPr/>
      </xdr:nvSpPr>
      <xdr:spPr>
        <a:xfrm>
          <a:off x="5966713" y="3437246"/>
          <a:ext cx="744350" cy="53339"/>
        </a:xfrm>
        <a:prstGeom prst="rect">
          <a:avLst/>
        </a:prstGeom>
        <a:solidFill>
          <a:srgbClr val="00C5A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8</xdr:col>
      <xdr:colOff>477679</xdr:colOff>
      <xdr:row>23</xdr:row>
      <xdr:rowOff>69532</xdr:rowOff>
    </xdr:from>
    <xdr:to>
      <xdr:col>17</xdr:col>
      <xdr:colOff>126206</xdr:colOff>
      <xdr:row>25</xdr:row>
      <xdr:rowOff>61912</xdr:rowOff>
    </xdr:to>
    <mc:AlternateContent xmlns:mc="http://schemas.openxmlformats.org/markup-compatibility/2006">
      <mc:Choice xmlns:a14="http://schemas.microsoft.com/office/drawing/2010/main" Requires="a14">
        <xdr:graphicFrame macro="">
          <xdr:nvGraphicFramePr>
            <xdr:cNvPr id="63" name="Month 9">
              <a:extLst>
                <a:ext uri="{FF2B5EF4-FFF2-40B4-BE49-F238E27FC236}">
                  <a16:creationId xmlns:a16="http://schemas.microsoft.com/office/drawing/2014/main" id="{D9750FE8-DAC0-4937-9728-13E9C069671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dr:sp macro="" textlink="">
          <xdr:nvSpPr>
            <xdr:cNvPr id="0" name=""/>
            <xdr:cNvSpPr>
              <a:spLocks noTextEdit="1"/>
            </xdr:cNvSpPr>
          </xdr:nvSpPr>
          <xdr:spPr>
            <a:xfrm>
              <a:off x="5240179" y="4451032"/>
              <a:ext cx="5006340" cy="3733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336709</xdr:colOff>
      <xdr:row>10</xdr:row>
      <xdr:rowOff>164782</xdr:rowOff>
    </xdr:from>
    <xdr:to>
      <xdr:col>12</xdr:col>
      <xdr:colOff>233839</xdr:colOff>
      <xdr:row>12</xdr:row>
      <xdr:rowOff>134302</xdr:rowOff>
    </xdr:to>
    <xdr:sp macro="" textlink="Processing!Q17">
      <xdr:nvSpPr>
        <xdr:cNvPr id="127" name="TextBox 126">
          <a:extLst>
            <a:ext uri="{FF2B5EF4-FFF2-40B4-BE49-F238E27FC236}">
              <a16:creationId xmlns:a16="http://schemas.microsoft.com/office/drawing/2014/main" id="{8A5805E4-005A-4F0B-9DF1-1CC276DD2562}"/>
            </a:ext>
          </a:extLst>
        </xdr:cNvPr>
        <xdr:cNvSpPr txBox="1"/>
      </xdr:nvSpPr>
      <xdr:spPr>
        <a:xfrm>
          <a:off x="6885147" y="2069782"/>
          <a:ext cx="492442"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36E7FAF-92F5-4BFA-91E1-082BAEF32D00}" type="TxLink">
            <a:rPr lang="en-US" sz="1100" b="1" i="0" u="none" strike="noStrike">
              <a:solidFill>
                <a:srgbClr val="000000"/>
              </a:solidFill>
              <a:latin typeface="Aptos Narrow"/>
              <a:ea typeface="+mn-ea"/>
              <a:cs typeface="+mn-cs"/>
            </a:rPr>
            <a:pPr marL="0" indent="0" algn="l"/>
            <a:t>10</a:t>
          </a:fld>
          <a:endParaRPr lang="ru-RU" sz="1200" b="1" i="0" u="none" strike="noStrike">
            <a:solidFill>
              <a:srgbClr val="000000"/>
            </a:solidFill>
            <a:latin typeface="Aptos Narrow"/>
            <a:ea typeface="+mn-ea"/>
            <a:cs typeface="+mn-cs"/>
          </a:endParaRPr>
        </a:p>
      </xdr:txBody>
    </xdr:sp>
    <xdr:clientData/>
  </xdr:twoCellAnchor>
  <xdr:twoCellAnchor>
    <xdr:from>
      <xdr:col>10</xdr:col>
      <xdr:colOff>91917</xdr:colOff>
      <xdr:row>10</xdr:row>
      <xdr:rowOff>164782</xdr:rowOff>
    </xdr:from>
    <xdr:to>
      <xdr:col>11</xdr:col>
      <xdr:colOff>470059</xdr:colOff>
      <xdr:row>12</xdr:row>
      <xdr:rowOff>134302</xdr:rowOff>
    </xdr:to>
    <xdr:sp macro="" textlink="">
      <xdr:nvSpPr>
        <xdr:cNvPr id="128" name="TextBox 127">
          <a:extLst>
            <a:ext uri="{FF2B5EF4-FFF2-40B4-BE49-F238E27FC236}">
              <a16:creationId xmlns:a16="http://schemas.microsoft.com/office/drawing/2014/main" id="{9A16351B-8AD1-5EC6-BC6B-C85DA96EF9AE}"/>
            </a:ext>
          </a:extLst>
        </xdr:cNvPr>
        <xdr:cNvSpPr txBox="1"/>
      </xdr:nvSpPr>
      <xdr:spPr>
        <a:xfrm>
          <a:off x="6045042" y="2069782"/>
          <a:ext cx="97345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100" b="0" i="0" u="none" strike="noStrike">
              <a:solidFill>
                <a:srgbClr val="000000"/>
              </a:solidFill>
              <a:latin typeface="Aptos Narrow"/>
              <a:ea typeface="+mn-ea"/>
              <a:cs typeface="+mn-cs"/>
            </a:rPr>
            <a:t>Number Task</a:t>
          </a:r>
        </a:p>
      </xdr:txBody>
    </xdr:sp>
    <xdr:clientData/>
  </xdr:twoCellAnchor>
  <xdr:twoCellAnchor>
    <xdr:from>
      <xdr:col>8</xdr:col>
      <xdr:colOff>27147</xdr:colOff>
      <xdr:row>2</xdr:row>
      <xdr:rowOff>61912</xdr:rowOff>
    </xdr:from>
    <xdr:to>
      <xdr:col>11</xdr:col>
      <xdr:colOff>287179</xdr:colOff>
      <xdr:row>9</xdr:row>
      <xdr:rowOff>69532</xdr:rowOff>
    </xdr:to>
    <xdr:sp macro="" textlink="">
      <xdr:nvSpPr>
        <xdr:cNvPr id="132" name="Rectangle 131">
          <a:hlinkClick xmlns:r="http://schemas.openxmlformats.org/officeDocument/2006/relationships" r:id="rId15"/>
          <a:extLst>
            <a:ext uri="{FF2B5EF4-FFF2-40B4-BE49-F238E27FC236}">
              <a16:creationId xmlns:a16="http://schemas.microsoft.com/office/drawing/2014/main" id="{64998AAE-2619-4A56-BA54-A390AD1F48EE}"/>
            </a:ext>
          </a:extLst>
        </xdr:cNvPr>
        <xdr:cNvSpPr/>
      </xdr:nvSpPr>
      <xdr:spPr>
        <a:xfrm>
          <a:off x="4789647" y="442912"/>
          <a:ext cx="2045970"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370999</xdr:colOff>
      <xdr:row>2</xdr:row>
      <xdr:rowOff>61912</xdr:rowOff>
    </xdr:from>
    <xdr:to>
      <xdr:col>15</xdr:col>
      <xdr:colOff>50006</xdr:colOff>
      <xdr:row>9</xdr:row>
      <xdr:rowOff>69532</xdr:rowOff>
    </xdr:to>
    <xdr:sp macro="" textlink="">
      <xdr:nvSpPr>
        <xdr:cNvPr id="133" name="Rectangle 132">
          <a:hlinkClick xmlns:r="http://schemas.openxmlformats.org/officeDocument/2006/relationships" r:id="rId18"/>
          <a:extLst>
            <a:ext uri="{FF2B5EF4-FFF2-40B4-BE49-F238E27FC236}">
              <a16:creationId xmlns:a16="http://schemas.microsoft.com/office/drawing/2014/main" id="{7BBFE24E-A0F3-47BA-8684-E9A4B3384BE6}"/>
            </a:ext>
          </a:extLst>
        </xdr:cNvPr>
        <xdr:cNvSpPr/>
      </xdr:nvSpPr>
      <xdr:spPr>
        <a:xfrm>
          <a:off x="6919437" y="442912"/>
          <a:ext cx="2060257"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454819</xdr:colOff>
      <xdr:row>2</xdr:row>
      <xdr:rowOff>61912</xdr:rowOff>
    </xdr:from>
    <xdr:to>
      <xdr:col>22</xdr:col>
      <xdr:colOff>133827</xdr:colOff>
      <xdr:row>9</xdr:row>
      <xdr:rowOff>69532</xdr:rowOff>
    </xdr:to>
    <xdr:sp macro="" textlink="">
      <xdr:nvSpPr>
        <xdr:cNvPr id="135" name="Rectangle 134">
          <a:hlinkClick xmlns:r="http://schemas.openxmlformats.org/officeDocument/2006/relationships" r:id="rId19"/>
          <a:extLst>
            <a:ext uri="{FF2B5EF4-FFF2-40B4-BE49-F238E27FC236}">
              <a16:creationId xmlns:a16="http://schemas.microsoft.com/office/drawing/2014/main" id="{A908AE0F-55B6-4A11-9749-64268BBDD055}"/>
            </a:ext>
          </a:extLst>
        </xdr:cNvPr>
        <xdr:cNvSpPr/>
      </xdr:nvSpPr>
      <xdr:spPr>
        <a:xfrm>
          <a:off x="11170444" y="442912"/>
          <a:ext cx="2060258"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22860</xdr:colOff>
      <xdr:row>0</xdr:row>
      <xdr:rowOff>0</xdr:rowOff>
    </xdr:from>
    <xdr:to>
      <xdr:col>27</xdr:col>
      <xdr:colOff>411480</xdr:colOff>
      <xdr:row>52</xdr:row>
      <xdr:rowOff>7620</xdr:rowOff>
    </xdr:to>
    <xdr:sp macro="" textlink="">
      <xdr:nvSpPr>
        <xdr:cNvPr id="2" name="Rectangle 1">
          <a:extLst>
            <a:ext uri="{FF2B5EF4-FFF2-40B4-BE49-F238E27FC236}">
              <a16:creationId xmlns:a16="http://schemas.microsoft.com/office/drawing/2014/main" id="{75C7CAD0-B84E-4422-B3C2-055A40B7E7A4}"/>
            </a:ext>
          </a:extLst>
        </xdr:cNvPr>
        <xdr:cNvSpPr/>
      </xdr:nvSpPr>
      <xdr:spPr>
        <a:xfrm>
          <a:off x="22860" y="0"/>
          <a:ext cx="16847820" cy="9517380"/>
        </a:xfrm>
        <a:prstGeom prst="rect">
          <a:avLst/>
        </a:prstGeom>
        <a:gradFill>
          <a:gsLst>
            <a:gs pos="0">
              <a:srgbClr val="4FAB60"/>
            </a:gs>
            <a:gs pos="81000">
              <a:srgbClr val="023554"/>
            </a:gs>
          </a:gsLst>
          <a:lin ang="27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89536</xdr:colOff>
      <xdr:row>1</xdr:row>
      <xdr:rowOff>153830</xdr:rowOff>
    </xdr:from>
    <xdr:to>
      <xdr:col>22</xdr:col>
      <xdr:colOff>532448</xdr:colOff>
      <xdr:row>40</xdr:row>
      <xdr:rowOff>153830</xdr:rowOff>
    </xdr:to>
    <xdr:sp macro="" textlink="">
      <xdr:nvSpPr>
        <xdr:cNvPr id="3" name="Rectangle: Rounded Corners 2">
          <a:extLst>
            <a:ext uri="{FF2B5EF4-FFF2-40B4-BE49-F238E27FC236}">
              <a16:creationId xmlns:a16="http://schemas.microsoft.com/office/drawing/2014/main" id="{8FAAE7AD-CBE5-4ADC-937A-D75672F308DD}"/>
            </a:ext>
          </a:extLst>
        </xdr:cNvPr>
        <xdr:cNvSpPr/>
      </xdr:nvSpPr>
      <xdr:spPr>
        <a:xfrm>
          <a:off x="2470786" y="344330"/>
          <a:ext cx="11158537" cy="7429500"/>
        </a:xfrm>
        <a:prstGeom prst="roundRect">
          <a:avLst>
            <a:gd name="adj" fmla="val 3902"/>
          </a:avLst>
        </a:prstGeom>
        <a:gradFill>
          <a:gsLst>
            <a:gs pos="50000">
              <a:srgbClr val="016F7C"/>
            </a:gs>
            <a:gs pos="13000">
              <a:srgbClr val="459E66"/>
            </a:gs>
            <a:gs pos="87000">
              <a:srgbClr val="052C6D"/>
            </a:gs>
          </a:gsLst>
          <a:lin ang="2700000" scaled="0"/>
        </a:gradFill>
        <a:ln>
          <a:noFill/>
        </a:ln>
        <a:effectLst>
          <a:outerShdw blurRad="609600" dist="2667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81916</xdr:colOff>
      <xdr:row>1</xdr:row>
      <xdr:rowOff>153830</xdr:rowOff>
    </xdr:from>
    <xdr:to>
      <xdr:col>7</xdr:col>
      <xdr:colOff>547688</xdr:colOff>
      <xdr:row>40</xdr:row>
      <xdr:rowOff>153830</xdr:rowOff>
    </xdr:to>
    <xdr:sp macro="" textlink="">
      <xdr:nvSpPr>
        <xdr:cNvPr id="4" name="Rectangle: Rounded Corners 3">
          <a:extLst>
            <a:ext uri="{FF2B5EF4-FFF2-40B4-BE49-F238E27FC236}">
              <a16:creationId xmlns:a16="http://schemas.microsoft.com/office/drawing/2014/main" id="{3216B07D-E008-4475-83D5-6E417FBB4825}"/>
            </a:ext>
          </a:extLst>
        </xdr:cNvPr>
        <xdr:cNvSpPr/>
      </xdr:nvSpPr>
      <xdr:spPr>
        <a:xfrm>
          <a:off x="2463166" y="344330"/>
          <a:ext cx="2251710" cy="7429500"/>
        </a:xfrm>
        <a:prstGeom prst="roundRect">
          <a:avLst>
            <a:gd name="adj" fmla="val 10728"/>
          </a:avLst>
        </a:prstGeom>
        <a:gradFill>
          <a:gsLst>
            <a:gs pos="0">
              <a:srgbClr val="015253"/>
            </a:gs>
            <a:gs pos="53000">
              <a:srgbClr val="07274E"/>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203836</xdr:colOff>
      <xdr:row>3</xdr:row>
      <xdr:rowOff>26252</xdr:rowOff>
    </xdr:from>
    <xdr:to>
      <xdr:col>11</xdr:col>
      <xdr:colOff>372428</xdr:colOff>
      <xdr:row>9</xdr:row>
      <xdr:rowOff>117692</xdr:rowOff>
    </xdr:to>
    <xdr:sp macro="" textlink="">
      <xdr:nvSpPr>
        <xdr:cNvPr id="5" name="Rectangle: Rounded Corners 4">
          <a:extLst>
            <a:ext uri="{FF2B5EF4-FFF2-40B4-BE49-F238E27FC236}">
              <a16:creationId xmlns:a16="http://schemas.microsoft.com/office/drawing/2014/main" id="{142F3B1D-4F91-41B7-904B-9077EACECB41}"/>
            </a:ext>
          </a:extLst>
        </xdr:cNvPr>
        <xdr:cNvSpPr/>
      </xdr:nvSpPr>
      <xdr:spPr>
        <a:xfrm>
          <a:off x="4966336" y="597752"/>
          <a:ext cx="1954530" cy="1234440"/>
        </a:xfrm>
        <a:prstGeom prst="roundRect">
          <a:avLst/>
        </a:prstGeom>
        <a:gradFill>
          <a:gsLst>
            <a:gs pos="0">
              <a:srgbClr val="B9E073"/>
            </a:gs>
            <a:gs pos="34000">
              <a:srgbClr val="3BC36E"/>
            </a:gs>
            <a:gs pos="85000">
              <a:srgbClr val="00916A"/>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295275</xdr:colOff>
      <xdr:row>3</xdr:row>
      <xdr:rowOff>26252</xdr:rowOff>
    </xdr:from>
    <xdr:to>
      <xdr:col>18</xdr:col>
      <xdr:colOff>463868</xdr:colOff>
      <xdr:row>9</xdr:row>
      <xdr:rowOff>117692</xdr:rowOff>
    </xdr:to>
    <xdr:sp macro="" textlink="">
      <xdr:nvSpPr>
        <xdr:cNvPr id="6" name="Rectangle: Rounded Corners 5">
          <a:extLst>
            <a:ext uri="{FF2B5EF4-FFF2-40B4-BE49-F238E27FC236}">
              <a16:creationId xmlns:a16="http://schemas.microsoft.com/office/drawing/2014/main" id="{6CC2B173-21EB-415E-869E-AD10C8C5AEE6}"/>
            </a:ext>
          </a:extLst>
        </xdr:cNvPr>
        <xdr:cNvSpPr/>
      </xdr:nvSpPr>
      <xdr:spPr>
        <a:xfrm>
          <a:off x="9224963" y="597752"/>
          <a:ext cx="1954530" cy="1234440"/>
        </a:xfrm>
        <a:prstGeom prst="roundRect">
          <a:avLst/>
        </a:prstGeom>
        <a:gradFill>
          <a:gsLst>
            <a:gs pos="17000">
              <a:srgbClr val="2384F9"/>
            </a:gs>
            <a:gs pos="100000">
              <a:srgbClr val="605776"/>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19</xdr:col>
      <xdr:colOff>36195</xdr:colOff>
      <xdr:row>3</xdr:row>
      <xdr:rowOff>31910</xdr:rowOff>
    </xdr:from>
    <xdr:to>
      <xdr:col>22</xdr:col>
      <xdr:colOff>219076</xdr:colOff>
      <xdr:row>9</xdr:row>
      <xdr:rowOff>130970</xdr:rowOff>
    </xdr:to>
    <xdr:sp macro="" textlink="">
      <xdr:nvSpPr>
        <xdr:cNvPr id="7" name="Rectangle: Rounded Corners 6">
          <a:extLst>
            <a:ext uri="{FF2B5EF4-FFF2-40B4-BE49-F238E27FC236}">
              <a16:creationId xmlns:a16="http://schemas.microsoft.com/office/drawing/2014/main" id="{E8D816EB-9156-4233-9854-09C5EE05397D}"/>
            </a:ext>
          </a:extLst>
        </xdr:cNvPr>
        <xdr:cNvSpPr/>
      </xdr:nvSpPr>
      <xdr:spPr>
        <a:xfrm>
          <a:off x="11347133" y="603410"/>
          <a:ext cx="1968818" cy="1242060"/>
        </a:xfrm>
        <a:prstGeom prst="roundRect">
          <a:avLst/>
        </a:prstGeom>
        <a:gradFill>
          <a:gsLst>
            <a:gs pos="0">
              <a:srgbClr val="00FFFF"/>
            </a:gs>
            <a:gs pos="97000">
              <a:srgbClr val="2384F9"/>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203836</xdr:colOff>
      <xdr:row>11</xdr:row>
      <xdr:rowOff>1430</xdr:rowOff>
    </xdr:from>
    <xdr:to>
      <xdr:col>17</xdr:col>
      <xdr:colOff>509588</xdr:colOff>
      <xdr:row>26</xdr:row>
      <xdr:rowOff>1430</xdr:rowOff>
    </xdr:to>
    <xdr:sp macro="" textlink="">
      <xdr:nvSpPr>
        <xdr:cNvPr id="8" name="Rectangle: Rounded Corners 7">
          <a:extLst>
            <a:ext uri="{FF2B5EF4-FFF2-40B4-BE49-F238E27FC236}">
              <a16:creationId xmlns:a16="http://schemas.microsoft.com/office/drawing/2014/main" id="{F979AB21-1C64-41F4-B2DE-2B71967F5F29}"/>
            </a:ext>
          </a:extLst>
        </xdr:cNvPr>
        <xdr:cNvSpPr/>
      </xdr:nvSpPr>
      <xdr:spPr>
        <a:xfrm>
          <a:off x="4966336" y="2096930"/>
          <a:ext cx="5663565" cy="2857500"/>
        </a:xfrm>
        <a:prstGeom prst="roundRect">
          <a:avLst>
            <a:gd name="adj" fmla="val 9146"/>
          </a:avLst>
        </a:prstGeom>
        <a:gradFill flip="none" rotWithShape="1">
          <a:gsLst>
            <a:gs pos="33000">
              <a:schemeClr val="bg1"/>
            </a:gs>
            <a:gs pos="71000">
              <a:srgbClr val="D8E9EC"/>
            </a:gs>
          </a:gsLst>
          <a:lin ang="4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97156</xdr:colOff>
      <xdr:row>11</xdr:row>
      <xdr:rowOff>1430</xdr:rowOff>
    </xdr:from>
    <xdr:to>
      <xdr:col>22</xdr:col>
      <xdr:colOff>219076</xdr:colOff>
      <xdr:row>26</xdr:row>
      <xdr:rowOff>1430</xdr:rowOff>
    </xdr:to>
    <xdr:sp macro="" textlink="">
      <xdr:nvSpPr>
        <xdr:cNvPr id="9" name="Rectangle: Rounded Corners 8">
          <a:extLst>
            <a:ext uri="{FF2B5EF4-FFF2-40B4-BE49-F238E27FC236}">
              <a16:creationId xmlns:a16="http://schemas.microsoft.com/office/drawing/2014/main" id="{9CAB8B07-4B3C-44C7-803D-3DBDEEC368C7}"/>
            </a:ext>
          </a:extLst>
        </xdr:cNvPr>
        <xdr:cNvSpPr/>
      </xdr:nvSpPr>
      <xdr:spPr>
        <a:xfrm>
          <a:off x="10812781" y="2096930"/>
          <a:ext cx="2503170" cy="285750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16</xdr:col>
      <xdr:colOff>517208</xdr:colOff>
      <xdr:row>27</xdr:row>
      <xdr:rowOff>1430</xdr:rowOff>
    </xdr:from>
    <xdr:to>
      <xdr:col>22</xdr:col>
      <xdr:colOff>219076</xdr:colOff>
      <xdr:row>39</xdr:row>
      <xdr:rowOff>92870</xdr:rowOff>
    </xdr:to>
    <xdr:sp macro="" textlink="">
      <xdr:nvSpPr>
        <xdr:cNvPr id="10" name="Rectangle: Rounded Corners 9">
          <a:extLst>
            <a:ext uri="{FF2B5EF4-FFF2-40B4-BE49-F238E27FC236}">
              <a16:creationId xmlns:a16="http://schemas.microsoft.com/office/drawing/2014/main" id="{E4EBB451-603B-40C2-9A04-DAAA0EA61547}"/>
            </a:ext>
          </a:extLst>
        </xdr:cNvPr>
        <xdr:cNvSpPr/>
      </xdr:nvSpPr>
      <xdr:spPr>
        <a:xfrm>
          <a:off x="10042208" y="5144930"/>
          <a:ext cx="3273743" cy="2377440"/>
        </a:xfrm>
        <a:prstGeom prst="roundRect">
          <a:avLst>
            <a:gd name="adj" fmla="val 9146"/>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8</xdr:col>
      <xdr:colOff>204084</xdr:colOff>
      <xdr:row>27</xdr:row>
      <xdr:rowOff>1430</xdr:rowOff>
    </xdr:from>
    <xdr:to>
      <xdr:col>16</xdr:col>
      <xdr:colOff>356235</xdr:colOff>
      <xdr:row>39</xdr:row>
      <xdr:rowOff>92870</xdr:rowOff>
    </xdr:to>
    <xdr:sp macro="" textlink="">
      <xdr:nvSpPr>
        <xdr:cNvPr id="11" name="Rectangle: Rounded Corners 10">
          <a:extLst>
            <a:ext uri="{FF2B5EF4-FFF2-40B4-BE49-F238E27FC236}">
              <a16:creationId xmlns:a16="http://schemas.microsoft.com/office/drawing/2014/main" id="{87D38E58-E1B1-437A-92A5-6B93DB32F69D}"/>
            </a:ext>
          </a:extLst>
        </xdr:cNvPr>
        <xdr:cNvSpPr/>
      </xdr:nvSpPr>
      <xdr:spPr>
        <a:xfrm>
          <a:off x="4966584" y="5144930"/>
          <a:ext cx="4914651" cy="237744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4</xdr:col>
      <xdr:colOff>276226</xdr:colOff>
      <xdr:row>22</xdr:row>
      <xdr:rowOff>100490</xdr:rowOff>
    </xdr:from>
    <xdr:to>
      <xdr:col>7</xdr:col>
      <xdr:colOff>348615</xdr:colOff>
      <xdr:row>25</xdr:row>
      <xdr:rowOff>9050</xdr:rowOff>
    </xdr:to>
    <xdr:sp macro="" textlink="">
      <xdr:nvSpPr>
        <xdr:cNvPr id="12" name="Rectangle: Rounded Corners 11">
          <a:extLst>
            <a:ext uri="{FF2B5EF4-FFF2-40B4-BE49-F238E27FC236}">
              <a16:creationId xmlns:a16="http://schemas.microsoft.com/office/drawing/2014/main" id="{C6A5CDF4-F52E-4438-BF0E-774C17B17A7F}"/>
            </a:ext>
          </a:extLst>
        </xdr:cNvPr>
        <xdr:cNvSpPr/>
      </xdr:nvSpPr>
      <xdr:spPr>
        <a:xfrm>
          <a:off x="2657476" y="4291490"/>
          <a:ext cx="1858327" cy="480060"/>
        </a:xfrm>
        <a:prstGeom prst="roundRect">
          <a:avLst>
            <a:gd name="adj" fmla="val 23810"/>
          </a:avLst>
        </a:prstGeom>
        <a:solidFill>
          <a:srgbClr val="00374B"/>
        </a:solidFill>
        <a:ln>
          <a:noFill/>
        </a:ln>
        <a:effectLst>
          <a:innerShdw blurRad="127000">
            <a:prstClr val="black">
              <a:alpha val="6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325755</xdr:colOff>
      <xdr:row>4</xdr:row>
      <xdr:rowOff>77630</xdr:rowOff>
    </xdr:from>
    <xdr:to>
      <xdr:col>7</xdr:col>
      <xdr:colOff>387668</xdr:colOff>
      <xdr:row>8</xdr:row>
      <xdr:rowOff>111229</xdr:rowOff>
    </xdr:to>
    <xdr:grpSp>
      <xdr:nvGrpSpPr>
        <xdr:cNvPr id="13" name="Group 12">
          <a:extLst>
            <a:ext uri="{FF2B5EF4-FFF2-40B4-BE49-F238E27FC236}">
              <a16:creationId xmlns:a16="http://schemas.microsoft.com/office/drawing/2014/main" id="{6AD22CB5-3F39-4343-8310-FC87CB803355}"/>
            </a:ext>
          </a:extLst>
        </xdr:cNvPr>
        <xdr:cNvGrpSpPr/>
      </xdr:nvGrpSpPr>
      <xdr:grpSpPr>
        <a:xfrm>
          <a:off x="3302318" y="839630"/>
          <a:ext cx="1252538" cy="795599"/>
          <a:chOff x="845820" y="617030"/>
          <a:chExt cx="1295400" cy="769809"/>
        </a:xfrm>
      </xdr:grpSpPr>
      <xdr:sp macro="" textlink="">
        <xdr:nvSpPr>
          <xdr:cNvPr id="14" name="TextBox 13">
            <a:extLst>
              <a:ext uri="{FF2B5EF4-FFF2-40B4-BE49-F238E27FC236}">
                <a16:creationId xmlns:a16="http://schemas.microsoft.com/office/drawing/2014/main" id="{D5CC1828-31CE-07DE-CDA6-96CFA64D670C}"/>
              </a:ext>
            </a:extLst>
          </xdr:cNvPr>
          <xdr:cNvSpPr txBox="1"/>
        </xdr:nvSpPr>
        <xdr:spPr>
          <a:xfrm>
            <a:off x="860085" y="617030"/>
            <a:ext cx="1281135" cy="76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rPr>
              <a:t>PROJECT MANAGEMENT </a:t>
            </a:r>
            <a:r>
              <a:rPr lang="en-US" sz="1200" b="1">
                <a:solidFill>
                  <a:srgbClr val="8BFFF7"/>
                </a:solidFill>
              </a:rPr>
              <a:t>DASHBOARD</a:t>
            </a:r>
          </a:p>
        </xdr:txBody>
      </xdr:sp>
      <xdr:cxnSp macro="">
        <xdr:nvCxnSpPr>
          <xdr:cNvPr id="15" name="Straight Connector 14">
            <a:extLst>
              <a:ext uri="{FF2B5EF4-FFF2-40B4-BE49-F238E27FC236}">
                <a16:creationId xmlns:a16="http://schemas.microsoft.com/office/drawing/2014/main" id="{91B2A22D-5214-F857-00B3-C3F70F9B4E1C}"/>
              </a:ext>
            </a:extLst>
          </xdr:cNvPr>
          <xdr:cNvCxnSpPr/>
        </xdr:nvCxnSpPr>
        <xdr:spPr>
          <a:xfrm>
            <a:off x="845820" y="723900"/>
            <a:ext cx="0" cy="548640"/>
          </a:xfrm>
          <a:prstGeom prst="line">
            <a:avLst/>
          </a:prstGeom>
          <a:ln>
            <a:solidFill>
              <a:schemeClr val="bg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4</xdr:col>
      <xdr:colOff>297288</xdr:colOff>
      <xdr:row>4</xdr:row>
      <xdr:rowOff>184310</xdr:rowOff>
    </xdr:from>
    <xdr:to>
      <xdr:col>5</xdr:col>
      <xdr:colOff>280035</xdr:colOff>
      <xdr:row>8</xdr:row>
      <xdr:rowOff>54770</xdr:rowOff>
    </xdr:to>
    <xdr:grpSp>
      <xdr:nvGrpSpPr>
        <xdr:cNvPr id="16" name="Group 15">
          <a:extLst>
            <a:ext uri="{FF2B5EF4-FFF2-40B4-BE49-F238E27FC236}">
              <a16:creationId xmlns:a16="http://schemas.microsoft.com/office/drawing/2014/main" id="{E84F11E5-A49E-4545-828E-785A2F891557}"/>
            </a:ext>
          </a:extLst>
        </xdr:cNvPr>
        <xdr:cNvGrpSpPr/>
      </xdr:nvGrpSpPr>
      <xdr:grpSpPr>
        <a:xfrm>
          <a:off x="2678538" y="946310"/>
          <a:ext cx="578060" cy="632460"/>
          <a:chOff x="731520" y="8496300"/>
          <a:chExt cx="784860" cy="807720"/>
        </a:xfrm>
      </xdr:grpSpPr>
      <xdr:pic>
        <xdr:nvPicPr>
          <xdr:cNvPr id="17" name="Graphic 16" descr="Clipboard Checked outline">
            <a:extLst>
              <a:ext uri="{FF2B5EF4-FFF2-40B4-BE49-F238E27FC236}">
                <a16:creationId xmlns:a16="http://schemas.microsoft.com/office/drawing/2014/main" id="{7E3D2937-A1C1-90E7-A3A7-A69FAC078F7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31520" y="8496300"/>
            <a:ext cx="640080" cy="640080"/>
          </a:xfrm>
          <a:prstGeom prst="rect">
            <a:avLst/>
          </a:prstGeom>
        </xdr:spPr>
      </xdr:pic>
      <xdr:pic>
        <xdr:nvPicPr>
          <xdr:cNvPr id="18" name="Graphic 17" descr="Gears with solid fill">
            <a:extLst>
              <a:ext uri="{FF2B5EF4-FFF2-40B4-BE49-F238E27FC236}">
                <a16:creationId xmlns:a16="http://schemas.microsoft.com/office/drawing/2014/main" id="{2CD84638-F8B1-4541-9A73-5D493F09AC5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67740" y="8755380"/>
            <a:ext cx="548640" cy="548640"/>
          </a:xfrm>
          <a:prstGeom prst="rect">
            <a:avLst/>
          </a:prstGeom>
        </xdr:spPr>
      </xdr:pic>
    </xdr:grpSp>
    <xdr:clientData/>
  </xdr:twoCellAnchor>
  <xdr:twoCellAnchor>
    <xdr:from>
      <xdr:col>5</xdr:col>
      <xdr:colOff>59055</xdr:colOff>
      <xdr:row>22</xdr:row>
      <xdr:rowOff>176690</xdr:rowOff>
    </xdr:from>
    <xdr:to>
      <xdr:col>7</xdr:col>
      <xdr:colOff>509588</xdr:colOff>
      <xdr:row>24</xdr:row>
      <xdr:rowOff>146210</xdr:rowOff>
    </xdr:to>
    <xdr:sp macro="" textlink="Processing!S2">
      <xdr:nvSpPr>
        <xdr:cNvPr id="22" name="TextBox 21">
          <a:extLst>
            <a:ext uri="{FF2B5EF4-FFF2-40B4-BE49-F238E27FC236}">
              <a16:creationId xmlns:a16="http://schemas.microsoft.com/office/drawing/2014/main" id="{35338CEB-C300-46AC-AF07-00CEECEC7EDD}"/>
            </a:ext>
          </a:extLst>
        </xdr:cNvPr>
        <xdr:cNvSpPr txBox="1"/>
      </xdr:nvSpPr>
      <xdr:spPr>
        <a:xfrm>
          <a:off x="3035618" y="4367690"/>
          <a:ext cx="1641158"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72A1D2-4494-4CFD-9BA4-459CF5A108E4}" type="TxLink">
            <a:rPr lang="en-US" sz="1400" b="0">
              <a:solidFill>
                <a:schemeClr val="bg1"/>
              </a:solidFill>
              <a:latin typeface="+mn-lt"/>
              <a:ea typeface="+mn-ea"/>
              <a:cs typeface="+mn-cs"/>
            </a:rPr>
            <a:pPr marL="0" indent="0"/>
            <a:t>Sales Volume</a:t>
          </a:fld>
          <a:endParaRPr lang="ru-RU" sz="1400" b="0">
            <a:solidFill>
              <a:schemeClr val="bg1"/>
            </a:solidFill>
            <a:latin typeface="+mn-lt"/>
            <a:ea typeface="+mn-ea"/>
            <a:cs typeface="+mn-cs"/>
          </a:endParaRPr>
        </a:p>
      </xdr:txBody>
    </xdr:sp>
    <xdr:clientData/>
  </xdr:twoCellAnchor>
  <xdr:twoCellAnchor>
    <xdr:from>
      <xdr:col>4</xdr:col>
      <xdr:colOff>395288</xdr:colOff>
      <xdr:row>10</xdr:row>
      <xdr:rowOff>130970</xdr:rowOff>
    </xdr:from>
    <xdr:to>
      <xdr:col>7</xdr:col>
      <xdr:colOff>380048</xdr:colOff>
      <xdr:row>12</xdr:row>
      <xdr:rowOff>92870</xdr:rowOff>
    </xdr:to>
    <xdr:grpSp>
      <xdr:nvGrpSpPr>
        <xdr:cNvPr id="23" name="Group 22">
          <a:hlinkClick xmlns:r="http://schemas.openxmlformats.org/officeDocument/2006/relationships" r:id="rId5"/>
          <a:extLst>
            <a:ext uri="{FF2B5EF4-FFF2-40B4-BE49-F238E27FC236}">
              <a16:creationId xmlns:a16="http://schemas.microsoft.com/office/drawing/2014/main" id="{D8237318-783C-4BCE-9D1F-87726AB0419B}"/>
            </a:ext>
          </a:extLst>
        </xdr:cNvPr>
        <xdr:cNvGrpSpPr/>
      </xdr:nvGrpSpPr>
      <xdr:grpSpPr>
        <a:xfrm>
          <a:off x="2776538" y="2035970"/>
          <a:ext cx="1770698" cy="342900"/>
          <a:chOff x="1257300" y="1828800"/>
          <a:chExt cx="1813560" cy="335280"/>
        </a:xfrm>
      </xdr:grpSpPr>
      <xdr:sp macro="" textlink="">
        <xdr:nvSpPr>
          <xdr:cNvPr id="24" name="TextBox 23">
            <a:extLst>
              <a:ext uri="{FF2B5EF4-FFF2-40B4-BE49-F238E27FC236}">
                <a16:creationId xmlns:a16="http://schemas.microsoft.com/office/drawing/2014/main" id="{8A3F10B0-E26E-917F-A070-D65C71990782}"/>
              </a:ext>
            </a:extLst>
          </xdr:cNvPr>
          <xdr:cNvSpPr txBox="1"/>
        </xdr:nvSpPr>
        <xdr:spPr>
          <a:xfrm>
            <a:off x="1516380" y="1828800"/>
            <a:ext cx="15544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0">
                <a:solidFill>
                  <a:schemeClr val="bg1"/>
                </a:solidFill>
              </a:rPr>
              <a:t>Dashboard</a:t>
            </a:r>
            <a:endParaRPr lang="ru-RU" sz="1700" b="0">
              <a:solidFill>
                <a:schemeClr val="bg1"/>
              </a:solidFill>
            </a:endParaRPr>
          </a:p>
        </xdr:txBody>
      </xdr:sp>
      <xdr:pic>
        <xdr:nvPicPr>
          <xdr:cNvPr id="25" name="Graphic 24" descr="Bar chart with solid fill">
            <a:extLst>
              <a:ext uri="{FF2B5EF4-FFF2-40B4-BE49-F238E27FC236}">
                <a16:creationId xmlns:a16="http://schemas.microsoft.com/office/drawing/2014/main" id="{5819139B-DC77-F1EC-CC27-1ED1D179A069}"/>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57300" y="1874520"/>
            <a:ext cx="274320" cy="274320"/>
          </a:xfrm>
          <a:prstGeom prst="rect">
            <a:avLst/>
          </a:prstGeom>
        </xdr:spPr>
      </xdr:pic>
    </xdr:grpSp>
    <xdr:clientData/>
  </xdr:twoCellAnchor>
  <xdr:twoCellAnchor>
    <xdr:from>
      <xdr:col>18</xdr:col>
      <xdr:colOff>280036</xdr:colOff>
      <xdr:row>13</xdr:row>
      <xdr:rowOff>130970</xdr:rowOff>
    </xdr:from>
    <xdr:to>
      <xdr:col>22</xdr:col>
      <xdr:colOff>36196</xdr:colOff>
      <xdr:row>24</xdr:row>
      <xdr:rowOff>171346</xdr:rowOff>
    </xdr:to>
    <xdr:graphicFrame macro="">
      <xdr:nvGraphicFramePr>
        <xdr:cNvPr id="26" name="Chart 25">
          <a:extLst>
            <a:ext uri="{FF2B5EF4-FFF2-40B4-BE49-F238E27FC236}">
              <a16:creationId xmlns:a16="http://schemas.microsoft.com/office/drawing/2014/main" id="{11C47F24-2065-43DE-9040-DC6375C863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521018</xdr:colOff>
      <xdr:row>11</xdr:row>
      <xdr:rowOff>81440</xdr:rowOff>
    </xdr:from>
    <xdr:to>
      <xdr:col>21</xdr:col>
      <xdr:colOff>376238</xdr:colOff>
      <xdr:row>13</xdr:row>
      <xdr:rowOff>50960</xdr:rowOff>
    </xdr:to>
    <xdr:sp macro="" textlink="Processing!N1">
      <xdr:nvSpPr>
        <xdr:cNvPr id="27" name="TextBox 26">
          <a:extLst>
            <a:ext uri="{FF2B5EF4-FFF2-40B4-BE49-F238E27FC236}">
              <a16:creationId xmlns:a16="http://schemas.microsoft.com/office/drawing/2014/main" id="{E50A68F4-9F35-47FB-A375-C15D7A510DFA}"/>
            </a:ext>
          </a:extLst>
        </xdr:cNvPr>
        <xdr:cNvSpPr txBox="1"/>
      </xdr:nvSpPr>
      <xdr:spPr>
        <a:xfrm>
          <a:off x="11236643" y="2176940"/>
          <a:ext cx="1641158"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A160D-5D43-474C-866F-97D1ECC08D13}" type="TxLink">
            <a:rPr lang="en-US" sz="1200" b="1" i="0" u="none" strike="noStrike">
              <a:solidFill>
                <a:srgbClr val="000000"/>
              </a:solidFill>
              <a:latin typeface="Aptos Narrow"/>
            </a:rPr>
            <a:pPr algn="ctr"/>
            <a:t>Conversion</a:t>
          </a:fld>
          <a:endParaRPr lang="ru-RU" sz="1800" b="1">
            <a:solidFill>
              <a:schemeClr val="bg1"/>
            </a:solidFill>
          </a:endParaRPr>
        </a:p>
      </xdr:txBody>
    </xdr:sp>
    <xdr:clientData/>
  </xdr:twoCellAnchor>
  <xdr:twoCellAnchor>
    <xdr:from>
      <xdr:col>19</xdr:col>
      <xdr:colOff>292423</xdr:colOff>
      <xdr:row>17</xdr:row>
      <xdr:rowOff>35720</xdr:rowOff>
    </xdr:from>
    <xdr:to>
      <xdr:col>21</xdr:col>
      <xdr:colOff>23808</xdr:colOff>
      <xdr:row>19</xdr:row>
      <xdr:rowOff>5240</xdr:rowOff>
    </xdr:to>
    <xdr:sp macro="" textlink="Processing!N3">
      <xdr:nvSpPr>
        <xdr:cNvPr id="28" name="TextBox 27">
          <a:extLst>
            <a:ext uri="{FF2B5EF4-FFF2-40B4-BE49-F238E27FC236}">
              <a16:creationId xmlns:a16="http://schemas.microsoft.com/office/drawing/2014/main" id="{6399647C-E8DA-4F88-A540-C7047B7E0B2A}"/>
            </a:ext>
          </a:extLst>
        </xdr:cNvPr>
        <xdr:cNvSpPr txBox="1"/>
      </xdr:nvSpPr>
      <xdr:spPr>
        <a:xfrm>
          <a:off x="11603361" y="3274220"/>
          <a:ext cx="92201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200" b="0" i="0" u="none" strike="noStrike">
              <a:solidFill>
                <a:srgbClr val="000000"/>
              </a:solidFill>
              <a:latin typeface="Aptos Narrow"/>
            </a:rPr>
            <a:pPr algn="ctr"/>
            <a:t>Buyers</a:t>
          </a:fld>
          <a:endParaRPr lang="ru-RU" sz="2000" b="0">
            <a:solidFill>
              <a:schemeClr val="bg1"/>
            </a:solidFill>
          </a:endParaRPr>
        </a:p>
      </xdr:txBody>
    </xdr:sp>
    <xdr:clientData/>
  </xdr:twoCellAnchor>
  <xdr:twoCellAnchor>
    <xdr:from>
      <xdr:col>19</xdr:col>
      <xdr:colOff>307663</xdr:colOff>
      <xdr:row>18</xdr:row>
      <xdr:rowOff>41191</xdr:rowOff>
    </xdr:from>
    <xdr:to>
      <xdr:col>21</xdr:col>
      <xdr:colOff>39048</xdr:colOff>
      <xdr:row>20</xdr:row>
      <xdr:rowOff>121689</xdr:rowOff>
    </xdr:to>
    <xdr:sp macro="" textlink="Processing!O3">
      <xdr:nvSpPr>
        <xdr:cNvPr id="29" name="TextBox 28">
          <a:extLst>
            <a:ext uri="{FF2B5EF4-FFF2-40B4-BE49-F238E27FC236}">
              <a16:creationId xmlns:a16="http://schemas.microsoft.com/office/drawing/2014/main" id="{744D546F-D39F-4B48-8F41-8E2B314894DA}"/>
            </a:ext>
          </a:extLst>
        </xdr:cNvPr>
        <xdr:cNvSpPr txBox="1"/>
      </xdr:nvSpPr>
      <xdr:spPr>
        <a:xfrm>
          <a:off x="11618601" y="3470191"/>
          <a:ext cx="922010" cy="46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9C8D4D-8ACA-45EE-9E18-81E33B1E2B5D}" type="TxLink">
            <a:rPr lang="en-US" sz="2400" b="0" i="0" u="none" strike="noStrike">
              <a:solidFill>
                <a:srgbClr val="000000"/>
              </a:solidFill>
              <a:latin typeface="Aptos Narrow"/>
            </a:rPr>
            <a:pPr algn="ctr"/>
            <a:t>54%</a:t>
          </a:fld>
          <a:endParaRPr lang="ru-RU" sz="4000" b="0">
            <a:solidFill>
              <a:schemeClr val="bg1"/>
            </a:solidFill>
          </a:endParaRPr>
        </a:p>
      </xdr:txBody>
    </xdr:sp>
    <xdr:clientData/>
  </xdr:twoCellAnchor>
  <xdr:twoCellAnchor>
    <xdr:from>
      <xdr:col>8</xdr:col>
      <xdr:colOff>399098</xdr:colOff>
      <xdr:row>11</xdr:row>
      <xdr:rowOff>81440</xdr:rowOff>
    </xdr:from>
    <xdr:to>
      <xdr:col>11</xdr:col>
      <xdr:colOff>268605</xdr:colOff>
      <xdr:row>13</xdr:row>
      <xdr:rowOff>50960</xdr:rowOff>
    </xdr:to>
    <xdr:sp macro="" textlink="Processing!S2">
      <xdr:nvSpPr>
        <xdr:cNvPr id="30" name="TextBox 29">
          <a:extLst>
            <a:ext uri="{FF2B5EF4-FFF2-40B4-BE49-F238E27FC236}">
              <a16:creationId xmlns:a16="http://schemas.microsoft.com/office/drawing/2014/main" id="{42B758DE-2136-4562-A9AC-AE848C382DFF}"/>
            </a:ext>
          </a:extLst>
        </xdr:cNvPr>
        <xdr:cNvSpPr txBox="1"/>
      </xdr:nvSpPr>
      <xdr:spPr>
        <a:xfrm>
          <a:off x="5161598" y="2176940"/>
          <a:ext cx="165544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58B5A44-0AE2-4C0D-884D-D06D19AE4418}" type="TxLink">
            <a:rPr lang="en-US" sz="1200" b="1" i="0" u="none" strike="noStrike">
              <a:solidFill>
                <a:srgbClr val="000000"/>
              </a:solidFill>
              <a:latin typeface="Aptos Narrow"/>
              <a:ea typeface="+mn-ea"/>
              <a:cs typeface="+mn-cs"/>
            </a:rPr>
            <a:pPr marL="0" indent="0" algn="l"/>
            <a:t>Sales Volume</a:t>
          </a:fld>
          <a:endParaRPr lang="ru-RU" sz="1200" b="1" i="0" u="none" strike="noStrike">
            <a:solidFill>
              <a:srgbClr val="000000"/>
            </a:solidFill>
            <a:latin typeface="Aptos Narrow"/>
            <a:ea typeface="+mn-ea"/>
            <a:cs typeface="+mn-cs"/>
          </a:endParaRPr>
        </a:p>
      </xdr:txBody>
    </xdr:sp>
    <xdr:clientData/>
  </xdr:twoCellAnchor>
  <xdr:twoCellAnchor>
    <xdr:from>
      <xdr:col>8</xdr:col>
      <xdr:colOff>142876</xdr:colOff>
      <xdr:row>4</xdr:row>
      <xdr:rowOff>92870</xdr:rowOff>
    </xdr:from>
    <xdr:to>
      <xdr:col>11</xdr:col>
      <xdr:colOff>402908</xdr:colOff>
      <xdr:row>10</xdr:row>
      <xdr:rowOff>1430</xdr:rowOff>
    </xdr:to>
    <xdr:graphicFrame macro="">
      <xdr:nvGraphicFramePr>
        <xdr:cNvPr id="31" name="Chart 30">
          <a:extLst>
            <a:ext uri="{FF2B5EF4-FFF2-40B4-BE49-F238E27FC236}">
              <a16:creationId xmlns:a16="http://schemas.microsoft.com/office/drawing/2014/main" id="{E8BBD029-098D-46B5-8449-E8D92BF5D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43815</xdr:colOff>
      <xdr:row>4</xdr:row>
      <xdr:rowOff>54770</xdr:rowOff>
    </xdr:from>
    <xdr:to>
      <xdr:col>22</xdr:col>
      <xdr:colOff>219076</xdr:colOff>
      <xdr:row>9</xdr:row>
      <xdr:rowOff>153830</xdr:rowOff>
    </xdr:to>
    <xdr:graphicFrame macro="">
      <xdr:nvGraphicFramePr>
        <xdr:cNvPr id="32" name="Chart 31">
          <a:extLst>
            <a:ext uri="{FF2B5EF4-FFF2-40B4-BE49-F238E27FC236}">
              <a16:creationId xmlns:a16="http://schemas.microsoft.com/office/drawing/2014/main" id="{E310050C-9027-4D27-AA8D-285468D9E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540068</xdr:colOff>
      <xdr:row>3</xdr:row>
      <xdr:rowOff>26252</xdr:rowOff>
    </xdr:from>
    <xdr:to>
      <xdr:col>15</xdr:col>
      <xdr:colOff>127635</xdr:colOff>
      <xdr:row>9</xdr:row>
      <xdr:rowOff>148732</xdr:rowOff>
    </xdr:to>
    <xdr:grpSp>
      <xdr:nvGrpSpPr>
        <xdr:cNvPr id="33" name="Group 32">
          <a:extLst>
            <a:ext uri="{FF2B5EF4-FFF2-40B4-BE49-F238E27FC236}">
              <a16:creationId xmlns:a16="http://schemas.microsoft.com/office/drawing/2014/main" id="{F224710A-432B-4E1E-87C5-7E48F8FBFB9C}"/>
            </a:ext>
          </a:extLst>
        </xdr:cNvPr>
        <xdr:cNvGrpSpPr/>
      </xdr:nvGrpSpPr>
      <xdr:grpSpPr>
        <a:xfrm>
          <a:off x="7088506" y="597752"/>
          <a:ext cx="1968817" cy="1265480"/>
          <a:chOff x="5536546" y="337242"/>
          <a:chExt cx="2011680" cy="1212140"/>
        </a:xfrm>
        <a:effectLst>
          <a:outerShdw blurRad="50800" dist="38100" dir="2700000" algn="tl" rotWithShape="0">
            <a:prstClr val="black">
              <a:alpha val="40000"/>
            </a:prstClr>
          </a:outerShdw>
        </a:effectLst>
      </xdr:grpSpPr>
      <xdr:graphicFrame macro="">
        <xdr:nvGraphicFramePr>
          <xdr:cNvPr id="34" name="Chart 33">
            <a:extLst>
              <a:ext uri="{FF2B5EF4-FFF2-40B4-BE49-F238E27FC236}">
                <a16:creationId xmlns:a16="http://schemas.microsoft.com/office/drawing/2014/main" id="{44A5D52E-BDE8-8041-A1A1-01366E1E7D37}"/>
              </a:ext>
            </a:extLst>
          </xdr:cNvPr>
          <xdr:cNvGraphicFramePr>
            <a:graphicFrameLocks/>
          </xdr:cNvGraphicFramePr>
        </xdr:nvGraphicFramePr>
        <xdr:xfrm>
          <a:off x="5708254" y="500299"/>
          <a:ext cx="1123692" cy="967504"/>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35" name="Freeform: Shape 34">
            <a:extLst>
              <a:ext uri="{FF2B5EF4-FFF2-40B4-BE49-F238E27FC236}">
                <a16:creationId xmlns:a16="http://schemas.microsoft.com/office/drawing/2014/main" id="{BEFEC6C0-6D5D-153C-1A53-7B919AAEE287}"/>
              </a:ext>
            </a:extLst>
          </xdr:cNvPr>
          <xdr:cNvSpPr/>
        </xdr:nvSpPr>
        <xdr:spPr>
          <a:xfrm>
            <a:off x="5536546" y="337242"/>
            <a:ext cx="2011680" cy="1212140"/>
          </a:xfrm>
          <a:custGeom>
            <a:avLst/>
            <a:gdLst>
              <a:gd name="connsiteX0" fmla="*/ 657560 w 2011680"/>
              <a:gd name="connsiteY0" fmla="*/ 841353 h 1188720"/>
              <a:gd name="connsiteX1" fmla="*/ 642040 w 2011680"/>
              <a:gd name="connsiteY1" fmla="*/ 878577 h 1188720"/>
              <a:gd name="connsiteX2" fmla="*/ 685885 w 2011680"/>
              <a:gd name="connsiteY2" fmla="*/ 945175 h 1188720"/>
              <a:gd name="connsiteX3" fmla="*/ 700804 w 2011680"/>
              <a:gd name="connsiteY3" fmla="*/ 960283 h 1188720"/>
              <a:gd name="connsiteX4" fmla="*/ 706780 w 2011680"/>
              <a:gd name="connsiteY4" fmla="*/ 961661 h 1188720"/>
              <a:gd name="connsiteX5" fmla="*/ 706780 w 2011680"/>
              <a:gd name="connsiteY5" fmla="*/ 962131 h 1188720"/>
              <a:gd name="connsiteX6" fmla="*/ 716024 w 2011680"/>
              <a:gd name="connsiteY6" fmla="*/ 962131 h 1188720"/>
              <a:gd name="connsiteX7" fmla="*/ 737481 w 2011680"/>
              <a:gd name="connsiteY7" fmla="*/ 962131 h 1188720"/>
              <a:gd name="connsiteX8" fmla="*/ 737556 w 2011680"/>
              <a:gd name="connsiteY8" fmla="*/ 962131 h 1188720"/>
              <a:gd name="connsiteX9" fmla="*/ 758984 w 2011680"/>
              <a:gd name="connsiteY9" fmla="*/ 962131 h 1188720"/>
              <a:gd name="connsiteX10" fmla="*/ 759013 w 2011680"/>
              <a:gd name="connsiteY10" fmla="*/ 962131 h 1188720"/>
              <a:gd name="connsiteX11" fmla="*/ 789153 w 2011680"/>
              <a:gd name="connsiteY11" fmla="*/ 945175 h 1188720"/>
              <a:gd name="connsiteX12" fmla="*/ 832997 w 2011680"/>
              <a:gd name="connsiteY12" fmla="*/ 878577 h 1188720"/>
              <a:gd name="connsiteX13" fmla="*/ 817477 w 2011680"/>
              <a:gd name="connsiteY13" fmla="*/ 841353 h 1188720"/>
              <a:gd name="connsiteX14" fmla="*/ 757722 w 2011680"/>
              <a:gd name="connsiteY14" fmla="*/ 841440 h 1188720"/>
              <a:gd name="connsiteX15" fmla="*/ 717316 w 2011680"/>
              <a:gd name="connsiteY15" fmla="*/ 841440 h 1188720"/>
              <a:gd name="connsiteX16" fmla="*/ 566764 w 2011680"/>
              <a:gd name="connsiteY16" fmla="*/ 705416 h 1188720"/>
              <a:gd name="connsiteX17" fmla="*/ 551244 w 2011680"/>
              <a:gd name="connsiteY17" fmla="*/ 742639 h 1188720"/>
              <a:gd name="connsiteX18" fmla="*/ 595089 w 2011680"/>
              <a:gd name="connsiteY18" fmla="*/ 809237 h 1188720"/>
              <a:gd name="connsiteX19" fmla="*/ 625228 w 2011680"/>
              <a:gd name="connsiteY19" fmla="*/ 826193 h 1188720"/>
              <a:gd name="connsiteX20" fmla="*/ 737481 w 2011680"/>
              <a:gd name="connsiteY20" fmla="*/ 826193 h 1188720"/>
              <a:gd name="connsiteX21" fmla="*/ 737481 w 2011680"/>
              <a:gd name="connsiteY21" fmla="*/ 826193 h 1188720"/>
              <a:gd name="connsiteX22" fmla="*/ 849734 w 2011680"/>
              <a:gd name="connsiteY22" fmla="*/ 826193 h 1188720"/>
              <a:gd name="connsiteX23" fmla="*/ 879874 w 2011680"/>
              <a:gd name="connsiteY23" fmla="*/ 809237 h 1188720"/>
              <a:gd name="connsiteX24" fmla="*/ 923719 w 2011680"/>
              <a:gd name="connsiteY24" fmla="*/ 742639 h 1188720"/>
              <a:gd name="connsiteX25" fmla="*/ 908198 w 2011680"/>
              <a:gd name="connsiteY25" fmla="*/ 705416 h 1188720"/>
              <a:gd name="connsiteX26" fmla="*/ 737481 w 2011680"/>
              <a:gd name="connsiteY26" fmla="*/ 705664 h 1188720"/>
              <a:gd name="connsiteX27" fmla="*/ 479074 w 2011680"/>
              <a:gd name="connsiteY27" fmla="*/ 569478 h 1188720"/>
              <a:gd name="connsiteX28" fmla="*/ 463554 w 2011680"/>
              <a:gd name="connsiteY28" fmla="*/ 606701 h 1188720"/>
              <a:gd name="connsiteX29" fmla="*/ 507399 w 2011680"/>
              <a:gd name="connsiteY29" fmla="*/ 673300 h 1188720"/>
              <a:gd name="connsiteX30" fmla="*/ 537539 w 2011680"/>
              <a:gd name="connsiteY30" fmla="*/ 690256 h 1188720"/>
              <a:gd name="connsiteX31" fmla="*/ 596141 w 2011680"/>
              <a:gd name="connsiteY31" fmla="*/ 690256 h 1188720"/>
              <a:gd name="connsiteX32" fmla="*/ 737481 w 2011680"/>
              <a:gd name="connsiteY32" fmla="*/ 690256 h 1188720"/>
              <a:gd name="connsiteX33" fmla="*/ 738881 w 2011680"/>
              <a:gd name="connsiteY33" fmla="*/ 690256 h 1188720"/>
              <a:gd name="connsiteX34" fmla="*/ 936827 w 2011680"/>
              <a:gd name="connsiteY34" fmla="*/ 690256 h 1188720"/>
              <a:gd name="connsiteX35" fmla="*/ 938823 w 2011680"/>
              <a:gd name="connsiteY35" fmla="*/ 690256 h 1188720"/>
              <a:gd name="connsiteX36" fmla="*/ 968963 w 2011680"/>
              <a:gd name="connsiteY36" fmla="*/ 673300 h 1188720"/>
              <a:gd name="connsiteX37" fmla="*/ 1012808 w 2011680"/>
              <a:gd name="connsiteY37" fmla="*/ 606701 h 1188720"/>
              <a:gd name="connsiteX38" fmla="*/ 997287 w 2011680"/>
              <a:gd name="connsiteY38" fmla="*/ 569478 h 1188720"/>
              <a:gd name="connsiteX39" fmla="*/ 936827 w 2011680"/>
              <a:gd name="connsiteY39" fmla="*/ 569566 h 1188720"/>
              <a:gd name="connsiteX40" fmla="*/ 936827 w 2011680"/>
              <a:gd name="connsiteY40" fmla="*/ 569565 h 1188720"/>
              <a:gd name="connsiteX41" fmla="*/ 596141 w 2011680"/>
              <a:gd name="connsiteY41" fmla="*/ 569565 h 1188720"/>
              <a:gd name="connsiteX42" fmla="*/ 596141 w 2011680"/>
              <a:gd name="connsiteY42" fmla="*/ 569649 h 1188720"/>
              <a:gd name="connsiteX43" fmla="*/ 388175 w 2011680"/>
              <a:gd name="connsiteY43" fmla="*/ 433541 h 1188720"/>
              <a:gd name="connsiteX44" fmla="*/ 372655 w 2011680"/>
              <a:gd name="connsiteY44" fmla="*/ 470764 h 1188720"/>
              <a:gd name="connsiteX45" fmla="*/ 416500 w 2011680"/>
              <a:gd name="connsiteY45" fmla="*/ 537362 h 1188720"/>
              <a:gd name="connsiteX46" fmla="*/ 446639 w 2011680"/>
              <a:gd name="connsiteY46" fmla="*/ 554318 h 1188720"/>
              <a:gd name="connsiteX47" fmla="*/ 596141 w 2011680"/>
              <a:gd name="connsiteY47" fmla="*/ 554318 h 1188720"/>
              <a:gd name="connsiteX48" fmla="*/ 708388 w 2011680"/>
              <a:gd name="connsiteY48" fmla="*/ 554318 h 1188720"/>
              <a:gd name="connsiteX49" fmla="*/ 768277 w 2011680"/>
              <a:gd name="connsiteY49" fmla="*/ 554318 h 1188720"/>
              <a:gd name="connsiteX50" fmla="*/ 936827 w 2011680"/>
              <a:gd name="connsiteY50" fmla="*/ 554318 h 1188720"/>
              <a:gd name="connsiteX51" fmla="*/ 1030026 w 2011680"/>
              <a:gd name="connsiteY51" fmla="*/ 554318 h 1188720"/>
              <a:gd name="connsiteX52" fmla="*/ 1060165 w 2011680"/>
              <a:gd name="connsiteY52" fmla="*/ 537362 h 1188720"/>
              <a:gd name="connsiteX53" fmla="*/ 1104010 w 2011680"/>
              <a:gd name="connsiteY53" fmla="*/ 470764 h 1188720"/>
              <a:gd name="connsiteX54" fmla="*/ 1088490 w 2011680"/>
              <a:gd name="connsiteY54" fmla="*/ 433541 h 1188720"/>
              <a:gd name="connsiteX55" fmla="*/ 936827 w 2011680"/>
              <a:gd name="connsiteY55" fmla="*/ 433761 h 1188720"/>
              <a:gd name="connsiteX56" fmla="*/ 936827 w 2011680"/>
              <a:gd name="connsiteY56" fmla="*/ 433628 h 1188720"/>
              <a:gd name="connsiteX57" fmla="*/ 596141 w 2011680"/>
              <a:gd name="connsiteY57" fmla="*/ 433628 h 1188720"/>
              <a:gd name="connsiteX58" fmla="*/ 596141 w 2011680"/>
              <a:gd name="connsiteY58" fmla="*/ 433843 h 1188720"/>
              <a:gd name="connsiteX59" fmla="*/ 298603 w 2011680"/>
              <a:gd name="connsiteY59" fmla="*/ 297603 h 1188720"/>
              <a:gd name="connsiteX60" fmla="*/ 283083 w 2011680"/>
              <a:gd name="connsiteY60" fmla="*/ 334826 h 1188720"/>
              <a:gd name="connsiteX61" fmla="*/ 326928 w 2011680"/>
              <a:gd name="connsiteY61" fmla="*/ 401425 h 1188720"/>
              <a:gd name="connsiteX62" fmla="*/ 357067 w 2011680"/>
              <a:gd name="connsiteY62" fmla="*/ 418381 h 1188720"/>
              <a:gd name="connsiteX63" fmla="*/ 618816 w 2011680"/>
              <a:gd name="connsiteY63" fmla="*/ 418381 h 1188720"/>
              <a:gd name="connsiteX64" fmla="*/ 618816 w 2011680"/>
              <a:gd name="connsiteY64" fmla="*/ 418381 h 1188720"/>
              <a:gd name="connsiteX65" fmla="*/ 857560 w 2011680"/>
              <a:gd name="connsiteY65" fmla="*/ 418381 h 1188720"/>
              <a:gd name="connsiteX66" fmla="*/ 857560 w 2011680"/>
              <a:gd name="connsiteY66" fmla="*/ 418381 h 1188720"/>
              <a:gd name="connsiteX67" fmla="*/ 1119308 w 2011680"/>
              <a:gd name="connsiteY67" fmla="*/ 418381 h 1188720"/>
              <a:gd name="connsiteX68" fmla="*/ 1149448 w 2011680"/>
              <a:gd name="connsiteY68" fmla="*/ 401425 h 1188720"/>
              <a:gd name="connsiteX69" fmla="*/ 1193293 w 2011680"/>
              <a:gd name="connsiteY69" fmla="*/ 334826 h 1188720"/>
              <a:gd name="connsiteX70" fmla="*/ 1177772 w 2011680"/>
              <a:gd name="connsiteY70" fmla="*/ 297603 h 1188720"/>
              <a:gd name="connsiteX71" fmla="*/ 936827 w 2011680"/>
              <a:gd name="connsiteY71" fmla="*/ 297954 h 1188720"/>
              <a:gd name="connsiteX72" fmla="*/ 936827 w 2011680"/>
              <a:gd name="connsiteY72" fmla="*/ 297690 h 1188720"/>
              <a:gd name="connsiteX73" fmla="*/ 596141 w 2011680"/>
              <a:gd name="connsiteY73" fmla="*/ 297690 h 1188720"/>
              <a:gd name="connsiteX74" fmla="*/ 596141 w 2011680"/>
              <a:gd name="connsiteY74" fmla="*/ 298036 h 1188720"/>
              <a:gd name="connsiteX75" fmla="*/ 198124 w 2011680"/>
              <a:gd name="connsiteY75" fmla="*/ 0 h 1188720"/>
              <a:gd name="connsiteX76" fmla="*/ 1813556 w 2011680"/>
              <a:gd name="connsiteY76" fmla="*/ 0 h 1188720"/>
              <a:gd name="connsiteX77" fmla="*/ 2011680 w 2011680"/>
              <a:gd name="connsiteY77" fmla="*/ 198124 h 1188720"/>
              <a:gd name="connsiteX78" fmla="*/ 2011680 w 2011680"/>
              <a:gd name="connsiteY78" fmla="*/ 990596 h 1188720"/>
              <a:gd name="connsiteX79" fmla="*/ 1813556 w 2011680"/>
              <a:gd name="connsiteY79" fmla="*/ 1188720 h 1188720"/>
              <a:gd name="connsiteX80" fmla="*/ 198124 w 2011680"/>
              <a:gd name="connsiteY80" fmla="*/ 1188720 h 1188720"/>
              <a:gd name="connsiteX81" fmla="*/ 0 w 2011680"/>
              <a:gd name="connsiteY81" fmla="*/ 990596 h 1188720"/>
              <a:gd name="connsiteX82" fmla="*/ 0 w 2011680"/>
              <a:gd name="connsiteY82" fmla="*/ 198124 h 1188720"/>
              <a:gd name="connsiteX83" fmla="*/ 198124 w 2011680"/>
              <a:gd name="connsiteY83" fmla="*/ 0 h 11887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Lst>
            <a:rect l="l" t="t" r="r" b="b"/>
            <a:pathLst>
              <a:path w="2011680" h="1188720">
                <a:moveTo>
                  <a:pt x="657560" y="841353"/>
                </a:moveTo>
                <a:cubicBezTo>
                  <a:pt x="645820" y="841431"/>
                  <a:pt x="628478" y="855700"/>
                  <a:pt x="642040" y="878577"/>
                </a:cubicBezTo>
                <a:lnTo>
                  <a:pt x="685885" y="945175"/>
                </a:lnTo>
                <a:cubicBezTo>
                  <a:pt x="691611" y="954093"/>
                  <a:pt x="696182" y="958293"/>
                  <a:pt x="700804" y="960283"/>
                </a:cubicBezTo>
                <a:lnTo>
                  <a:pt x="706780" y="961661"/>
                </a:lnTo>
                <a:lnTo>
                  <a:pt x="706780" y="962131"/>
                </a:lnTo>
                <a:lnTo>
                  <a:pt x="716024" y="962131"/>
                </a:lnTo>
                <a:lnTo>
                  <a:pt x="737481" y="962131"/>
                </a:lnTo>
                <a:lnTo>
                  <a:pt x="737556" y="962131"/>
                </a:lnTo>
                <a:lnTo>
                  <a:pt x="758984" y="962131"/>
                </a:lnTo>
                <a:lnTo>
                  <a:pt x="759013" y="962131"/>
                </a:lnTo>
                <a:cubicBezTo>
                  <a:pt x="770867" y="961976"/>
                  <a:pt x="777700" y="963011"/>
                  <a:pt x="789153" y="945175"/>
                </a:cubicBezTo>
                <a:lnTo>
                  <a:pt x="832997" y="878577"/>
                </a:lnTo>
                <a:cubicBezTo>
                  <a:pt x="846559" y="855700"/>
                  <a:pt x="829217" y="841431"/>
                  <a:pt x="817477" y="841353"/>
                </a:cubicBezTo>
                <a:lnTo>
                  <a:pt x="757722" y="841440"/>
                </a:lnTo>
                <a:lnTo>
                  <a:pt x="717316" y="841440"/>
                </a:lnTo>
                <a:close/>
                <a:moveTo>
                  <a:pt x="566764" y="705416"/>
                </a:moveTo>
                <a:cubicBezTo>
                  <a:pt x="555024" y="705493"/>
                  <a:pt x="537682" y="719762"/>
                  <a:pt x="551244" y="742639"/>
                </a:cubicBezTo>
                <a:lnTo>
                  <a:pt x="595089" y="809237"/>
                </a:lnTo>
                <a:cubicBezTo>
                  <a:pt x="606541" y="827074"/>
                  <a:pt x="613375" y="826038"/>
                  <a:pt x="625228" y="826193"/>
                </a:cubicBezTo>
                <a:lnTo>
                  <a:pt x="737481" y="826193"/>
                </a:lnTo>
                <a:lnTo>
                  <a:pt x="737481" y="826193"/>
                </a:lnTo>
                <a:lnTo>
                  <a:pt x="849734" y="826193"/>
                </a:lnTo>
                <a:cubicBezTo>
                  <a:pt x="861588" y="826038"/>
                  <a:pt x="868422" y="827074"/>
                  <a:pt x="879874" y="809237"/>
                </a:cubicBezTo>
                <a:lnTo>
                  <a:pt x="923719" y="742639"/>
                </a:lnTo>
                <a:cubicBezTo>
                  <a:pt x="937280" y="719762"/>
                  <a:pt x="919939" y="705493"/>
                  <a:pt x="908198" y="705416"/>
                </a:cubicBezTo>
                <a:lnTo>
                  <a:pt x="737481" y="705664"/>
                </a:lnTo>
                <a:close/>
                <a:moveTo>
                  <a:pt x="479074" y="569478"/>
                </a:moveTo>
                <a:cubicBezTo>
                  <a:pt x="467334" y="569556"/>
                  <a:pt x="449992" y="583825"/>
                  <a:pt x="463554" y="606701"/>
                </a:cubicBezTo>
                <a:lnTo>
                  <a:pt x="507399" y="673300"/>
                </a:lnTo>
                <a:cubicBezTo>
                  <a:pt x="518851" y="691136"/>
                  <a:pt x="525685" y="690101"/>
                  <a:pt x="537539" y="690256"/>
                </a:cubicBezTo>
                <a:lnTo>
                  <a:pt x="596141" y="690256"/>
                </a:lnTo>
                <a:lnTo>
                  <a:pt x="737481" y="690256"/>
                </a:lnTo>
                <a:lnTo>
                  <a:pt x="738881" y="690256"/>
                </a:lnTo>
                <a:lnTo>
                  <a:pt x="936827" y="690256"/>
                </a:lnTo>
                <a:lnTo>
                  <a:pt x="938823" y="690256"/>
                </a:lnTo>
                <a:cubicBezTo>
                  <a:pt x="950677" y="690101"/>
                  <a:pt x="957511" y="691136"/>
                  <a:pt x="968963" y="673300"/>
                </a:cubicBezTo>
                <a:lnTo>
                  <a:pt x="1012808" y="606701"/>
                </a:lnTo>
                <a:cubicBezTo>
                  <a:pt x="1026370" y="583825"/>
                  <a:pt x="1009028" y="569556"/>
                  <a:pt x="997287" y="569478"/>
                </a:cubicBezTo>
                <a:lnTo>
                  <a:pt x="936827" y="569566"/>
                </a:lnTo>
                <a:lnTo>
                  <a:pt x="936827" y="569565"/>
                </a:lnTo>
                <a:lnTo>
                  <a:pt x="596141" y="569565"/>
                </a:lnTo>
                <a:lnTo>
                  <a:pt x="596141" y="569649"/>
                </a:lnTo>
                <a:close/>
                <a:moveTo>
                  <a:pt x="388175" y="433541"/>
                </a:moveTo>
                <a:cubicBezTo>
                  <a:pt x="376435" y="433618"/>
                  <a:pt x="359093" y="447887"/>
                  <a:pt x="372655" y="470764"/>
                </a:cubicBezTo>
                <a:lnTo>
                  <a:pt x="416500" y="537362"/>
                </a:lnTo>
                <a:cubicBezTo>
                  <a:pt x="427952" y="555198"/>
                  <a:pt x="434786" y="554163"/>
                  <a:pt x="446639" y="554318"/>
                </a:cubicBezTo>
                <a:lnTo>
                  <a:pt x="596141" y="554318"/>
                </a:lnTo>
                <a:lnTo>
                  <a:pt x="708388" y="554318"/>
                </a:lnTo>
                <a:lnTo>
                  <a:pt x="768277" y="554318"/>
                </a:lnTo>
                <a:lnTo>
                  <a:pt x="936827" y="554318"/>
                </a:lnTo>
                <a:lnTo>
                  <a:pt x="1030026" y="554318"/>
                </a:lnTo>
                <a:cubicBezTo>
                  <a:pt x="1041880" y="554163"/>
                  <a:pt x="1048713" y="555198"/>
                  <a:pt x="1060165" y="537362"/>
                </a:cubicBezTo>
                <a:lnTo>
                  <a:pt x="1104010" y="470764"/>
                </a:lnTo>
                <a:cubicBezTo>
                  <a:pt x="1117572" y="447887"/>
                  <a:pt x="1100230" y="433618"/>
                  <a:pt x="1088490" y="433541"/>
                </a:cubicBezTo>
                <a:lnTo>
                  <a:pt x="936827" y="433761"/>
                </a:lnTo>
                <a:lnTo>
                  <a:pt x="936827" y="433628"/>
                </a:lnTo>
                <a:lnTo>
                  <a:pt x="596141" y="433628"/>
                </a:lnTo>
                <a:lnTo>
                  <a:pt x="596141" y="433843"/>
                </a:lnTo>
                <a:close/>
                <a:moveTo>
                  <a:pt x="298603" y="297603"/>
                </a:moveTo>
                <a:cubicBezTo>
                  <a:pt x="286863" y="297681"/>
                  <a:pt x="269521" y="311949"/>
                  <a:pt x="283083" y="334826"/>
                </a:cubicBezTo>
                <a:lnTo>
                  <a:pt x="326928" y="401425"/>
                </a:lnTo>
                <a:cubicBezTo>
                  <a:pt x="338380" y="419261"/>
                  <a:pt x="345214" y="418226"/>
                  <a:pt x="357067" y="418381"/>
                </a:cubicBezTo>
                <a:lnTo>
                  <a:pt x="618816" y="418381"/>
                </a:lnTo>
                <a:lnTo>
                  <a:pt x="618816" y="418381"/>
                </a:lnTo>
                <a:lnTo>
                  <a:pt x="857560" y="418381"/>
                </a:lnTo>
                <a:lnTo>
                  <a:pt x="857560" y="418381"/>
                </a:lnTo>
                <a:lnTo>
                  <a:pt x="1119308" y="418381"/>
                </a:lnTo>
                <a:cubicBezTo>
                  <a:pt x="1131162" y="418226"/>
                  <a:pt x="1137996" y="419261"/>
                  <a:pt x="1149448" y="401425"/>
                </a:cubicBezTo>
                <a:lnTo>
                  <a:pt x="1193293" y="334826"/>
                </a:lnTo>
                <a:cubicBezTo>
                  <a:pt x="1206854" y="311949"/>
                  <a:pt x="1189513" y="297680"/>
                  <a:pt x="1177772" y="297603"/>
                </a:cubicBezTo>
                <a:lnTo>
                  <a:pt x="936827" y="297954"/>
                </a:lnTo>
                <a:lnTo>
                  <a:pt x="936827" y="297690"/>
                </a:lnTo>
                <a:lnTo>
                  <a:pt x="596141" y="297690"/>
                </a:lnTo>
                <a:lnTo>
                  <a:pt x="596141" y="298036"/>
                </a:lnTo>
                <a:close/>
                <a:moveTo>
                  <a:pt x="198124" y="0"/>
                </a:moveTo>
                <a:lnTo>
                  <a:pt x="1813556" y="0"/>
                </a:lnTo>
                <a:cubicBezTo>
                  <a:pt x="1922977" y="0"/>
                  <a:pt x="2011680" y="88703"/>
                  <a:pt x="2011680" y="198124"/>
                </a:cubicBezTo>
                <a:lnTo>
                  <a:pt x="2011680" y="990596"/>
                </a:lnTo>
                <a:cubicBezTo>
                  <a:pt x="2011680" y="1100017"/>
                  <a:pt x="1922977" y="1188720"/>
                  <a:pt x="1813556" y="1188720"/>
                </a:cubicBezTo>
                <a:lnTo>
                  <a:pt x="198124" y="1188720"/>
                </a:lnTo>
                <a:cubicBezTo>
                  <a:pt x="88703" y="1188720"/>
                  <a:pt x="0" y="1100017"/>
                  <a:pt x="0" y="990596"/>
                </a:cubicBezTo>
                <a:lnTo>
                  <a:pt x="0" y="198124"/>
                </a:lnTo>
                <a:cubicBezTo>
                  <a:pt x="0" y="88703"/>
                  <a:pt x="88703" y="0"/>
                  <a:pt x="198124" y="0"/>
                </a:cubicBezTo>
                <a:close/>
              </a:path>
            </a:pathLst>
          </a:custGeom>
          <a:gradFill>
            <a:gsLst>
              <a:gs pos="0">
                <a:srgbClr val="16C88C"/>
              </a:gs>
              <a:gs pos="100000">
                <a:srgbClr val="046A90"/>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ru-RU" sz="1100"/>
          </a:p>
        </xdr:txBody>
      </xdr:sp>
    </xdr:grpSp>
    <xdr:clientData/>
  </xdr:twoCellAnchor>
  <xdr:twoCellAnchor>
    <xdr:from>
      <xdr:col>15</xdr:col>
      <xdr:colOff>307053</xdr:colOff>
      <xdr:row>4</xdr:row>
      <xdr:rowOff>31910</xdr:rowOff>
    </xdr:from>
    <xdr:to>
      <xdr:col>18</xdr:col>
      <xdr:colOff>51930</xdr:colOff>
      <xdr:row>9</xdr:row>
      <xdr:rowOff>92317</xdr:rowOff>
    </xdr:to>
    <xdr:grpSp>
      <xdr:nvGrpSpPr>
        <xdr:cNvPr id="36" name="Group 35">
          <a:extLst>
            <a:ext uri="{FF2B5EF4-FFF2-40B4-BE49-F238E27FC236}">
              <a16:creationId xmlns:a16="http://schemas.microsoft.com/office/drawing/2014/main" id="{C2D170C1-2BE2-4EBF-BC1A-593D3D2CA6A0}"/>
            </a:ext>
          </a:extLst>
        </xdr:cNvPr>
        <xdr:cNvGrpSpPr/>
      </xdr:nvGrpSpPr>
      <xdr:grpSpPr>
        <a:xfrm>
          <a:off x="9236741" y="793910"/>
          <a:ext cx="1530814" cy="1012907"/>
          <a:chOff x="10705701" y="3556317"/>
          <a:chExt cx="2684384" cy="1662830"/>
        </a:xfrm>
      </xdr:grpSpPr>
      <xdr:graphicFrame macro="">
        <xdr:nvGraphicFramePr>
          <xdr:cNvPr id="37" name="Chart 36">
            <a:extLst>
              <a:ext uri="{FF2B5EF4-FFF2-40B4-BE49-F238E27FC236}">
                <a16:creationId xmlns:a16="http://schemas.microsoft.com/office/drawing/2014/main" id="{167615D6-8C26-8E18-67E2-AC6959756A4A}"/>
              </a:ext>
            </a:extLst>
          </xdr:cNvPr>
          <xdr:cNvGraphicFramePr/>
        </xdr:nvGraphicFramePr>
        <xdr:xfrm>
          <a:off x="11544967" y="3556317"/>
          <a:ext cx="1845118" cy="1659094"/>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38" name="Chart 37">
            <a:extLst>
              <a:ext uri="{FF2B5EF4-FFF2-40B4-BE49-F238E27FC236}">
                <a16:creationId xmlns:a16="http://schemas.microsoft.com/office/drawing/2014/main" id="{E8FAFB51-A6BB-5AC0-762A-25E48648DBE1}"/>
              </a:ext>
            </a:extLst>
          </xdr:cNvPr>
          <xdr:cNvGraphicFramePr/>
        </xdr:nvGraphicFramePr>
        <xdr:xfrm>
          <a:off x="10705701" y="3558538"/>
          <a:ext cx="1845116" cy="1660609"/>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8</xdr:col>
      <xdr:colOff>364808</xdr:colOff>
      <xdr:row>4</xdr:row>
      <xdr:rowOff>89060</xdr:rowOff>
    </xdr:from>
    <xdr:to>
      <xdr:col>11</xdr:col>
      <xdr:colOff>298566</xdr:colOff>
      <xdr:row>6</xdr:row>
      <xdr:rowOff>176690</xdr:rowOff>
    </xdr:to>
    <xdr:sp macro="" textlink="Processing!I15">
      <xdr:nvSpPr>
        <xdr:cNvPr id="39" name="TextBox 38">
          <a:extLst>
            <a:ext uri="{FF2B5EF4-FFF2-40B4-BE49-F238E27FC236}">
              <a16:creationId xmlns:a16="http://schemas.microsoft.com/office/drawing/2014/main" id="{6564069F-A76C-45C2-BAE3-0FC4BDD4FEFA}"/>
            </a:ext>
          </a:extLst>
        </xdr:cNvPr>
        <xdr:cNvSpPr txBox="1"/>
      </xdr:nvSpPr>
      <xdr:spPr>
        <a:xfrm>
          <a:off x="5127308" y="851060"/>
          <a:ext cx="1719696"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BAD9722-28F9-4168-ADBC-28E3E3CDE6E1}"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r"/>
            <a:t> 13 823</a:t>
          </a:fld>
          <a:endParaRPr lang="ru-RU" sz="25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8</xdr:col>
      <xdr:colOff>291813</xdr:colOff>
      <xdr:row>2</xdr:row>
      <xdr:rowOff>165260</xdr:rowOff>
    </xdr:from>
    <xdr:to>
      <xdr:col>11</xdr:col>
      <xdr:colOff>298739</xdr:colOff>
      <xdr:row>5</xdr:row>
      <xdr:rowOff>54770</xdr:rowOff>
    </xdr:to>
    <xdr:sp macro="" textlink="Processing!F1">
      <xdr:nvSpPr>
        <xdr:cNvPr id="40" name="TextBox 39">
          <a:extLst>
            <a:ext uri="{FF2B5EF4-FFF2-40B4-BE49-F238E27FC236}">
              <a16:creationId xmlns:a16="http://schemas.microsoft.com/office/drawing/2014/main" id="{92B02E10-469B-49FA-9E8A-DB1E87695DD9}"/>
            </a:ext>
          </a:extLst>
        </xdr:cNvPr>
        <xdr:cNvSpPr txBox="1"/>
      </xdr:nvSpPr>
      <xdr:spPr>
        <a:xfrm>
          <a:off x="5054313" y="546260"/>
          <a:ext cx="1792864"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529571-A635-4DB7-9214-5120FA3F494C}"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ctr"/>
            <a:t>Visitors &amp; Buyers</a:t>
          </a:fld>
          <a:endParaRPr lang="ru-RU" sz="14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12</xdr:col>
      <xdr:colOff>32733</xdr:colOff>
      <xdr:row>2</xdr:row>
      <xdr:rowOff>165260</xdr:rowOff>
    </xdr:from>
    <xdr:to>
      <xdr:col>15</xdr:col>
      <xdr:colOff>39659</xdr:colOff>
      <xdr:row>5</xdr:row>
      <xdr:rowOff>54770</xdr:rowOff>
    </xdr:to>
    <xdr:sp macro="" textlink="Processing!N5">
      <xdr:nvSpPr>
        <xdr:cNvPr id="41" name="TextBox 40">
          <a:extLst>
            <a:ext uri="{FF2B5EF4-FFF2-40B4-BE49-F238E27FC236}">
              <a16:creationId xmlns:a16="http://schemas.microsoft.com/office/drawing/2014/main" id="{7EBFD581-E4E4-4B3F-A616-D57976EA4897}"/>
            </a:ext>
          </a:extLst>
        </xdr:cNvPr>
        <xdr:cNvSpPr txBox="1"/>
      </xdr:nvSpPr>
      <xdr:spPr>
        <a:xfrm>
          <a:off x="7176483" y="546260"/>
          <a:ext cx="1792864"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36505C-FFC0-40A0-9AE2-34B1EB12DE6E}"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Funnel</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15</xdr:col>
      <xdr:colOff>384205</xdr:colOff>
      <xdr:row>2</xdr:row>
      <xdr:rowOff>165260</xdr:rowOff>
    </xdr:from>
    <xdr:to>
      <xdr:col>18</xdr:col>
      <xdr:colOff>391132</xdr:colOff>
      <xdr:row>5</xdr:row>
      <xdr:rowOff>54770</xdr:rowOff>
    </xdr:to>
    <xdr:sp macro="" textlink="Processing!N17">
      <xdr:nvSpPr>
        <xdr:cNvPr id="42" name="TextBox 41">
          <a:extLst>
            <a:ext uri="{FF2B5EF4-FFF2-40B4-BE49-F238E27FC236}">
              <a16:creationId xmlns:a16="http://schemas.microsoft.com/office/drawing/2014/main" id="{B1B9A8B0-74D4-4396-B819-A052045E3E2B}"/>
            </a:ext>
          </a:extLst>
        </xdr:cNvPr>
        <xdr:cNvSpPr txBox="1"/>
      </xdr:nvSpPr>
      <xdr:spPr>
        <a:xfrm>
          <a:off x="9313893" y="546260"/>
          <a:ext cx="1792864"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0D4CD2-E935-449F-92DA-408652B8D58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Roadmap</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19</xdr:col>
      <xdr:colOff>124172</xdr:colOff>
      <xdr:row>2</xdr:row>
      <xdr:rowOff>165260</xdr:rowOff>
    </xdr:from>
    <xdr:to>
      <xdr:col>22</xdr:col>
      <xdr:colOff>131100</xdr:colOff>
      <xdr:row>5</xdr:row>
      <xdr:rowOff>54770</xdr:rowOff>
    </xdr:to>
    <xdr:sp macro="" textlink="Processing!S2">
      <xdr:nvSpPr>
        <xdr:cNvPr id="43" name="TextBox 42">
          <a:extLst>
            <a:ext uri="{FF2B5EF4-FFF2-40B4-BE49-F238E27FC236}">
              <a16:creationId xmlns:a16="http://schemas.microsoft.com/office/drawing/2014/main" id="{5746DA4E-5947-46BF-87B8-E1F16214769A}"/>
            </a:ext>
          </a:extLst>
        </xdr:cNvPr>
        <xdr:cNvSpPr txBox="1"/>
      </xdr:nvSpPr>
      <xdr:spPr>
        <a:xfrm>
          <a:off x="11435110" y="546260"/>
          <a:ext cx="1792865"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C4B1D6-8BB7-439B-8F06-B2F52B972E1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Volume</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17</xdr:col>
      <xdr:colOff>74295</xdr:colOff>
      <xdr:row>4</xdr:row>
      <xdr:rowOff>89060</xdr:rowOff>
    </xdr:from>
    <xdr:to>
      <xdr:col>18</xdr:col>
      <xdr:colOff>336667</xdr:colOff>
      <xdr:row>6</xdr:row>
      <xdr:rowOff>176690</xdr:rowOff>
    </xdr:to>
    <xdr:sp macro="" textlink="Processing!R17">
      <xdr:nvSpPr>
        <xdr:cNvPr id="44" name="TextBox 43">
          <a:extLst>
            <a:ext uri="{FF2B5EF4-FFF2-40B4-BE49-F238E27FC236}">
              <a16:creationId xmlns:a16="http://schemas.microsoft.com/office/drawing/2014/main" id="{AC93D151-F371-41B3-9CBC-06CAF2D8C3B0}"/>
            </a:ext>
          </a:extLst>
        </xdr:cNvPr>
        <xdr:cNvSpPr txBox="1"/>
      </xdr:nvSpPr>
      <xdr:spPr>
        <a:xfrm>
          <a:off x="10194608" y="851060"/>
          <a:ext cx="857684"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978D1C3-3E0B-47FB-A36C-E5C987A4E6A2}"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83%</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364808</xdr:colOff>
      <xdr:row>4</xdr:row>
      <xdr:rowOff>89060</xdr:rowOff>
    </xdr:from>
    <xdr:to>
      <xdr:col>15</xdr:col>
      <xdr:colOff>31866</xdr:colOff>
      <xdr:row>6</xdr:row>
      <xdr:rowOff>176690</xdr:rowOff>
    </xdr:to>
    <xdr:sp macro="" textlink="Processing!O13">
      <xdr:nvSpPr>
        <xdr:cNvPr id="45" name="TextBox 44">
          <a:extLst>
            <a:ext uri="{FF2B5EF4-FFF2-40B4-BE49-F238E27FC236}">
              <a16:creationId xmlns:a16="http://schemas.microsoft.com/office/drawing/2014/main" id="{F6FD3308-B1E0-41BA-84EF-A647B4011B79}"/>
            </a:ext>
          </a:extLst>
        </xdr:cNvPr>
        <xdr:cNvSpPr txBox="1"/>
      </xdr:nvSpPr>
      <xdr:spPr>
        <a:xfrm>
          <a:off x="8103871" y="851060"/>
          <a:ext cx="857683"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81975AE-5527-4B7C-8401-B4B47834F5FA}"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21%</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19</xdr:col>
      <xdr:colOff>287655</xdr:colOff>
      <xdr:row>4</xdr:row>
      <xdr:rowOff>89060</xdr:rowOff>
    </xdr:from>
    <xdr:to>
      <xdr:col>22</xdr:col>
      <xdr:colOff>123307</xdr:colOff>
      <xdr:row>6</xdr:row>
      <xdr:rowOff>176690</xdr:rowOff>
    </xdr:to>
    <xdr:sp macro="" textlink="Processing!J30">
      <xdr:nvSpPr>
        <xdr:cNvPr id="46" name="TextBox 45">
          <a:extLst>
            <a:ext uri="{FF2B5EF4-FFF2-40B4-BE49-F238E27FC236}">
              <a16:creationId xmlns:a16="http://schemas.microsoft.com/office/drawing/2014/main" id="{9FCE48CF-3C44-4B95-AECA-5E37DD12D68D}"/>
            </a:ext>
          </a:extLst>
        </xdr:cNvPr>
        <xdr:cNvSpPr txBox="1"/>
      </xdr:nvSpPr>
      <xdr:spPr>
        <a:xfrm>
          <a:off x="11598593" y="851060"/>
          <a:ext cx="1621589"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ADFFB18-6253-459B-A59A-8FEEBA778ABD}" type="TxLink">
            <a:rPr lang="en-US" sz="2500" b="0" i="0" u="none" strike="noStrike">
              <a:solidFill>
                <a:schemeClr val="bg1"/>
              </a:solidFill>
              <a:latin typeface="Aptos Narrow"/>
              <a:ea typeface="Tahoma" panose="020B0604030504040204" pitchFamily="34" charset="0"/>
              <a:cs typeface="Calibri" panose="020F0502020204030204" pitchFamily="34" charset="0"/>
            </a:rPr>
            <a:pPr marL="0" indent="0" algn="r"/>
            <a:t> $860,520 </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157479</xdr:colOff>
      <xdr:row>6</xdr:row>
      <xdr:rowOff>85250</xdr:rowOff>
    </xdr:from>
    <xdr:to>
      <xdr:col>14</xdr:col>
      <xdr:colOff>226695</xdr:colOff>
      <xdr:row>9</xdr:row>
      <xdr:rowOff>178966</xdr:rowOff>
    </xdr:to>
    <xdr:graphicFrame macro="">
      <xdr:nvGraphicFramePr>
        <xdr:cNvPr id="47" name="Chart 46">
          <a:extLst>
            <a:ext uri="{FF2B5EF4-FFF2-40B4-BE49-F238E27FC236}">
              <a16:creationId xmlns:a16="http://schemas.microsoft.com/office/drawing/2014/main" id="{FDFE7ACE-AA46-4912-A789-8065ACA50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402908</xdr:colOff>
      <xdr:row>7</xdr:row>
      <xdr:rowOff>81440</xdr:rowOff>
    </xdr:from>
    <xdr:to>
      <xdr:col>15</xdr:col>
      <xdr:colOff>69966</xdr:colOff>
      <xdr:row>9</xdr:row>
      <xdr:rowOff>169070</xdr:rowOff>
    </xdr:to>
    <xdr:sp macro="" textlink="Processing!O3">
      <xdr:nvSpPr>
        <xdr:cNvPr id="48" name="TextBox 47">
          <a:extLst>
            <a:ext uri="{FF2B5EF4-FFF2-40B4-BE49-F238E27FC236}">
              <a16:creationId xmlns:a16="http://schemas.microsoft.com/office/drawing/2014/main" id="{2EBF30AC-7155-4580-B4EE-E541EDD3CE1E}"/>
            </a:ext>
          </a:extLst>
        </xdr:cNvPr>
        <xdr:cNvSpPr txBox="1"/>
      </xdr:nvSpPr>
      <xdr:spPr>
        <a:xfrm>
          <a:off x="8141971" y="1414940"/>
          <a:ext cx="857683"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C15907C-02CC-4033-9E1F-2A395959F14D}" type="TxLink">
            <a:rPr lang="en-US" sz="1800" b="0" i="0" u="none" strike="noStrike">
              <a:solidFill>
                <a:schemeClr val="bg1"/>
              </a:solidFill>
              <a:latin typeface="Aptos Narrow"/>
              <a:ea typeface="Tahoma" panose="020B0604030504040204" pitchFamily="34" charset="0"/>
              <a:cs typeface="Calibri" panose="020F0502020204030204" pitchFamily="34" charset="0"/>
            </a:rPr>
            <a:pPr marL="0" indent="0" algn="r"/>
            <a:t>54%</a:t>
          </a:fld>
          <a:endParaRPr lang="ru-RU" sz="40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506736</xdr:colOff>
      <xdr:row>6</xdr:row>
      <xdr:rowOff>111920</xdr:rowOff>
    </xdr:from>
    <xdr:to>
      <xdr:col>15</xdr:col>
      <xdr:colOff>252408</xdr:colOff>
      <xdr:row>8</xdr:row>
      <xdr:rowOff>81440</xdr:rowOff>
    </xdr:to>
    <xdr:sp macro="" textlink="Processing!N3">
      <xdr:nvSpPr>
        <xdr:cNvPr id="49" name="TextBox 48">
          <a:extLst>
            <a:ext uri="{FF2B5EF4-FFF2-40B4-BE49-F238E27FC236}">
              <a16:creationId xmlns:a16="http://schemas.microsoft.com/office/drawing/2014/main" id="{32F17227-4A94-42BF-8A6E-899330CB96C6}"/>
            </a:ext>
          </a:extLst>
        </xdr:cNvPr>
        <xdr:cNvSpPr txBox="1"/>
      </xdr:nvSpPr>
      <xdr:spPr>
        <a:xfrm>
          <a:off x="8245799" y="1254920"/>
          <a:ext cx="936297"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100" b="0" i="0" u="none" strike="noStrike">
              <a:solidFill>
                <a:schemeClr val="bg1"/>
              </a:solidFill>
              <a:latin typeface="Aptos Narrow"/>
            </a:rPr>
            <a:pPr algn="ctr"/>
            <a:t>Buyers</a:t>
          </a:fld>
          <a:endParaRPr lang="ru-RU" sz="1800" b="0">
            <a:solidFill>
              <a:schemeClr val="bg1"/>
            </a:solidFill>
          </a:endParaRPr>
        </a:p>
      </xdr:txBody>
    </xdr:sp>
    <xdr:clientData/>
  </xdr:twoCellAnchor>
  <xdr:twoCellAnchor>
    <xdr:from>
      <xdr:col>17</xdr:col>
      <xdr:colOff>216223</xdr:colOff>
      <xdr:row>7</xdr:row>
      <xdr:rowOff>104300</xdr:rowOff>
    </xdr:from>
    <xdr:to>
      <xdr:col>18</xdr:col>
      <xdr:colOff>542921</xdr:colOff>
      <xdr:row>9</xdr:row>
      <xdr:rowOff>73820</xdr:rowOff>
    </xdr:to>
    <xdr:sp macro="" textlink="Processing!P16">
      <xdr:nvSpPr>
        <xdr:cNvPr id="50" name="TextBox 49">
          <a:extLst>
            <a:ext uri="{FF2B5EF4-FFF2-40B4-BE49-F238E27FC236}">
              <a16:creationId xmlns:a16="http://schemas.microsoft.com/office/drawing/2014/main" id="{0BA6B4DE-647E-45B8-BC2C-90B23CCDBE66}"/>
            </a:ext>
          </a:extLst>
        </xdr:cNvPr>
        <xdr:cNvSpPr txBox="1"/>
      </xdr:nvSpPr>
      <xdr:spPr>
        <a:xfrm>
          <a:off x="10336536" y="1437800"/>
          <a:ext cx="922010"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FAEFD7-847C-430E-8A5E-E99B75D07DB6}" type="TxLink">
            <a:rPr lang="en-US" sz="1200" b="0" i="0" u="none" strike="noStrike">
              <a:solidFill>
                <a:schemeClr val="bg1"/>
              </a:solidFill>
              <a:latin typeface="Aptos Narrow"/>
            </a:rPr>
            <a:pPr algn="ctr"/>
            <a:t>Advert</a:t>
          </a:fld>
          <a:endParaRPr lang="ru-RU" sz="2000" b="0">
            <a:solidFill>
              <a:schemeClr val="bg1"/>
            </a:solidFill>
          </a:endParaRPr>
        </a:p>
      </xdr:txBody>
    </xdr:sp>
    <xdr:clientData/>
  </xdr:twoCellAnchor>
  <xdr:twoCellAnchor>
    <xdr:from>
      <xdr:col>17</xdr:col>
      <xdr:colOff>208603</xdr:colOff>
      <xdr:row>6</xdr:row>
      <xdr:rowOff>111920</xdr:rowOff>
    </xdr:from>
    <xdr:to>
      <xdr:col>18</xdr:col>
      <xdr:colOff>535301</xdr:colOff>
      <xdr:row>8</xdr:row>
      <xdr:rowOff>81440</xdr:rowOff>
    </xdr:to>
    <xdr:sp macro="" textlink="Processing!O16">
      <xdr:nvSpPr>
        <xdr:cNvPr id="51" name="TextBox 50">
          <a:extLst>
            <a:ext uri="{FF2B5EF4-FFF2-40B4-BE49-F238E27FC236}">
              <a16:creationId xmlns:a16="http://schemas.microsoft.com/office/drawing/2014/main" id="{94E7CCA3-A4A7-4B50-B192-C3662071F0B5}"/>
            </a:ext>
          </a:extLst>
        </xdr:cNvPr>
        <xdr:cNvSpPr txBox="1"/>
      </xdr:nvSpPr>
      <xdr:spPr>
        <a:xfrm>
          <a:off x="10328916" y="1254920"/>
          <a:ext cx="922010"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74C60A-4DF8-41DD-857F-ABA7ADB1B3ED}" type="TxLink">
            <a:rPr lang="en-US" sz="1100" b="0" i="0" u="none" strike="noStrike">
              <a:solidFill>
                <a:schemeClr val="bg1"/>
              </a:solidFill>
              <a:latin typeface="Aptos Narrow"/>
            </a:rPr>
            <a:pPr algn="ctr"/>
            <a:t>Tasks</a:t>
          </a:fld>
          <a:endParaRPr lang="ru-RU" sz="1800" b="0">
            <a:solidFill>
              <a:schemeClr val="bg1"/>
            </a:solidFill>
          </a:endParaRPr>
        </a:p>
      </xdr:txBody>
    </xdr:sp>
    <xdr:clientData/>
  </xdr:twoCellAnchor>
  <xdr:twoCellAnchor>
    <xdr:from>
      <xdr:col>21</xdr:col>
      <xdr:colOff>36195</xdr:colOff>
      <xdr:row>13</xdr:row>
      <xdr:rowOff>70010</xdr:rowOff>
    </xdr:from>
    <xdr:to>
      <xdr:col>21</xdr:col>
      <xdr:colOff>173355</xdr:colOff>
      <xdr:row>14</xdr:row>
      <xdr:rowOff>24290</xdr:rowOff>
    </xdr:to>
    <xdr:sp macro="" textlink="">
      <xdr:nvSpPr>
        <xdr:cNvPr id="56" name="Oval 55">
          <a:extLst>
            <a:ext uri="{FF2B5EF4-FFF2-40B4-BE49-F238E27FC236}">
              <a16:creationId xmlns:a16="http://schemas.microsoft.com/office/drawing/2014/main" id="{146C2101-89D6-4A8C-A789-49C64F326E9F}"/>
            </a:ext>
          </a:extLst>
        </xdr:cNvPr>
        <xdr:cNvSpPr/>
      </xdr:nvSpPr>
      <xdr:spPr>
        <a:xfrm>
          <a:off x="12537758" y="2546510"/>
          <a:ext cx="137160" cy="144780"/>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21</xdr:col>
      <xdr:colOff>169545</xdr:colOff>
      <xdr:row>12</xdr:row>
      <xdr:rowOff>165260</xdr:rowOff>
    </xdr:from>
    <xdr:to>
      <xdr:col>22</xdr:col>
      <xdr:colOff>180976</xdr:colOff>
      <xdr:row>14</xdr:row>
      <xdr:rowOff>134780</xdr:rowOff>
    </xdr:to>
    <xdr:sp macro="" textlink="Processing!N12">
      <xdr:nvSpPr>
        <xdr:cNvPr id="57" name="TextBox 56">
          <a:extLst>
            <a:ext uri="{FF2B5EF4-FFF2-40B4-BE49-F238E27FC236}">
              <a16:creationId xmlns:a16="http://schemas.microsoft.com/office/drawing/2014/main" id="{CDB05A9B-5212-4F2C-96A7-C51A42B2010A}"/>
            </a:ext>
          </a:extLst>
        </xdr:cNvPr>
        <xdr:cNvSpPr txBox="1"/>
      </xdr:nvSpPr>
      <xdr:spPr>
        <a:xfrm>
          <a:off x="12671108" y="2451260"/>
          <a:ext cx="60674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1AB4450-48F0-4A64-A330-DE1C5421B5DC}"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20</xdr:col>
      <xdr:colOff>479108</xdr:colOff>
      <xdr:row>13</xdr:row>
      <xdr:rowOff>142400</xdr:rowOff>
    </xdr:from>
    <xdr:to>
      <xdr:col>22</xdr:col>
      <xdr:colOff>146167</xdr:colOff>
      <xdr:row>16</xdr:row>
      <xdr:rowOff>31910</xdr:rowOff>
    </xdr:to>
    <xdr:sp macro="" textlink="Processing!O2">
      <xdr:nvSpPr>
        <xdr:cNvPr id="58" name="TextBox 57">
          <a:extLst>
            <a:ext uri="{FF2B5EF4-FFF2-40B4-BE49-F238E27FC236}">
              <a16:creationId xmlns:a16="http://schemas.microsoft.com/office/drawing/2014/main" id="{660656CA-FFC3-48B5-A1B4-46E0715AB438}"/>
            </a:ext>
          </a:extLst>
        </xdr:cNvPr>
        <xdr:cNvSpPr txBox="1"/>
      </xdr:nvSpPr>
      <xdr:spPr>
        <a:xfrm>
          <a:off x="12385358" y="2618900"/>
          <a:ext cx="857684" cy="461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E21FBE3-341C-4637-8BDD-9B35C940AA80}" type="TxLink">
            <a:rPr lang="en-US" sz="1800" b="0" i="0" u="none" strike="noStrike">
              <a:solidFill>
                <a:srgbClr val="000000"/>
              </a:solidFill>
              <a:latin typeface="Aptos Narrow"/>
              <a:ea typeface="Tahoma" panose="020B0604030504040204" pitchFamily="34" charset="0"/>
              <a:cs typeface="Calibri" panose="020F0502020204030204" pitchFamily="34" charset="0"/>
            </a:rPr>
            <a:pPr marL="0" indent="0" algn="r"/>
            <a:t>16%</a:t>
          </a:fld>
          <a:endParaRPr lang="ru-RU" sz="32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editAs="oneCell">
    <xdr:from>
      <xdr:col>4</xdr:col>
      <xdr:colOff>219076</xdr:colOff>
      <xdr:row>27</xdr:row>
      <xdr:rowOff>24290</xdr:rowOff>
    </xdr:from>
    <xdr:to>
      <xdr:col>7</xdr:col>
      <xdr:colOff>433388</xdr:colOff>
      <xdr:row>29</xdr:row>
      <xdr:rowOff>85250</xdr:rowOff>
    </xdr:to>
    <mc:AlternateContent xmlns:mc="http://schemas.openxmlformats.org/markup-compatibility/2006">
      <mc:Choice xmlns:a14="http://schemas.microsoft.com/office/drawing/2010/main" Requires="a14">
        <xdr:graphicFrame macro="">
          <xdr:nvGraphicFramePr>
            <xdr:cNvPr id="59" name="Year 5">
              <a:extLst>
                <a:ext uri="{FF2B5EF4-FFF2-40B4-BE49-F238E27FC236}">
                  <a16:creationId xmlns:a16="http://schemas.microsoft.com/office/drawing/2014/main" id="{F22D7129-FF8E-4898-9BA9-78BD0CCE42B9}"/>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dr:sp macro="" textlink="">
          <xdr:nvSpPr>
            <xdr:cNvPr id="0" name=""/>
            <xdr:cNvSpPr>
              <a:spLocks noTextEdit="1"/>
            </xdr:cNvSpPr>
          </xdr:nvSpPr>
          <xdr:spPr>
            <a:xfrm>
              <a:off x="2600326" y="5167790"/>
              <a:ext cx="2000250" cy="4419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219076</xdr:colOff>
      <xdr:row>29</xdr:row>
      <xdr:rowOff>62390</xdr:rowOff>
    </xdr:from>
    <xdr:to>
      <xdr:col>7</xdr:col>
      <xdr:colOff>433388</xdr:colOff>
      <xdr:row>36</xdr:row>
      <xdr:rowOff>62390</xdr:rowOff>
    </xdr:to>
    <mc:AlternateContent xmlns:mc="http://schemas.openxmlformats.org/markup-compatibility/2006">
      <mc:Choice xmlns:a14="http://schemas.microsoft.com/office/drawing/2010/main" Requires="a14">
        <xdr:graphicFrame macro="">
          <xdr:nvGraphicFramePr>
            <xdr:cNvPr id="60" name="Month 10">
              <a:extLst>
                <a:ext uri="{FF2B5EF4-FFF2-40B4-BE49-F238E27FC236}">
                  <a16:creationId xmlns:a16="http://schemas.microsoft.com/office/drawing/2014/main" id="{87D3384D-D0A6-4E35-AAC2-6C4A01C52BF2}"/>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dr:sp macro="" textlink="">
          <xdr:nvSpPr>
            <xdr:cNvPr id="0" name=""/>
            <xdr:cNvSpPr>
              <a:spLocks noTextEdit="1"/>
            </xdr:cNvSpPr>
          </xdr:nvSpPr>
          <xdr:spPr>
            <a:xfrm>
              <a:off x="2600326" y="5586890"/>
              <a:ext cx="2000250" cy="1333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396002</xdr:colOff>
      <xdr:row>13</xdr:row>
      <xdr:rowOff>142400</xdr:rowOff>
    </xdr:from>
    <xdr:to>
      <xdr:col>7</xdr:col>
      <xdr:colOff>509588</xdr:colOff>
      <xdr:row>15</xdr:row>
      <xdr:rowOff>104300</xdr:rowOff>
    </xdr:to>
    <xdr:grpSp>
      <xdr:nvGrpSpPr>
        <xdr:cNvPr id="127" name="Group 126">
          <a:hlinkClick xmlns:r="http://schemas.openxmlformats.org/officeDocument/2006/relationships" r:id="rId15"/>
          <a:extLst>
            <a:ext uri="{FF2B5EF4-FFF2-40B4-BE49-F238E27FC236}">
              <a16:creationId xmlns:a16="http://schemas.microsoft.com/office/drawing/2014/main" id="{9161E7A4-2DEA-D318-5778-4A4D7E55AEBA}"/>
            </a:ext>
          </a:extLst>
        </xdr:cNvPr>
        <xdr:cNvGrpSpPr/>
      </xdr:nvGrpSpPr>
      <xdr:grpSpPr>
        <a:xfrm>
          <a:off x="2777252" y="2618900"/>
          <a:ext cx="1899524" cy="342900"/>
          <a:chOff x="1258014" y="2388870"/>
          <a:chExt cx="1942386" cy="335280"/>
        </a:xfrm>
      </xdr:grpSpPr>
      <xdr:sp macro="" textlink="Processing!F1">
        <xdr:nvSpPr>
          <xdr:cNvPr id="19" name="TextBox 18">
            <a:extLst>
              <a:ext uri="{FF2B5EF4-FFF2-40B4-BE49-F238E27FC236}">
                <a16:creationId xmlns:a16="http://schemas.microsoft.com/office/drawing/2014/main" id="{B9BD09A3-B63F-44BF-9C0B-FF1F50A787C0}"/>
              </a:ext>
            </a:extLst>
          </xdr:cNvPr>
          <xdr:cNvSpPr txBox="1"/>
        </xdr:nvSpPr>
        <xdr:spPr>
          <a:xfrm>
            <a:off x="1516380" y="238887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64ADAC-359D-43FB-89D5-7AEFAFC2C917}" type="TxLink">
              <a:rPr lang="en-US" sz="1400" b="0">
                <a:solidFill>
                  <a:schemeClr val="bg1"/>
                </a:solidFill>
                <a:latin typeface="+mn-lt"/>
                <a:ea typeface="+mn-ea"/>
                <a:cs typeface="+mn-cs"/>
              </a:rPr>
              <a:pPr marL="0" indent="0"/>
              <a:t>Visitors &amp; Buyers</a:t>
            </a:fld>
            <a:endParaRPr lang="ru-RU" sz="1400" b="0">
              <a:solidFill>
                <a:schemeClr val="bg1"/>
              </a:solidFill>
              <a:latin typeface="+mn-lt"/>
              <a:ea typeface="+mn-ea"/>
              <a:cs typeface="+mn-cs"/>
            </a:endParaRPr>
          </a:p>
        </xdr:txBody>
      </xdr:sp>
      <xdr:grpSp>
        <xdr:nvGrpSpPr>
          <xdr:cNvPr id="61" name="Group 60">
            <a:extLst>
              <a:ext uri="{FF2B5EF4-FFF2-40B4-BE49-F238E27FC236}">
                <a16:creationId xmlns:a16="http://schemas.microsoft.com/office/drawing/2014/main" id="{60B59B9B-43AF-480D-A4C5-29DDF27EEA7E}"/>
              </a:ext>
            </a:extLst>
          </xdr:cNvPr>
          <xdr:cNvGrpSpPr/>
        </xdr:nvGrpSpPr>
        <xdr:grpSpPr>
          <a:xfrm>
            <a:off x="1258014" y="2392680"/>
            <a:ext cx="299291" cy="260755"/>
            <a:chOff x="6520543" y="3673855"/>
            <a:chExt cx="923590" cy="804672"/>
          </a:xfrm>
          <a:solidFill>
            <a:schemeClr val="bg1"/>
          </a:solidFill>
        </xdr:grpSpPr>
        <xdr:pic>
          <xdr:nvPicPr>
            <xdr:cNvPr id="62" name="Graphic 61" descr="User with solid fill">
              <a:extLst>
                <a:ext uri="{FF2B5EF4-FFF2-40B4-BE49-F238E27FC236}">
                  <a16:creationId xmlns:a16="http://schemas.microsoft.com/office/drawing/2014/main" id="{F9BDE3AA-AE68-47AB-AB6B-61242C49D17E}"/>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639461" y="3673855"/>
              <a:ext cx="804672" cy="804672"/>
            </a:xfrm>
            <a:prstGeom prst="rect">
              <a:avLst/>
            </a:prstGeom>
          </xdr:spPr>
        </xdr:pic>
        <xdr:grpSp>
          <xdr:nvGrpSpPr>
            <xdr:cNvPr id="63" name="Graphic 15" descr="User with solid fill">
              <a:extLst>
                <a:ext uri="{FF2B5EF4-FFF2-40B4-BE49-F238E27FC236}">
                  <a16:creationId xmlns:a16="http://schemas.microsoft.com/office/drawing/2014/main" id="{5AE81ACD-6E0C-7480-117A-BBCEEA937101}"/>
                </a:ext>
              </a:extLst>
            </xdr:cNvPr>
            <xdr:cNvGrpSpPr/>
          </xdr:nvGrpSpPr>
          <xdr:grpSpPr>
            <a:xfrm>
              <a:off x="6520543" y="3801837"/>
              <a:ext cx="609600" cy="604156"/>
              <a:chOff x="8164286" y="3867151"/>
              <a:chExt cx="609600" cy="604156"/>
            </a:xfrm>
            <a:grpFill/>
          </xdr:grpSpPr>
          <xdr:sp macro="" textlink="">
            <xdr:nvSpPr>
              <xdr:cNvPr id="64" name="Freeform: Shape 63">
                <a:extLst>
                  <a:ext uri="{FF2B5EF4-FFF2-40B4-BE49-F238E27FC236}">
                    <a16:creationId xmlns:a16="http://schemas.microsoft.com/office/drawing/2014/main" id="{3116B5B4-FDEC-6613-6E93-6BD8B9006CD8}"/>
                  </a:ext>
                </a:extLst>
              </xdr:cNvPr>
              <xdr:cNvSpPr/>
            </xdr:nvSpPr>
            <xdr:spPr>
              <a:xfrm>
                <a:off x="8316686" y="3867151"/>
                <a:ext cx="304800" cy="304800"/>
              </a:xfrm>
              <a:custGeom>
                <a:avLst/>
                <a:gdLst>
                  <a:gd name="connsiteX0" fmla="*/ 304800 w 304800"/>
                  <a:gd name="connsiteY0" fmla="*/ 152400 h 304800"/>
                  <a:gd name="connsiteX1" fmla="*/ 152400 w 304800"/>
                  <a:gd name="connsiteY1" fmla="*/ 304800 h 304800"/>
                  <a:gd name="connsiteX2" fmla="*/ 0 w 304800"/>
                  <a:gd name="connsiteY2" fmla="*/ 152400 h 304800"/>
                  <a:gd name="connsiteX3" fmla="*/ 152400 w 304800"/>
                  <a:gd name="connsiteY3" fmla="*/ 0 h 304800"/>
                  <a:gd name="connsiteX4" fmla="*/ 304800 w 304800"/>
                  <a:gd name="connsiteY4" fmla="*/ 152400 h 3048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4800" h="304800">
                    <a:moveTo>
                      <a:pt x="304800" y="152400"/>
                    </a:moveTo>
                    <a:cubicBezTo>
                      <a:pt x="304800" y="236568"/>
                      <a:pt x="236568" y="304800"/>
                      <a:pt x="152400" y="304800"/>
                    </a:cubicBezTo>
                    <a:cubicBezTo>
                      <a:pt x="68232" y="304800"/>
                      <a:pt x="0" y="236568"/>
                      <a:pt x="0" y="152400"/>
                    </a:cubicBezTo>
                    <a:cubicBezTo>
                      <a:pt x="0" y="68232"/>
                      <a:pt x="68232" y="0"/>
                      <a:pt x="152400" y="0"/>
                    </a:cubicBezTo>
                    <a:cubicBezTo>
                      <a:pt x="236568" y="0"/>
                      <a:pt x="304800" y="68232"/>
                      <a:pt x="304800" y="152400"/>
                    </a:cubicBezTo>
                    <a:close/>
                  </a:path>
                </a:pathLst>
              </a:custGeom>
              <a:grpFill/>
              <a:ln w="12700" cap="flat">
                <a:solidFill>
                  <a:srgbClr val="0B3F7C"/>
                </a:solidFill>
                <a:prstDash val="solid"/>
                <a:miter/>
              </a:ln>
            </xdr:spPr>
            <xdr:txBody>
              <a:bodyPr rtlCol="0" anchor="ctr"/>
              <a:lstStyle/>
              <a:p>
                <a:endParaRPr lang="ru-RU"/>
              </a:p>
            </xdr:txBody>
          </xdr:sp>
          <xdr:sp macro="" textlink="">
            <xdr:nvSpPr>
              <xdr:cNvPr id="65" name="Freeform: Shape 64">
                <a:extLst>
                  <a:ext uri="{FF2B5EF4-FFF2-40B4-BE49-F238E27FC236}">
                    <a16:creationId xmlns:a16="http://schemas.microsoft.com/office/drawing/2014/main" id="{919E1281-7F82-F606-675A-81680C05A979}"/>
                  </a:ext>
                </a:extLst>
              </xdr:cNvPr>
              <xdr:cNvSpPr/>
            </xdr:nvSpPr>
            <xdr:spPr>
              <a:xfrm>
                <a:off x="8164286" y="4166507"/>
                <a:ext cx="609600" cy="304800"/>
              </a:xfrm>
              <a:custGeom>
                <a:avLst/>
                <a:gdLst>
                  <a:gd name="connsiteX0" fmla="*/ 609600 w 609600"/>
                  <a:gd name="connsiteY0" fmla="*/ 304800 h 304800"/>
                  <a:gd name="connsiteX1" fmla="*/ 609600 w 609600"/>
                  <a:gd name="connsiteY1" fmla="*/ 152400 h 304800"/>
                  <a:gd name="connsiteX2" fmla="*/ 579120 w 609600"/>
                  <a:gd name="connsiteY2" fmla="*/ 91440 h 304800"/>
                  <a:gd name="connsiteX3" fmla="*/ 430530 w 609600"/>
                  <a:gd name="connsiteY3" fmla="*/ 19050 h 304800"/>
                  <a:gd name="connsiteX4" fmla="*/ 304800 w 609600"/>
                  <a:gd name="connsiteY4" fmla="*/ 0 h 304800"/>
                  <a:gd name="connsiteX5" fmla="*/ 179070 w 609600"/>
                  <a:gd name="connsiteY5" fmla="*/ 19050 h 304800"/>
                  <a:gd name="connsiteX6" fmla="*/ 30480 w 609600"/>
                  <a:gd name="connsiteY6" fmla="*/ 91440 h 304800"/>
                  <a:gd name="connsiteX7" fmla="*/ 0 w 609600"/>
                  <a:gd name="connsiteY7" fmla="*/ 152400 h 304800"/>
                  <a:gd name="connsiteX8" fmla="*/ 0 w 609600"/>
                  <a:gd name="connsiteY8" fmla="*/ 304800 h 304800"/>
                  <a:gd name="connsiteX9" fmla="*/ 609600 w 609600"/>
                  <a:gd name="connsiteY9" fmla="*/ 304800 h 304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304800">
                    <a:moveTo>
                      <a:pt x="609600" y="304800"/>
                    </a:moveTo>
                    <a:lnTo>
                      <a:pt x="609600" y="152400"/>
                    </a:lnTo>
                    <a:cubicBezTo>
                      <a:pt x="609600" y="129540"/>
                      <a:pt x="598170" y="106680"/>
                      <a:pt x="579120" y="91440"/>
                    </a:cubicBezTo>
                    <a:cubicBezTo>
                      <a:pt x="537210" y="57150"/>
                      <a:pt x="483870" y="34290"/>
                      <a:pt x="430530" y="19050"/>
                    </a:cubicBezTo>
                    <a:cubicBezTo>
                      <a:pt x="392430" y="7620"/>
                      <a:pt x="350520" y="0"/>
                      <a:pt x="304800" y="0"/>
                    </a:cubicBezTo>
                    <a:cubicBezTo>
                      <a:pt x="262890" y="0"/>
                      <a:pt x="220980" y="7620"/>
                      <a:pt x="179070" y="19050"/>
                    </a:cubicBezTo>
                    <a:cubicBezTo>
                      <a:pt x="125730" y="34290"/>
                      <a:pt x="72390" y="60960"/>
                      <a:pt x="30480" y="91440"/>
                    </a:cubicBezTo>
                    <a:cubicBezTo>
                      <a:pt x="11430" y="106680"/>
                      <a:pt x="0" y="129540"/>
                      <a:pt x="0" y="152400"/>
                    </a:cubicBezTo>
                    <a:lnTo>
                      <a:pt x="0" y="304800"/>
                    </a:lnTo>
                    <a:lnTo>
                      <a:pt x="609600" y="304800"/>
                    </a:lnTo>
                    <a:close/>
                  </a:path>
                </a:pathLst>
              </a:custGeom>
              <a:grpFill/>
              <a:ln w="12700" cap="flat">
                <a:solidFill>
                  <a:srgbClr val="0B3F7C"/>
                </a:solidFill>
                <a:prstDash val="solid"/>
                <a:miter/>
              </a:ln>
            </xdr:spPr>
            <xdr:txBody>
              <a:bodyPr rtlCol="0" anchor="ctr"/>
              <a:lstStyle/>
              <a:p>
                <a:endParaRPr lang="ru-RU"/>
              </a:p>
            </xdr:txBody>
          </xdr:sp>
        </xdr:grpSp>
      </xdr:grpSp>
    </xdr:grpSp>
    <xdr:clientData/>
  </xdr:twoCellAnchor>
  <xdr:twoCellAnchor>
    <xdr:from>
      <xdr:col>4</xdr:col>
      <xdr:colOff>441008</xdr:colOff>
      <xdr:row>16</xdr:row>
      <xdr:rowOff>153830</xdr:rowOff>
    </xdr:from>
    <xdr:to>
      <xdr:col>7</xdr:col>
      <xdr:colOff>509588</xdr:colOff>
      <xdr:row>18</xdr:row>
      <xdr:rowOff>115730</xdr:rowOff>
    </xdr:to>
    <xdr:grpSp>
      <xdr:nvGrpSpPr>
        <xdr:cNvPr id="128" name="Group 127">
          <a:hlinkClick xmlns:r="http://schemas.openxmlformats.org/officeDocument/2006/relationships" r:id="rId18"/>
          <a:extLst>
            <a:ext uri="{FF2B5EF4-FFF2-40B4-BE49-F238E27FC236}">
              <a16:creationId xmlns:a16="http://schemas.microsoft.com/office/drawing/2014/main" id="{EDF1AE08-64CF-AC90-B749-6286577EED7A}"/>
            </a:ext>
          </a:extLst>
        </xdr:cNvPr>
        <xdr:cNvGrpSpPr/>
      </xdr:nvGrpSpPr>
      <xdr:grpSpPr>
        <a:xfrm>
          <a:off x="2822258" y="3201830"/>
          <a:ext cx="1854518" cy="342900"/>
          <a:chOff x="1303020" y="2948940"/>
          <a:chExt cx="1897380" cy="335280"/>
        </a:xfrm>
      </xdr:grpSpPr>
      <xdr:sp macro="" textlink="Processing!N5">
        <xdr:nvSpPr>
          <xdr:cNvPr id="20" name="TextBox 19">
            <a:extLst>
              <a:ext uri="{FF2B5EF4-FFF2-40B4-BE49-F238E27FC236}">
                <a16:creationId xmlns:a16="http://schemas.microsoft.com/office/drawing/2014/main" id="{2E0C9F07-206C-4284-9065-63C03AA69F84}"/>
              </a:ext>
            </a:extLst>
          </xdr:cNvPr>
          <xdr:cNvSpPr txBox="1"/>
        </xdr:nvSpPr>
        <xdr:spPr>
          <a:xfrm>
            <a:off x="1516380" y="294894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009107-FB0F-46F8-BC8F-834375F6A070}" type="TxLink">
              <a:rPr lang="en-US" sz="1400" b="0">
                <a:solidFill>
                  <a:schemeClr val="bg1"/>
                </a:solidFill>
                <a:latin typeface="+mn-lt"/>
                <a:ea typeface="+mn-ea"/>
                <a:cs typeface="+mn-cs"/>
              </a:rPr>
              <a:pPr marL="0" indent="0"/>
              <a:t>Sales Funnel</a:t>
            </a:fld>
            <a:endParaRPr lang="ru-RU" sz="1400" b="0">
              <a:solidFill>
                <a:schemeClr val="bg1"/>
              </a:solidFill>
              <a:latin typeface="+mn-lt"/>
              <a:ea typeface="+mn-ea"/>
              <a:cs typeface="+mn-cs"/>
            </a:endParaRPr>
          </a:p>
        </xdr:txBody>
      </xdr:sp>
      <xdr:sp macro="" textlink="">
        <xdr:nvSpPr>
          <xdr:cNvPr id="66" name="Freeform: Shape 65">
            <a:extLst>
              <a:ext uri="{FF2B5EF4-FFF2-40B4-BE49-F238E27FC236}">
                <a16:creationId xmlns:a16="http://schemas.microsoft.com/office/drawing/2014/main" id="{DB2DDEEE-DB91-4A87-88A3-3A3545BCF591}"/>
              </a:ext>
            </a:extLst>
          </xdr:cNvPr>
          <xdr:cNvSpPr/>
        </xdr:nvSpPr>
        <xdr:spPr>
          <a:xfrm>
            <a:off x="1303020" y="3033607"/>
            <a:ext cx="198559" cy="143404"/>
          </a:xfrm>
          <a:custGeom>
            <a:avLst/>
            <a:gdLst>
              <a:gd name="connsiteX0" fmla="*/ 3313934 w 8036264"/>
              <a:gd name="connsiteY0" fmla="*/ 4614027 h 5638893"/>
              <a:gd name="connsiteX1" fmla="*/ 3835837 w 8036264"/>
              <a:gd name="connsiteY1" fmla="*/ 4614765 h 5638893"/>
              <a:gd name="connsiteX2" fmla="*/ 4188741 w 8036264"/>
              <a:gd name="connsiteY2" fmla="*/ 4614765 h 5638893"/>
              <a:gd name="connsiteX3" fmla="*/ 4710643 w 8036264"/>
              <a:gd name="connsiteY3" fmla="*/ 4614027 h 5638893"/>
              <a:gd name="connsiteX4" fmla="*/ 4846199 w 8036264"/>
              <a:gd name="connsiteY4" fmla="*/ 4929886 h 5638893"/>
              <a:gd name="connsiteX5" fmla="*/ 4463258 w 8036264"/>
              <a:gd name="connsiteY5" fmla="*/ 5495012 h 5638893"/>
              <a:gd name="connsiteX6" fmla="*/ 4200018 w 8036264"/>
              <a:gd name="connsiteY6" fmla="*/ 5638893 h 5638893"/>
              <a:gd name="connsiteX7" fmla="*/ 4199767 w 8036264"/>
              <a:gd name="connsiteY7" fmla="*/ 5638893 h 5638893"/>
              <a:gd name="connsiteX8" fmla="*/ 4012614 w 8036264"/>
              <a:gd name="connsiteY8" fmla="*/ 5638893 h 5638893"/>
              <a:gd name="connsiteX9" fmla="*/ 4011963 w 8036264"/>
              <a:gd name="connsiteY9" fmla="*/ 5638893 h 5638893"/>
              <a:gd name="connsiteX10" fmla="*/ 3824559 w 8036264"/>
              <a:gd name="connsiteY10" fmla="*/ 5638893 h 5638893"/>
              <a:gd name="connsiteX11" fmla="*/ 3743817 w 8036264"/>
              <a:gd name="connsiteY11" fmla="*/ 5638893 h 5638893"/>
              <a:gd name="connsiteX12" fmla="*/ 3743817 w 8036264"/>
              <a:gd name="connsiteY12" fmla="*/ 5634901 h 5638893"/>
              <a:gd name="connsiteX13" fmla="*/ 3691623 w 8036264"/>
              <a:gd name="connsiteY13" fmla="*/ 5623215 h 5638893"/>
              <a:gd name="connsiteX14" fmla="*/ 3561319 w 8036264"/>
              <a:gd name="connsiteY14" fmla="*/ 5495012 h 5638893"/>
              <a:gd name="connsiteX15" fmla="*/ 3178378 w 8036264"/>
              <a:gd name="connsiteY15" fmla="*/ 4929886 h 5638893"/>
              <a:gd name="connsiteX16" fmla="*/ 3313934 w 8036264"/>
              <a:gd name="connsiteY16" fmla="*/ 4614027 h 5638893"/>
              <a:gd name="connsiteX17" fmla="*/ 2520924 w 8036264"/>
              <a:gd name="connsiteY17" fmla="*/ 3460520 h 5638893"/>
              <a:gd name="connsiteX18" fmla="*/ 4011963 w 8036264"/>
              <a:gd name="connsiteY18" fmla="*/ 3462627 h 5638893"/>
              <a:gd name="connsiteX19" fmla="*/ 5503001 w 8036264"/>
              <a:gd name="connsiteY19" fmla="*/ 3460520 h 5638893"/>
              <a:gd name="connsiteX20" fmla="*/ 5638557 w 8036264"/>
              <a:gd name="connsiteY20" fmla="*/ 3776379 h 5638893"/>
              <a:gd name="connsiteX21" fmla="*/ 5255616 w 8036264"/>
              <a:gd name="connsiteY21" fmla="*/ 4341505 h 5638893"/>
              <a:gd name="connsiteX22" fmla="*/ 4992376 w 8036264"/>
              <a:gd name="connsiteY22" fmla="*/ 4485386 h 5638893"/>
              <a:gd name="connsiteX23" fmla="*/ 4011963 w 8036264"/>
              <a:gd name="connsiteY23" fmla="*/ 4485386 h 5638893"/>
              <a:gd name="connsiteX24" fmla="*/ 4011962 w 8036264"/>
              <a:gd name="connsiteY24" fmla="*/ 4485386 h 5638893"/>
              <a:gd name="connsiteX25" fmla="*/ 3031549 w 8036264"/>
              <a:gd name="connsiteY25" fmla="*/ 4485386 h 5638893"/>
              <a:gd name="connsiteX26" fmla="*/ 2768309 w 8036264"/>
              <a:gd name="connsiteY26" fmla="*/ 4341505 h 5638893"/>
              <a:gd name="connsiteX27" fmla="*/ 2385368 w 8036264"/>
              <a:gd name="connsiteY27" fmla="*/ 3776379 h 5638893"/>
              <a:gd name="connsiteX28" fmla="*/ 2520924 w 8036264"/>
              <a:gd name="connsiteY28" fmla="*/ 3460520 h 5638893"/>
              <a:gd name="connsiteX29" fmla="*/ 1755043 w 8036264"/>
              <a:gd name="connsiteY29" fmla="*/ 2307013 h 5638893"/>
              <a:gd name="connsiteX30" fmla="*/ 2777502 w 8036264"/>
              <a:gd name="connsiteY30" fmla="*/ 2308459 h 5638893"/>
              <a:gd name="connsiteX31" fmla="*/ 2777502 w 8036264"/>
              <a:gd name="connsiteY31" fmla="*/ 2307751 h 5638893"/>
              <a:gd name="connsiteX32" fmla="*/ 5753041 w 8036264"/>
              <a:gd name="connsiteY32" fmla="*/ 2307751 h 5638893"/>
              <a:gd name="connsiteX33" fmla="*/ 5753041 w 8036264"/>
              <a:gd name="connsiteY33" fmla="*/ 2307760 h 5638893"/>
              <a:gd name="connsiteX34" fmla="*/ 6281103 w 8036264"/>
              <a:gd name="connsiteY34" fmla="*/ 2307013 h 5638893"/>
              <a:gd name="connsiteX35" fmla="*/ 6416659 w 8036264"/>
              <a:gd name="connsiteY35" fmla="*/ 2622872 h 5638893"/>
              <a:gd name="connsiteX36" fmla="*/ 6033718 w 8036264"/>
              <a:gd name="connsiteY36" fmla="*/ 3187997 h 5638893"/>
              <a:gd name="connsiteX37" fmla="*/ 5770478 w 8036264"/>
              <a:gd name="connsiteY37" fmla="*/ 3331879 h 5638893"/>
              <a:gd name="connsiteX38" fmla="*/ 5753041 w 8036264"/>
              <a:gd name="connsiteY38" fmla="*/ 3331879 h 5638893"/>
              <a:gd name="connsiteX39" fmla="*/ 4024184 w 8036264"/>
              <a:gd name="connsiteY39" fmla="*/ 3331879 h 5638893"/>
              <a:gd name="connsiteX40" fmla="*/ 4011962 w 8036264"/>
              <a:gd name="connsiteY40" fmla="*/ 3331879 h 5638893"/>
              <a:gd name="connsiteX41" fmla="*/ 2777502 w 8036264"/>
              <a:gd name="connsiteY41" fmla="*/ 3331879 h 5638893"/>
              <a:gd name="connsiteX42" fmla="*/ 2265668 w 8036264"/>
              <a:gd name="connsiteY42" fmla="*/ 3331879 h 5638893"/>
              <a:gd name="connsiteX43" fmla="*/ 2002428 w 8036264"/>
              <a:gd name="connsiteY43" fmla="*/ 3187997 h 5638893"/>
              <a:gd name="connsiteX44" fmla="*/ 1619487 w 8036264"/>
              <a:gd name="connsiteY44" fmla="*/ 2622872 h 5638893"/>
              <a:gd name="connsiteX45" fmla="*/ 1755043 w 8036264"/>
              <a:gd name="connsiteY45" fmla="*/ 2307013 h 5638893"/>
              <a:gd name="connsiteX46" fmla="*/ 7077664 w 8036264"/>
              <a:gd name="connsiteY46" fmla="*/ 1153507 h 5638893"/>
              <a:gd name="connsiteX47" fmla="*/ 7213220 w 8036264"/>
              <a:gd name="connsiteY47" fmla="*/ 1469365 h 5638893"/>
              <a:gd name="connsiteX48" fmla="*/ 6830279 w 8036264"/>
              <a:gd name="connsiteY48" fmla="*/ 2034490 h 5638893"/>
              <a:gd name="connsiteX49" fmla="*/ 6567039 w 8036264"/>
              <a:gd name="connsiteY49" fmla="*/ 2178372 h 5638893"/>
              <a:gd name="connsiteX50" fmla="*/ 5753041 w 8036264"/>
              <a:gd name="connsiteY50" fmla="*/ 2178372 h 5638893"/>
              <a:gd name="connsiteX51" fmla="*/ 4280935 w 8036264"/>
              <a:gd name="connsiteY51" fmla="*/ 2178372 h 5638893"/>
              <a:gd name="connsiteX52" fmla="*/ 3757860 w 8036264"/>
              <a:gd name="connsiteY52" fmla="*/ 2178372 h 5638893"/>
              <a:gd name="connsiteX53" fmla="*/ 2777502 w 8036264"/>
              <a:gd name="connsiteY53" fmla="*/ 2178372 h 5638893"/>
              <a:gd name="connsiteX54" fmla="*/ 1471756 w 8036264"/>
              <a:gd name="connsiteY54" fmla="*/ 2178372 h 5638893"/>
              <a:gd name="connsiteX55" fmla="*/ 1208516 w 8036264"/>
              <a:gd name="connsiteY55" fmla="*/ 2034490 h 5638893"/>
              <a:gd name="connsiteX56" fmla="*/ 825575 w 8036264"/>
              <a:gd name="connsiteY56" fmla="*/ 1469365 h 5638893"/>
              <a:gd name="connsiteX57" fmla="*/ 961132 w 8036264"/>
              <a:gd name="connsiteY57" fmla="*/ 1153507 h 5638893"/>
              <a:gd name="connsiteX58" fmla="*/ 2777502 w 8036264"/>
              <a:gd name="connsiteY58" fmla="*/ 1156074 h 5638893"/>
              <a:gd name="connsiteX59" fmla="*/ 2777502 w 8036264"/>
              <a:gd name="connsiteY59" fmla="*/ 1154244 h 5638893"/>
              <a:gd name="connsiteX60" fmla="*/ 5753041 w 8036264"/>
              <a:gd name="connsiteY60" fmla="*/ 1154244 h 5638893"/>
              <a:gd name="connsiteX61" fmla="*/ 5753041 w 8036264"/>
              <a:gd name="connsiteY61" fmla="*/ 1155379 h 5638893"/>
              <a:gd name="connsiteX62" fmla="*/ 7857453 w 8036264"/>
              <a:gd name="connsiteY62" fmla="*/ 0 h 5638893"/>
              <a:gd name="connsiteX63" fmla="*/ 7993009 w 8036264"/>
              <a:gd name="connsiteY63" fmla="*/ 315858 h 5638893"/>
              <a:gd name="connsiteX64" fmla="*/ 7610068 w 8036264"/>
              <a:gd name="connsiteY64" fmla="*/ 880984 h 5638893"/>
              <a:gd name="connsiteX65" fmla="*/ 7346828 w 8036264"/>
              <a:gd name="connsiteY65" fmla="*/ 1024866 h 5638893"/>
              <a:gd name="connsiteX66" fmla="*/ 5060724 w 8036264"/>
              <a:gd name="connsiteY66" fmla="*/ 1024866 h 5638893"/>
              <a:gd name="connsiteX67" fmla="*/ 5060724 w 8036264"/>
              <a:gd name="connsiteY67" fmla="*/ 1024865 h 5638893"/>
              <a:gd name="connsiteX68" fmla="*/ 2975540 w 8036264"/>
              <a:gd name="connsiteY68" fmla="*/ 1024865 h 5638893"/>
              <a:gd name="connsiteX69" fmla="*/ 2975540 w 8036264"/>
              <a:gd name="connsiteY69" fmla="*/ 1024866 h 5638893"/>
              <a:gd name="connsiteX70" fmla="*/ 689436 w 8036264"/>
              <a:gd name="connsiteY70" fmla="*/ 1024866 h 5638893"/>
              <a:gd name="connsiteX71" fmla="*/ 426196 w 8036264"/>
              <a:gd name="connsiteY71" fmla="*/ 880984 h 5638893"/>
              <a:gd name="connsiteX72" fmla="*/ 43255 w 8036264"/>
              <a:gd name="connsiteY72" fmla="*/ 315858 h 5638893"/>
              <a:gd name="connsiteX73" fmla="*/ 178812 w 8036264"/>
              <a:gd name="connsiteY73" fmla="*/ 0 h 5638893"/>
              <a:gd name="connsiteX74" fmla="*/ 2777502 w 8036264"/>
              <a:gd name="connsiteY74" fmla="*/ 3673 h 5638893"/>
              <a:gd name="connsiteX75" fmla="*/ 2777502 w 8036264"/>
              <a:gd name="connsiteY75" fmla="*/ 737 h 5638893"/>
              <a:gd name="connsiteX76" fmla="*/ 5753041 w 8036264"/>
              <a:gd name="connsiteY76" fmla="*/ 737 h 5638893"/>
              <a:gd name="connsiteX77" fmla="*/ 5753041 w 8036264"/>
              <a:gd name="connsiteY77" fmla="*/ 2974 h 56388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Lst>
            <a:rect l="l" t="t" r="r" b="b"/>
            <a:pathLst>
              <a:path w="8036264" h="5638893">
                <a:moveTo>
                  <a:pt x="3313934" y="4614027"/>
                </a:moveTo>
                <a:lnTo>
                  <a:pt x="3835837" y="4614765"/>
                </a:lnTo>
                <a:lnTo>
                  <a:pt x="4188741" y="4614765"/>
                </a:lnTo>
                <a:lnTo>
                  <a:pt x="4710643" y="4614027"/>
                </a:lnTo>
                <a:cubicBezTo>
                  <a:pt x="4813183" y="4614685"/>
                  <a:pt x="4964646" y="4735764"/>
                  <a:pt x="4846199" y="4929886"/>
                </a:cubicBezTo>
                <a:lnTo>
                  <a:pt x="4463258" y="5495012"/>
                </a:lnTo>
                <a:cubicBezTo>
                  <a:pt x="4363236" y="5646361"/>
                  <a:pt x="4303549" y="5637577"/>
                  <a:pt x="4200018" y="5638893"/>
                </a:cubicBezTo>
                <a:lnTo>
                  <a:pt x="4199767" y="5638893"/>
                </a:lnTo>
                <a:lnTo>
                  <a:pt x="4012614" y="5638893"/>
                </a:lnTo>
                <a:lnTo>
                  <a:pt x="4011963" y="5638893"/>
                </a:lnTo>
                <a:lnTo>
                  <a:pt x="3824559" y="5638893"/>
                </a:lnTo>
                <a:lnTo>
                  <a:pt x="3743817" y="5638893"/>
                </a:lnTo>
                <a:lnTo>
                  <a:pt x="3743817" y="5634901"/>
                </a:lnTo>
                <a:lnTo>
                  <a:pt x="3691623" y="5623215"/>
                </a:lnTo>
                <a:cubicBezTo>
                  <a:pt x="3651257" y="5606328"/>
                  <a:pt x="3611330" y="5570687"/>
                  <a:pt x="3561319" y="5495012"/>
                </a:cubicBezTo>
                <a:lnTo>
                  <a:pt x="3178378" y="4929886"/>
                </a:lnTo>
                <a:cubicBezTo>
                  <a:pt x="3059931" y="4735764"/>
                  <a:pt x="3211394" y="4614685"/>
                  <a:pt x="3313934" y="4614027"/>
                </a:cubicBezTo>
                <a:close/>
                <a:moveTo>
                  <a:pt x="2520924" y="3460520"/>
                </a:moveTo>
                <a:lnTo>
                  <a:pt x="4011963" y="3462627"/>
                </a:lnTo>
                <a:lnTo>
                  <a:pt x="5503001" y="3460520"/>
                </a:lnTo>
                <a:cubicBezTo>
                  <a:pt x="5605541" y="3461178"/>
                  <a:pt x="5757004" y="3582257"/>
                  <a:pt x="5638557" y="3776379"/>
                </a:cubicBezTo>
                <a:lnTo>
                  <a:pt x="5255616" y="4341505"/>
                </a:lnTo>
                <a:cubicBezTo>
                  <a:pt x="5155594" y="4492854"/>
                  <a:pt x="5095907" y="4484070"/>
                  <a:pt x="4992376" y="4485386"/>
                </a:cubicBezTo>
                <a:lnTo>
                  <a:pt x="4011963" y="4485386"/>
                </a:lnTo>
                <a:lnTo>
                  <a:pt x="4011962" y="4485386"/>
                </a:lnTo>
                <a:lnTo>
                  <a:pt x="3031549" y="4485386"/>
                </a:lnTo>
                <a:cubicBezTo>
                  <a:pt x="2928018" y="4484070"/>
                  <a:pt x="2868331" y="4492854"/>
                  <a:pt x="2768309" y="4341505"/>
                </a:cubicBezTo>
                <a:lnTo>
                  <a:pt x="2385368" y="3776379"/>
                </a:lnTo>
                <a:cubicBezTo>
                  <a:pt x="2266921" y="3582257"/>
                  <a:pt x="2418384" y="3461178"/>
                  <a:pt x="2520924" y="3460520"/>
                </a:cubicBezTo>
                <a:close/>
                <a:moveTo>
                  <a:pt x="1755043" y="2307013"/>
                </a:moveTo>
                <a:lnTo>
                  <a:pt x="2777502" y="2308459"/>
                </a:lnTo>
                <a:lnTo>
                  <a:pt x="2777502" y="2307751"/>
                </a:lnTo>
                <a:lnTo>
                  <a:pt x="5753041" y="2307751"/>
                </a:lnTo>
                <a:lnTo>
                  <a:pt x="5753041" y="2307760"/>
                </a:lnTo>
                <a:lnTo>
                  <a:pt x="6281103" y="2307013"/>
                </a:lnTo>
                <a:cubicBezTo>
                  <a:pt x="6383643" y="2307671"/>
                  <a:pt x="6535106" y="2428750"/>
                  <a:pt x="6416659" y="2622872"/>
                </a:cubicBezTo>
                <a:lnTo>
                  <a:pt x="6033718" y="3187997"/>
                </a:lnTo>
                <a:cubicBezTo>
                  <a:pt x="5933696" y="3339347"/>
                  <a:pt x="5874009" y="3330563"/>
                  <a:pt x="5770478" y="3331879"/>
                </a:cubicBezTo>
                <a:lnTo>
                  <a:pt x="5753041" y="3331879"/>
                </a:lnTo>
                <a:lnTo>
                  <a:pt x="4024184" y="3331879"/>
                </a:lnTo>
                <a:lnTo>
                  <a:pt x="4011962" y="3331879"/>
                </a:lnTo>
                <a:lnTo>
                  <a:pt x="2777502" y="3331879"/>
                </a:lnTo>
                <a:lnTo>
                  <a:pt x="2265668" y="3331879"/>
                </a:lnTo>
                <a:cubicBezTo>
                  <a:pt x="2162137" y="3330563"/>
                  <a:pt x="2102450" y="3339347"/>
                  <a:pt x="2002428" y="3187997"/>
                </a:cubicBezTo>
                <a:lnTo>
                  <a:pt x="1619487" y="2622872"/>
                </a:lnTo>
                <a:cubicBezTo>
                  <a:pt x="1501040" y="2428750"/>
                  <a:pt x="1652503" y="2307671"/>
                  <a:pt x="1755043" y="2307013"/>
                </a:cubicBezTo>
                <a:close/>
                <a:moveTo>
                  <a:pt x="7077664" y="1153507"/>
                </a:moveTo>
                <a:cubicBezTo>
                  <a:pt x="7180204" y="1154164"/>
                  <a:pt x="7331667" y="1275244"/>
                  <a:pt x="7213220" y="1469365"/>
                </a:cubicBezTo>
                <a:lnTo>
                  <a:pt x="6830279" y="2034490"/>
                </a:lnTo>
                <a:cubicBezTo>
                  <a:pt x="6730257" y="2185840"/>
                  <a:pt x="6670570" y="2177056"/>
                  <a:pt x="6567039" y="2178372"/>
                </a:cubicBezTo>
                <a:lnTo>
                  <a:pt x="5753041" y="2178372"/>
                </a:lnTo>
                <a:lnTo>
                  <a:pt x="4280935" y="2178372"/>
                </a:lnTo>
                <a:lnTo>
                  <a:pt x="3757860" y="2178372"/>
                </a:lnTo>
                <a:lnTo>
                  <a:pt x="2777502" y="2178372"/>
                </a:lnTo>
                <a:lnTo>
                  <a:pt x="1471756" y="2178372"/>
                </a:lnTo>
                <a:cubicBezTo>
                  <a:pt x="1368225" y="2177056"/>
                  <a:pt x="1308538" y="2185840"/>
                  <a:pt x="1208516" y="2034490"/>
                </a:cubicBezTo>
                <a:lnTo>
                  <a:pt x="825575" y="1469365"/>
                </a:lnTo>
                <a:cubicBezTo>
                  <a:pt x="707128" y="1275244"/>
                  <a:pt x="858591" y="1154165"/>
                  <a:pt x="961132" y="1153507"/>
                </a:cubicBezTo>
                <a:lnTo>
                  <a:pt x="2777502" y="1156074"/>
                </a:lnTo>
                <a:lnTo>
                  <a:pt x="2777502" y="1154244"/>
                </a:lnTo>
                <a:lnTo>
                  <a:pt x="5753041" y="1154244"/>
                </a:lnTo>
                <a:lnTo>
                  <a:pt x="5753041" y="1155379"/>
                </a:lnTo>
                <a:close/>
                <a:moveTo>
                  <a:pt x="7857453" y="0"/>
                </a:moveTo>
                <a:cubicBezTo>
                  <a:pt x="7959993" y="657"/>
                  <a:pt x="8111456" y="121737"/>
                  <a:pt x="7993009" y="315858"/>
                </a:cubicBezTo>
                <a:lnTo>
                  <a:pt x="7610068" y="880984"/>
                </a:lnTo>
                <a:cubicBezTo>
                  <a:pt x="7510046" y="1032333"/>
                  <a:pt x="7450359" y="1023550"/>
                  <a:pt x="7346828" y="1024866"/>
                </a:cubicBezTo>
                <a:lnTo>
                  <a:pt x="5060724" y="1024866"/>
                </a:lnTo>
                <a:lnTo>
                  <a:pt x="5060724" y="1024865"/>
                </a:lnTo>
                <a:lnTo>
                  <a:pt x="2975540" y="1024865"/>
                </a:lnTo>
                <a:lnTo>
                  <a:pt x="2975540" y="1024866"/>
                </a:lnTo>
                <a:lnTo>
                  <a:pt x="689436" y="1024866"/>
                </a:lnTo>
                <a:cubicBezTo>
                  <a:pt x="585905" y="1023550"/>
                  <a:pt x="526218" y="1032334"/>
                  <a:pt x="426196" y="880984"/>
                </a:cubicBezTo>
                <a:lnTo>
                  <a:pt x="43255" y="315858"/>
                </a:lnTo>
                <a:cubicBezTo>
                  <a:pt x="-75192" y="121737"/>
                  <a:pt x="76271" y="658"/>
                  <a:pt x="178812" y="0"/>
                </a:cubicBezTo>
                <a:lnTo>
                  <a:pt x="2777502" y="3673"/>
                </a:lnTo>
                <a:lnTo>
                  <a:pt x="2777502" y="737"/>
                </a:lnTo>
                <a:lnTo>
                  <a:pt x="5753041" y="737"/>
                </a:lnTo>
                <a:lnTo>
                  <a:pt x="5753041" y="2974"/>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grpSp>
    <xdr:clientData/>
  </xdr:twoCellAnchor>
  <xdr:twoCellAnchor>
    <xdr:from>
      <xdr:col>4</xdr:col>
      <xdr:colOff>402908</xdr:colOff>
      <xdr:row>19</xdr:row>
      <xdr:rowOff>165260</xdr:rowOff>
    </xdr:from>
    <xdr:to>
      <xdr:col>7</xdr:col>
      <xdr:colOff>509588</xdr:colOff>
      <xdr:row>21</xdr:row>
      <xdr:rowOff>134780</xdr:rowOff>
    </xdr:to>
    <xdr:grpSp>
      <xdr:nvGrpSpPr>
        <xdr:cNvPr id="129" name="Group 128">
          <a:hlinkClick xmlns:r="http://schemas.openxmlformats.org/officeDocument/2006/relationships" r:id="rId19"/>
          <a:extLst>
            <a:ext uri="{FF2B5EF4-FFF2-40B4-BE49-F238E27FC236}">
              <a16:creationId xmlns:a16="http://schemas.microsoft.com/office/drawing/2014/main" id="{8858CBBA-EAAC-D38B-21FD-6FE44A9E3437}"/>
            </a:ext>
          </a:extLst>
        </xdr:cNvPr>
        <xdr:cNvGrpSpPr/>
      </xdr:nvGrpSpPr>
      <xdr:grpSpPr>
        <a:xfrm>
          <a:off x="2784158" y="3784760"/>
          <a:ext cx="1892618" cy="350520"/>
          <a:chOff x="1264920" y="3509010"/>
          <a:chExt cx="1935480" cy="335280"/>
        </a:xfrm>
      </xdr:grpSpPr>
      <xdr:sp macro="" textlink="Processing!N17">
        <xdr:nvSpPr>
          <xdr:cNvPr id="21" name="TextBox 20">
            <a:extLst>
              <a:ext uri="{FF2B5EF4-FFF2-40B4-BE49-F238E27FC236}">
                <a16:creationId xmlns:a16="http://schemas.microsoft.com/office/drawing/2014/main" id="{B378FCF9-B306-4514-95D4-6712AB0A650E}"/>
              </a:ext>
            </a:extLst>
          </xdr:cNvPr>
          <xdr:cNvSpPr txBox="1"/>
        </xdr:nvSpPr>
        <xdr:spPr>
          <a:xfrm>
            <a:off x="1516380" y="350901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16578D-2016-4FD0-ACCE-E0D1B7160541}" type="TxLink">
              <a:rPr lang="en-US" sz="1400" b="0">
                <a:solidFill>
                  <a:schemeClr val="bg1"/>
                </a:solidFill>
                <a:latin typeface="+mn-lt"/>
                <a:ea typeface="+mn-ea"/>
                <a:cs typeface="+mn-cs"/>
              </a:rPr>
              <a:pPr marL="0" indent="0"/>
              <a:t>Roadmap</a:t>
            </a:fld>
            <a:endParaRPr lang="ru-RU" sz="1400" b="0">
              <a:solidFill>
                <a:schemeClr val="bg1"/>
              </a:solidFill>
              <a:latin typeface="+mn-lt"/>
              <a:ea typeface="+mn-ea"/>
              <a:cs typeface="+mn-cs"/>
            </a:endParaRPr>
          </a:p>
        </xdr:txBody>
      </xdr:sp>
      <xdr:sp macro="" textlink="">
        <xdr:nvSpPr>
          <xdr:cNvPr id="67" name="Freeform: Shape 66">
            <a:extLst>
              <a:ext uri="{FF2B5EF4-FFF2-40B4-BE49-F238E27FC236}">
                <a16:creationId xmlns:a16="http://schemas.microsoft.com/office/drawing/2014/main" id="{CCFE8A4D-0172-492C-820E-3F35299A00DF}"/>
              </a:ext>
            </a:extLst>
          </xdr:cNvPr>
          <xdr:cNvSpPr/>
        </xdr:nvSpPr>
        <xdr:spPr>
          <a:xfrm>
            <a:off x="1264920" y="3578983"/>
            <a:ext cx="210620" cy="175771"/>
          </a:xfrm>
          <a:custGeom>
            <a:avLst/>
            <a:gdLst>
              <a:gd name="connsiteX0" fmla="*/ 474812 w 707311"/>
              <a:gd name="connsiteY0" fmla="*/ 72577 h 581031"/>
              <a:gd name="connsiteX1" fmla="*/ 639661 w 707311"/>
              <a:gd name="connsiteY1" fmla="*/ 164294 h 581031"/>
              <a:gd name="connsiteX2" fmla="*/ 683914 w 707311"/>
              <a:gd name="connsiteY2" fmla="*/ 332477 h 581031"/>
              <a:gd name="connsiteX3" fmla="*/ 523361 w 707311"/>
              <a:gd name="connsiteY3" fmla="*/ 581032 h 581031"/>
              <a:gd name="connsiteX4" fmla="*/ 0 w 707311"/>
              <a:gd name="connsiteY4" fmla="*/ 581032 h 581031"/>
              <a:gd name="connsiteX5" fmla="*/ 417052 w 707311"/>
              <a:gd name="connsiteY5" fmla="*/ 323599 h 581031"/>
              <a:gd name="connsiteX6" fmla="*/ 466725 w 707311"/>
              <a:gd name="connsiteY6" fmla="*/ 161932 h 581031"/>
              <a:gd name="connsiteX7" fmla="*/ 380448 w 707311"/>
              <a:gd name="connsiteY7" fmla="*/ 72206 h 581031"/>
              <a:gd name="connsiteX8" fmla="*/ 476250 w 707311"/>
              <a:gd name="connsiteY8" fmla="*/ 7 h 581031"/>
              <a:gd name="connsiteX9" fmla="*/ 514350 w 707311"/>
              <a:gd name="connsiteY9" fmla="*/ 7 h 581031"/>
              <a:gd name="connsiteX10" fmla="*/ 474812 w 707311"/>
              <a:gd name="connsiteY10" fmla="*/ 72577 h 581031"/>
              <a:gd name="connsiteX0" fmla="*/ 474812 w 696227"/>
              <a:gd name="connsiteY0" fmla="*/ 72577 h 581031"/>
              <a:gd name="connsiteX1" fmla="*/ 639661 w 696227"/>
              <a:gd name="connsiteY1" fmla="*/ 164294 h 581031"/>
              <a:gd name="connsiteX2" fmla="*/ 683914 w 696227"/>
              <a:gd name="connsiteY2" fmla="*/ 332477 h 581031"/>
              <a:gd name="connsiteX3" fmla="*/ 417303 w 696227"/>
              <a:gd name="connsiteY3" fmla="*/ 581031 h 581031"/>
              <a:gd name="connsiteX4" fmla="*/ 0 w 696227"/>
              <a:gd name="connsiteY4" fmla="*/ 581032 h 581031"/>
              <a:gd name="connsiteX5" fmla="*/ 417052 w 696227"/>
              <a:gd name="connsiteY5" fmla="*/ 323599 h 581031"/>
              <a:gd name="connsiteX6" fmla="*/ 466725 w 696227"/>
              <a:gd name="connsiteY6" fmla="*/ 161932 h 581031"/>
              <a:gd name="connsiteX7" fmla="*/ 380448 w 696227"/>
              <a:gd name="connsiteY7" fmla="*/ 72206 h 581031"/>
              <a:gd name="connsiteX8" fmla="*/ 476250 w 696227"/>
              <a:gd name="connsiteY8" fmla="*/ 7 h 581031"/>
              <a:gd name="connsiteX9" fmla="*/ 514350 w 696227"/>
              <a:gd name="connsiteY9" fmla="*/ 7 h 581031"/>
              <a:gd name="connsiteX10" fmla="*/ 474812 w 696227"/>
              <a:gd name="connsiteY10" fmla="*/ 72577 h 5810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696227" h="581031">
                <a:moveTo>
                  <a:pt x="474812" y="72577"/>
                </a:moveTo>
                <a:cubicBezTo>
                  <a:pt x="514750" y="99609"/>
                  <a:pt x="621573" y="151416"/>
                  <a:pt x="639661" y="164294"/>
                </a:cubicBezTo>
                <a:cubicBezTo>
                  <a:pt x="664959" y="182296"/>
                  <a:pt x="720974" y="263021"/>
                  <a:pt x="683914" y="332477"/>
                </a:cubicBezTo>
                <a:cubicBezTo>
                  <a:pt x="646854" y="401933"/>
                  <a:pt x="456069" y="522928"/>
                  <a:pt x="417303" y="581031"/>
                </a:cubicBezTo>
                <a:lnTo>
                  <a:pt x="0" y="581032"/>
                </a:lnTo>
                <a:cubicBezTo>
                  <a:pt x="130131" y="474209"/>
                  <a:pt x="330460" y="386064"/>
                  <a:pt x="417052" y="323599"/>
                </a:cubicBezTo>
                <a:cubicBezTo>
                  <a:pt x="503644" y="261134"/>
                  <a:pt x="508340" y="213948"/>
                  <a:pt x="466725" y="161932"/>
                </a:cubicBezTo>
                <a:cubicBezTo>
                  <a:pt x="428625" y="114307"/>
                  <a:pt x="394449" y="100886"/>
                  <a:pt x="380448" y="72206"/>
                </a:cubicBezTo>
                <a:cubicBezTo>
                  <a:pt x="355521" y="21171"/>
                  <a:pt x="445541" y="-432"/>
                  <a:pt x="476250" y="7"/>
                </a:cubicBezTo>
                <a:lnTo>
                  <a:pt x="514350" y="7"/>
                </a:lnTo>
                <a:cubicBezTo>
                  <a:pt x="514350" y="7"/>
                  <a:pt x="434864" y="45555"/>
                  <a:pt x="474812" y="72577"/>
                </a:cubicBezTo>
                <a:close/>
              </a:path>
            </a:pathLst>
          </a:custGeom>
          <a:solidFill>
            <a:schemeClr val="bg1"/>
          </a:solidFill>
          <a:ln w="9525" cap="flat">
            <a:noFill/>
            <a:prstDash val="solid"/>
            <a:miter/>
          </a:ln>
        </xdr:spPr>
        <xdr:txBody>
          <a:bodyPr rtlCol="0" anchor="ctr"/>
          <a:lstStyle/>
          <a:p>
            <a:endParaRPr lang="ru-RU"/>
          </a:p>
        </xdr:txBody>
      </xdr:sp>
    </xdr:grpSp>
    <xdr:clientData/>
  </xdr:twoCellAnchor>
  <xdr:twoCellAnchor>
    <xdr:from>
      <xdr:col>4</xdr:col>
      <xdr:colOff>410146</xdr:colOff>
      <xdr:row>23</xdr:row>
      <xdr:rowOff>81440</xdr:rowOff>
    </xdr:from>
    <xdr:to>
      <xdr:col>5</xdr:col>
      <xdr:colOff>36194</xdr:colOff>
      <xdr:row>24</xdr:row>
      <xdr:rowOff>28480</xdr:rowOff>
    </xdr:to>
    <xdr:sp macro="" textlink="">
      <xdr:nvSpPr>
        <xdr:cNvPr id="68" name="Freeform: Shape 67">
          <a:extLst>
            <a:ext uri="{FF2B5EF4-FFF2-40B4-BE49-F238E27FC236}">
              <a16:creationId xmlns:a16="http://schemas.microsoft.com/office/drawing/2014/main" id="{B23C93E5-C5FA-4FC8-836C-1C63CC6C9F55}"/>
            </a:ext>
          </a:extLst>
        </xdr:cNvPr>
        <xdr:cNvSpPr/>
      </xdr:nvSpPr>
      <xdr:spPr>
        <a:xfrm rot="20841392">
          <a:off x="2791396" y="4462940"/>
          <a:ext cx="221361" cy="137540"/>
        </a:xfrm>
        <a:custGeom>
          <a:avLst/>
          <a:gdLst>
            <a:gd name="connsiteX0" fmla="*/ 160401 w 221361"/>
            <a:gd name="connsiteY0" fmla="*/ 0 h 129920"/>
            <a:gd name="connsiteX1" fmla="*/ 182880 w 221361"/>
            <a:gd name="connsiteY1" fmla="*/ 22479 h 129920"/>
            <a:gd name="connsiteX2" fmla="*/ 152781 w 221361"/>
            <a:gd name="connsiteY2" fmla="*/ 52578 h 129920"/>
            <a:gd name="connsiteX3" fmla="*/ 129921 w 221361"/>
            <a:gd name="connsiteY3" fmla="*/ 29718 h 129920"/>
            <a:gd name="connsiteX4" fmla="*/ 91821 w 221361"/>
            <a:gd name="connsiteY4" fmla="*/ 67818 h 129920"/>
            <a:gd name="connsiteX5" fmla="*/ 68961 w 221361"/>
            <a:gd name="connsiteY5" fmla="*/ 44958 h 129920"/>
            <a:gd name="connsiteX6" fmla="*/ 0 w 221361"/>
            <a:gd name="connsiteY6" fmla="*/ 113919 h 129920"/>
            <a:gd name="connsiteX7" fmla="*/ 16002 w 221361"/>
            <a:gd name="connsiteY7" fmla="*/ 129921 h 129920"/>
            <a:gd name="connsiteX8" fmla="*/ 68961 w 221361"/>
            <a:gd name="connsiteY8" fmla="*/ 76962 h 129920"/>
            <a:gd name="connsiteX9" fmla="*/ 91821 w 221361"/>
            <a:gd name="connsiteY9" fmla="*/ 99822 h 129920"/>
            <a:gd name="connsiteX10" fmla="*/ 129921 w 221361"/>
            <a:gd name="connsiteY10" fmla="*/ 61722 h 129920"/>
            <a:gd name="connsiteX11" fmla="*/ 152781 w 221361"/>
            <a:gd name="connsiteY11" fmla="*/ 84582 h 129920"/>
            <a:gd name="connsiteX12" fmla="*/ 198882 w 221361"/>
            <a:gd name="connsiteY12" fmla="*/ 38481 h 129920"/>
            <a:gd name="connsiteX13" fmla="*/ 221361 w 221361"/>
            <a:gd name="connsiteY13" fmla="*/ 60960 h 129920"/>
            <a:gd name="connsiteX14" fmla="*/ 221361 w 221361"/>
            <a:gd name="connsiteY14" fmla="*/ 0 h 1299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21361" h="129920">
              <a:moveTo>
                <a:pt x="160401" y="0"/>
              </a:moveTo>
              <a:lnTo>
                <a:pt x="182880" y="22479"/>
              </a:lnTo>
              <a:lnTo>
                <a:pt x="152781" y="52578"/>
              </a:lnTo>
              <a:lnTo>
                <a:pt x="129921" y="29718"/>
              </a:lnTo>
              <a:lnTo>
                <a:pt x="91821" y="67818"/>
              </a:lnTo>
              <a:lnTo>
                <a:pt x="68961" y="44958"/>
              </a:lnTo>
              <a:lnTo>
                <a:pt x="0" y="113919"/>
              </a:lnTo>
              <a:lnTo>
                <a:pt x="16002" y="129921"/>
              </a:lnTo>
              <a:lnTo>
                <a:pt x="68961" y="76962"/>
              </a:lnTo>
              <a:lnTo>
                <a:pt x="91821" y="99822"/>
              </a:lnTo>
              <a:lnTo>
                <a:pt x="129921" y="61722"/>
              </a:lnTo>
              <a:lnTo>
                <a:pt x="152781" y="84582"/>
              </a:lnTo>
              <a:lnTo>
                <a:pt x="198882" y="38481"/>
              </a:lnTo>
              <a:lnTo>
                <a:pt x="221361" y="60960"/>
              </a:lnTo>
              <a:lnTo>
                <a:pt x="221361" y="0"/>
              </a:lnTo>
              <a:close/>
            </a:path>
          </a:pathLst>
        </a:custGeom>
        <a:solidFill>
          <a:schemeClr val="bg1"/>
        </a:solidFill>
        <a:ln w="3770" cap="flat">
          <a:noFill/>
          <a:prstDash val="solid"/>
          <a:miter/>
        </a:ln>
      </xdr:spPr>
      <xdr:txBody>
        <a:bodyPr rtlCol="0" anchor="ctr"/>
        <a:lstStyle/>
        <a:p>
          <a:endParaRPr lang="ru-RU"/>
        </a:p>
      </xdr:txBody>
    </xdr:sp>
    <xdr:clientData/>
  </xdr:twoCellAnchor>
  <xdr:twoCellAnchor>
    <xdr:from>
      <xdr:col>17</xdr:col>
      <xdr:colOff>78105</xdr:colOff>
      <xdr:row>27</xdr:row>
      <xdr:rowOff>54770</xdr:rowOff>
    </xdr:from>
    <xdr:to>
      <xdr:col>18</xdr:col>
      <xdr:colOff>540068</xdr:colOff>
      <xdr:row>29</xdr:row>
      <xdr:rowOff>24290</xdr:rowOff>
    </xdr:to>
    <xdr:sp macro="" textlink="Processing!S2">
      <xdr:nvSpPr>
        <xdr:cNvPr id="69" name="TextBox 68">
          <a:extLst>
            <a:ext uri="{FF2B5EF4-FFF2-40B4-BE49-F238E27FC236}">
              <a16:creationId xmlns:a16="http://schemas.microsoft.com/office/drawing/2014/main" id="{66058FC5-A974-40EA-AEFC-9B4BA1D00AC4}"/>
            </a:ext>
          </a:extLst>
        </xdr:cNvPr>
        <xdr:cNvSpPr txBox="1"/>
      </xdr:nvSpPr>
      <xdr:spPr>
        <a:xfrm>
          <a:off x="10198418" y="5198270"/>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19</xdr:col>
      <xdr:colOff>344805</xdr:colOff>
      <xdr:row>27</xdr:row>
      <xdr:rowOff>54770</xdr:rowOff>
    </xdr:from>
    <xdr:to>
      <xdr:col>20</xdr:col>
      <xdr:colOff>264796</xdr:colOff>
      <xdr:row>29</xdr:row>
      <xdr:rowOff>24290</xdr:rowOff>
    </xdr:to>
    <xdr:sp macro="" textlink="Processing!S2">
      <xdr:nvSpPr>
        <xdr:cNvPr id="70" name="TextBox 69">
          <a:extLst>
            <a:ext uri="{FF2B5EF4-FFF2-40B4-BE49-F238E27FC236}">
              <a16:creationId xmlns:a16="http://schemas.microsoft.com/office/drawing/2014/main" id="{1C9FDBD2-7DD1-4978-B1EA-1D964FDBA086}"/>
            </a:ext>
          </a:extLst>
        </xdr:cNvPr>
        <xdr:cNvSpPr txBox="1"/>
      </xdr:nvSpPr>
      <xdr:spPr>
        <a:xfrm>
          <a:off x="11655743" y="5198270"/>
          <a:ext cx="51530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03A29D-60F0-4C9F-9DCF-624788477F1C}" type="TxLink">
            <a:rPr lang="en-US" sz="1100" b="0" i="0" u="none" strike="noStrike">
              <a:solidFill>
                <a:srgbClr val="000000"/>
              </a:solidFill>
              <a:latin typeface="Aptos Narrow"/>
              <a:ea typeface="+mn-ea"/>
              <a:cs typeface="+mn-cs"/>
            </a:rPr>
            <a:pPr marL="0" indent="0" algn="l"/>
            <a:t>Sales Volume</a:t>
          </a:fld>
          <a:endParaRPr lang="ru-RU" sz="1200" b="1" i="0" u="none" strike="noStrike">
            <a:solidFill>
              <a:srgbClr val="000000"/>
            </a:solidFill>
            <a:latin typeface="Aptos Narrow"/>
            <a:ea typeface="+mn-ea"/>
            <a:cs typeface="+mn-cs"/>
          </a:endParaRPr>
        </a:p>
      </xdr:txBody>
    </xdr:sp>
    <xdr:clientData/>
  </xdr:twoCellAnchor>
  <xdr:twoCellAnchor>
    <xdr:from>
      <xdr:col>19</xdr:col>
      <xdr:colOff>219075</xdr:colOff>
      <xdr:row>27</xdr:row>
      <xdr:rowOff>150020</xdr:rowOff>
    </xdr:from>
    <xdr:to>
      <xdr:col>19</xdr:col>
      <xdr:colOff>356235</xdr:colOff>
      <xdr:row>28</xdr:row>
      <xdr:rowOff>96680</xdr:rowOff>
    </xdr:to>
    <xdr:sp macro="" textlink="">
      <xdr:nvSpPr>
        <xdr:cNvPr id="71" name="Oval 70">
          <a:extLst>
            <a:ext uri="{FF2B5EF4-FFF2-40B4-BE49-F238E27FC236}">
              <a16:creationId xmlns:a16="http://schemas.microsoft.com/office/drawing/2014/main" id="{48CCF797-B0C8-4F74-B832-230FC6D7809B}"/>
            </a:ext>
          </a:extLst>
        </xdr:cNvPr>
        <xdr:cNvSpPr/>
      </xdr:nvSpPr>
      <xdr:spPr>
        <a:xfrm>
          <a:off x="11530013" y="5293520"/>
          <a:ext cx="137160" cy="137160"/>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21</xdr:col>
      <xdr:colOff>24765</xdr:colOff>
      <xdr:row>27</xdr:row>
      <xdr:rowOff>54770</xdr:rowOff>
    </xdr:from>
    <xdr:to>
      <xdr:col>22</xdr:col>
      <xdr:colOff>89536</xdr:colOff>
      <xdr:row>29</xdr:row>
      <xdr:rowOff>24290</xdr:rowOff>
    </xdr:to>
    <xdr:sp macro="" textlink="Processing!T2">
      <xdr:nvSpPr>
        <xdr:cNvPr id="72" name="TextBox 71">
          <a:extLst>
            <a:ext uri="{FF2B5EF4-FFF2-40B4-BE49-F238E27FC236}">
              <a16:creationId xmlns:a16="http://schemas.microsoft.com/office/drawing/2014/main" id="{0AD4B721-C0D8-41A9-9C35-5179CC0957F6}"/>
            </a:ext>
          </a:extLst>
        </xdr:cNvPr>
        <xdr:cNvSpPr txBox="1"/>
      </xdr:nvSpPr>
      <xdr:spPr>
        <a:xfrm>
          <a:off x="12526328" y="5198270"/>
          <a:ext cx="66008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4300437-C12A-4ACE-B293-C392CBD7FABD}" type="TxLink">
            <a:rPr lang="en-US" sz="1100" b="0" i="0" u="none" strike="noStrike">
              <a:solidFill>
                <a:srgbClr val="000000"/>
              </a:solidFill>
              <a:latin typeface="Aptos Narrow"/>
              <a:ea typeface="+mn-ea"/>
              <a:cs typeface="+mn-cs"/>
            </a:rPr>
            <a:pPr marL="0" indent="0" algn="l"/>
            <a:t>Purchase Volume</a:t>
          </a:fld>
          <a:endParaRPr lang="ru-RU" sz="1200" b="1" i="0" u="none" strike="noStrike">
            <a:solidFill>
              <a:srgbClr val="000000"/>
            </a:solidFill>
            <a:latin typeface="Aptos Narrow"/>
            <a:ea typeface="+mn-ea"/>
            <a:cs typeface="+mn-cs"/>
          </a:endParaRPr>
        </a:p>
      </xdr:txBody>
    </xdr:sp>
    <xdr:clientData/>
  </xdr:twoCellAnchor>
  <xdr:twoCellAnchor>
    <xdr:from>
      <xdr:col>20</xdr:col>
      <xdr:colOff>494348</xdr:colOff>
      <xdr:row>27</xdr:row>
      <xdr:rowOff>150020</xdr:rowOff>
    </xdr:from>
    <xdr:to>
      <xdr:col>21</xdr:col>
      <xdr:colOff>36195</xdr:colOff>
      <xdr:row>28</xdr:row>
      <xdr:rowOff>96680</xdr:rowOff>
    </xdr:to>
    <xdr:sp macro="" textlink="">
      <xdr:nvSpPr>
        <xdr:cNvPr id="73" name="Oval 72">
          <a:extLst>
            <a:ext uri="{FF2B5EF4-FFF2-40B4-BE49-F238E27FC236}">
              <a16:creationId xmlns:a16="http://schemas.microsoft.com/office/drawing/2014/main" id="{0231A805-1450-4489-8092-2686F0F6385B}"/>
            </a:ext>
          </a:extLst>
        </xdr:cNvPr>
        <xdr:cNvSpPr/>
      </xdr:nvSpPr>
      <xdr:spPr>
        <a:xfrm>
          <a:off x="12400598" y="5293520"/>
          <a:ext cx="137160" cy="137160"/>
        </a:xfrm>
        <a:prstGeom prst="ellipse">
          <a:avLst/>
        </a:prstGeom>
        <a:solidFill>
          <a:srgbClr val="2384F9">
            <a:alpha val="25000"/>
          </a:srgbClr>
        </a:solidFill>
        <a:ln w="12700">
          <a:solidFill>
            <a:srgbClr val="2384F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19</xdr:col>
      <xdr:colOff>344805</xdr:colOff>
      <xdr:row>28</xdr:row>
      <xdr:rowOff>70010</xdr:rowOff>
    </xdr:from>
    <xdr:to>
      <xdr:col>20</xdr:col>
      <xdr:colOff>479108</xdr:colOff>
      <xdr:row>30</xdr:row>
      <xdr:rowOff>39530</xdr:rowOff>
    </xdr:to>
    <xdr:sp macro="" textlink="Processing!U16">
      <xdr:nvSpPr>
        <xdr:cNvPr id="74" name="TextBox 73">
          <a:extLst>
            <a:ext uri="{FF2B5EF4-FFF2-40B4-BE49-F238E27FC236}">
              <a16:creationId xmlns:a16="http://schemas.microsoft.com/office/drawing/2014/main" id="{052DBAD5-E111-456D-8671-4AB73C3D84C9}"/>
            </a:ext>
          </a:extLst>
        </xdr:cNvPr>
        <xdr:cNvSpPr txBox="1"/>
      </xdr:nvSpPr>
      <xdr:spPr>
        <a:xfrm>
          <a:off x="11655743" y="5404010"/>
          <a:ext cx="72961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D9C77DA-86B6-4E57-A595-1F30E93D6D47}" type="TxLink">
            <a:rPr lang="en-US" sz="1100" b="0" i="0" u="none" strike="noStrike">
              <a:solidFill>
                <a:srgbClr val="000000"/>
              </a:solidFill>
              <a:latin typeface="Aptos Narrow"/>
              <a:ea typeface="+mn-ea"/>
              <a:cs typeface="+mn-cs"/>
            </a:rPr>
            <a:pPr marL="0" indent="0" algn="l"/>
            <a:t>$286.8K</a:t>
          </a:fld>
          <a:endParaRPr lang="ru-RU" sz="1200" b="0" i="0" u="none" strike="noStrike">
            <a:solidFill>
              <a:srgbClr val="000000"/>
            </a:solidFill>
            <a:latin typeface="Aptos Narrow"/>
            <a:ea typeface="+mn-ea"/>
            <a:cs typeface="+mn-cs"/>
          </a:endParaRPr>
        </a:p>
      </xdr:txBody>
    </xdr:sp>
    <xdr:clientData/>
  </xdr:twoCellAnchor>
  <xdr:twoCellAnchor>
    <xdr:from>
      <xdr:col>21</xdr:col>
      <xdr:colOff>24765</xdr:colOff>
      <xdr:row>28</xdr:row>
      <xdr:rowOff>70010</xdr:rowOff>
    </xdr:from>
    <xdr:to>
      <xdr:col>22</xdr:col>
      <xdr:colOff>173356</xdr:colOff>
      <xdr:row>30</xdr:row>
      <xdr:rowOff>39530</xdr:rowOff>
    </xdr:to>
    <xdr:sp macro="" textlink="Processing!V16">
      <xdr:nvSpPr>
        <xdr:cNvPr id="75" name="TextBox 74">
          <a:extLst>
            <a:ext uri="{FF2B5EF4-FFF2-40B4-BE49-F238E27FC236}">
              <a16:creationId xmlns:a16="http://schemas.microsoft.com/office/drawing/2014/main" id="{F4A15DBB-FAC0-4249-9D60-6733BCB963B3}"/>
            </a:ext>
          </a:extLst>
        </xdr:cNvPr>
        <xdr:cNvSpPr txBox="1"/>
      </xdr:nvSpPr>
      <xdr:spPr>
        <a:xfrm>
          <a:off x="12526328" y="5404010"/>
          <a:ext cx="74390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2D53305-B1EC-414D-95B7-0A2D81090108}" type="TxLink">
            <a:rPr lang="en-US" sz="1100" b="0" i="0" u="none" strike="noStrike">
              <a:solidFill>
                <a:srgbClr val="000000"/>
              </a:solidFill>
              <a:latin typeface="Aptos Narrow"/>
              <a:ea typeface="+mn-ea"/>
              <a:cs typeface="+mn-cs"/>
            </a:rPr>
            <a:pPr marL="0" indent="0" algn="l"/>
            <a:t>$317.7K</a:t>
          </a:fld>
          <a:endParaRPr lang="ru-RU" sz="1200" b="0" i="0" u="none" strike="noStrike">
            <a:solidFill>
              <a:srgbClr val="000000"/>
            </a:solidFill>
            <a:latin typeface="Aptos Narrow"/>
            <a:ea typeface="+mn-ea"/>
            <a:cs typeface="+mn-cs"/>
          </a:endParaRPr>
        </a:p>
      </xdr:txBody>
    </xdr:sp>
    <xdr:clientData/>
  </xdr:twoCellAnchor>
  <xdr:twoCellAnchor>
    <xdr:from>
      <xdr:col>16</xdr:col>
      <xdr:colOff>524828</xdr:colOff>
      <xdr:row>30</xdr:row>
      <xdr:rowOff>50960</xdr:rowOff>
    </xdr:from>
    <xdr:to>
      <xdr:col>22</xdr:col>
      <xdr:colOff>264796</xdr:colOff>
      <xdr:row>39</xdr:row>
      <xdr:rowOff>50960</xdr:rowOff>
    </xdr:to>
    <xdr:graphicFrame macro="">
      <xdr:nvGraphicFramePr>
        <xdr:cNvPr id="76" name="Chart 75">
          <a:extLst>
            <a:ext uri="{FF2B5EF4-FFF2-40B4-BE49-F238E27FC236}">
              <a16:creationId xmlns:a16="http://schemas.microsoft.com/office/drawing/2014/main" id="{83970FC6-E594-45B1-B99D-089246D80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8</xdr:col>
      <xdr:colOff>352424</xdr:colOff>
      <xdr:row>28</xdr:row>
      <xdr:rowOff>36662</xdr:rowOff>
    </xdr:from>
    <xdr:to>
      <xdr:col>10</xdr:col>
      <xdr:colOff>372426</xdr:colOff>
      <xdr:row>39</xdr:row>
      <xdr:rowOff>135722</xdr:rowOff>
    </xdr:to>
    <xdr:graphicFrame macro="">
      <xdr:nvGraphicFramePr>
        <xdr:cNvPr id="77" name="Chart 76">
          <a:extLst>
            <a:ext uri="{FF2B5EF4-FFF2-40B4-BE49-F238E27FC236}">
              <a16:creationId xmlns:a16="http://schemas.microsoft.com/office/drawing/2014/main" id="{5BC90CA2-1E2F-4262-9EB4-79F4B6F08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10</xdr:col>
      <xdr:colOff>380048</xdr:colOff>
      <xdr:row>29</xdr:row>
      <xdr:rowOff>1430</xdr:rowOff>
    </xdr:from>
    <xdr:to>
      <xdr:col>16</xdr:col>
      <xdr:colOff>120016</xdr:colOff>
      <xdr:row>33</xdr:row>
      <xdr:rowOff>1430</xdr:rowOff>
    </xdr:to>
    <xdr:graphicFrame macro="">
      <xdr:nvGraphicFramePr>
        <xdr:cNvPr id="78" name="Chart 77">
          <a:extLst>
            <a:ext uri="{FF2B5EF4-FFF2-40B4-BE49-F238E27FC236}">
              <a16:creationId xmlns:a16="http://schemas.microsoft.com/office/drawing/2014/main" id="{DA64FFFA-40DE-4C06-80ED-D7E20FE7E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10</xdr:col>
      <xdr:colOff>380048</xdr:colOff>
      <xdr:row>32</xdr:row>
      <xdr:rowOff>39530</xdr:rowOff>
    </xdr:from>
    <xdr:to>
      <xdr:col>16</xdr:col>
      <xdr:colOff>120016</xdr:colOff>
      <xdr:row>36</xdr:row>
      <xdr:rowOff>39530</xdr:rowOff>
    </xdr:to>
    <xdr:graphicFrame macro="">
      <xdr:nvGraphicFramePr>
        <xdr:cNvPr id="79" name="Chart 78">
          <a:extLst>
            <a:ext uri="{FF2B5EF4-FFF2-40B4-BE49-F238E27FC236}">
              <a16:creationId xmlns:a16="http://schemas.microsoft.com/office/drawing/2014/main" id="{F013C16A-35E0-48FC-B535-3BF15C7C4C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10</xdr:col>
      <xdr:colOff>380048</xdr:colOff>
      <xdr:row>35</xdr:row>
      <xdr:rowOff>77630</xdr:rowOff>
    </xdr:from>
    <xdr:to>
      <xdr:col>16</xdr:col>
      <xdr:colOff>120016</xdr:colOff>
      <xdr:row>39</xdr:row>
      <xdr:rowOff>77630</xdr:rowOff>
    </xdr:to>
    <xdr:graphicFrame macro="">
      <xdr:nvGraphicFramePr>
        <xdr:cNvPr id="80" name="Chart 79">
          <a:extLst>
            <a:ext uri="{FF2B5EF4-FFF2-40B4-BE49-F238E27FC236}">
              <a16:creationId xmlns:a16="http://schemas.microsoft.com/office/drawing/2014/main" id="{A1EF853A-4F37-4181-A35F-EFEA369874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10</xdr:col>
      <xdr:colOff>429578</xdr:colOff>
      <xdr:row>29</xdr:row>
      <xdr:rowOff>16670</xdr:rowOff>
    </xdr:from>
    <xdr:to>
      <xdr:col>13</xdr:col>
      <xdr:colOff>5715</xdr:colOff>
      <xdr:row>30</xdr:row>
      <xdr:rowOff>176690</xdr:rowOff>
    </xdr:to>
    <xdr:sp macro="" textlink="Processing!G36">
      <xdr:nvSpPr>
        <xdr:cNvPr id="81" name="TextBox 80">
          <a:extLst>
            <a:ext uri="{FF2B5EF4-FFF2-40B4-BE49-F238E27FC236}">
              <a16:creationId xmlns:a16="http://schemas.microsoft.com/office/drawing/2014/main" id="{5EEEF4D0-9A65-4E05-95BB-E78E014AF38F}"/>
            </a:ext>
          </a:extLst>
        </xdr:cNvPr>
        <xdr:cNvSpPr txBox="1"/>
      </xdr:nvSpPr>
      <xdr:spPr>
        <a:xfrm>
          <a:off x="6382703" y="5541170"/>
          <a:ext cx="13620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7AC2D5-3163-4C7F-9515-0547296996EE}" type="TxLink">
            <a:rPr lang="en-US" sz="1400" b="0" i="0" u="none" strike="noStrike">
              <a:solidFill>
                <a:srgbClr val="000000"/>
              </a:solidFill>
              <a:latin typeface="Aptos Narrow"/>
              <a:ea typeface="+mn-ea"/>
              <a:cs typeface="+mn-cs"/>
            </a:rPr>
            <a:pPr marL="0" indent="0" algn="l"/>
            <a:t>Lucas Bennett</a:t>
          </a:fld>
          <a:endParaRPr lang="ru-RU" sz="1600" b="1" i="0" u="none" strike="noStrike">
            <a:solidFill>
              <a:srgbClr val="000000"/>
            </a:solidFill>
            <a:latin typeface="Aptos Narrow"/>
            <a:ea typeface="+mn-ea"/>
            <a:cs typeface="+mn-cs"/>
          </a:endParaRPr>
        </a:p>
      </xdr:txBody>
    </xdr:sp>
    <xdr:clientData/>
  </xdr:twoCellAnchor>
  <xdr:twoCellAnchor>
    <xdr:from>
      <xdr:col>14</xdr:col>
      <xdr:colOff>207646</xdr:colOff>
      <xdr:row>29</xdr:row>
      <xdr:rowOff>16670</xdr:rowOff>
    </xdr:from>
    <xdr:to>
      <xdr:col>16</xdr:col>
      <xdr:colOff>74296</xdr:colOff>
      <xdr:row>30</xdr:row>
      <xdr:rowOff>176690</xdr:rowOff>
    </xdr:to>
    <xdr:sp macro="" textlink="Processing!H36">
      <xdr:nvSpPr>
        <xdr:cNvPr id="82" name="TextBox 81">
          <a:extLst>
            <a:ext uri="{FF2B5EF4-FFF2-40B4-BE49-F238E27FC236}">
              <a16:creationId xmlns:a16="http://schemas.microsoft.com/office/drawing/2014/main" id="{ACC2BA9A-CA52-4C7E-A37B-AC0A53A4674A}"/>
            </a:ext>
          </a:extLst>
        </xdr:cNvPr>
        <xdr:cNvSpPr txBox="1"/>
      </xdr:nvSpPr>
      <xdr:spPr>
        <a:xfrm>
          <a:off x="8542021" y="5541170"/>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6575C2-2F83-4F3A-9F8B-D1945AA226AD}" type="TxLink">
            <a:rPr lang="en-US" sz="1400" b="0" i="0" u="none" strike="noStrike">
              <a:solidFill>
                <a:srgbClr val="000000"/>
              </a:solidFill>
              <a:latin typeface="Aptos Narrow"/>
              <a:ea typeface="+mn-ea"/>
              <a:cs typeface="+mn-cs"/>
            </a:rPr>
            <a:pPr marL="0" indent="0" algn="r"/>
            <a:t> $82,159 </a:t>
          </a:fld>
          <a:endParaRPr lang="ru-RU" sz="1600" b="1" i="0" u="none" strike="noStrike">
            <a:solidFill>
              <a:srgbClr val="000000"/>
            </a:solidFill>
            <a:latin typeface="Aptos Narrow"/>
            <a:ea typeface="+mn-ea"/>
            <a:cs typeface="+mn-cs"/>
          </a:endParaRPr>
        </a:p>
      </xdr:txBody>
    </xdr:sp>
    <xdr:clientData/>
  </xdr:twoCellAnchor>
  <xdr:twoCellAnchor>
    <xdr:from>
      <xdr:col>14</xdr:col>
      <xdr:colOff>260986</xdr:colOff>
      <xdr:row>27</xdr:row>
      <xdr:rowOff>54770</xdr:rowOff>
    </xdr:from>
    <xdr:to>
      <xdr:col>16</xdr:col>
      <xdr:colOff>127636</xdr:colOff>
      <xdr:row>29</xdr:row>
      <xdr:rowOff>24290</xdr:rowOff>
    </xdr:to>
    <xdr:sp macro="" textlink="Processing!S2">
      <xdr:nvSpPr>
        <xdr:cNvPr id="83" name="TextBox 82">
          <a:extLst>
            <a:ext uri="{FF2B5EF4-FFF2-40B4-BE49-F238E27FC236}">
              <a16:creationId xmlns:a16="http://schemas.microsoft.com/office/drawing/2014/main" id="{AF45EE21-FC0D-4AF4-A52C-43EAE6524430}"/>
            </a:ext>
          </a:extLst>
        </xdr:cNvPr>
        <xdr:cNvSpPr txBox="1"/>
      </xdr:nvSpPr>
      <xdr:spPr>
        <a:xfrm>
          <a:off x="8595361" y="5198270"/>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12</xdr:col>
      <xdr:colOff>306706</xdr:colOff>
      <xdr:row>27</xdr:row>
      <xdr:rowOff>54770</xdr:rowOff>
    </xdr:from>
    <xdr:to>
      <xdr:col>14</xdr:col>
      <xdr:colOff>173356</xdr:colOff>
      <xdr:row>29</xdr:row>
      <xdr:rowOff>24290</xdr:rowOff>
    </xdr:to>
    <xdr:sp macro="" textlink="Processing!E35">
      <xdr:nvSpPr>
        <xdr:cNvPr id="84" name="TextBox 83">
          <a:extLst>
            <a:ext uri="{FF2B5EF4-FFF2-40B4-BE49-F238E27FC236}">
              <a16:creationId xmlns:a16="http://schemas.microsoft.com/office/drawing/2014/main" id="{DACBF04B-7925-47CF-A0B5-7FC56906EC8F}"/>
            </a:ext>
          </a:extLst>
        </xdr:cNvPr>
        <xdr:cNvSpPr txBox="1"/>
      </xdr:nvSpPr>
      <xdr:spPr>
        <a:xfrm>
          <a:off x="7450456" y="5198270"/>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208D5C-E6DC-4154-B29B-F704196BCF80}" type="TxLink">
            <a:rPr lang="en-US" sz="1200" b="1" i="0" u="none" strike="noStrike">
              <a:solidFill>
                <a:srgbClr val="000000"/>
              </a:solidFill>
              <a:latin typeface="Aptos Narrow"/>
              <a:ea typeface="+mn-ea"/>
              <a:cs typeface="+mn-cs"/>
            </a:rPr>
            <a:pPr marL="0" indent="0" algn="ctr"/>
            <a:t>KPI Plan</a:t>
          </a:fld>
          <a:endParaRPr lang="ru-RU" sz="1200" b="1" i="0" u="none" strike="noStrike">
            <a:solidFill>
              <a:srgbClr val="000000"/>
            </a:solidFill>
            <a:latin typeface="Aptos Narrow"/>
            <a:ea typeface="+mn-ea"/>
            <a:cs typeface="+mn-cs"/>
          </a:endParaRPr>
        </a:p>
      </xdr:txBody>
    </xdr:sp>
    <xdr:clientData/>
  </xdr:twoCellAnchor>
  <xdr:twoCellAnchor>
    <xdr:from>
      <xdr:col>12</xdr:col>
      <xdr:colOff>306706</xdr:colOff>
      <xdr:row>29</xdr:row>
      <xdr:rowOff>16670</xdr:rowOff>
    </xdr:from>
    <xdr:to>
      <xdr:col>14</xdr:col>
      <xdr:colOff>173356</xdr:colOff>
      <xdr:row>30</xdr:row>
      <xdr:rowOff>176690</xdr:rowOff>
    </xdr:to>
    <xdr:sp macro="" textlink="Processing!L36">
      <xdr:nvSpPr>
        <xdr:cNvPr id="85" name="TextBox 84">
          <a:extLst>
            <a:ext uri="{FF2B5EF4-FFF2-40B4-BE49-F238E27FC236}">
              <a16:creationId xmlns:a16="http://schemas.microsoft.com/office/drawing/2014/main" id="{3F5100A8-1B37-4136-BCC8-E0CC2991E07D}"/>
            </a:ext>
          </a:extLst>
        </xdr:cNvPr>
        <xdr:cNvSpPr txBox="1"/>
      </xdr:nvSpPr>
      <xdr:spPr>
        <a:xfrm>
          <a:off x="7450456" y="5541170"/>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A04D54-EFC0-443D-A56D-0D0D972F27D7}" type="TxLink">
            <a:rPr lang="en-US" sz="1400" b="0" i="0" u="none" strike="noStrike">
              <a:solidFill>
                <a:srgbClr val="000000"/>
              </a:solidFill>
              <a:latin typeface="Aptos Narrow"/>
              <a:ea typeface="+mn-ea"/>
              <a:cs typeface="+mn-cs"/>
            </a:rPr>
            <a:pPr marL="0" indent="0" algn="ctr"/>
            <a:t>82%</a:t>
          </a:fld>
          <a:endParaRPr lang="ru-RU" sz="1400" b="0" i="0" u="none" strike="noStrike">
            <a:solidFill>
              <a:srgbClr val="000000"/>
            </a:solidFill>
            <a:latin typeface="Aptos Narrow"/>
            <a:ea typeface="+mn-ea"/>
            <a:cs typeface="+mn-cs"/>
          </a:endParaRPr>
        </a:p>
      </xdr:txBody>
    </xdr:sp>
    <xdr:clientData/>
  </xdr:twoCellAnchor>
  <xdr:twoCellAnchor>
    <xdr:from>
      <xdr:col>10</xdr:col>
      <xdr:colOff>429578</xdr:colOff>
      <xdr:row>32</xdr:row>
      <xdr:rowOff>54770</xdr:rowOff>
    </xdr:from>
    <xdr:to>
      <xdr:col>12</xdr:col>
      <xdr:colOff>593408</xdr:colOff>
      <xdr:row>34</xdr:row>
      <xdr:rowOff>24290</xdr:rowOff>
    </xdr:to>
    <xdr:sp macro="" textlink="Processing!G37">
      <xdr:nvSpPr>
        <xdr:cNvPr id="86" name="TextBox 85">
          <a:extLst>
            <a:ext uri="{FF2B5EF4-FFF2-40B4-BE49-F238E27FC236}">
              <a16:creationId xmlns:a16="http://schemas.microsoft.com/office/drawing/2014/main" id="{4300E744-BB74-4709-8AFC-4B70B9D2E8ED}"/>
            </a:ext>
          </a:extLst>
        </xdr:cNvPr>
        <xdr:cNvSpPr txBox="1"/>
      </xdr:nvSpPr>
      <xdr:spPr>
        <a:xfrm>
          <a:off x="6382703" y="6150770"/>
          <a:ext cx="135445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27D6D7D-3E7A-4020-A8B6-0109D5790E82}" type="TxLink">
            <a:rPr lang="en-US" sz="1400" b="0" i="0" u="none" strike="noStrike">
              <a:solidFill>
                <a:srgbClr val="000000"/>
              </a:solidFill>
              <a:latin typeface="Aptos Narrow"/>
              <a:ea typeface="+mn-ea"/>
              <a:cs typeface="+mn-cs"/>
            </a:rPr>
            <a:pPr marL="0" indent="0" algn="l"/>
            <a:t>Ethan Parker</a:t>
          </a:fld>
          <a:endParaRPr lang="ru-RU" sz="1400" b="0" i="0" u="none" strike="noStrike">
            <a:solidFill>
              <a:srgbClr val="000000"/>
            </a:solidFill>
            <a:latin typeface="Aptos Narrow"/>
            <a:ea typeface="+mn-ea"/>
            <a:cs typeface="+mn-cs"/>
          </a:endParaRPr>
        </a:p>
      </xdr:txBody>
    </xdr:sp>
    <xdr:clientData/>
  </xdr:twoCellAnchor>
  <xdr:twoCellAnchor>
    <xdr:from>
      <xdr:col>14</xdr:col>
      <xdr:colOff>207646</xdr:colOff>
      <xdr:row>32</xdr:row>
      <xdr:rowOff>54770</xdr:rowOff>
    </xdr:from>
    <xdr:to>
      <xdr:col>16</xdr:col>
      <xdr:colOff>74296</xdr:colOff>
      <xdr:row>34</xdr:row>
      <xdr:rowOff>24290</xdr:rowOff>
    </xdr:to>
    <xdr:sp macro="" textlink="Processing!H37">
      <xdr:nvSpPr>
        <xdr:cNvPr id="87" name="TextBox 86">
          <a:extLst>
            <a:ext uri="{FF2B5EF4-FFF2-40B4-BE49-F238E27FC236}">
              <a16:creationId xmlns:a16="http://schemas.microsoft.com/office/drawing/2014/main" id="{6FD51E6C-18CD-4941-B634-CA584C59D3DF}"/>
            </a:ext>
          </a:extLst>
        </xdr:cNvPr>
        <xdr:cNvSpPr txBox="1"/>
      </xdr:nvSpPr>
      <xdr:spPr>
        <a:xfrm>
          <a:off x="8542021" y="6150770"/>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5AD73A6-DD3D-4277-BD9A-8530F39D9173}" type="TxLink">
            <a:rPr lang="en-US" sz="1400" b="0" i="0" u="none" strike="noStrike">
              <a:solidFill>
                <a:srgbClr val="000000"/>
              </a:solidFill>
              <a:latin typeface="Aptos Narrow"/>
              <a:ea typeface="+mn-ea"/>
              <a:cs typeface="+mn-cs"/>
            </a:rPr>
            <a:pPr marL="0" indent="0" algn="r"/>
            <a:t> $64,758 </a:t>
          </a:fld>
          <a:endParaRPr lang="ru-RU" sz="1400" b="0" i="0" u="none" strike="noStrike">
            <a:solidFill>
              <a:srgbClr val="000000"/>
            </a:solidFill>
            <a:latin typeface="Aptos Narrow"/>
            <a:ea typeface="+mn-ea"/>
            <a:cs typeface="+mn-cs"/>
          </a:endParaRPr>
        </a:p>
      </xdr:txBody>
    </xdr:sp>
    <xdr:clientData/>
  </xdr:twoCellAnchor>
  <xdr:twoCellAnchor>
    <xdr:from>
      <xdr:col>12</xdr:col>
      <xdr:colOff>306706</xdr:colOff>
      <xdr:row>32</xdr:row>
      <xdr:rowOff>54770</xdr:rowOff>
    </xdr:from>
    <xdr:to>
      <xdr:col>14</xdr:col>
      <xdr:colOff>173356</xdr:colOff>
      <xdr:row>34</xdr:row>
      <xdr:rowOff>24290</xdr:rowOff>
    </xdr:to>
    <xdr:sp macro="" textlink="Processing!I37">
      <xdr:nvSpPr>
        <xdr:cNvPr id="88" name="TextBox 87">
          <a:extLst>
            <a:ext uri="{FF2B5EF4-FFF2-40B4-BE49-F238E27FC236}">
              <a16:creationId xmlns:a16="http://schemas.microsoft.com/office/drawing/2014/main" id="{E18157F6-C0E2-48B2-850B-B170809C03D9}"/>
            </a:ext>
          </a:extLst>
        </xdr:cNvPr>
        <xdr:cNvSpPr txBox="1"/>
      </xdr:nvSpPr>
      <xdr:spPr>
        <a:xfrm>
          <a:off x="7450456" y="6150770"/>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142BA1-E500-4752-93AB-20A742259FF7}" type="TxLink">
            <a:rPr lang="en-US" sz="1400" b="0" i="0" u="none" strike="noStrike">
              <a:solidFill>
                <a:srgbClr val="000000"/>
              </a:solidFill>
              <a:latin typeface="Aptos Narrow"/>
              <a:ea typeface="+mn-ea"/>
              <a:cs typeface="+mn-cs"/>
            </a:rPr>
            <a:pPr marL="0" indent="0" algn="ctr"/>
            <a:t>65%</a:t>
          </a:fld>
          <a:endParaRPr lang="ru-RU" sz="1400" b="0" i="0" u="none" strike="noStrike">
            <a:solidFill>
              <a:srgbClr val="000000"/>
            </a:solidFill>
            <a:latin typeface="Aptos Narrow"/>
            <a:ea typeface="+mn-ea"/>
            <a:cs typeface="+mn-cs"/>
          </a:endParaRPr>
        </a:p>
      </xdr:txBody>
    </xdr:sp>
    <xdr:clientData/>
  </xdr:twoCellAnchor>
  <xdr:twoCellAnchor>
    <xdr:from>
      <xdr:col>10</xdr:col>
      <xdr:colOff>429578</xdr:colOff>
      <xdr:row>35</xdr:row>
      <xdr:rowOff>92870</xdr:rowOff>
    </xdr:from>
    <xdr:to>
      <xdr:col>13</xdr:col>
      <xdr:colOff>20955</xdr:colOff>
      <xdr:row>37</xdr:row>
      <xdr:rowOff>62390</xdr:rowOff>
    </xdr:to>
    <xdr:sp macro="" textlink="Processing!G38">
      <xdr:nvSpPr>
        <xdr:cNvPr id="89" name="TextBox 88">
          <a:extLst>
            <a:ext uri="{FF2B5EF4-FFF2-40B4-BE49-F238E27FC236}">
              <a16:creationId xmlns:a16="http://schemas.microsoft.com/office/drawing/2014/main" id="{0DE1DD0E-E43E-472B-8007-713AC044E85E}"/>
            </a:ext>
          </a:extLst>
        </xdr:cNvPr>
        <xdr:cNvSpPr txBox="1"/>
      </xdr:nvSpPr>
      <xdr:spPr>
        <a:xfrm>
          <a:off x="6382703" y="6760370"/>
          <a:ext cx="137731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B747A07-8665-4C37-8F62-F50FF11D38E1}" type="TxLink">
            <a:rPr lang="en-US" sz="1400" b="0" i="0" u="none" strike="noStrike">
              <a:solidFill>
                <a:srgbClr val="000000"/>
              </a:solidFill>
              <a:latin typeface="Aptos Narrow"/>
              <a:ea typeface="+mn-ea"/>
              <a:cs typeface="+mn-cs"/>
            </a:rPr>
            <a:pPr marL="0" indent="0" algn="l"/>
            <a:t>Sophia Reynolds</a:t>
          </a:fld>
          <a:endParaRPr lang="ru-RU" sz="1400" b="0" i="0" u="none" strike="noStrike">
            <a:solidFill>
              <a:srgbClr val="000000"/>
            </a:solidFill>
            <a:latin typeface="Aptos Narrow"/>
            <a:ea typeface="+mn-ea"/>
            <a:cs typeface="+mn-cs"/>
          </a:endParaRPr>
        </a:p>
      </xdr:txBody>
    </xdr:sp>
    <xdr:clientData/>
  </xdr:twoCellAnchor>
  <xdr:twoCellAnchor>
    <xdr:from>
      <xdr:col>14</xdr:col>
      <xdr:colOff>207646</xdr:colOff>
      <xdr:row>35</xdr:row>
      <xdr:rowOff>92870</xdr:rowOff>
    </xdr:from>
    <xdr:to>
      <xdr:col>16</xdr:col>
      <xdr:colOff>74296</xdr:colOff>
      <xdr:row>37</xdr:row>
      <xdr:rowOff>62390</xdr:rowOff>
    </xdr:to>
    <xdr:sp macro="" textlink="Processing!H38">
      <xdr:nvSpPr>
        <xdr:cNvPr id="90" name="TextBox 89">
          <a:extLst>
            <a:ext uri="{FF2B5EF4-FFF2-40B4-BE49-F238E27FC236}">
              <a16:creationId xmlns:a16="http://schemas.microsoft.com/office/drawing/2014/main" id="{1C0F198E-5125-4F34-A0B6-8D1D4514B6DF}"/>
            </a:ext>
          </a:extLst>
        </xdr:cNvPr>
        <xdr:cNvSpPr txBox="1"/>
      </xdr:nvSpPr>
      <xdr:spPr>
        <a:xfrm>
          <a:off x="8542021" y="6760370"/>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2FC0967-C78F-422B-98C8-34299886BF06}" type="TxLink">
            <a:rPr lang="en-US" sz="1400" b="0" i="0" u="none" strike="noStrike">
              <a:solidFill>
                <a:srgbClr val="000000"/>
              </a:solidFill>
              <a:latin typeface="Aptos Narrow"/>
              <a:ea typeface="+mn-ea"/>
              <a:cs typeface="+mn-cs"/>
            </a:rPr>
            <a:pPr marL="0" indent="0" algn="r"/>
            <a:t> $48,148 </a:t>
          </a:fld>
          <a:endParaRPr lang="ru-RU" sz="1400" b="0" i="0" u="none" strike="noStrike">
            <a:solidFill>
              <a:srgbClr val="000000"/>
            </a:solidFill>
            <a:latin typeface="Aptos Narrow"/>
            <a:ea typeface="+mn-ea"/>
            <a:cs typeface="+mn-cs"/>
          </a:endParaRPr>
        </a:p>
      </xdr:txBody>
    </xdr:sp>
    <xdr:clientData/>
  </xdr:twoCellAnchor>
  <xdr:twoCellAnchor>
    <xdr:from>
      <xdr:col>12</xdr:col>
      <xdr:colOff>306706</xdr:colOff>
      <xdr:row>35</xdr:row>
      <xdr:rowOff>92870</xdr:rowOff>
    </xdr:from>
    <xdr:to>
      <xdr:col>14</xdr:col>
      <xdr:colOff>173356</xdr:colOff>
      <xdr:row>37</xdr:row>
      <xdr:rowOff>62390</xdr:rowOff>
    </xdr:to>
    <xdr:sp macro="" textlink="Processing!I38">
      <xdr:nvSpPr>
        <xdr:cNvPr id="91" name="TextBox 90">
          <a:extLst>
            <a:ext uri="{FF2B5EF4-FFF2-40B4-BE49-F238E27FC236}">
              <a16:creationId xmlns:a16="http://schemas.microsoft.com/office/drawing/2014/main" id="{814A8B55-338A-487A-8848-FB4A40DF941C}"/>
            </a:ext>
          </a:extLst>
        </xdr:cNvPr>
        <xdr:cNvSpPr txBox="1"/>
      </xdr:nvSpPr>
      <xdr:spPr>
        <a:xfrm>
          <a:off x="7450456" y="6760370"/>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8B754B-586F-4ADE-9517-07051B2D9AF1}" type="TxLink">
            <a:rPr lang="en-US" sz="1400" b="0" i="0" u="none" strike="noStrike">
              <a:solidFill>
                <a:srgbClr val="000000"/>
              </a:solidFill>
              <a:latin typeface="Aptos Narrow"/>
              <a:ea typeface="+mn-ea"/>
              <a:cs typeface="+mn-cs"/>
            </a:rPr>
            <a:pPr marL="0" indent="0" algn="ctr"/>
            <a:t>48%</a:t>
          </a:fld>
          <a:endParaRPr lang="ru-RU" sz="1400" b="0" i="0" u="none" strike="noStrike">
            <a:solidFill>
              <a:srgbClr val="000000"/>
            </a:solidFill>
            <a:latin typeface="Aptos Narrow"/>
            <a:ea typeface="+mn-ea"/>
            <a:cs typeface="+mn-cs"/>
          </a:endParaRPr>
        </a:p>
      </xdr:txBody>
    </xdr:sp>
    <xdr:clientData/>
  </xdr:twoCellAnchor>
  <xdr:twoCellAnchor>
    <xdr:from>
      <xdr:col>8</xdr:col>
      <xdr:colOff>360998</xdr:colOff>
      <xdr:row>27</xdr:row>
      <xdr:rowOff>54770</xdr:rowOff>
    </xdr:from>
    <xdr:to>
      <xdr:col>11</xdr:col>
      <xdr:colOff>295275</xdr:colOff>
      <xdr:row>29</xdr:row>
      <xdr:rowOff>24290</xdr:rowOff>
    </xdr:to>
    <xdr:sp macro="" textlink="Processing!G35">
      <xdr:nvSpPr>
        <xdr:cNvPr id="92" name="TextBox 91">
          <a:extLst>
            <a:ext uri="{FF2B5EF4-FFF2-40B4-BE49-F238E27FC236}">
              <a16:creationId xmlns:a16="http://schemas.microsoft.com/office/drawing/2014/main" id="{7537EC77-D74A-4732-9BC0-9536B57DD7C9}"/>
            </a:ext>
          </a:extLst>
        </xdr:cNvPr>
        <xdr:cNvSpPr txBox="1"/>
      </xdr:nvSpPr>
      <xdr:spPr>
        <a:xfrm>
          <a:off x="5123498" y="5198270"/>
          <a:ext cx="172021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5473773-A417-4088-9264-CE84470CC229}" type="TxLink">
            <a:rPr lang="en-US" sz="1200" b="1" i="0" u="none" strike="noStrike">
              <a:solidFill>
                <a:srgbClr val="000000"/>
              </a:solidFill>
              <a:latin typeface="Aptos Narrow"/>
              <a:ea typeface="+mn-ea"/>
              <a:cs typeface="+mn-cs"/>
            </a:rPr>
            <a:pPr marL="0" indent="0" algn="l"/>
            <a:t>Top-3 Sales Managers</a:t>
          </a:fld>
          <a:endParaRPr lang="ru-RU" sz="1200" b="1" i="0" u="none" strike="noStrike">
            <a:solidFill>
              <a:srgbClr val="000000"/>
            </a:solidFill>
            <a:latin typeface="Aptos Narrow"/>
            <a:ea typeface="+mn-ea"/>
            <a:cs typeface="+mn-cs"/>
          </a:endParaRPr>
        </a:p>
      </xdr:txBody>
    </xdr:sp>
    <xdr:clientData/>
  </xdr:twoCellAnchor>
  <xdr:twoCellAnchor>
    <xdr:from>
      <xdr:col>8</xdr:col>
      <xdr:colOff>517208</xdr:colOff>
      <xdr:row>14</xdr:row>
      <xdr:rowOff>12860</xdr:rowOff>
    </xdr:from>
    <xdr:to>
      <xdr:col>17</xdr:col>
      <xdr:colOff>287655</xdr:colOff>
      <xdr:row>24</xdr:row>
      <xdr:rowOff>146210</xdr:rowOff>
    </xdr:to>
    <xdr:graphicFrame macro="">
      <xdr:nvGraphicFramePr>
        <xdr:cNvPr id="108" name="Chart 107">
          <a:extLst>
            <a:ext uri="{FF2B5EF4-FFF2-40B4-BE49-F238E27FC236}">
              <a16:creationId xmlns:a16="http://schemas.microsoft.com/office/drawing/2014/main" id="{F0D9C392-6A3F-421F-AA4F-340F99C3C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xdr:col>
      <xdr:colOff>192405</xdr:colOff>
      <xdr:row>12</xdr:row>
      <xdr:rowOff>104300</xdr:rowOff>
    </xdr:from>
    <xdr:to>
      <xdr:col>17</xdr:col>
      <xdr:colOff>490538</xdr:colOff>
      <xdr:row>14</xdr:row>
      <xdr:rowOff>73820</xdr:rowOff>
    </xdr:to>
    <xdr:grpSp>
      <xdr:nvGrpSpPr>
        <xdr:cNvPr id="124" name="Group 123">
          <a:extLst>
            <a:ext uri="{FF2B5EF4-FFF2-40B4-BE49-F238E27FC236}">
              <a16:creationId xmlns:a16="http://schemas.microsoft.com/office/drawing/2014/main" id="{CA04C207-15F0-E113-80ED-841AED70419A}"/>
            </a:ext>
          </a:extLst>
        </xdr:cNvPr>
        <xdr:cNvGrpSpPr/>
      </xdr:nvGrpSpPr>
      <xdr:grpSpPr>
        <a:xfrm>
          <a:off x="9122093" y="2390300"/>
          <a:ext cx="1488758" cy="350520"/>
          <a:chOff x="7745730" y="2186940"/>
          <a:chExt cx="1531620" cy="335280"/>
        </a:xfrm>
      </xdr:grpSpPr>
      <xdr:sp macro="" textlink="Processing!H17">
        <xdr:nvSpPr>
          <xdr:cNvPr id="113" name="TextBox 112">
            <a:extLst>
              <a:ext uri="{FF2B5EF4-FFF2-40B4-BE49-F238E27FC236}">
                <a16:creationId xmlns:a16="http://schemas.microsoft.com/office/drawing/2014/main" id="{6A28D680-F03A-4B75-80A2-6C07E8B5BE3A}"/>
              </a:ext>
            </a:extLst>
          </xdr:cNvPr>
          <xdr:cNvSpPr txBox="1"/>
        </xdr:nvSpPr>
        <xdr:spPr>
          <a:xfrm>
            <a:off x="7879080" y="2186940"/>
            <a:ext cx="7543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395E6EB-E3E9-400E-A54D-74969CCDDDCB}" type="TxLink">
              <a:rPr lang="en-US" sz="1100" b="0" i="0" u="none" strike="noStrike">
                <a:solidFill>
                  <a:srgbClr val="000000"/>
                </a:solidFill>
                <a:latin typeface="Aptos Narrow"/>
                <a:ea typeface="+mn-ea"/>
                <a:cs typeface="+mn-cs"/>
              </a:rPr>
              <a:pPr marL="0" indent="0" algn="l"/>
              <a:t>Product B</a:t>
            </a:fld>
            <a:endParaRPr lang="ru-RU" sz="1200" b="1" i="0" u="none" strike="noStrike">
              <a:solidFill>
                <a:srgbClr val="000000"/>
              </a:solidFill>
              <a:latin typeface="Aptos Narrow"/>
              <a:ea typeface="+mn-ea"/>
              <a:cs typeface="+mn-cs"/>
            </a:endParaRPr>
          </a:p>
        </xdr:txBody>
      </xdr:sp>
      <xdr:sp macro="" textlink="">
        <xdr:nvSpPr>
          <xdr:cNvPr id="114" name="Oval 113">
            <a:extLst>
              <a:ext uri="{FF2B5EF4-FFF2-40B4-BE49-F238E27FC236}">
                <a16:creationId xmlns:a16="http://schemas.microsoft.com/office/drawing/2014/main" id="{1D598F6B-40B2-47A9-A129-1196F00E7BF7}"/>
              </a:ext>
            </a:extLst>
          </xdr:cNvPr>
          <xdr:cNvSpPr/>
        </xdr:nvSpPr>
        <xdr:spPr>
          <a:xfrm>
            <a:off x="7745730" y="2286000"/>
            <a:ext cx="137160" cy="137160"/>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Processing!C32">
        <xdr:nvSpPr>
          <xdr:cNvPr id="117" name="TextBox 116">
            <a:extLst>
              <a:ext uri="{FF2B5EF4-FFF2-40B4-BE49-F238E27FC236}">
                <a16:creationId xmlns:a16="http://schemas.microsoft.com/office/drawing/2014/main" id="{BB839885-98E3-42CD-A286-64F51B244E82}"/>
              </a:ext>
            </a:extLst>
          </xdr:cNvPr>
          <xdr:cNvSpPr txBox="1"/>
        </xdr:nvSpPr>
        <xdr:spPr>
          <a:xfrm>
            <a:off x="8519160" y="2186940"/>
            <a:ext cx="75819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E09CDA6-79AD-45DE-BFBE-D7B8045E4286}" type="TxLink">
              <a:rPr lang="en-US" sz="1100" b="1" i="0" u="none" strike="noStrike">
                <a:solidFill>
                  <a:srgbClr val="000000"/>
                </a:solidFill>
                <a:latin typeface="Aptos Narrow"/>
                <a:ea typeface="+mn-ea"/>
                <a:cs typeface="+mn-cs"/>
              </a:rPr>
              <a:pPr marL="0" indent="0" algn="l"/>
              <a:t>$329.5K</a:t>
            </a:fld>
            <a:endParaRPr lang="ru-RU" sz="1200" b="1" i="0" u="none" strike="noStrike">
              <a:solidFill>
                <a:srgbClr val="000000"/>
              </a:solidFill>
              <a:latin typeface="Aptos Narrow"/>
              <a:ea typeface="+mn-ea"/>
              <a:cs typeface="+mn-cs"/>
            </a:endParaRPr>
          </a:p>
        </xdr:txBody>
      </xdr:sp>
    </xdr:grpSp>
    <xdr:clientData/>
  </xdr:twoCellAnchor>
  <xdr:twoCellAnchor>
    <xdr:from>
      <xdr:col>15</xdr:col>
      <xdr:colOff>192405</xdr:colOff>
      <xdr:row>11</xdr:row>
      <xdr:rowOff>62390</xdr:rowOff>
    </xdr:from>
    <xdr:to>
      <xdr:col>17</xdr:col>
      <xdr:colOff>452438</xdr:colOff>
      <xdr:row>13</xdr:row>
      <xdr:rowOff>31910</xdr:rowOff>
    </xdr:to>
    <xdr:grpSp>
      <xdr:nvGrpSpPr>
        <xdr:cNvPr id="125" name="Group 124">
          <a:extLst>
            <a:ext uri="{FF2B5EF4-FFF2-40B4-BE49-F238E27FC236}">
              <a16:creationId xmlns:a16="http://schemas.microsoft.com/office/drawing/2014/main" id="{E2B6C56E-FDD0-AD9A-F2D0-82542ECDA809}"/>
            </a:ext>
          </a:extLst>
        </xdr:cNvPr>
        <xdr:cNvGrpSpPr/>
      </xdr:nvGrpSpPr>
      <xdr:grpSpPr>
        <a:xfrm>
          <a:off x="9122093" y="2157890"/>
          <a:ext cx="1450658" cy="350520"/>
          <a:chOff x="7745730" y="1950720"/>
          <a:chExt cx="1493520" cy="335280"/>
        </a:xfrm>
      </xdr:grpSpPr>
      <xdr:sp macro="" textlink="Processing!G17">
        <xdr:nvSpPr>
          <xdr:cNvPr id="110" name="TextBox 109">
            <a:extLst>
              <a:ext uri="{FF2B5EF4-FFF2-40B4-BE49-F238E27FC236}">
                <a16:creationId xmlns:a16="http://schemas.microsoft.com/office/drawing/2014/main" id="{AA90624C-E94B-4054-9727-28DD0106C59B}"/>
              </a:ext>
            </a:extLst>
          </xdr:cNvPr>
          <xdr:cNvSpPr txBox="1"/>
        </xdr:nvSpPr>
        <xdr:spPr>
          <a:xfrm>
            <a:off x="7863840" y="1950720"/>
            <a:ext cx="7620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9FFF42A-47F1-419B-87F6-4E6FB30190F8}" type="TxLink">
              <a:rPr lang="en-US" sz="1100" b="0" i="0" u="none" strike="noStrike">
                <a:solidFill>
                  <a:srgbClr val="000000"/>
                </a:solidFill>
                <a:latin typeface="Aptos Narrow"/>
                <a:ea typeface="+mn-ea"/>
                <a:cs typeface="+mn-cs"/>
              </a:rPr>
              <a:pPr marL="0" indent="0" algn="l"/>
              <a:t>Product A</a:t>
            </a:fld>
            <a:endParaRPr lang="ru-RU" sz="1200" b="1" i="0" u="none" strike="noStrike">
              <a:solidFill>
                <a:srgbClr val="000000"/>
              </a:solidFill>
              <a:latin typeface="Aptos Narrow"/>
              <a:ea typeface="+mn-ea"/>
              <a:cs typeface="+mn-cs"/>
            </a:endParaRPr>
          </a:p>
        </xdr:txBody>
      </xdr:sp>
      <xdr:sp macro="" textlink="Processing!B32">
        <xdr:nvSpPr>
          <xdr:cNvPr id="111" name="TextBox 110">
            <a:extLst>
              <a:ext uri="{FF2B5EF4-FFF2-40B4-BE49-F238E27FC236}">
                <a16:creationId xmlns:a16="http://schemas.microsoft.com/office/drawing/2014/main" id="{A9A4CD28-E619-4A60-8C8E-D199DF82182D}"/>
              </a:ext>
            </a:extLst>
          </xdr:cNvPr>
          <xdr:cNvSpPr txBox="1"/>
        </xdr:nvSpPr>
        <xdr:spPr>
          <a:xfrm>
            <a:off x="8481060" y="1950720"/>
            <a:ext cx="75819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1A52F45-BC9A-4539-8A7C-C59352F02C4A}" type="TxLink">
              <a:rPr lang="en-US" sz="1100" b="1" i="0" u="none" strike="noStrike">
                <a:solidFill>
                  <a:srgbClr val="000000"/>
                </a:solidFill>
                <a:latin typeface="Aptos Narrow"/>
                <a:ea typeface="+mn-ea"/>
                <a:cs typeface="+mn-cs"/>
              </a:rPr>
              <a:pPr marL="0" indent="0" algn="l"/>
              <a:t>$224.8K</a:t>
            </a:fld>
            <a:endParaRPr lang="ru-RU" sz="1200" b="1" i="0" u="none" strike="noStrike">
              <a:solidFill>
                <a:srgbClr val="000000"/>
              </a:solidFill>
              <a:latin typeface="Aptos Narrow"/>
              <a:ea typeface="+mn-ea"/>
              <a:cs typeface="+mn-cs"/>
            </a:endParaRPr>
          </a:p>
        </xdr:txBody>
      </xdr:sp>
      <xdr:sp macro="" textlink="">
        <xdr:nvSpPr>
          <xdr:cNvPr id="116" name="Oval 115">
            <a:extLst>
              <a:ext uri="{FF2B5EF4-FFF2-40B4-BE49-F238E27FC236}">
                <a16:creationId xmlns:a16="http://schemas.microsoft.com/office/drawing/2014/main" id="{13C597E9-50B6-4C51-8121-4DD93215380B}"/>
              </a:ext>
            </a:extLst>
          </xdr:cNvPr>
          <xdr:cNvSpPr/>
        </xdr:nvSpPr>
        <xdr:spPr>
          <a:xfrm>
            <a:off x="7745730" y="2049780"/>
            <a:ext cx="137160" cy="137160"/>
          </a:xfrm>
          <a:prstGeom prst="ellipse">
            <a:avLst/>
          </a:prstGeom>
          <a:solidFill>
            <a:srgbClr val="FE9C09">
              <a:alpha val="25000"/>
            </a:srgbClr>
          </a:solidFill>
          <a:ln w="12700">
            <a:solidFill>
              <a:srgbClr val="FE9C0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grpSp>
    <xdr:clientData/>
  </xdr:twoCellAnchor>
  <xdr:twoCellAnchor>
    <xdr:from>
      <xdr:col>15</xdr:col>
      <xdr:colOff>192405</xdr:colOff>
      <xdr:row>13</xdr:row>
      <xdr:rowOff>153830</xdr:rowOff>
    </xdr:from>
    <xdr:to>
      <xdr:col>17</xdr:col>
      <xdr:colOff>467678</xdr:colOff>
      <xdr:row>15</xdr:row>
      <xdr:rowOff>115730</xdr:rowOff>
    </xdr:to>
    <xdr:grpSp>
      <xdr:nvGrpSpPr>
        <xdr:cNvPr id="123" name="Group 122">
          <a:extLst>
            <a:ext uri="{FF2B5EF4-FFF2-40B4-BE49-F238E27FC236}">
              <a16:creationId xmlns:a16="http://schemas.microsoft.com/office/drawing/2014/main" id="{03313113-2B36-C769-80DB-6656C40AF532}"/>
            </a:ext>
          </a:extLst>
        </xdr:cNvPr>
        <xdr:cNvGrpSpPr/>
      </xdr:nvGrpSpPr>
      <xdr:grpSpPr>
        <a:xfrm>
          <a:off x="9122093" y="2630330"/>
          <a:ext cx="1465898" cy="342900"/>
          <a:chOff x="7745730" y="2400300"/>
          <a:chExt cx="1508760" cy="335280"/>
        </a:xfrm>
      </xdr:grpSpPr>
      <xdr:sp macro="" textlink="">
        <xdr:nvSpPr>
          <xdr:cNvPr id="112" name="Oval 111">
            <a:extLst>
              <a:ext uri="{FF2B5EF4-FFF2-40B4-BE49-F238E27FC236}">
                <a16:creationId xmlns:a16="http://schemas.microsoft.com/office/drawing/2014/main" id="{C102E1FE-C402-4CA2-8FA5-5FB038520F63}"/>
              </a:ext>
            </a:extLst>
          </xdr:cNvPr>
          <xdr:cNvSpPr/>
        </xdr:nvSpPr>
        <xdr:spPr>
          <a:xfrm>
            <a:off x="7745730" y="2499360"/>
            <a:ext cx="137160" cy="137160"/>
          </a:xfrm>
          <a:prstGeom prst="ellipse">
            <a:avLst/>
          </a:prstGeom>
          <a:solidFill>
            <a:srgbClr val="009485">
              <a:alpha val="25000"/>
            </a:srgbClr>
          </a:solidFill>
          <a:ln w="12700">
            <a:solidFill>
              <a:srgbClr val="00948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sp macro="" textlink="Processing!I17">
        <xdr:nvSpPr>
          <xdr:cNvPr id="115" name="TextBox 114">
            <a:extLst>
              <a:ext uri="{FF2B5EF4-FFF2-40B4-BE49-F238E27FC236}">
                <a16:creationId xmlns:a16="http://schemas.microsoft.com/office/drawing/2014/main" id="{09E5E822-8352-4AAC-8F32-0E7D13AEA149}"/>
              </a:ext>
            </a:extLst>
          </xdr:cNvPr>
          <xdr:cNvSpPr txBox="1"/>
        </xdr:nvSpPr>
        <xdr:spPr>
          <a:xfrm>
            <a:off x="7863840" y="2400300"/>
            <a:ext cx="8001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6E5C129-F7CA-49A0-901E-B1FCD70CE992}" type="TxLink">
              <a:rPr lang="en-US" sz="1100" b="0" i="0" u="none" strike="noStrike">
                <a:solidFill>
                  <a:srgbClr val="000000"/>
                </a:solidFill>
                <a:latin typeface="Aptos Narrow"/>
                <a:ea typeface="+mn-ea"/>
                <a:cs typeface="+mn-cs"/>
              </a:rPr>
              <a:pPr marL="0" indent="0" algn="l"/>
              <a:t>Product C</a:t>
            </a:fld>
            <a:endParaRPr lang="ru-RU" sz="1200" b="1" i="0" u="none" strike="noStrike">
              <a:solidFill>
                <a:srgbClr val="000000"/>
              </a:solidFill>
              <a:latin typeface="Aptos Narrow"/>
              <a:ea typeface="+mn-ea"/>
              <a:cs typeface="+mn-cs"/>
            </a:endParaRPr>
          </a:p>
        </xdr:txBody>
      </xdr:sp>
      <xdr:sp macro="" textlink="Processing!D32">
        <xdr:nvSpPr>
          <xdr:cNvPr id="118" name="TextBox 117">
            <a:extLst>
              <a:ext uri="{FF2B5EF4-FFF2-40B4-BE49-F238E27FC236}">
                <a16:creationId xmlns:a16="http://schemas.microsoft.com/office/drawing/2014/main" id="{85396405-4117-4B58-9F5C-A3F8B2CDF251}"/>
              </a:ext>
            </a:extLst>
          </xdr:cNvPr>
          <xdr:cNvSpPr txBox="1"/>
        </xdr:nvSpPr>
        <xdr:spPr>
          <a:xfrm>
            <a:off x="8496300" y="2400300"/>
            <a:ext cx="75819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3E8CB25-506F-410F-877B-CFF355F1AEAF}" type="TxLink">
              <a:rPr lang="en-US" sz="1100" b="1" i="0" u="none" strike="noStrike">
                <a:solidFill>
                  <a:srgbClr val="000000"/>
                </a:solidFill>
                <a:latin typeface="Aptos Narrow"/>
                <a:ea typeface="+mn-ea"/>
                <a:cs typeface="+mn-cs"/>
              </a:rPr>
              <a:pPr marL="0" indent="0" algn="l"/>
              <a:t>$306.2K</a:t>
            </a:fld>
            <a:endParaRPr lang="ru-RU" sz="1200" b="1" i="0" u="none" strike="noStrike">
              <a:solidFill>
                <a:srgbClr val="000000"/>
              </a:solidFill>
              <a:latin typeface="Aptos Narrow"/>
              <a:ea typeface="+mn-ea"/>
              <a:cs typeface="+mn-cs"/>
            </a:endParaRPr>
          </a:p>
        </xdr:txBody>
      </xdr:sp>
    </xdr:grpSp>
    <xdr:clientData/>
  </xdr:twoCellAnchor>
  <xdr:twoCellAnchor>
    <xdr:from>
      <xdr:col>11</xdr:col>
      <xdr:colOff>532448</xdr:colOff>
      <xdr:row>11</xdr:row>
      <xdr:rowOff>85250</xdr:rowOff>
    </xdr:from>
    <xdr:to>
      <xdr:col>14</xdr:col>
      <xdr:colOff>180976</xdr:colOff>
      <xdr:row>13</xdr:row>
      <xdr:rowOff>54770</xdr:rowOff>
    </xdr:to>
    <xdr:sp macro="" textlink="Processing!J30">
      <xdr:nvSpPr>
        <xdr:cNvPr id="119" name="TextBox 118">
          <a:extLst>
            <a:ext uri="{FF2B5EF4-FFF2-40B4-BE49-F238E27FC236}">
              <a16:creationId xmlns:a16="http://schemas.microsoft.com/office/drawing/2014/main" id="{58497211-F01D-4B16-8C1A-45DDA74F0BF3}"/>
            </a:ext>
          </a:extLst>
        </xdr:cNvPr>
        <xdr:cNvSpPr txBox="1"/>
      </xdr:nvSpPr>
      <xdr:spPr>
        <a:xfrm>
          <a:off x="7080886" y="2180750"/>
          <a:ext cx="143446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1424D22-BDA8-423E-BE8E-5FBB522CDD0A}" type="TxLink">
            <a:rPr lang="en-US" sz="1800" b="0" i="0" u="none" strike="noStrike">
              <a:solidFill>
                <a:srgbClr val="000000"/>
              </a:solidFill>
              <a:latin typeface="Aptos Narrow"/>
              <a:ea typeface="+mn-ea"/>
              <a:cs typeface="+mn-cs"/>
            </a:rPr>
            <a:pPr marL="0" indent="0" algn="l"/>
            <a:t> $860,520 </a:t>
          </a:fld>
          <a:endParaRPr lang="ru-RU" sz="4000" b="1" i="0" u="none" strike="noStrike">
            <a:solidFill>
              <a:srgbClr val="000000"/>
            </a:solidFill>
            <a:latin typeface="Aptos Narrow"/>
            <a:ea typeface="+mn-ea"/>
            <a:cs typeface="+mn-cs"/>
          </a:endParaRPr>
        </a:p>
      </xdr:txBody>
    </xdr:sp>
    <xdr:clientData/>
  </xdr:twoCellAnchor>
  <xdr:twoCellAnchor editAs="oneCell">
    <xdr:from>
      <xdr:col>9</xdr:col>
      <xdr:colOff>13335</xdr:colOff>
      <xdr:row>23</xdr:row>
      <xdr:rowOff>176690</xdr:rowOff>
    </xdr:from>
    <xdr:to>
      <xdr:col>17</xdr:col>
      <xdr:colOff>257175</xdr:colOff>
      <xdr:row>25</xdr:row>
      <xdr:rowOff>169070</xdr:rowOff>
    </xdr:to>
    <mc:AlternateContent xmlns:mc="http://schemas.openxmlformats.org/markup-compatibility/2006">
      <mc:Choice xmlns:a14="http://schemas.microsoft.com/office/drawing/2010/main" Requires="a14">
        <xdr:graphicFrame macro="">
          <xdr:nvGraphicFramePr>
            <xdr:cNvPr id="105" name="Month 11">
              <a:extLst>
                <a:ext uri="{FF2B5EF4-FFF2-40B4-BE49-F238E27FC236}">
                  <a16:creationId xmlns:a16="http://schemas.microsoft.com/office/drawing/2014/main" id="{7832C95B-BEEE-45F6-AA2D-B4E615D50C8E}"/>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dr:sp macro="" textlink="">
          <xdr:nvSpPr>
            <xdr:cNvPr id="0" name=""/>
            <xdr:cNvSpPr>
              <a:spLocks noTextEdit="1"/>
            </xdr:cNvSpPr>
          </xdr:nvSpPr>
          <xdr:spPr>
            <a:xfrm>
              <a:off x="5371148" y="4558190"/>
              <a:ext cx="5006340" cy="3733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448628</xdr:colOff>
      <xdr:row>26</xdr:row>
      <xdr:rowOff>138590</xdr:rowOff>
    </xdr:from>
    <xdr:to>
      <xdr:col>22</xdr:col>
      <xdr:colOff>264796</xdr:colOff>
      <xdr:row>39</xdr:row>
      <xdr:rowOff>146210</xdr:rowOff>
    </xdr:to>
    <xdr:sp macro="" textlink="">
      <xdr:nvSpPr>
        <xdr:cNvPr id="126" name="Rectangle 125">
          <a:hlinkClick xmlns:r="http://schemas.openxmlformats.org/officeDocument/2006/relationships" r:id="rId26"/>
          <a:extLst>
            <a:ext uri="{FF2B5EF4-FFF2-40B4-BE49-F238E27FC236}">
              <a16:creationId xmlns:a16="http://schemas.microsoft.com/office/drawing/2014/main" id="{49CAF40E-48F4-4981-B152-3AE799439405}"/>
            </a:ext>
          </a:extLst>
        </xdr:cNvPr>
        <xdr:cNvSpPr/>
      </xdr:nvSpPr>
      <xdr:spPr>
        <a:xfrm>
          <a:off x="9973628" y="5091590"/>
          <a:ext cx="3388043" cy="2484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165736</xdr:colOff>
      <xdr:row>2</xdr:row>
      <xdr:rowOff>161450</xdr:rowOff>
    </xdr:from>
    <xdr:to>
      <xdr:col>11</xdr:col>
      <xdr:colOff>425768</xdr:colOff>
      <xdr:row>9</xdr:row>
      <xdr:rowOff>169070</xdr:rowOff>
    </xdr:to>
    <xdr:sp macro="" textlink="">
      <xdr:nvSpPr>
        <xdr:cNvPr id="130" name="Rectangle 129">
          <a:hlinkClick xmlns:r="http://schemas.openxmlformats.org/officeDocument/2006/relationships" r:id="rId15"/>
          <a:extLst>
            <a:ext uri="{FF2B5EF4-FFF2-40B4-BE49-F238E27FC236}">
              <a16:creationId xmlns:a16="http://schemas.microsoft.com/office/drawing/2014/main" id="{26BE9634-D93A-4113-85EB-BDC63701CDB6}"/>
            </a:ext>
          </a:extLst>
        </xdr:cNvPr>
        <xdr:cNvSpPr/>
      </xdr:nvSpPr>
      <xdr:spPr>
        <a:xfrm>
          <a:off x="4928236" y="542450"/>
          <a:ext cx="2045970"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509588</xdr:colOff>
      <xdr:row>2</xdr:row>
      <xdr:rowOff>161450</xdr:rowOff>
    </xdr:from>
    <xdr:to>
      <xdr:col>15</xdr:col>
      <xdr:colOff>188595</xdr:colOff>
      <xdr:row>9</xdr:row>
      <xdr:rowOff>169070</xdr:rowOff>
    </xdr:to>
    <xdr:sp macro="" textlink="">
      <xdr:nvSpPr>
        <xdr:cNvPr id="131" name="Rectangle 130">
          <a:hlinkClick xmlns:r="http://schemas.openxmlformats.org/officeDocument/2006/relationships" r:id="rId18"/>
          <a:extLst>
            <a:ext uri="{FF2B5EF4-FFF2-40B4-BE49-F238E27FC236}">
              <a16:creationId xmlns:a16="http://schemas.microsoft.com/office/drawing/2014/main" id="{A553821A-EEB8-43B8-973E-E018F1B9787A}"/>
            </a:ext>
          </a:extLst>
        </xdr:cNvPr>
        <xdr:cNvSpPr/>
      </xdr:nvSpPr>
      <xdr:spPr>
        <a:xfrm>
          <a:off x="7058026" y="542450"/>
          <a:ext cx="2060257"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257175</xdr:colOff>
      <xdr:row>2</xdr:row>
      <xdr:rowOff>161450</xdr:rowOff>
    </xdr:from>
    <xdr:to>
      <xdr:col>18</xdr:col>
      <xdr:colOff>517208</xdr:colOff>
      <xdr:row>9</xdr:row>
      <xdr:rowOff>169070</xdr:rowOff>
    </xdr:to>
    <xdr:sp macro="" textlink="">
      <xdr:nvSpPr>
        <xdr:cNvPr id="132" name="Rectangle 131">
          <a:hlinkClick xmlns:r="http://schemas.openxmlformats.org/officeDocument/2006/relationships" r:id="rId19"/>
          <a:extLst>
            <a:ext uri="{FF2B5EF4-FFF2-40B4-BE49-F238E27FC236}">
              <a16:creationId xmlns:a16="http://schemas.microsoft.com/office/drawing/2014/main" id="{234BDC95-CB26-415D-B741-F3B6064A1C53}"/>
            </a:ext>
          </a:extLst>
        </xdr:cNvPr>
        <xdr:cNvSpPr/>
      </xdr:nvSpPr>
      <xdr:spPr>
        <a:xfrm>
          <a:off x="9186863" y="542450"/>
          <a:ext cx="2045970"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58579</xdr:colOff>
      <xdr:row>0</xdr:row>
      <xdr:rowOff>0</xdr:rowOff>
    </xdr:from>
    <xdr:to>
      <xdr:col>27</xdr:col>
      <xdr:colOff>447199</xdr:colOff>
      <xdr:row>52</xdr:row>
      <xdr:rowOff>7620</xdr:rowOff>
    </xdr:to>
    <xdr:sp macro="" textlink="">
      <xdr:nvSpPr>
        <xdr:cNvPr id="2" name="Rectangle 1">
          <a:extLst>
            <a:ext uri="{FF2B5EF4-FFF2-40B4-BE49-F238E27FC236}">
              <a16:creationId xmlns:a16="http://schemas.microsoft.com/office/drawing/2014/main" id="{DA96CB09-9CE9-4B02-BDA7-4C04AA15E3A5}"/>
            </a:ext>
          </a:extLst>
        </xdr:cNvPr>
        <xdr:cNvSpPr/>
      </xdr:nvSpPr>
      <xdr:spPr>
        <a:xfrm>
          <a:off x="58579" y="0"/>
          <a:ext cx="16462058" cy="9913620"/>
        </a:xfrm>
        <a:prstGeom prst="rect">
          <a:avLst/>
        </a:prstGeom>
        <a:gradFill>
          <a:gsLst>
            <a:gs pos="0">
              <a:srgbClr val="4FAB60"/>
            </a:gs>
            <a:gs pos="81000">
              <a:srgbClr val="023554"/>
            </a:gs>
          </a:gsLst>
          <a:lin ang="27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230709</xdr:colOff>
      <xdr:row>3</xdr:row>
      <xdr:rowOff>177642</xdr:rowOff>
    </xdr:from>
    <xdr:to>
      <xdr:col>22</xdr:col>
      <xdr:colOff>78309</xdr:colOff>
      <xdr:row>42</xdr:row>
      <xdr:rowOff>177642</xdr:rowOff>
    </xdr:to>
    <xdr:sp macro="" textlink="">
      <xdr:nvSpPr>
        <xdr:cNvPr id="3" name="Rectangle: Rounded Corners 2">
          <a:extLst>
            <a:ext uri="{FF2B5EF4-FFF2-40B4-BE49-F238E27FC236}">
              <a16:creationId xmlns:a16="http://schemas.microsoft.com/office/drawing/2014/main" id="{7C808A75-31F3-4E85-B5E4-F88F46BB5840}"/>
            </a:ext>
          </a:extLst>
        </xdr:cNvPr>
        <xdr:cNvSpPr/>
      </xdr:nvSpPr>
      <xdr:spPr>
        <a:xfrm>
          <a:off x="2016647" y="749142"/>
          <a:ext cx="11158537" cy="7429500"/>
        </a:xfrm>
        <a:prstGeom prst="roundRect">
          <a:avLst>
            <a:gd name="adj" fmla="val 3902"/>
          </a:avLst>
        </a:prstGeom>
        <a:gradFill>
          <a:gsLst>
            <a:gs pos="50000">
              <a:srgbClr val="016F7C"/>
            </a:gs>
            <a:gs pos="13000">
              <a:srgbClr val="459E66"/>
            </a:gs>
            <a:gs pos="87000">
              <a:srgbClr val="052C6D"/>
            </a:gs>
          </a:gsLst>
          <a:lin ang="2700000" scaled="0"/>
        </a:gradFill>
        <a:ln>
          <a:noFill/>
        </a:ln>
        <a:effectLst>
          <a:outerShdw blurRad="609600" dist="2667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223089</xdr:colOff>
      <xdr:row>3</xdr:row>
      <xdr:rowOff>177642</xdr:rowOff>
    </xdr:from>
    <xdr:to>
      <xdr:col>7</xdr:col>
      <xdr:colOff>93549</xdr:colOff>
      <xdr:row>42</xdr:row>
      <xdr:rowOff>177642</xdr:rowOff>
    </xdr:to>
    <xdr:sp macro="" textlink="">
      <xdr:nvSpPr>
        <xdr:cNvPr id="4" name="Rectangle: Rounded Corners 3">
          <a:extLst>
            <a:ext uri="{FF2B5EF4-FFF2-40B4-BE49-F238E27FC236}">
              <a16:creationId xmlns:a16="http://schemas.microsoft.com/office/drawing/2014/main" id="{E10156AF-F439-47A0-B2ED-4D6EE28A4B22}"/>
            </a:ext>
          </a:extLst>
        </xdr:cNvPr>
        <xdr:cNvSpPr/>
      </xdr:nvSpPr>
      <xdr:spPr>
        <a:xfrm>
          <a:off x="2009027" y="749142"/>
          <a:ext cx="2251710" cy="7429500"/>
        </a:xfrm>
        <a:prstGeom prst="roundRect">
          <a:avLst>
            <a:gd name="adj" fmla="val 10728"/>
          </a:avLst>
        </a:prstGeom>
        <a:gradFill>
          <a:gsLst>
            <a:gs pos="0">
              <a:srgbClr val="015253"/>
            </a:gs>
            <a:gs pos="53000">
              <a:srgbClr val="07274E"/>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345009</xdr:colOff>
      <xdr:row>5</xdr:row>
      <xdr:rowOff>50064</xdr:rowOff>
    </xdr:from>
    <xdr:to>
      <xdr:col>10</xdr:col>
      <xdr:colOff>513601</xdr:colOff>
      <xdr:row>11</xdr:row>
      <xdr:rowOff>141504</xdr:rowOff>
    </xdr:to>
    <xdr:sp macro="" textlink="">
      <xdr:nvSpPr>
        <xdr:cNvPr id="5" name="Rectangle: Rounded Corners 4">
          <a:extLst>
            <a:ext uri="{FF2B5EF4-FFF2-40B4-BE49-F238E27FC236}">
              <a16:creationId xmlns:a16="http://schemas.microsoft.com/office/drawing/2014/main" id="{A2B08D69-C39D-4300-B8AC-8EE80188DB23}"/>
            </a:ext>
          </a:extLst>
        </xdr:cNvPr>
        <xdr:cNvSpPr/>
      </xdr:nvSpPr>
      <xdr:spPr>
        <a:xfrm>
          <a:off x="4512197" y="1002564"/>
          <a:ext cx="1954529" cy="1234440"/>
        </a:xfrm>
        <a:prstGeom prst="roundRect">
          <a:avLst/>
        </a:prstGeom>
        <a:gradFill>
          <a:gsLst>
            <a:gs pos="0">
              <a:srgbClr val="B9E073"/>
            </a:gs>
            <a:gs pos="34000">
              <a:srgbClr val="3BC36E"/>
            </a:gs>
            <a:gs pos="85000">
              <a:srgbClr val="00916A"/>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14</xdr:col>
      <xdr:colOff>446655</xdr:colOff>
      <xdr:row>5</xdr:row>
      <xdr:rowOff>50064</xdr:rowOff>
    </xdr:from>
    <xdr:to>
      <xdr:col>18</xdr:col>
      <xdr:colOff>9728</xdr:colOff>
      <xdr:row>11</xdr:row>
      <xdr:rowOff>141504</xdr:rowOff>
    </xdr:to>
    <xdr:sp macro="" textlink="">
      <xdr:nvSpPr>
        <xdr:cNvPr id="6" name="Rectangle: Rounded Corners 5">
          <a:extLst>
            <a:ext uri="{FF2B5EF4-FFF2-40B4-BE49-F238E27FC236}">
              <a16:creationId xmlns:a16="http://schemas.microsoft.com/office/drawing/2014/main" id="{DCC16CF1-38CA-4114-B6A4-0EB6F2474A3F}"/>
            </a:ext>
          </a:extLst>
        </xdr:cNvPr>
        <xdr:cNvSpPr/>
      </xdr:nvSpPr>
      <xdr:spPr>
        <a:xfrm>
          <a:off x="8781030" y="1002564"/>
          <a:ext cx="1944323" cy="1234440"/>
        </a:xfrm>
        <a:prstGeom prst="roundRect">
          <a:avLst/>
        </a:prstGeom>
        <a:gradFill>
          <a:gsLst>
            <a:gs pos="17000">
              <a:srgbClr val="2384F9"/>
            </a:gs>
            <a:gs pos="100000">
              <a:srgbClr val="605776"/>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177368</xdr:colOff>
      <xdr:row>5</xdr:row>
      <xdr:rowOff>55722</xdr:rowOff>
    </xdr:from>
    <xdr:to>
      <xdr:col>21</xdr:col>
      <xdr:colOff>360249</xdr:colOff>
      <xdr:row>11</xdr:row>
      <xdr:rowOff>154782</xdr:rowOff>
    </xdr:to>
    <xdr:sp macro="" textlink="">
      <xdr:nvSpPr>
        <xdr:cNvPr id="7" name="Rectangle: Rounded Corners 6">
          <a:extLst>
            <a:ext uri="{FF2B5EF4-FFF2-40B4-BE49-F238E27FC236}">
              <a16:creationId xmlns:a16="http://schemas.microsoft.com/office/drawing/2014/main" id="{A5413023-FFD1-41C7-BB93-97DDC1DF10C9}"/>
            </a:ext>
          </a:extLst>
        </xdr:cNvPr>
        <xdr:cNvSpPr/>
      </xdr:nvSpPr>
      <xdr:spPr>
        <a:xfrm>
          <a:off x="10892993" y="1008222"/>
          <a:ext cx="1968819" cy="1242060"/>
        </a:xfrm>
        <a:prstGeom prst="roundRect">
          <a:avLst/>
        </a:prstGeom>
        <a:gradFill>
          <a:gsLst>
            <a:gs pos="0">
              <a:srgbClr val="00FFFF"/>
            </a:gs>
            <a:gs pos="97000">
              <a:srgbClr val="2384F9"/>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345009</xdr:colOff>
      <xdr:row>13</xdr:row>
      <xdr:rowOff>25242</xdr:rowOff>
    </xdr:from>
    <xdr:to>
      <xdr:col>17</xdr:col>
      <xdr:colOff>55449</xdr:colOff>
      <xdr:row>28</xdr:row>
      <xdr:rowOff>25242</xdr:rowOff>
    </xdr:to>
    <xdr:sp macro="" textlink="">
      <xdr:nvSpPr>
        <xdr:cNvPr id="8" name="Rectangle: Rounded Corners 7">
          <a:extLst>
            <a:ext uri="{FF2B5EF4-FFF2-40B4-BE49-F238E27FC236}">
              <a16:creationId xmlns:a16="http://schemas.microsoft.com/office/drawing/2014/main" id="{7C89E8A4-DF25-45D5-A55B-CC31A16509E4}"/>
            </a:ext>
          </a:extLst>
        </xdr:cNvPr>
        <xdr:cNvSpPr/>
      </xdr:nvSpPr>
      <xdr:spPr>
        <a:xfrm>
          <a:off x="4512197" y="2501742"/>
          <a:ext cx="5663565" cy="2857500"/>
        </a:xfrm>
        <a:prstGeom prst="roundRect">
          <a:avLst>
            <a:gd name="adj" fmla="val 9146"/>
          </a:avLst>
        </a:prstGeom>
        <a:gradFill flip="none" rotWithShape="1">
          <a:gsLst>
            <a:gs pos="33000">
              <a:schemeClr val="bg1"/>
            </a:gs>
            <a:gs pos="71000">
              <a:srgbClr val="D8E9EC"/>
            </a:gs>
          </a:gsLst>
          <a:lin ang="4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17</xdr:col>
      <xdr:colOff>238329</xdr:colOff>
      <xdr:row>13</xdr:row>
      <xdr:rowOff>25242</xdr:rowOff>
    </xdr:from>
    <xdr:to>
      <xdr:col>21</xdr:col>
      <xdr:colOff>360249</xdr:colOff>
      <xdr:row>28</xdr:row>
      <xdr:rowOff>25242</xdr:rowOff>
    </xdr:to>
    <xdr:sp macro="" textlink="">
      <xdr:nvSpPr>
        <xdr:cNvPr id="9" name="Rectangle: Rounded Corners 8">
          <a:extLst>
            <a:ext uri="{FF2B5EF4-FFF2-40B4-BE49-F238E27FC236}">
              <a16:creationId xmlns:a16="http://schemas.microsoft.com/office/drawing/2014/main" id="{AB7A8EC4-88F6-4B94-9139-35C4205F6064}"/>
            </a:ext>
          </a:extLst>
        </xdr:cNvPr>
        <xdr:cNvSpPr/>
      </xdr:nvSpPr>
      <xdr:spPr>
        <a:xfrm>
          <a:off x="10358642" y="2501742"/>
          <a:ext cx="2503170" cy="285750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16</xdr:col>
      <xdr:colOff>63069</xdr:colOff>
      <xdr:row>29</xdr:row>
      <xdr:rowOff>25242</xdr:rowOff>
    </xdr:from>
    <xdr:to>
      <xdr:col>21</xdr:col>
      <xdr:colOff>360249</xdr:colOff>
      <xdr:row>41</xdr:row>
      <xdr:rowOff>116682</xdr:rowOff>
    </xdr:to>
    <xdr:sp macro="" textlink="">
      <xdr:nvSpPr>
        <xdr:cNvPr id="10" name="Rectangle: Rounded Corners 9">
          <a:extLst>
            <a:ext uri="{FF2B5EF4-FFF2-40B4-BE49-F238E27FC236}">
              <a16:creationId xmlns:a16="http://schemas.microsoft.com/office/drawing/2014/main" id="{20ED77E5-F755-4B90-AA41-1A83B93125AA}"/>
            </a:ext>
          </a:extLst>
        </xdr:cNvPr>
        <xdr:cNvSpPr/>
      </xdr:nvSpPr>
      <xdr:spPr>
        <a:xfrm>
          <a:off x="9588069" y="5549742"/>
          <a:ext cx="3273743" cy="2377440"/>
        </a:xfrm>
        <a:prstGeom prst="roundRect">
          <a:avLst>
            <a:gd name="adj" fmla="val 9146"/>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7</xdr:col>
      <xdr:colOff>345257</xdr:colOff>
      <xdr:row>29</xdr:row>
      <xdr:rowOff>25242</xdr:rowOff>
    </xdr:from>
    <xdr:to>
      <xdr:col>15</xdr:col>
      <xdr:colOff>507613</xdr:colOff>
      <xdr:row>41</xdr:row>
      <xdr:rowOff>116682</xdr:rowOff>
    </xdr:to>
    <xdr:sp macro="" textlink="">
      <xdr:nvSpPr>
        <xdr:cNvPr id="11" name="Rectangle: Rounded Corners 10">
          <a:extLst>
            <a:ext uri="{FF2B5EF4-FFF2-40B4-BE49-F238E27FC236}">
              <a16:creationId xmlns:a16="http://schemas.microsoft.com/office/drawing/2014/main" id="{972BE546-DA2B-4351-A0AB-C226779F210E}"/>
            </a:ext>
          </a:extLst>
        </xdr:cNvPr>
        <xdr:cNvSpPr/>
      </xdr:nvSpPr>
      <xdr:spPr>
        <a:xfrm>
          <a:off x="4512445" y="5549742"/>
          <a:ext cx="4924856" cy="237744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3</xdr:col>
      <xdr:colOff>427603</xdr:colOff>
      <xdr:row>24</xdr:row>
      <xdr:rowOff>124302</xdr:rowOff>
    </xdr:from>
    <xdr:to>
      <xdr:col>6</xdr:col>
      <xdr:colOff>499995</xdr:colOff>
      <xdr:row>27</xdr:row>
      <xdr:rowOff>32862</xdr:rowOff>
    </xdr:to>
    <xdr:sp macro="" textlink="">
      <xdr:nvSpPr>
        <xdr:cNvPr id="12" name="Rectangle: Rounded Corners 11">
          <a:extLst>
            <a:ext uri="{FF2B5EF4-FFF2-40B4-BE49-F238E27FC236}">
              <a16:creationId xmlns:a16="http://schemas.microsoft.com/office/drawing/2014/main" id="{6742F8CB-5909-47A5-B820-924BA05CE91C}"/>
            </a:ext>
          </a:extLst>
        </xdr:cNvPr>
        <xdr:cNvSpPr/>
      </xdr:nvSpPr>
      <xdr:spPr>
        <a:xfrm>
          <a:off x="2213541" y="4696302"/>
          <a:ext cx="1858329" cy="480060"/>
        </a:xfrm>
        <a:prstGeom prst="roundRect">
          <a:avLst>
            <a:gd name="adj" fmla="val 23810"/>
          </a:avLst>
        </a:prstGeom>
        <a:solidFill>
          <a:srgbClr val="00374B"/>
        </a:solidFill>
        <a:ln>
          <a:noFill/>
        </a:ln>
        <a:effectLst>
          <a:innerShdw blurRad="127000">
            <a:prstClr val="black">
              <a:alpha val="60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477134</xdr:colOff>
      <xdr:row>6</xdr:row>
      <xdr:rowOff>101442</xdr:rowOff>
    </xdr:from>
    <xdr:to>
      <xdr:col>6</xdr:col>
      <xdr:colOff>528842</xdr:colOff>
      <xdr:row>10</xdr:row>
      <xdr:rowOff>135041</xdr:rowOff>
    </xdr:to>
    <xdr:grpSp>
      <xdr:nvGrpSpPr>
        <xdr:cNvPr id="13" name="Group 12">
          <a:extLst>
            <a:ext uri="{FF2B5EF4-FFF2-40B4-BE49-F238E27FC236}">
              <a16:creationId xmlns:a16="http://schemas.microsoft.com/office/drawing/2014/main" id="{7BF00FAB-CDDE-42CF-A905-5FA0B2E7C847}"/>
            </a:ext>
          </a:extLst>
        </xdr:cNvPr>
        <xdr:cNvGrpSpPr/>
      </xdr:nvGrpSpPr>
      <xdr:grpSpPr>
        <a:xfrm>
          <a:off x="2839334" y="1244442"/>
          <a:ext cx="1232808" cy="795599"/>
          <a:chOff x="845820" y="617030"/>
          <a:chExt cx="1295400" cy="769809"/>
        </a:xfrm>
      </xdr:grpSpPr>
      <xdr:sp macro="" textlink="">
        <xdr:nvSpPr>
          <xdr:cNvPr id="14" name="TextBox 13">
            <a:extLst>
              <a:ext uri="{FF2B5EF4-FFF2-40B4-BE49-F238E27FC236}">
                <a16:creationId xmlns:a16="http://schemas.microsoft.com/office/drawing/2014/main" id="{3CB66130-B341-676A-3057-BE8E266D0814}"/>
              </a:ext>
            </a:extLst>
          </xdr:cNvPr>
          <xdr:cNvSpPr txBox="1"/>
        </xdr:nvSpPr>
        <xdr:spPr>
          <a:xfrm>
            <a:off x="860085" y="617030"/>
            <a:ext cx="1281135" cy="76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rPr>
              <a:t>PROJECT MANAGEMENT </a:t>
            </a:r>
            <a:r>
              <a:rPr lang="en-US" sz="1200" b="1">
                <a:solidFill>
                  <a:srgbClr val="8BFFF7"/>
                </a:solidFill>
              </a:rPr>
              <a:t>DASHBOARD</a:t>
            </a:r>
          </a:p>
        </xdr:txBody>
      </xdr:sp>
      <xdr:cxnSp macro="">
        <xdr:nvCxnSpPr>
          <xdr:cNvPr id="15" name="Straight Connector 14">
            <a:extLst>
              <a:ext uri="{FF2B5EF4-FFF2-40B4-BE49-F238E27FC236}">
                <a16:creationId xmlns:a16="http://schemas.microsoft.com/office/drawing/2014/main" id="{1A5E31FD-567F-B9E4-8D99-AD7720BECB0D}"/>
              </a:ext>
            </a:extLst>
          </xdr:cNvPr>
          <xdr:cNvCxnSpPr/>
        </xdr:nvCxnSpPr>
        <xdr:spPr>
          <a:xfrm>
            <a:off x="845820" y="723900"/>
            <a:ext cx="0" cy="548640"/>
          </a:xfrm>
          <a:prstGeom prst="line">
            <a:avLst/>
          </a:prstGeom>
          <a:ln>
            <a:solidFill>
              <a:schemeClr val="bg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3</xdr:col>
      <xdr:colOff>448665</xdr:colOff>
      <xdr:row>7</xdr:row>
      <xdr:rowOff>17622</xdr:rowOff>
    </xdr:from>
    <xdr:to>
      <xdr:col>4</xdr:col>
      <xdr:colOff>431414</xdr:colOff>
      <xdr:row>10</xdr:row>
      <xdr:rowOff>78582</xdr:rowOff>
    </xdr:to>
    <xdr:grpSp>
      <xdr:nvGrpSpPr>
        <xdr:cNvPr id="16" name="Group 15">
          <a:extLst>
            <a:ext uri="{FF2B5EF4-FFF2-40B4-BE49-F238E27FC236}">
              <a16:creationId xmlns:a16="http://schemas.microsoft.com/office/drawing/2014/main" id="{F10CD8BB-1C27-4128-85FD-D0916A373207}"/>
            </a:ext>
          </a:extLst>
        </xdr:cNvPr>
        <xdr:cNvGrpSpPr/>
      </xdr:nvGrpSpPr>
      <xdr:grpSpPr>
        <a:xfrm>
          <a:off x="2220315" y="1351122"/>
          <a:ext cx="573299" cy="632460"/>
          <a:chOff x="731520" y="8496300"/>
          <a:chExt cx="784860" cy="807720"/>
        </a:xfrm>
      </xdr:grpSpPr>
      <xdr:pic>
        <xdr:nvPicPr>
          <xdr:cNvPr id="17" name="Graphic 16" descr="Clipboard Checked outline">
            <a:extLst>
              <a:ext uri="{FF2B5EF4-FFF2-40B4-BE49-F238E27FC236}">
                <a16:creationId xmlns:a16="http://schemas.microsoft.com/office/drawing/2014/main" id="{8A9C5AEA-C33C-4601-F210-E174C5828848}"/>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31520" y="8496300"/>
            <a:ext cx="640080" cy="640080"/>
          </a:xfrm>
          <a:prstGeom prst="rect">
            <a:avLst/>
          </a:prstGeom>
        </xdr:spPr>
      </xdr:pic>
      <xdr:pic>
        <xdr:nvPicPr>
          <xdr:cNvPr id="18" name="Graphic 17" descr="Gears with solid fill">
            <a:extLst>
              <a:ext uri="{FF2B5EF4-FFF2-40B4-BE49-F238E27FC236}">
                <a16:creationId xmlns:a16="http://schemas.microsoft.com/office/drawing/2014/main" id="{F088E8E9-DC32-82D9-0467-15E68E4C0FE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67740" y="8755380"/>
            <a:ext cx="548640" cy="548640"/>
          </a:xfrm>
          <a:prstGeom prst="rect">
            <a:avLst/>
          </a:prstGeom>
        </xdr:spPr>
      </xdr:pic>
    </xdr:grpSp>
    <xdr:clientData/>
  </xdr:twoCellAnchor>
  <xdr:twoCellAnchor>
    <xdr:from>
      <xdr:col>4</xdr:col>
      <xdr:colOff>200228</xdr:colOff>
      <xdr:row>25</xdr:row>
      <xdr:rowOff>10002</xdr:rowOff>
    </xdr:from>
    <xdr:to>
      <xdr:col>7</xdr:col>
      <xdr:colOff>55449</xdr:colOff>
      <xdr:row>26</xdr:row>
      <xdr:rowOff>170022</xdr:rowOff>
    </xdr:to>
    <xdr:sp macro="" textlink="Processing!S2">
      <xdr:nvSpPr>
        <xdr:cNvPr id="22" name="TextBox 21">
          <a:extLst>
            <a:ext uri="{FF2B5EF4-FFF2-40B4-BE49-F238E27FC236}">
              <a16:creationId xmlns:a16="http://schemas.microsoft.com/office/drawing/2014/main" id="{7188BF09-1378-449B-9D93-9D5AF5C42226}"/>
            </a:ext>
          </a:extLst>
        </xdr:cNvPr>
        <xdr:cNvSpPr txBox="1"/>
      </xdr:nvSpPr>
      <xdr:spPr>
        <a:xfrm>
          <a:off x="2581478" y="4772502"/>
          <a:ext cx="1641159"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72A1D2-4494-4CFD-9BA4-459CF5A108E4}" type="TxLink">
            <a:rPr lang="en-US" sz="1400" b="0">
              <a:solidFill>
                <a:schemeClr val="bg1"/>
              </a:solidFill>
              <a:latin typeface="+mn-lt"/>
              <a:ea typeface="+mn-ea"/>
              <a:cs typeface="+mn-cs"/>
            </a:rPr>
            <a:pPr marL="0" indent="0"/>
            <a:t>Sales Volume</a:t>
          </a:fld>
          <a:endParaRPr lang="ru-RU" sz="1400" b="0">
            <a:solidFill>
              <a:schemeClr val="bg1"/>
            </a:solidFill>
            <a:latin typeface="+mn-lt"/>
            <a:ea typeface="+mn-ea"/>
            <a:cs typeface="+mn-cs"/>
          </a:endParaRPr>
        </a:p>
      </xdr:txBody>
    </xdr:sp>
    <xdr:clientData/>
  </xdr:twoCellAnchor>
  <xdr:twoCellAnchor>
    <xdr:from>
      <xdr:col>3</xdr:col>
      <xdr:colOff>536460</xdr:colOff>
      <xdr:row>12</xdr:row>
      <xdr:rowOff>154782</xdr:rowOff>
    </xdr:from>
    <xdr:to>
      <xdr:col>6</xdr:col>
      <xdr:colOff>521222</xdr:colOff>
      <xdr:row>14</xdr:row>
      <xdr:rowOff>116682</xdr:rowOff>
    </xdr:to>
    <xdr:grpSp>
      <xdr:nvGrpSpPr>
        <xdr:cNvPr id="23" name="Group 22">
          <a:hlinkClick xmlns:r="http://schemas.openxmlformats.org/officeDocument/2006/relationships" r:id="rId5"/>
          <a:extLst>
            <a:ext uri="{FF2B5EF4-FFF2-40B4-BE49-F238E27FC236}">
              <a16:creationId xmlns:a16="http://schemas.microsoft.com/office/drawing/2014/main" id="{B869D544-3439-4BB8-BB2F-F7EF6E791C08}"/>
            </a:ext>
          </a:extLst>
        </xdr:cNvPr>
        <xdr:cNvGrpSpPr/>
      </xdr:nvGrpSpPr>
      <xdr:grpSpPr>
        <a:xfrm>
          <a:off x="2308110" y="2440782"/>
          <a:ext cx="1756412" cy="342900"/>
          <a:chOff x="1257300" y="1828800"/>
          <a:chExt cx="1813560" cy="335280"/>
        </a:xfrm>
      </xdr:grpSpPr>
      <xdr:sp macro="" textlink="">
        <xdr:nvSpPr>
          <xdr:cNvPr id="24" name="TextBox 23">
            <a:extLst>
              <a:ext uri="{FF2B5EF4-FFF2-40B4-BE49-F238E27FC236}">
                <a16:creationId xmlns:a16="http://schemas.microsoft.com/office/drawing/2014/main" id="{ED472C7D-5454-1C69-5C7F-0CA7DBF31C85}"/>
              </a:ext>
            </a:extLst>
          </xdr:cNvPr>
          <xdr:cNvSpPr txBox="1"/>
        </xdr:nvSpPr>
        <xdr:spPr>
          <a:xfrm>
            <a:off x="1516380" y="1828800"/>
            <a:ext cx="155448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0">
                <a:solidFill>
                  <a:schemeClr val="bg1"/>
                </a:solidFill>
              </a:rPr>
              <a:t>Dashboard</a:t>
            </a:r>
            <a:endParaRPr lang="ru-RU" sz="1700" b="0">
              <a:solidFill>
                <a:schemeClr val="bg1"/>
              </a:solidFill>
            </a:endParaRPr>
          </a:p>
        </xdr:txBody>
      </xdr:sp>
      <xdr:pic>
        <xdr:nvPicPr>
          <xdr:cNvPr id="25" name="Graphic 24" descr="Bar chart with solid fill">
            <a:extLst>
              <a:ext uri="{FF2B5EF4-FFF2-40B4-BE49-F238E27FC236}">
                <a16:creationId xmlns:a16="http://schemas.microsoft.com/office/drawing/2014/main" id="{F69CC2BC-EB0C-DF08-BE10-17EB16041DF6}"/>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257300" y="1874520"/>
            <a:ext cx="274320" cy="274320"/>
          </a:xfrm>
          <a:prstGeom prst="rect">
            <a:avLst/>
          </a:prstGeom>
        </xdr:spPr>
      </xdr:pic>
    </xdr:grpSp>
    <xdr:clientData/>
  </xdr:twoCellAnchor>
  <xdr:twoCellAnchor>
    <xdr:from>
      <xdr:col>17</xdr:col>
      <xdr:colOff>431413</xdr:colOff>
      <xdr:row>15</xdr:row>
      <xdr:rowOff>154782</xdr:rowOff>
    </xdr:from>
    <xdr:to>
      <xdr:col>21</xdr:col>
      <xdr:colOff>177369</xdr:colOff>
      <xdr:row>27</xdr:row>
      <xdr:rowOff>4658</xdr:rowOff>
    </xdr:to>
    <xdr:graphicFrame macro="">
      <xdr:nvGraphicFramePr>
        <xdr:cNvPr id="26" name="Chart 25">
          <a:extLst>
            <a:ext uri="{FF2B5EF4-FFF2-40B4-BE49-F238E27FC236}">
              <a16:creationId xmlns:a16="http://schemas.microsoft.com/office/drawing/2014/main" id="{147A5AE8-D27B-49E7-B60D-E42959CBAF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18</xdr:col>
      <xdr:colOff>66878</xdr:colOff>
      <xdr:row>13</xdr:row>
      <xdr:rowOff>105252</xdr:rowOff>
    </xdr:from>
    <xdr:to>
      <xdr:col>20</xdr:col>
      <xdr:colOff>517412</xdr:colOff>
      <xdr:row>15</xdr:row>
      <xdr:rowOff>74772</xdr:rowOff>
    </xdr:to>
    <xdr:sp macro="" textlink="Processing!N1">
      <xdr:nvSpPr>
        <xdr:cNvPr id="27" name="TextBox 26">
          <a:extLst>
            <a:ext uri="{FF2B5EF4-FFF2-40B4-BE49-F238E27FC236}">
              <a16:creationId xmlns:a16="http://schemas.microsoft.com/office/drawing/2014/main" id="{A378D8CD-C1B7-4A78-8A94-F84DD9C915F2}"/>
            </a:ext>
          </a:extLst>
        </xdr:cNvPr>
        <xdr:cNvSpPr txBox="1"/>
      </xdr:nvSpPr>
      <xdr:spPr>
        <a:xfrm>
          <a:off x="10782503" y="2581752"/>
          <a:ext cx="1641159"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A160D-5D43-474C-866F-97D1ECC08D13}" type="TxLink">
            <a:rPr lang="en-US" sz="1200" b="1" i="0" u="none" strike="noStrike">
              <a:solidFill>
                <a:srgbClr val="000000"/>
              </a:solidFill>
              <a:latin typeface="Aptos Narrow"/>
            </a:rPr>
            <a:pPr algn="ctr"/>
            <a:t>Conversion</a:t>
          </a:fld>
          <a:endParaRPr lang="ru-RU" sz="1800" b="1">
            <a:solidFill>
              <a:schemeClr val="bg1"/>
            </a:solidFill>
          </a:endParaRPr>
        </a:p>
      </xdr:txBody>
    </xdr:sp>
    <xdr:clientData/>
  </xdr:twoCellAnchor>
  <xdr:twoCellAnchor>
    <xdr:from>
      <xdr:col>18</xdr:col>
      <xdr:colOff>443802</xdr:colOff>
      <xdr:row>19</xdr:row>
      <xdr:rowOff>59532</xdr:rowOff>
    </xdr:from>
    <xdr:to>
      <xdr:col>20</xdr:col>
      <xdr:colOff>164982</xdr:colOff>
      <xdr:row>21</xdr:row>
      <xdr:rowOff>29052</xdr:rowOff>
    </xdr:to>
    <xdr:sp macro="" textlink="Processing!N3">
      <xdr:nvSpPr>
        <xdr:cNvPr id="28" name="TextBox 27">
          <a:extLst>
            <a:ext uri="{FF2B5EF4-FFF2-40B4-BE49-F238E27FC236}">
              <a16:creationId xmlns:a16="http://schemas.microsoft.com/office/drawing/2014/main" id="{42BE5610-A2BF-40D2-81AD-527E1ED0BAA0}"/>
            </a:ext>
          </a:extLst>
        </xdr:cNvPr>
        <xdr:cNvSpPr txBox="1"/>
      </xdr:nvSpPr>
      <xdr:spPr>
        <a:xfrm>
          <a:off x="11159427" y="3679032"/>
          <a:ext cx="91180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200" b="0" i="0" u="none" strike="noStrike">
              <a:solidFill>
                <a:srgbClr val="000000"/>
              </a:solidFill>
              <a:latin typeface="Aptos Narrow"/>
            </a:rPr>
            <a:pPr algn="ctr"/>
            <a:t>Buyers</a:t>
          </a:fld>
          <a:endParaRPr lang="ru-RU" sz="2000" b="0">
            <a:solidFill>
              <a:schemeClr val="bg1"/>
            </a:solidFill>
          </a:endParaRPr>
        </a:p>
      </xdr:txBody>
    </xdr:sp>
    <xdr:clientData/>
  </xdr:twoCellAnchor>
  <xdr:twoCellAnchor>
    <xdr:from>
      <xdr:col>18</xdr:col>
      <xdr:colOff>459042</xdr:colOff>
      <xdr:row>20</xdr:row>
      <xdr:rowOff>65003</xdr:rowOff>
    </xdr:from>
    <xdr:to>
      <xdr:col>20</xdr:col>
      <xdr:colOff>180222</xdr:colOff>
      <xdr:row>22</xdr:row>
      <xdr:rowOff>145501</xdr:rowOff>
    </xdr:to>
    <xdr:sp macro="" textlink="Processing!O3">
      <xdr:nvSpPr>
        <xdr:cNvPr id="29" name="TextBox 28">
          <a:extLst>
            <a:ext uri="{FF2B5EF4-FFF2-40B4-BE49-F238E27FC236}">
              <a16:creationId xmlns:a16="http://schemas.microsoft.com/office/drawing/2014/main" id="{B866DBE0-5A59-42E8-A06F-D21D11F583BF}"/>
            </a:ext>
          </a:extLst>
        </xdr:cNvPr>
        <xdr:cNvSpPr txBox="1"/>
      </xdr:nvSpPr>
      <xdr:spPr>
        <a:xfrm>
          <a:off x="11174667" y="3875003"/>
          <a:ext cx="911805" cy="4614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9C8D4D-8ACA-45EE-9E18-81E33B1E2B5D}" type="TxLink">
            <a:rPr lang="en-US" sz="2400" b="0" i="0" u="none" strike="noStrike">
              <a:solidFill>
                <a:srgbClr val="000000"/>
              </a:solidFill>
              <a:latin typeface="Aptos Narrow"/>
            </a:rPr>
            <a:pPr algn="ctr"/>
            <a:t>54%</a:t>
          </a:fld>
          <a:endParaRPr lang="ru-RU" sz="4000" b="0">
            <a:solidFill>
              <a:schemeClr val="bg1"/>
            </a:solidFill>
          </a:endParaRPr>
        </a:p>
      </xdr:txBody>
    </xdr:sp>
    <xdr:clientData/>
  </xdr:twoCellAnchor>
  <xdr:twoCellAnchor>
    <xdr:from>
      <xdr:col>7</xdr:col>
      <xdr:colOff>540271</xdr:colOff>
      <xdr:row>13</xdr:row>
      <xdr:rowOff>105252</xdr:rowOff>
    </xdr:from>
    <xdr:to>
      <xdr:col>10</xdr:col>
      <xdr:colOff>419984</xdr:colOff>
      <xdr:row>15</xdr:row>
      <xdr:rowOff>74772</xdr:rowOff>
    </xdr:to>
    <xdr:sp macro="" textlink="Processing!S2">
      <xdr:nvSpPr>
        <xdr:cNvPr id="30" name="TextBox 29">
          <a:extLst>
            <a:ext uri="{FF2B5EF4-FFF2-40B4-BE49-F238E27FC236}">
              <a16:creationId xmlns:a16="http://schemas.microsoft.com/office/drawing/2014/main" id="{40E0CADB-58FF-4D32-8EDB-5A0A222F4CC9}"/>
            </a:ext>
          </a:extLst>
        </xdr:cNvPr>
        <xdr:cNvSpPr txBox="1"/>
      </xdr:nvSpPr>
      <xdr:spPr>
        <a:xfrm>
          <a:off x="4707459" y="2581752"/>
          <a:ext cx="166565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58B5A44-0AE2-4C0D-884D-D06D19AE4418}" type="TxLink">
            <a:rPr lang="en-US" sz="1200" b="1" i="0" u="none" strike="noStrike">
              <a:solidFill>
                <a:srgbClr val="000000"/>
              </a:solidFill>
              <a:latin typeface="Aptos Narrow"/>
              <a:ea typeface="+mn-ea"/>
              <a:cs typeface="+mn-cs"/>
            </a:rPr>
            <a:pPr marL="0" indent="0" algn="l"/>
            <a:t>Sales Volume</a:t>
          </a:fld>
          <a:endParaRPr lang="ru-RU" sz="1200" b="1" i="0" u="none" strike="noStrike">
            <a:solidFill>
              <a:srgbClr val="000000"/>
            </a:solidFill>
            <a:latin typeface="Aptos Narrow"/>
            <a:ea typeface="+mn-ea"/>
            <a:cs typeface="+mn-cs"/>
          </a:endParaRPr>
        </a:p>
      </xdr:txBody>
    </xdr:sp>
    <xdr:clientData/>
  </xdr:twoCellAnchor>
  <xdr:twoCellAnchor>
    <xdr:from>
      <xdr:col>7</xdr:col>
      <xdr:colOff>284049</xdr:colOff>
      <xdr:row>6</xdr:row>
      <xdr:rowOff>116682</xdr:rowOff>
    </xdr:from>
    <xdr:to>
      <xdr:col>10</xdr:col>
      <xdr:colOff>544081</xdr:colOff>
      <xdr:row>12</xdr:row>
      <xdr:rowOff>25242</xdr:rowOff>
    </xdr:to>
    <xdr:graphicFrame macro="">
      <xdr:nvGraphicFramePr>
        <xdr:cNvPr id="31" name="Chart 30">
          <a:extLst>
            <a:ext uri="{FF2B5EF4-FFF2-40B4-BE49-F238E27FC236}">
              <a16:creationId xmlns:a16="http://schemas.microsoft.com/office/drawing/2014/main" id="{D642D33A-9787-4BB3-B213-972CB776FB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184988</xdr:colOff>
      <xdr:row>6</xdr:row>
      <xdr:rowOff>78582</xdr:rowOff>
    </xdr:from>
    <xdr:to>
      <xdr:col>21</xdr:col>
      <xdr:colOff>360249</xdr:colOff>
      <xdr:row>11</xdr:row>
      <xdr:rowOff>177642</xdr:rowOff>
    </xdr:to>
    <xdr:graphicFrame macro="">
      <xdr:nvGraphicFramePr>
        <xdr:cNvPr id="32" name="Chart 31">
          <a:extLst>
            <a:ext uri="{FF2B5EF4-FFF2-40B4-BE49-F238E27FC236}">
              <a16:creationId xmlns:a16="http://schemas.microsoft.com/office/drawing/2014/main" id="{8870F3F3-2032-4416-8B67-91005B83DB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85928</xdr:colOff>
      <xdr:row>5</xdr:row>
      <xdr:rowOff>50064</xdr:rowOff>
    </xdr:from>
    <xdr:to>
      <xdr:col>14</xdr:col>
      <xdr:colOff>268809</xdr:colOff>
      <xdr:row>11</xdr:row>
      <xdr:rowOff>172544</xdr:rowOff>
    </xdr:to>
    <xdr:grpSp>
      <xdr:nvGrpSpPr>
        <xdr:cNvPr id="33" name="Group 32">
          <a:extLst>
            <a:ext uri="{FF2B5EF4-FFF2-40B4-BE49-F238E27FC236}">
              <a16:creationId xmlns:a16="http://schemas.microsoft.com/office/drawing/2014/main" id="{8FF078AC-39ED-416A-B420-E2BAB53EB308}"/>
            </a:ext>
          </a:extLst>
        </xdr:cNvPr>
        <xdr:cNvGrpSpPr/>
      </xdr:nvGrpSpPr>
      <xdr:grpSpPr>
        <a:xfrm>
          <a:off x="6581978" y="1002564"/>
          <a:ext cx="1954531" cy="1265480"/>
          <a:chOff x="5536546" y="337242"/>
          <a:chExt cx="2011680" cy="1212140"/>
        </a:xfrm>
        <a:effectLst>
          <a:outerShdw blurRad="50800" dist="38100" dir="2700000" algn="tl" rotWithShape="0">
            <a:prstClr val="black">
              <a:alpha val="40000"/>
            </a:prstClr>
          </a:outerShdw>
        </a:effectLst>
      </xdr:grpSpPr>
      <xdr:graphicFrame macro="">
        <xdr:nvGraphicFramePr>
          <xdr:cNvPr id="34" name="Chart 33">
            <a:extLst>
              <a:ext uri="{FF2B5EF4-FFF2-40B4-BE49-F238E27FC236}">
                <a16:creationId xmlns:a16="http://schemas.microsoft.com/office/drawing/2014/main" id="{FA87010C-9CC0-7EEA-FC43-DBF14C4F305D}"/>
              </a:ext>
            </a:extLst>
          </xdr:cNvPr>
          <xdr:cNvGraphicFramePr>
            <a:graphicFrameLocks/>
          </xdr:cNvGraphicFramePr>
        </xdr:nvGraphicFramePr>
        <xdr:xfrm>
          <a:off x="5708254" y="500299"/>
          <a:ext cx="1123692" cy="967504"/>
        </xdr:xfrm>
        <a:graphic>
          <a:graphicData uri="http://schemas.openxmlformats.org/drawingml/2006/chart">
            <c:chart xmlns:c="http://schemas.openxmlformats.org/drawingml/2006/chart" xmlns:r="http://schemas.openxmlformats.org/officeDocument/2006/relationships" r:id="rId11"/>
          </a:graphicData>
        </a:graphic>
      </xdr:graphicFrame>
      <xdr:sp macro="" textlink="">
        <xdr:nvSpPr>
          <xdr:cNvPr id="35" name="Freeform: Shape 34">
            <a:extLst>
              <a:ext uri="{FF2B5EF4-FFF2-40B4-BE49-F238E27FC236}">
                <a16:creationId xmlns:a16="http://schemas.microsoft.com/office/drawing/2014/main" id="{A32CFCD0-7862-B08D-80D3-66CFA208992B}"/>
              </a:ext>
            </a:extLst>
          </xdr:cNvPr>
          <xdr:cNvSpPr/>
        </xdr:nvSpPr>
        <xdr:spPr>
          <a:xfrm>
            <a:off x="5536546" y="337242"/>
            <a:ext cx="2011680" cy="1212140"/>
          </a:xfrm>
          <a:custGeom>
            <a:avLst/>
            <a:gdLst>
              <a:gd name="connsiteX0" fmla="*/ 657560 w 2011680"/>
              <a:gd name="connsiteY0" fmla="*/ 841353 h 1188720"/>
              <a:gd name="connsiteX1" fmla="*/ 642040 w 2011680"/>
              <a:gd name="connsiteY1" fmla="*/ 878577 h 1188720"/>
              <a:gd name="connsiteX2" fmla="*/ 685885 w 2011680"/>
              <a:gd name="connsiteY2" fmla="*/ 945175 h 1188720"/>
              <a:gd name="connsiteX3" fmla="*/ 700804 w 2011680"/>
              <a:gd name="connsiteY3" fmla="*/ 960283 h 1188720"/>
              <a:gd name="connsiteX4" fmla="*/ 706780 w 2011680"/>
              <a:gd name="connsiteY4" fmla="*/ 961661 h 1188720"/>
              <a:gd name="connsiteX5" fmla="*/ 706780 w 2011680"/>
              <a:gd name="connsiteY5" fmla="*/ 962131 h 1188720"/>
              <a:gd name="connsiteX6" fmla="*/ 716024 w 2011680"/>
              <a:gd name="connsiteY6" fmla="*/ 962131 h 1188720"/>
              <a:gd name="connsiteX7" fmla="*/ 737481 w 2011680"/>
              <a:gd name="connsiteY7" fmla="*/ 962131 h 1188720"/>
              <a:gd name="connsiteX8" fmla="*/ 737556 w 2011680"/>
              <a:gd name="connsiteY8" fmla="*/ 962131 h 1188720"/>
              <a:gd name="connsiteX9" fmla="*/ 758984 w 2011680"/>
              <a:gd name="connsiteY9" fmla="*/ 962131 h 1188720"/>
              <a:gd name="connsiteX10" fmla="*/ 759013 w 2011680"/>
              <a:gd name="connsiteY10" fmla="*/ 962131 h 1188720"/>
              <a:gd name="connsiteX11" fmla="*/ 789153 w 2011680"/>
              <a:gd name="connsiteY11" fmla="*/ 945175 h 1188720"/>
              <a:gd name="connsiteX12" fmla="*/ 832997 w 2011680"/>
              <a:gd name="connsiteY12" fmla="*/ 878577 h 1188720"/>
              <a:gd name="connsiteX13" fmla="*/ 817477 w 2011680"/>
              <a:gd name="connsiteY13" fmla="*/ 841353 h 1188720"/>
              <a:gd name="connsiteX14" fmla="*/ 757722 w 2011680"/>
              <a:gd name="connsiteY14" fmla="*/ 841440 h 1188720"/>
              <a:gd name="connsiteX15" fmla="*/ 717316 w 2011680"/>
              <a:gd name="connsiteY15" fmla="*/ 841440 h 1188720"/>
              <a:gd name="connsiteX16" fmla="*/ 566764 w 2011680"/>
              <a:gd name="connsiteY16" fmla="*/ 705416 h 1188720"/>
              <a:gd name="connsiteX17" fmla="*/ 551244 w 2011680"/>
              <a:gd name="connsiteY17" fmla="*/ 742639 h 1188720"/>
              <a:gd name="connsiteX18" fmla="*/ 595089 w 2011680"/>
              <a:gd name="connsiteY18" fmla="*/ 809237 h 1188720"/>
              <a:gd name="connsiteX19" fmla="*/ 625228 w 2011680"/>
              <a:gd name="connsiteY19" fmla="*/ 826193 h 1188720"/>
              <a:gd name="connsiteX20" fmla="*/ 737481 w 2011680"/>
              <a:gd name="connsiteY20" fmla="*/ 826193 h 1188720"/>
              <a:gd name="connsiteX21" fmla="*/ 737481 w 2011680"/>
              <a:gd name="connsiteY21" fmla="*/ 826193 h 1188720"/>
              <a:gd name="connsiteX22" fmla="*/ 849734 w 2011680"/>
              <a:gd name="connsiteY22" fmla="*/ 826193 h 1188720"/>
              <a:gd name="connsiteX23" fmla="*/ 879874 w 2011680"/>
              <a:gd name="connsiteY23" fmla="*/ 809237 h 1188720"/>
              <a:gd name="connsiteX24" fmla="*/ 923719 w 2011680"/>
              <a:gd name="connsiteY24" fmla="*/ 742639 h 1188720"/>
              <a:gd name="connsiteX25" fmla="*/ 908198 w 2011680"/>
              <a:gd name="connsiteY25" fmla="*/ 705416 h 1188720"/>
              <a:gd name="connsiteX26" fmla="*/ 737481 w 2011680"/>
              <a:gd name="connsiteY26" fmla="*/ 705664 h 1188720"/>
              <a:gd name="connsiteX27" fmla="*/ 479074 w 2011680"/>
              <a:gd name="connsiteY27" fmla="*/ 569478 h 1188720"/>
              <a:gd name="connsiteX28" fmla="*/ 463554 w 2011680"/>
              <a:gd name="connsiteY28" fmla="*/ 606701 h 1188720"/>
              <a:gd name="connsiteX29" fmla="*/ 507399 w 2011680"/>
              <a:gd name="connsiteY29" fmla="*/ 673300 h 1188720"/>
              <a:gd name="connsiteX30" fmla="*/ 537539 w 2011680"/>
              <a:gd name="connsiteY30" fmla="*/ 690256 h 1188720"/>
              <a:gd name="connsiteX31" fmla="*/ 596141 w 2011680"/>
              <a:gd name="connsiteY31" fmla="*/ 690256 h 1188720"/>
              <a:gd name="connsiteX32" fmla="*/ 737481 w 2011680"/>
              <a:gd name="connsiteY32" fmla="*/ 690256 h 1188720"/>
              <a:gd name="connsiteX33" fmla="*/ 738881 w 2011680"/>
              <a:gd name="connsiteY33" fmla="*/ 690256 h 1188720"/>
              <a:gd name="connsiteX34" fmla="*/ 936827 w 2011680"/>
              <a:gd name="connsiteY34" fmla="*/ 690256 h 1188720"/>
              <a:gd name="connsiteX35" fmla="*/ 938823 w 2011680"/>
              <a:gd name="connsiteY35" fmla="*/ 690256 h 1188720"/>
              <a:gd name="connsiteX36" fmla="*/ 968963 w 2011680"/>
              <a:gd name="connsiteY36" fmla="*/ 673300 h 1188720"/>
              <a:gd name="connsiteX37" fmla="*/ 1012808 w 2011680"/>
              <a:gd name="connsiteY37" fmla="*/ 606701 h 1188720"/>
              <a:gd name="connsiteX38" fmla="*/ 997287 w 2011680"/>
              <a:gd name="connsiteY38" fmla="*/ 569478 h 1188720"/>
              <a:gd name="connsiteX39" fmla="*/ 936827 w 2011680"/>
              <a:gd name="connsiteY39" fmla="*/ 569566 h 1188720"/>
              <a:gd name="connsiteX40" fmla="*/ 936827 w 2011680"/>
              <a:gd name="connsiteY40" fmla="*/ 569565 h 1188720"/>
              <a:gd name="connsiteX41" fmla="*/ 596141 w 2011680"/>
              <a:gd name="connsiteY41" fmla="*/ 569565 h 1188720"/>
              <a:gd name="connsiteX42" fmla="*/ 596141 w 2011680"/>
              <a:gd name="connsiteY42" fmla="*/ 569649 h 1188720"/>
              <a:gd name="connsiteX43" fmla="*/ 388175 w 2011680"/>
              <a:gd name="connsiteY43" fmla="*/ 433541 h 1188720"/>
              <a:gd name="connsiteX44" fmla="*/ 372655 w 2011680"/>
              <a:gd name="connsiteY44" fmla="*/ 470764 h 1188720"/>
              <a:gd name="connsiteX45" fmla="*/ 416500 w 2011680"/>
              <a:gd name="connsiteY45" fmla="*/ 537362 h 1188720"/>
              <a:gd name="connsiteX46" fmla="*/ 446639 w 2011680"/>
              <a:gd name="connsiteY46" fmla="*/ 554318 h 1188720"/>
              <a:gd name="connsiteX47" fmla="*/ 596141 w 2011680"/>
              <a:gd name="connsiteY47" fmla="*/ 554318 h 1188720"/>
              <a:gd name="connsiteX48" fmla="*/ 708388 w 2011680"/>
              <a:gd name="connsiteY48" fmla="*/ 554318 h 1188720"/>
              <a:gd name="connsiteX49" fmla="*/ 768277 w 2011680"/>
              <a:gd name="connsiteY49" fmla="*/ 554318 h 1188720"/>
              <a:gd name="connsiteX50" fmla="*/ 936827 w 2011680"/>
              <a:gd name="connsiteY50" fmla="*/ 554318 h 1188720"/>
              <a:gd name="connsiteX51" fmla="*/ 1030026 w 2011680"/>
              <a:gd name="connsiteY51" fmla="*/ 554318 h 1188720"/>
              <a:gd name="connsiteX52" fmla="*/ 1060165 w 2011680"/>
              <a:gd name="connsiteY52" fmla="*/ 537362 h 1188720"/>
              <a:gd name="connsiteX53" fmla="*/ 1104010 w 2011680"/>
              <a:gd name="connsiteY53" fmla="*/ 470764 h 1188720"/>
              <a:gd name="connsiteX54" fmla="*/ 1088490 w 2011680"/>
              <a:gd name="connsiteY54" fmla="*/ 433541 h 1188720"/>
              <a:gd name="connsiteX55" fmla="*/ 936827 w 2011680"/>
              <a:gd name="connsiteY55" fmla="*/ 433761 h 1188720"/>
              <a:gd name="connsiteX56" fmla="*/ 936827 w 2011680"/>
              <a:gd name="connsiteY56" fmla="*/ 433628 h 1188720"/>
              <a:gd name="connsiteX57" fmla="*/ 596141 w 2011680"/>
              <a:gd name="connsiteY57" fmla="*/ 433628 h 1188720"/>
              <a:gd name="connsiteX58" fmla="*/ 596141 w 2011680"/>
              <a:gd name="connsiteY58" fmla="*/ 433843 h 1188720"/>
              <a:gd name="connsiteX59" fmla="*/ 298603 w 2011680"/>
              <a:gd name="connsiteY59" fmla="*/ 297603 h 1188720"/>
              <a:gd name="connsiteX60" fmla="*/ 283083 w 2011680"/>
              <a:gd name="connsiteY60" fmla="*/ 334826 h 1188720"/>
              <a:gd name="connsiteX61" fmla="*/ 326928 w 2011680"/>
              <a:gd name="connsiteY61" fmla="*/ 401425 h 1188720"/>
              <a:gd name="connsiteX62" fmla="*/ 357067 w 2011680"/>
              <a:gd name="connsiteY62" fmla="*/ 418381 h 1188720"/>
              <a:gd name="connsiteX63" fmla="*/ 618816 w 2011680"/>
              <a:gd name="connsiteY63" fmla="*/ 418381 h 1188720"/>
              <a:gd name="connsiteX64" fmla="*/ 618816 w 2011680"/>
              <a:gd name="connsiteY64" fmla="*/ 418381 h 1188720"/>
              <a:gd name="connsiteX65" fmla="*/ 857560 w 2011680"/>
              <a:gd name="connsiteY65" fmla="*/ 418381 h 1188720"/>
              <a:gd name="connsiteX66" fmla="*/ 857560 w 2011680"/>
              <a:gd name="connsiteY66" fmla="*/ 418381 h 1188720"/>
              <a:gd name="connsiteX67" fmla="*/ 1119308 w 2011680"/>
              <a:gd name="connsiteY67" fmla="*/ 418381 h 1188720"/>
              <a:gd name="connsiteX68" fmla="*/ 1149448 w 2011680"/>
              <a:gd name="connsiteY68" fmla="*/ 401425 h 1188720"/>
              <a:gd name="connsiteX69" fmla="*/ 1193293 w 2011680"/>
              <a:gd name="connsiteY69" fmla="*/ 334826 h 1188720"/>
              <a:gd name="connsiteX70" fmla="*/ 1177772 w 2011680"/>
              <a:gd name="connsiteY70" fmla="*/ 297603 h 1188720"/>
              <a:gd name="connsiteX71" fmla="*/ 936827 w 2011680"/>
              <a:gd name="connsiteY71" fmla="*/ 297954 h 1188720"/>
              <a:gd name="connsiteX72" fmla="*/ 936827 w 2011680"/>
              <a:gd name="connsiteY72" fmla="*/ 297690 h 1188720"/>
              <a:gd name="connsiteX73" fmla="*/ 596141 w 2011680"/>
              <a:gd name="connsiteY73" fmla="*/ 297690 h 1188720"/>
              <a:gd name="connsiteX74" fmla="*/ 596141 w 2011680"/>
              <a:gd name="connsiteY74" fmla="*/ 298036 h 1188720"/>
              <a:gd name="connsiteX75" fmla="*/ 198124 w 2011680"/>
              <a:gd name="connsiteY75" fmla="*/ 0 h 1188720"/>
              <a:gd name="connsiteX76" fmla="*/ 1813556 w 2011680"/>
              <a:gd name="connsiteY76" fmla="*/ 0 h 1188720"/>
              <a:gd name="connsiteX77" fmla="*/ 2011680 w 2011680"/>
              <a:gd name="connsiteY77" fmla="*/ 198124 h 1188720"/>
              <a:gd name="connsiteX78" fmla="*/ 2011680 w 2011680"/>
              <a:gd name="connsiteY78" fmla="*/ 990596 h 1188720"/>
              <a:gd name="connsiteX79" fmla="*/ 1813556 w 2011680"/>
              <a:gd name="connsiteY79" fmla="*/ 1188720 h 1188720"/>
              <a:gd name="connsiteX80" fmla="*/ 198124 w 2011680"/>
              <a:gd name="connsiteY80" fmla="*/ 1188720 h 1188720"/>
              <a:gd name="connsiteX81" fmla="*/ 0 w 2011680"/>
              <a:gd name="connsiteY81" fmla="*/ 990596 h 1188720"/>
              <a:gd name="connsiteX82" fmla="*/ 0 w 2011680"/>
              <a:gd name="connsiteY82" fmla="*/ 198124 h 1188720"/>
              <a:gd name="connsiteX83" fmla="*/ 198124 w 2011680"/>
              <a:gd name="connsiteY83" fmla="*/ 0 h 11887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Lst>
            <a:rect l="l" t="t" r="r" b="b"/>
            <a:pathLst>
              <a:path w="2011680" h="1188720">
                <a:moveTo>
                  <a:pt x="657560" y="841353"/>
                </a:moveTo>
                <a:cubicBezTo>
                  <a:pt x="645820" y="841431"/>
                  <a:pt x="628478" y="855700"/>
                  <a:pt x="642040" y="878577"/>
                </a:cubicBezTo>
                <a:lnTo>
                  <a:pt x="685885" y="945175"/>
                </a:lnTo>
                <a:cubicBezTo>
                  <a:pt x="691611" y="954093"/>
                  <a:pt x="696182" y="958293"/>
                  <a:pt x="700804" y="960283"/>
                </a:cubicBezTo>
                <a:lnTo>
                  <a:pt x="706780" y="961661"/>
                </a:lnTo>
                <a:lnTo>
                  <a:pt x="706780" y="962131"/>
                </a:lnTo>
                <a:lnTo>
                  <a:pt x="716024" y="962131"/>
                </a:lnTo>
                <a:lnTo>
                  <a:pt x="737481" y="962131"/>
                </a:lnTo>
                <a:lnTo>
                  <a:pt x="737556" y="962131"/>
                </a:lnTo>
                <a:lnTo>
                  <a:pt x="758984" y="962131"/>
                </a:lnTo>
                <a:lnTo>
                  <a:pt x="759013" y="962131"/>
                </a:lnTo>
                <a:cubicBezTo>
                  <a:pt x="770867" y="961976"/>
                  <a:pt x="777700" y="963011"/>
                  <a:pt x="789153" y="945175"/>
                </a:cubicBezTo>
                <a:lnTo>
                  <a:pt x="832997" y="878577"/>
                </a:lnTo>
                <a:cubicBezTo>
                  <a:pt x="846559" y="855700"/>
                  <a:pt x="829217" y="841431"/>
                  <a:pt x="817477" y="841353"/>
                </a:cubicBezTo>
                <a:lnTo>
                  <a:pt x="757722" y="841440"/>
                </a:lnTo>
                <a:lnTo>
                  <a:pt x="717316" y="841440"/>
                </a:lnTo>
                <a:close/>
                <a:moveTo>
                  <a:pt x="566764" y="705416"/>
                </a:moveTo>
                <a:cubicBezTo>
                  <a:pt x="555024" y="705493"/>
                  <a:pt x="537682" y="719762"/>
                  <a:pt x="551244" y="742639"/>
                </a:cubicBezTo>
                <a:lnTo>
                  <a:pt x="595089" y="809237"/>
                </a:lnTo>
                <a:cubicBezTo>
                  <a:pt x="606541" y="827074"/>
                  <a:pt x="613375" y="826038"/>
                  <a:pt x="625228" y="826193"/>
                </a:cubicBezTo>
                <a:lnTo>
                  <a:pt x="737481" y="826193"/>
                </a:lnTo>
                <a:lnTo>
                  <a:pt x="737481" y="826193"/>
                </a:lnTo>
                <a:lnTo>
                  <a:pt x="849734" y="826193"/>
                </a:lnTo>
                <a:cubicBezTo>
                  <a:pt x="861588" y="826038"/>
                  <a:pt x="868422" y="827074"/>
                  <a:pt x="879874" y="809237"/>
                </a:cubicBezTo>
                <a:lnTo>
                  <a:pt x="923719" y="742639"/>
                </a:lnTo>
                <a:cubicBezTo>
                  <a:pt x="937280" y="719762"/>
                  <a:pt x="919939" y="705493"/>
                  <a:pt x="908198" y="705416"/>
                </a:cubicBezTo>
                <a:lnTo>
                  <a:pt x="737481" y="705664"/>
                </a:lnTo>
                <a:close/>
                <a:moveTo>
                  <a:pt x="479074" y="569478"/>
                </a:moveTo>
                <a:cubicBezTo>
                  <a:pt x="467334" y="569556"/>
                  <a:pt x="449992" y="583825"/>
                  <a:pt x="463554" y="606701"/>
                </a:cubicBezTo>
                <a:lnTo>
                  <a:pt x="507399" y="673300"/>
                </a:lnTo>
                <a:cubicBezTo>
                  <a:pt x="518851" y="691136"/>
                  <a:pt x="525685" y="690101"/>
                  <a:pt x="537539" y="690256"/>
                </a:cubicBezTo>
                <a:lnTo>
                  <a:pt x="596141" y="690256"/>
                </a:lnTo>
                <a:lnTo>
                  <a:pt x="737481" y="690256"/>
                </a:lnTo>
                <a:lnTo>
                  <a:pt x="738881" y="690256"/>
                </a:lnTo>
                <a:lnTo>
                  <a:pt x="936827" y="690256"/>
                </a:lnTo>
                <a:lnTo>
                  <a:pt x="938823" y="690256"/>
                </a:lnTo>
                <a:cubicBezTo>
                  <a:pt x="950677" y="690101"/>
                  <a:pt x="957511" y="691136"/>
                  <a:pt x="968963" y="673300"/>
                </a:cubicBezTo>
                <a:lnTo>
                  <a:pt x="1012808" y="606701"/>
                </a:lnTo>
                <a:cubicBezTo>
                  <a:pt x="1026370" y="583825"/>
                  <a:pt x="1009028" y="569556"/>
                  <a:pt x="997287" y="569478"/>
                </a:cubicBezTo>
                <a:lnTo>
                  <a:pt x="936827" y="569566"/>
                </a:lnTo>
                <a:lnTo>
                  <a:pt x="936827" y="569565"/>
                </a:lnTo>
                <a:lnTo>
                  <a:pt x="596141" y="569565"/>
                </a:lnTo>
                <a:lnTo>
                  <a:pt x="596141" y="569649"/>
                </a:lnTo>
                <a:close/>
                <a:moveTo>
                  <a:pt x="388175" y="433541"/>
                </a:moveTo>
                <a:cubicBezTo>
                  <a:pt x="376435" y="433618"/>
                  <a:pt x="359093" y="447887"/>
                  <a:pt x="372655" y="470764"/>
                </a:cubicBezTo>
                <a:lnTo>
                  <a:pt x="416500" y="537362"/>
                </a:lnTo>
                <a:cubicBezTo>
                  <a:pt x="427952" y="555198"/>
                  <a:pt x="434786" y="554163"/>
                  <a:pt x="446639" y="554318"/>
                </a:cubicBezTo>
                <a:lnTo>
                  <a:pt x="596141" y="554318"/>
                </a:lnTo>
                <a:lnTo>
                  <a:pt x="708388" y="554318"/>
                </a:lnTo>
                <a:lnTo>
                  <a:pt x="768277" y="554318"/>
                </a:lnTo>
                <a:lnTo>
                  <a:pt x="936827" y="554318"/>
                </a:lnTo>
                <a:lnTo>
                  <a:pt x="1030026" y="554318"/>
                </a:lnTo>
                <a:cubicBezTo>
                  <a:pt x="1041880" y="554163"/>
                  <a:pt x="1048713" y="555198"/>
                  <a:pt x="1060165" y="537362"/>
                </a:cubicBezTo>
                <a:lnTo>
                  <a:pt x="1104010" y="470764"/>
                </a:lnTo>
                <a:cubicBezTo>
                  <a:pt x="1117572" y="447887"/>
                  <a:pt x="1100230" y="433618"/>
                  <a:pt x="1088490" y="433541"/>
                </a:cubicBezTo>
                <a:lnTo>
                  <a:pt x="936827" y="433761"/>
                </a:lnTo>
                <a:lnTo>
                  <a:pt x="936827" y="433628"/>
                </a:lnTo>
                <a:lnTo>
                  <a:pt x="596141" y="433628"/>
                </a:lnTo>
                <a:lnTo>
                  <a:pt x="596141" y="433843"/>
                </a:lnTo>
                <a:close/>
                <a:moveTo>
                  <a:pt x="298603" y="297603"/>
                </a:moveTo>
                <a:cubicBezTo>
                  <a:pt x="286863" y="297681"/>
                  <a:pt x="269521" y="311949"/>
                  <a:pt x="283083" y="334826"/>
                </a:cubicBezTo>
                <a:lnTo>
                  <a:pt x="326928" y="401425"/>
                </a:lnTo>
                <a:cubicBezTo>
                  <a:pt x="338380" y="419261"/>
                  <a:pt x="345214" y="418226"/>
                  <a:pt x="357067" y="418381"/>
                </a:cubicBezTo>
                <a:lnTo>
                  <a:pt x="618816" y="418381"/>
                </a:lnTo>
                <a:lnTo>
                  <a:pt x="618816" y="418381"/>
                </a:lnTo>
                <a:lnTo>
                  <a:pt x="857560" y="418381"/>
                </a:lnTo>
                <a:lnTo>
                  <a:pt x="857560" y="418381"/>
                </a:lnTo>
                <a:lnTo>
                  <a:pt x="1119308" y="418381"/>
                </a:lnTo>
                <a:cubicBezTo>
                  <a:pt x="1131162" y="418226"/>
                  <a:pt x="1137996" y="419261"/>
                  <a:pt x="1149448" y="401425"/>
                </a:cubicBezTo>
                <a:lnTo>
                  <a:pt x="1193293" y="334826"/>
                </a:lnTo>
                <a:cubicBezTo>
                  <a:pt x="1206854" y="311949"/>
                  <a:pt x="1189513" y="297680"/>
                  <a:pt x="1177772" y="297603"/>
                </a:cubicBezTo>
                <a:lnTo>
                  <a:pt x="936827" y="297954"/>
                </a:lnTo>
                <a:lnTo>
                  <a:pt x="936827" y="297690"/>
                </a:lnTo>
                <a:lnTo>
                  <a:pt x="596141" y="297690"/>
                </a:lnTo>
                <a:lnTo>
                  <a:pt x="596141" y="298036"/>
                </a:lnTo>
                <a:close/>
                <a:moveTo>
                  <a:pt x="198124" y="0"/>
                </a:moveTo>
                <a:lnTo>
                  <a:pt x="1813556" y="0"/>
                </a:lnTo>
                <a:cubicBezTo>
                  <a:pt x="1922977" y="0"/>
                  <a:pt x="2011680" y="88703"/>
                  <a:pt x="2011680" y="198124"/>
                </a:cubicBezTo>
                <a:lnTo>
                  <a:pt x="2011680" y="990596"/>
                </a:lnTo>
                <a:cubicBezTo>
                  <a:pt x="2011680" y="1100017"/>
                  <a:pt x="1922977" y="1188720"/>
                  <a:pt x="1813556" y="1188720"/>
                </a:cubicBezTo>
                <a:lnTo>
                  <a:pt x="198124" y="1188720"/>
                </a:lnTo>
                <a:cubicBezTo>
                  <a:pt x="88703" y="1188720"/>
                  <a:pt x="0" y="1100017"/>
                  <a:pt x="0" y="990596"/>
                </a:cubicBezTo>
                <a:lnTo>
                  <a:pt x="0" y="198124"/>
                </a:lnTo>
                <a:cubicBezTo>
                  <a:pt x="0" y="88703"/>
                  <a:pt x="88703" y="0"/>
                  <a:pt x="198124" y="0"/>
                </a:cubicBezTo>
                <a:close/>
              </a:path>
            </a:pathLst>
          </a:custGeom>
          <a:gradFill>
            <a:gsLst>
              <a:gs pos="0">
                <a:srgbClr val="16C88C"/>
              </a:gs>
              <a:gs pos="100000">
                <a:srgbClr val="046A90"/>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ru-RU" sz="1100"/>
          </a:p>
        </xdr:txBody>
      </xdr:sp>
    </xdr:grpSp>
    <xdr:clientData/>
  </xdr:twoCellAnchor>
  <xdr:twoCellAnchor>
    <xdr:from>
      <xdr:col>14</xdr:col>
      <xdr:colOff>458433</xdr:colOff>
      <xdr:row>6</xdr:row>
      <xdr:rowOff>55722</xdr:rowOff>
    </xdr:from>
    <xdr:to>
      <xdr:col>17</xdr:col>
      <xdr:colOff>193103</xdr:colOff>
      <xdr:row>11</xdr:row>
      <xdr:rowOff>116129</xdr:rowOff>
    </xdr:to>
    <xdr:grpSp>
      <xdr:nvGrpSpPr>
        <xdr:cNvPr id="36" name="Group 35">
          <a:extLst>
            <a:ext uri="{FF2B5EF4-FFF2-40B4-BE49-F238E27FC236}">
              <a16:creationId xmlns:a16="http://schemas.microsoft.com/office/drawing/2014/main" id="{37040501-4D99-4E9D-9D59-D6001B7EB7B8}"/>
            </a:ext>
          </a:extLst>
        </xdr:cNvPr>
        <xdr:cNvGrpSpPr/>
      </xdr:nvGrpSpPr>
      <xdr:grpSpPr>
        <a:xfrm>
          <a:off x="8726133" y="1198722"/>
          <a:ext cx="1506320" cy="1012907"/>
          <a:chOff x="10705701" y="3556317"/>
          <a:chExt cx="2684384" cy="1662830"/>
        </a:xfrm>
      </xdr:grpSpPr>
      <xdr:graphicFrame macro="">
        <xdr:nvGraphicFramePr>
          <xdr:cNvPr id="37" name="Chart 36">
            <a:extLst>
              <a:ext uri="{FF2B5EF4-FFF2-40B4-BE49-F238E27FC236}">
                <a16:creationId xmlns:a16="http://schemas.microsoft.com/office/drawing/2014/main" id="{7BD4CD47-AAFC-9002-F961-74AB9885507A}"/>
              </a:ext>
            </a:extLst>
          </xdr:cNvPr>
          <xdr:cNvGraphicFramePr/>
        </xdr:nvGraphicFramePr>
        <xdr:xfrm>
          <a:off x="11544967" y="3556317"/>
          <a:ext cx="1845118" cy="1659094"/>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38" name="Chart 37">
            <a:extLst>
              <a:ext uri="{FF2B5EF4-FFF2-40B4-BE49-F238E27FC236}">
                <a16:creationId xmlns:a16="http://schemas.microsoft.com/office/drawing/2014/main" id="{2A45CB95-ED90-388E-320C-10ECC1824347}"/>
              </a:ext>
            </a:extLst>
          </xdr:cNvPr>
          <xdr:cNvGraphicFramePr/>
        </xdr:nvGraphicFramePr>
        <xdr:xfrm>
          <a:off x="10705701" y="3558538"/>
          <a:ext cx="1845116" cy="1660609"/>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7</xdr:col>
      <xdr:colOff>505981</xdr:colOff>
      <xdr:row>6</xdr:row>
      <xdr:rowOff>112872</xdr:rowOff>
    </xdr:from>
    <xdr:to>
      <xdr:col>10</xdr:col>
      <xdr:colOff>449945</xdr:colOff>
      <xdr:row>9</xdr:row>
      <xdr:rowOff>10002</xdr:rowOff>
    </xdr:to>
    <xdr:sp macro="" textlink="Processing!I15">
      <xdr:nvSpPr>
        <xdr:cNvPr id="39" name="TextBox 38">
          <a:extLst>
            <a:ext uri="{FF2B5EF4-FFF2-40B4-BE49-F238E27FC236}">
              <a16:creationId xmlns:a16="http://schemas.microsoft.com/office/drawing/2014/main" id="{B685C506-C740-4934-A4F2-31B88F77D433}"/>
            </a:ext>
          </a:extLst>
        </xdr:cNvPr>
        <xdr:cNvSpPr txBox="1"/>
      </xdr:nvSpPr>
      <xdr:spPr>
        <a:xfrm>
          <a:off x="4673169" y="1255872"/>
          <a:ext cx="1729901"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BAD9722-28F9-4168-ADBC-28E3E3CDE6E1}"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r"/>
            <a:t> 13 823</a:t>
          </a:fld>
          <a:endParaRPr lang="ru-RU" sz="25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7</xdr:col>
      <xdr:colOff>443191</xdr:colOff>
      <xdr:row>4</xdr:row>
      <xdr:rowOff>189072</xdr:rowOff>
    </xdr:from>
    <xdr:to>
      <xdr:col>10</xdr:col>
      <xdr:colOff>450118</xdr:colOff>
      <xdr:row>7</xdr:row>
      <xdr:rowOff>78582</xdr:rowOff>
    </xdr:to>
    <xdr:sp macro="" textlink="Processing!F1">
      <xdr:nvSpPr>
        <xdr:cNvPr id="40" name="TextBox 39">
          <a:extLst>
            <a:ext uri="{FF2B5EF4-FFF2-40B4-BE49-F238E27FC236}">
              <a16:creationId xmlns:a16="http://schemas.microsoft.com/office/drawing/2014/main" id="{ECA9FF4A-F1B6-4F0D-BA94-AFC0B46E8CCC}"/>
            </a:ext>
          </a:extLst>
        </xdr:cNvPr>
        <xdr:cNvSpPr txBox="1"/>
      </xdr:nvSpPr>
      <xdr:spPr>
        <a:xfrm>
          <a:off x="4610379" y="951072"/>
          <a:ext cx="1792864"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529571-A635-4DB7-9214-5120FA3F494C}"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ctr"/>
            <a:t>Visitors &amp; Buyers</a:t>
          </a:fld>
          <a:endParaRPr lang="ru-RU" sz="14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11</xdr:col>
      <xdr:colOff>173905</xdr:colOff>
      <xdr:row>4</xdr:row>
      <xdr:rowOff>189072</xdr:rowOff>
    </xdr:from>
    <xdr:to>
      <xdr:col>14</xdr:col>
      <xdr:colOff>180833</xdr:colOff>
      <xdr:row>7</xdr:row>
      <xdr:rowOff>78582</xdr:rowOff>
    </xdr:to>
    <xdr:sp macro="" textlink="Processing!N5">
      <xdr:nvSpPr>
        <xdr:cNvPr id="41" name="TextBox 40">
          <a:extLst>
            <a:ext uri="{FF2B5EF4-FFF2-40B4-BE49-F238E27FC236}">
              <a16:creationId xmlns:a16="http://schemas.microsoft.com/office/drawing/2014/main" id="{DF7961B3-1773-4C65-8D5C-360C58D75878}"/>
            </a:ext>
          </a:extLst>
        </xdr:cNvPr>
        <xdr:cNvSpPr txBox="1"/>
      </xdr:nvSpPr>
      <xdr:spPr>
        <a:xfrm>
          <a:off x="6722343" y="951072"/>
          <a:ext cx="1792865"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36505C-FFC0-40A0-9AE2-34B1EB12DE6E}"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Funnel</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14</xdr:col>
      <xdr:colOff>525379</xdr:colOff>
      <xdr:row>4</xdr:row>
      <xdr:rowOff>189072</xdr:rowOff>
    </xdr:from>
    <xdr:to>
      <xdr:col>17</xdr:col>
      <xdr:colOff>532304</xdr:colOff>
      <xdr:row>7</xdr:row>
      <xdr:rowOff>78582</xdr:rowOff>
    </xdr:to>
    <xdr:sp macro="" textlink="Processing!N17">
      <xdr:nvSpPr>
        <xdr:cNvPr id="42" name="TextBox 41">
          <a:extLst>
            <a:ext uri="{FF2B5EF4-FFF2-40B4-BE49-F238E27FC236}">
              <a16:creationId xmlns:a16="http://schemas.microsoft.com/office/drawing/2014/main" id="{7D9B5B17-82FC-466E-B5BC-ADB7AA3B6800}"/>
            </a:ext>
          </a:extLst>
        </xdr:cNvPr>
        <xdr:cNvSpPr txBox="1"/>
      </xdr:nvSpPr>
      <xdr:spPr>
        <a:xfrm>
          <a:off x="8859754" y="951072"/>
          <a:ext cx="1792863"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0D4CD2-E935-449F-92DA-408652B8D58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Roadmap</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18</xdr:col>
      <xdr:colOff>265345</xdr:colOff>
      <xdr:row>4</xdr:row>
      <xdr:rowOff>189072</xdr:rowOff>
    </xdr:from>
    <xdr:to>
      <xdr:col>21</xdr:col>
      <xdr:colOff>272273</xdr:colOff>
      <xdr:row>7</xdr:row>
      <xdr:rowOff>78582</xdr:rowOff>
    </xdr:to>
    <xdr:sp macro="" textlink="Processing!S2">
      <xdr:nvSpPr>
        <xdr:cNvPr id="43" name="TextBox 42">
          <a:extLst>
            <a:ext uri="{FF2B5EF4-FFF2-40B4-BE49-F238E27FC236}">
              <a16:creationId xmlns:a16="http://schemas.microsoft.com/office/drawing/2014/main" id="{F92E94F2-2112-4850-8E9B-FF98B1125346}"/>
            </a:ext>
          </a:extLst>
        </xdr:cNvPr>
        <xdr:cNvSpPr txBox="1"/>
      </xdr:nvSpPr>
      <xdr:spPr>
        <a:xfrm>
          <a:off x="10980970" y="951072"/>
          <a:ext cx="1792866" cy="46101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C4B1D6-8BB7-439B-8F06-B2F52B972E1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Volume</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16</xdr:col>
      <xdr:colOff>215469</xdr:colOff>
      <xdr:row>6</xdr:row>
      <xdr:rowOff>112872</xdr:rowOff>
    </xdr:from>
    <xdr:to>
      <xdr:col>17</xdr:col>
      <xdr:colOff>488044</xdr:colOff>
      <xdr:row>9</xdr:row>
      <xdr:rowOff>10002</xdr:rowOff>
    </xdr:to>
    <xdr:sp macro="" textlink="Processing!R17">
      <xdr:nvSpPr>
        <xdr:cNvPr id="44" name="TextBox 43">
          <a:extLst>
            <a:ext uri="{FF2B5EF4-FFF2-40B4-BE49-F238E27FC236}">
              <a16:creationId xmlns:a16="http://schemas.microsoft.com/office/drawing/2014/main" id="{B2983031-3FF5-4361-A60C-04DF2C6C6D09}"/>
            </a:ext>
          </a:extLst>
        </xdr:cNvPr>
        <xdr:cNvSpPr txBox="1"/>
      </xdr:nvSpPr>
      <xdr:spPr>
        <a:xfrm>
          <a:off x="9740469" y="1255872"/>
          <a:ext cx="867888"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978D1C3-3E0B-47FB-A36C-E5C987A4E6A2}"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83%</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12</xdr:col>
      <xdr:colOff>505982</xdr:colOff>
      <xdr:row>6</xdr:row>
      <xdr:rowOff>112872</xdr:rowOff>
    </xdr:from>
    <xdr:to>
      <xdr:col>14</xdr:col>
      <xdr:colOff>173040</xdr:colOff>
      <xdr:row>9</xdr:row>
      <xdr:rowOff>10002</xdr:rowOff>
    </xdr:to>
    <xdr:sp macro="" textlink="Processing!O13">
      <xdr:nvSpPr>
        <xdr:cNvPr id="45" name="TextBox 44">
          <a:extLst>
            <a:ext uri="{FF2B5EF4-FFF2-40B4-BE49-F238E27FC236}">
              <a16:creationId xmlns:a16="http://schemas.microsoft.com/office/drawing/2014/main" id="{E0CCA05F-6299-4541-9EA3-C21F765C29F4}"/>
            </a:ext>
          </a:extLst>
        </xdr:cNvPr>
        <xdr:cNvSpPr txBox="1"/>
      </xdr:nvSpPr>
      <xdr:spPr>
        <a:xfrm>
          <a:off x="7649732" y="1255872"/>
          <a:ext cx="857683"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81975AE-5527-4B7C-8401-B4B47834F5FA}"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21%</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18</xdr:col>
      <xdr:colOff>439034</xdr:colOff>
      <xdr:row>6</xdr:row>
      <xdr:rowOff>112872</xdr:rowOff>
    </xdr:from>
    <xdr:to>
      <xdr:col>21</xdr:col>
      <xdr:colOff>264480</xdr:colOff>
      <xdr:row>9</xdr:row>
      <xdr:rowOff>10002</xdr:rowOff>
    </xdr:to>
    <xdr:sp macro="" textlink="Processing!J30">
      <xdr:nvSpPr>
        <xdr:cNvPr id="46" name="TextBox 45">
          <a:extLst>
            <a:ext uri="{FF2B5EF4-FFF2-40B4-BE49-F238E27FC236}">
              <a16:creationId xmlns:a16="http://schemas.microsoft.com/office/drawing/2014/main" id="{EA45279B-839A-402E-91FA-B87B7A05F7DA}"/>
            </a:ext>
          </a:extLst>
        </xdr:cNvPr>
        <xdr:cNvSpPr txBox="1"/>
      </xdr:nvSpPr>
      <xdr:spPr>
        <a:xfrm>
          <a:off x="11154659" y="1255872"/>
          <a:ext cx="1611384"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ADFFB18-6253-459B-A59A-8FEEBA778ABD}" type="TxLink">
            <a:rPr lang="en-US" sz="2500" b="0" i="0" u="none" strike="noStrike">
              <a:solidFill>
                <a:schemeClr val="bg1"/>
              </a:solidFill>
              <a:latin typeface="Aptos Narrow"/>
              <a:ea typeface="Tahoma" panose="020B0604030504040204" pitchFamily="34" charset="0"/>
              <a:cs typeface="Calibri" panose="020F0502020204030204" pitchFamily="34" charset="0"/>
            </a:rPr>
            <a:pPr marL="0" indent="0" algn="r"/>
            <a:t> $860,520 </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12</xdr:col>
      <xdr:colOff>298652</xdr:colOff>
      <xdr:row>8</xdr:row>
      <xdr:rowOff>109062</xdr:rowOff>
    </xdr:from>
    <xdr:to>
      <xdr:col>13</xdr:col>
      <xdr:colOff>367868</xdr:colOff>
      <xdr:row>12</xdr:row>
      <xdr:rowOff>12278</xdr:rowOff>
    </xdr:to>
    <xdr:graphicFrame macro="">
      <xdr:nvGraphicFramePr>
        <xdr:cNvPr id="47" name="Chart 46">
          <a:extLst>
            <a:ext uri="{FF2B5EF4-FFF2-40B4-BE49-F238E27FC236}">
              <a16:creationId xmlns:a16="http://schemas.microsoft.com/office/drawing/2014/main" id="{06F54970-DC98-4C73-9992-7E77890167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544082</xdr:colOff>
      <xdr:row>9</xdr:row>
      <xdr:rowOff>105252</xdr:rowOff>
    </xdr:from>
    <xdr:to>
      <xdr:col>14</xdr:col>
      <xdr:colOff>211140</xdr:colOff>
      <xdr:row>12</xdr:row>
      <xdr:rowOff>2382</xdr:rowOff>
    </xdr:to>
    <xdr:sp macro="" textlink="Processing!O3">
      <xdr:nvSpPr>
        <xdr:cNvPr id="48" name="TextBox 47">
          <a:extLst>
            <a:ext uri="{FF2B5EF4-FFF2-40B4-BE49-F238E27FC236}">
              <a16:creationId xmlns:a16="http://schemas.microsoft.com/office/drawing/2014/main" id="{98ADAD7A-F78B-4517-B405-3DA0ADAE77F7}"/>
            </a:ext>
          </a:extLst>
        </xdr:cNvPr>
        <xdr:cNvSpPr txBox="1"/>
      </xdr:nvSpPr>
      <xdr:spPr>
        <a:xfrm>
          <a:off x="7687832" y="1819752"/>
          <a:ext cx="857683" cy="46863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C15907C-02CC-4033-9E1F-2A395959F14D}" type="TxLink">
            <a:rPr lang="en-US" sz="1800" b="0" i="0" u="none" strike="noStrike">
              <a:solidFill>
                <a:schemeClr val="bg1"/>
              </a:solidFill>
              <a:latin typeface="Aptos Narrow"/>
              <a:ea typeface="Tahoma" panose="020B0604030504040204" pitchFamily="34" charset="0"/>
              <a:cs typeface="Calibri" panose="020F0502020204030204" pitchFamily="34" charset="0"/>
            </a:rPr>
            <a:pPr marL="0" indent="0" algn="r"/>
            <a:t>54%</a:t>
          </a:fld>
          <a:endParaRPr lang="ru-RU" sz="40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52597</xdr:colOff>
      <xdr:row>8</xdr:row>
      <xdr:rowOff>135732</xdr:rowOff>
    </xdr:from>
    <xdr:to>
      <xdr:col>14</xdr:col>
      <xdr:colOff>393582</xdr:colOff>
      <xdr:row>10</xdr:row>
      <xdr:rowOff>105252</xdr:rowOff>
    </xdr:to>
    <xdr:sp macro="" textlink="Processing!N3">
      <xdr:nvSpPr>
        <xdr:cNvPr id="49" name="TextBox 48">
          <a:extLst>
            <a:ext uri="{FF2B5EF4-FFF2-40B4-BE49-F238E27FC236}">
              <a16:creationId xmlns:a16="http://schemas.microsoft.com/office/drawing/2014/main" id="{31AC1435-9D52-405E-BB90-0AD54E96DDB9}"/>
            </a:ext>
          </a:extLst>
        </xdr:cNvPr>
        <xdr:cNvSpPr txBox="1"/>
      </xdr:nvSpPr>
      <xdr:spPr>
        <a:xfrm>
          <a:off x="7791660" y="1659732"/>
          <a:ext cx="936297"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100" b="0" i="0" u="none" strike="noStrike">
              <a:solidFill>
                <a:schemeClr val="bg1"/>
              </a:solidFill>
              <a:latin typeface="Aptos Narrow"/>
            </a:rPr>
            <a:pPr algn="ctr"/>
            <a:t>Buyers</a:t>
          </a:fld>
          <a:endParaRPr lang="ru-RU" sz="1800" b="0">
            <a:solidFill>
              <a:schemeClr val="bg1"/>
            </a:solidFill>
          </a:endParaRPr>
        </a:p>
      </xdr:txBody>
    </xdr:sp>
    <xdr:clientData/>
  </xdr:twoCellAnchor>
  <xdr:twoCellAnchor>
    <xdr:from>
      <xdr:col>16</xdr:col>
      <xdr:colOff>357397</xdr:colOff>
      <xdr:row>9</xdr:row>
      <xdr:rowOff>128112</xdr:rowOff>
    </xdr:from>
    <xdr:to>
      <xdr:col>18</xdr:col>
      <xdr:colOff>88781</xdr:colOff>
      <xdr:row>11</xdr:row>
      <xdr:rowOff>97632</xdr:rowOff>
    </xdr:to>
    <xdr:sp macro="" textlink="Processing!P16">
      <xdr:nvSpPr>
        <xdr:cNvPr id="50" name="TextBox 49">
          <a:extLst>
            <a:ext uri="{FF2B5EF4-FFF2-40B4-BE49-F238E27FC236}">
              <a16:creationId xmlns:a16="http://schemas.microsoft.com/office/drawing/2014/main" id="{08862D41-5B14-4F35-99B7-3544BB5C8D87}"/>
            </a:ext>
          </a:extLst>
        </xdr:cNvPr>
        <xdr:cNvSpPr txBox="1"/>
      </xdr:nvSpPr>
      <xdr:spPr>
        <a:xfrm>
          <a:off x="9882397" y="1842612"/>
          <a:ext cx="922009"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FAEFD7-847C-430E-8A5E-E99B75D07DB6}" type="TxLink">
            <a:rPr lang="en-US" sz="1200" b="0" i="0" u="none" strike="noStrike">
              <a:solidFill>
                <a:schemeClr val="bg1"/>
              </a:solidFill>
              <a:latin typeface="Aptos Narrow"/>
            </a:rPr>
            <a:pPr algn="ctr"/>
            <a:t>Advert</a:t>
          </a:fld>
          <a:endParaRPr lang="ru-RU" sz="2000" b="0">
            <a:solidFill>
              <a:schemeClr val="bg1"/>
            </a:solidFill>
          </a:endParaRPr>
        </a:p>
      </xdr:txBody>
    </xdr:sp>
    <xdr:clientData/>
  </xdr:twoCellAnchor>
  <xdr:twoCellAnchor>
    <xdr:from>
      <xdr:col>16</xdr:col>
      <xdr:colOff>349777</xdr:colOff>
      <xdr:row>8</xdr:row>
      <xdr:rowOff>135732</xdr:rowOff>
    </xdr:from>
    <xdr:to>
      <xdr:col>18</xdr:col>
      <xdr:colOff>81161</xdr:colOff>
      <xdr:row>10</xdr:row>
      <xdr:rowOff>105252</xdr:rowOff>
    </xdr:to>
    <xdr:sp macro="" textlink="Processing!O16">
      <xdr:nvSpPr>
        <xdr:cNvPr id="51" name="TextBox 50">
          <a:extLst>
            <a:ext uri="{FF2B5EF4-FFF2-40B4-BE49-F238E27FC236}">
              <a16:creationId xmlns:a16="http://schemas.microsoft.com/office/drawing/2014/main" id="{1DCB769D-1D4D-4116-A486-32A4F5360B64}"/>
            </a:ext>
          </a:extLst>
        </xdr:cNvPr>
        <xdr:cNvSpPr txBox="1"/>
      </xdr:nvSpPr>
      <xdr:spPr>
        <a:xfrm>
          <a:off x="9874777" y="1659732"/>
          <a:ext cx="922009" cy="35052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74C60A-4DF8-41DD-857F-ABA7ADB1B3ED}" type="TxLink">
            <a:rPr lang="en-US" sz="1100" b="0" i="0" u="none" strike="noStrike">
              <a:solidFill>
                <a:schemeClr val="bg1"/>
              </a:solidFill>
              <a:latin typeface="Aptos Narrow"/>
            </a:rPr>
            <a:pPr algn="ctr"/>
            <a:t>Tasks</a:t>
          </a:fld>
          <a:endParaRPr lang="ru-RU" sz="1800" b="0">
            <a:solidFill>
              <a:schemeClr val="bg1"/>
            </a:solidFill>
          </a:endParaRPr>
        </a:p>
      </xdr:txBody>
    </xdr:sp>
    <xdr:clientData/>
  </xdr:twoCellAnchor>
  <xdr:twoCellAnchor>
    <xdr:from>
      <xdr:col>20</xdr:col>
      <xdr:colOff>177369</xdr:colOff>
      <xdr:row>15</xdr:row>
      <xdr:rowOff>93822</xdr:rowOff>
    </xdr:from>
    <xdr:to>
      <xdr:col>20</xdr:col>
      <xdr:colOff>314529</xdr:colOff>
      <xdr:row>16</xdr:row>
      <xdr:rowOff>48102</xdr:rowOff>
    </xdr:to>
    <xdr:sp macro="" textlink="">
      <xdr:nvSpPr>
        <xdr:cNvPr id="52" name="Oval 51">
          <a:extLst>
            <a:ext uri="{FF2B5EF4-FFF2-40B4-BE49-F238E27FC236}">
              <a16:creationId xmlns:a16="http://schemas.microsoft.com/office/drawing/2014/main" id="{08962F4A-27E8-42B0-BCC1-95EADD7CC238}"/>
            </a:ext>
          </a:extLst>
        </xdr:cNvPr>
        <xdr:cNvSpPr/>
      </xdr:nvSpPr>
      <xdr:spPr>
        <a:xfrm>
          <a:off x="12083619" y="2951322"/>
          <a:ext cx="137160" cy="144780"/>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20</xdr:col>
      <xdr:colOff>310719</xdr:colOff>
      <xdr:row>14</xdr:row>
      <xdr:rowOff>189072</xdr:rowOff>
    </xdr:from>
    <xdr:to>
      <xdr:col>21</xdr:col>
      <xdr:colOff>322149</xdr:colOff>
      <xdr:row>16</xdr:row>
      <xdr:rowOff>158592</xdr:rowOff>
    </xdr:to>
    <xdr:sp macro="" textlink="Processing!N12">
      <xdr:nvSpPr>
        <xdr:cNvPr id="53" name="TextBox 52">
          <a:extLst>
            <a:ext uri="{FF2B5EF4-FFF2-40B4-BE49-F238E27FC236}">
              <a16:creationId xmlns:a16="http://schemas.microsoft.com/office/drawing/2014/main" id="{248E6D2C-C46B-4942-A81D-3E878E8AE8EC}"/>
            </a:ext>
          </a:extLst>
        </xdr:cNvPr>
        <xdr:cNvSpPr txBox="1"/>
      </xdr:nvSpPr>
      <xdr:spPr>
        <a:xfrm>
          <a:off x="12216969" y="2856072"/>
          <a:ext cx="60674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1AB4450-48F0-4A64-A330-DE1C5421B5DC}"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20</xdr:col>
      <xdr:colOff>24969</xdr:colOff>
      <xdr:row>15</xdr:row>
      <xdr:rowOff>166212</xdr:rowOff>
    </xdr:from>
    <xdr:to>
      <xdr:col>21</xdr:col>
      <xdr:colOff>287340</xdr:colOff>
      <xdr:row>18</xdr:row>
      <xdr:rowOff>55722</xdr:rowOff>
    </xdr:to>
    <xdr:sp macro="" textlink="Processing!O2">
      <xdr:nvSpPr>
        <xdr:cNvPr id="54" name="TextBox 53">
          <a:extLst>
            <a:ext uri="{FF2B5EF4-FFF2-40B4-BE49-F238E27FC236}">
              <a16:creationId xmlns:a16="http://schemas.microsoft.com/office/drawing/2014/main" id="{C018A1FC-1BDE-4538-BC6C-CB212B92520F}"/>
            </a:ext>
          </a:extLst>
        </xdr:cNvPr>
        <xdr:cNvSpPr txBox="1"/>
      </xdr:nvSpPr>
      <xdr:spPr>
        <a:xfrm>
          <a:off x="11931219" y="3023712"/>
          <a:ext cx="857684" cy="4610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E21FBE3-341C-4637-8BDD-9B35C940AA80}" type="TxLink">
            <a:rPr lang="en-US" sz="1800" b="0" i="0" u="none" strike="noStrike">
              <a:solidFill>
                <a:srgbClr val="000000"/>
              </a:solidFill>
              <a:latin typeface="Aptos Narrow"/>
              <a:ea typeface="Tahoma" panose="020B0604030504040204" pitchFamily="34" charset="0"/>
              <a:cs typeface="Calibri" panose="020F0502020204030204" pitchFamily="34" charset="0"/>
            </a:rPr>
            <a:pPr marL="0" indent="0" algn="r"/>
            <a:t>16%</a:t>
          </a:fld>
          <a:endParaRPr lang="ru-RU" sz="32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editAs="oneCell">
    <xdr:from>
      <xdr:col>3</xdr:col>
      <xdr:colOff>360249</xdr:colOff>
      <xdr:row>29</xdr:row>
      <xdr:rowOff>48102</xdr:rowOff>
    </xdr:from>
    <xdr:to>
      <xdr:col>6</xdr:col>
      <xdr:colOff>574562</xdr:colOff>
      <xdr:row>31</xdr:row>
      <xdr:rowOff>109062</xdr:rowOff>
    </xdr:to>
    <mc:AlternateContent xmlns:mc="http://schemas.openxmlformats.org/markup-compatibility/2006">
      <mc:Choice xmlns:a14="http://schemas.microsoft.com/office/drawing/2010/main" Requires="a14">
        <xdr:graphicFrame macro="">
          <xdr:nvGraphicFramePr>
            <xdr:cNvPr id="55" name="Year 6">
              <a:extLst>
                <a:ext uri="{FF2B5EF4-FFF2-40B4-BE49-F238E27FC236}">
                  <a16:creationId xmlns:a16="http://schemas.microsoft.com/office/drawing/2014/main" id="{82916249-508C-42D6-8895-8B9F8511AA88}"/>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dr:sp macro="" textlink="">
          <xdr:nvSpPr>
            <xdr:cNvPr id="0" name=""/>
            <xdr:cNvSpPr>
              <a:spLocks noTextEdit="1"/>
            </xdr:cNvSpPr>
          </xdr:nvSpPr>
          <xdr:spPr>
            <a:xfrm>
              <a:off x="2146187" y="5572602"/>
              <a:ext cx="2000250" cy="4419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360249</xdr:colOff>
      <xdr:row>31</xdr:row>
      <xdr:rowOff>86202</xdr:rowOff>
    </xdr:from>
    <xdr:to>
      <xdr:col>6</xdr:col>
      <xdr:colOff>574562</xdr:colOff>
      <xdr:row>38</xdr:row>
      <xdr:rowOff>86202</xdr:rowOff>
    </xdr:to>
    <mc:AlternateContent xmlns:mc="http://schemas.openxmlformats.org/markup-compatibility/2006">
      <mc:Choice xmlns:a14="http://schemas.microsoft.com/office/drawing/2010/main" Requires="a14">
        <xdr:graphicFrame macro="">
          <xdr:nvGraphicFramePr>
            <xdr:cNvPr id="56" name="Month 12">
              <a:extLst>
                <a:ext uri="{FF2B5EF4-FFF2-40B4-BE49-F238E27FC236}">
                  <a16:creationId xmlns:a16="http://schemas.microsoft.com/office/drawing/2014/main" id="{73B0A63B-2D00-4DD5-9519-A3CB8F034E61}"/>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dr:sp macro="" textlink="">
          <xdr:nvSpPr>
            <xdr:cNvPr id="0" name=""/>
            <xdr:cNvSpPr>
              <a:spLocks noTextEdit="1"/>
            </xdr:cNvSpPr>
          </xdr:nvSpPr>
          <xdr:spPr>
            <a:xfrm>
              <a:off x="2146187" y="5991702"/>
              <a:ext cx="2000250" cy="1333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537174</xdr:colOff>
      <xdr:row>15</xdr:row>
      <xdr:rowOff>166212</xdr:rowOff>
    </xdr:from>
    <xdr:to>
      <xdr:col>7</xdr:col>
      <xdr:colOff>55449</xdr:colOff>
      <xdr:row>17</xdr:row>
      <xdr:rowOff>128112</xdr:rowOff>
    </xdr:to>
    <xdr:grpSp>
      <xdr:nvGrpSpPr>
        <xdr:cNvPr id="117" name="Group 116">
          <a:hlinkClick xmlns:r="http://schemas.openxmlformats.org/officeDocument/2006/relationships" r:id="rId15"/>
          <a:extLst>
            <a:ext uri="{FF2B5EF4-FFF2-40B4-BE49-F238E27FC236}">
              <a16:creationId xmlns:a16="http://schemas.microsoft.com/office/drawing/2014/main" id="{50695C5C-91C1-754F-7B22-EF2D362FD5B1}"/>
            </a:ext>
          </a:extLst>
        </xdr:cNvPr>
        <xdr:cNvGrpSpPr/>
      </xdr:nvGrpSpPr>
      <xdr:grpSpPr>
        <a:xfrm>
          <a:off x="2308824" y="3023712"/>
          <a:ext cx="1880475" cy="342900"/>
          <a:chOff x="1258014" y="2388870"/>
          <a:chExt cx="1942386" cy="335280"/>
        </a:xfrm>
      </xdr:grpSpPr>
      <xdr:sp macro="" textlink="Processing!F1">
        <xdr:nvSpPr>
          <xdr:cNvPr id="19" name="TextBox 18">
            <a:extLst>
              <a:ext uri="{FF2B5EF4-FFF2-40B4-BE49-F238E27FC236}">
                <a16:creationId xmlns:a16="http://schemas.microsoft.com/office/drawing/2014/main" id="{EB458FAB-B587-4D99-9CAA-689AE8D2B590}"/>
              </a:ext>
            </a:extLst>
          </xdr:cNvPr>
          <xdr:cNvSpPr txBox="1"/>
        </xdr:nvSpPr>
        <xdr:spPr>
          <a:xfrm>
            <a:off x="1516380" y="238887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64ADAC-359D-43FB-89D5-7AEFAFC2C917}" type="TxLink">
              <a:rPr lang="en-US" sz="1400" b="0">
                <a:solidFill>
                  <a:schemeClr val="bg1"/>
                </a:solidFill>
                <a:latin typeface="+mn-lt"/>
                <a:ea typeface="+mn-ea"/>
                <a:cs typeface="+mn-cs"/>
              </a:rPr>
              <a:pPr marL="0" indent="0"/>
              <a:t>Visitors &amp; Buyers</a:t>
            </a:fld>
            <a:endParaRPr lang="ru-RU" sz="1400" b="0">
              <a:solidFill>
                <a:schemeClr val="bg1"/>
              </a:solidFill>
              <a:latin typeface="+mn-lt"/>
              <a:ea typeface="+mn-ea"/>
              <a:cs typeface="+mn-cs"/>
            </a:endParaRPr>
          </a:p>
        </xdr:txBody>
      </xdr:sp>
      <xdr:grpSp>
        <xdr:nvGrpSpPr>
          <xdr:cNvPr id="57" name="Group 56">
            <a:extLst>
              <a:ext uri="{FF2B5EF4-FFF2-40B4-BE49-F238E27FC236}">
                <a16:creationId xmlns:a16="http://schemas.microsoft.com/office/drawing/2014/main" id="{F0E92F2C-7A1B-437A-867B-C838AB796C92}"/>
              </a:ext>
            </a:extLst>
          </xdr:cNvPr>
          <xdr:cNvGrpSpPr/>
        </xdr:nvGrpSpPr>
        <xdr:grpSpPr>
          <a:xfrm>
            <a:off x="1258014" y="2392680"/>
            <a:ext cx="299291" cy="260755"/>
            <a:chOff x="6520543" y="3673855"/>
            <a:chExt cx="923590" cy="804672"/>
          </a:xfrm>
          <a:solidFill>
            <a:schemeClr val="bg1"/>
          </a:solidFill>
        </xdr:grpSpPr>
        <xdr:pic>
          <xdr:nvPicPr>
            <xdr:cNvPr id="58" name="Graphic 57" descr="User with solid fill">
              <a:extLst>
                <a:ext uri="{FF2B5EF4-FFF2-40B4-BE49-F238E27FC236}">
                  <a16:creationId xmlns:a16="http://schemas.microsoft.com/office/drawing/2014/main" id="{57DB831E-846D-8C75-7A7F-2D98B4B4FF7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639461" y="3673855"/>
              <a:ext cx="804672" cy="804672"/>
            </a:xfrm>
            <a:prstGeom prst="rect">
              <a:avLst/>
            </a:prstGeom>
          </xdr:spPr>
        </xdr:pic>
        <xdr:grpSp>
          <xdr:nvGrpSpPr>
            <xdr:cNvPr id="59" name="Graphic 15" descr="User with solid fill">
              <a:extLst>
                <a:ext uri="{FF2B5EF4-FFF2-40B4-BE49-F238E27FC236}">
                  <a16:creationId xmlns:a16="http://schemas.microsoft.com/office/drawing/2014/main" id="{E0E443E6-C53B-8E85-F249-74E660C209A3}"/>
                </a:ext>
              </a:extLst>
            </xdr:cNvPr>
            <xdr:cNvGrpSpPr/>
          </xdr:nvGrpSpPr>
          <xdr:grpSpPr>
            <a:xfrm>
              <a:off x="6520543" y="3801837"/>
              <a:ext cx="609600" cy="604156"/>
              <a:chOff x="8164286" y="3867151"/>
              <a:chExt cx="609600" cy="604156"/>
            </a:xfrm>
            <a:grpFill/>
          </xdr:grpSpPr>
          <xdr:sp macro="" textlink="">
            <xdr:nvSpPr>
              <xdr:cNvPr id="60" name="Freeform: Shape 59">
                <a:extLst>
                  <a:ext uri="{FF2B5EF4-FFF2-40B4-BE49-F238E27FC236}">
                    <a16:creationId xmlns:a16="http://schemas.microsoft.com/office/drawing/2014/main" id="{64B956C2-07B9-56A1-CFAC-0AFB82C50355}"/>
                  </a:ext>
                </a:extLst>
              </xdr:cNvPr>
              <xdr:cNvSpPr/>
            </xdr:nvSpPr>
            <xdr:spPr>
              <a:xfrm>
                <a:off x="8316686" y="3867151"/>
                <a:ext cx="304800" cy="304800"/>
              </a:xfrm>
              <a:custGeom>
                <a:avLst/>
                <a:gdLst>
                  <a:gd name="connsiteX0" fmla="*/ 304800 w 304800"/>
                  <a:gd name="connsiteY0" fmla="*/ 152400 h 304800"/>
                  <a:gd name="connsiteX1" fmla="*/ 152400 w 304800"/>
                  <a:gd name="connsiteY1" fmla="*/ 304800 h 304800"/>
                  <a:gd name="connsiteX2" fmla="*/ 0 w 304800"/>
                  <a:gd name="connsiteY2" fmla="*/ 152400 h 304800"/>
                  <a:gd name="connsiteX3" fmla="*/ 152400 w 304800"/>
                  <a:gd name="connsiteY3" fmla="*/ 0 h 304800"/>
                  <a:gd name="connsiteX4" fmla="*/ 304800 w 304800"/>
                  <a:gd name="connsiteY4" fmla="*/ 152400 h 3048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4800" h="304800">
                    <a:moveTo>
                      <a:pt x="304800" y="152400"/>
                    </a:moveTo>
                    <a:cubicBezTo>
                      <a:pt x="304800" y="236568"/>
                      <a:pt x="236568" y="304800"/>
                      <a:pt x="152400" y="304800"/>
                    </a:cubicBezTo>
                    <a:cubicBezTo>
                      <a:pt x="68232" y="304800"/>
                      <a:pt x="0" y="236568"/>
                      <a:pt x="0" y="152400"/>
                    </a:cubicBezTo>
                    <a:cubicBezTo>
                      <a:pt x="0" y="68232"/>
                      <a:pt x="68232" y="0"/>
                      <a:pt x="152400" y="0"/>
                    </a:cubicBezTo>
                    <a:cubicBezTo>
                      <a:pt x="236568" y="0"/>
                      <a:pt x="304800" y="68232"/>
                      <a:pt x="304800" y="152400"/>
                    </a:cubicBezTo>
                    <a:close/>
                  </a:path>
                </a:pathLst>
              </a:custGeom>
              <a:grpFill/>
              <a:ln w="12700" cap="flat">
                <a:solidFill>
                  <a:srgbClr val="0B3F7C"/>
                </a:solidFill>
                <a:prstDash val="solid"/>
                <a:miter/>
              </a:ln>
            </xdr:spPr>
            <xdr:txBody>
              <a:bodyPr rtlCol="0" anchor="ctr"/>
              <a:lstStyle/>
              <a:p>
                <a:endParaRPr lang="ru-RU"/>
              </a:p>
            </xdr:txBody>
          </xdr:sp>
          <xdr:sp macro="" textlink="">
            <xdr:nvSpPr>
              <xdr:cNvPr id="61" name="Freeform: Shape 60">
                <a:extLst>
                  <a:ext uri="{FF2B5EF4-FFF2-40B4-BE49-F238E27FC236}">
                    <a16:creationId xmlns:a16="http://schemas.microsoft.com/office/drawing/2014/main" id="{970C5C16-18FA-84A9-60EF-B44A4AD63545}"/>
                  </a:ext>
                </a:extLst>
              </xdr:cNvPr>
              <xdr:cNvSpPr/>
            </xdr:nvSpPr>
            <xdr:spPr>
              <a:xfrm>
                <a:off x="8164286" y="4166507"/>
                <a:ext cx="609600" cy="304800"/>
              </a:xfrm>
              <a:custGeom>
                <a:avLst/>
                <a:gdLst>
                  <a:gd name="connsiteX0" fmla="*/ 609600 w 609600"/>
                  <a:gd name="connsiteY0" fmla="*/ 304800 h 304800"/>
                  <a:gd name="connsiteX1" fmla="*/ 609600 w 609600"/>
                  <a:gd name="connsiteY1" fmla="*/ 152400 h 304800"/>
                  <a:gd name="connsiteX2" fmla="*/ 579120 w 609600"/>
                  <a:gd name="connsiteY2" fmla="*/ 91440 h 304800"/>
                  <a:gd name="connsiteX3" fmla="*/ 430530 w 609600"/>
                  <a:gd name="connsiteY3" fmla="*/ 19050 h 304800"/>
                  <a:gd name="connsiteX4" fmla="*/ 304800 w 609600"/>
                  <a:gd name="connsiteY4" fmla="*/ 0 h 304800"/>
                  <a:gd name="connsiteX5" fmla="*/ 179070 w 609600"/>
                  <a:gd name="connsiteY5" fmla="*/ 19050 h 304800"/>
                  <a:gd name="connsiteX6" fmla="*/ 30480 w 609600"/>
                  <a:gd name="connsiteY6" fmla="*/ 91440 h 304800"/>
                  <a:gd name="connsiteX7" fmla="*/ 0 w 609600"/>
                  <a:gd name="connsiteY7" fmla="*/ 152400 h 304800"/>
                  <a:gd name="connsiteX8" fmla="*/ 0 w 609600"/>
                  <a:gd name="connsiteY8" fmla="*/ 304800 h 304800"/>
                  <a:gd name="connsiteX9" fmla="*/ 609600 w 609600"/>
                  <a:gd name="connsiteY9" fmla="*/ 304800 h 304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304800">
                    <a:moveTo>
                      <a:pt x="609600" y="304800"/>
                    </a:moveTo>
                    <a:lnTo>
                      <a:pt x="609600" y="152400"/>
                    </a:lnTo>
                    <a:cubicBezTo>
                      <a:pt x="609600" y="129540"/>
                      <a:pt x="598170" y="106680"/>
                      <a:pt x="579120" y="91440"/>
                    </a:cubicBezTo>
                    <a:cubicBezTo>
                      <a:pt x="537210" y="57150"/>
                      <a:pt x="483870" y="34290"/>
                      <a:pt x="430530" y="19050"/>
                    </a:cubicBezTo>
                    <a:cubicBezTo>
                      <a:pt x="392430" y="7620"/>
                      <a:pt x="350520" y="0"/>
                      <a:pt x="304800" y="0"/>
                    </a:cubicBezTo>
                    <a:cubicBezTo>
                      <a:pt x="262890" y="0"/>
                      <a:pt x="220980" y="7620"/>
                      <a:pt x="179070" y="19050"/>
                    </a:cubicBezTo>
                    <a:cubicBezTo>
                      <a:pt x="125730" y="34290"/>
                      <a:pt x="72390" y="60960"/>
                      <a:pt x="30480" y="91440"/>
                    </a:cubicBezTo>
                    <a:cubicBezTo>
                      <a:pt x="11430" y="106680"/>
                      <a:pt x="0" y="129540"/>
                      <a:pt x="0" y="152400"/>
                    </a:cubicBezTo>
                    <a:lnTo>
                      <a:pt x="0" y="304800"/>
                    </a:lnTo>
                    <a:lnTo>
                      <a:pt x="609600" y="304800"/>
                    </a:lnTo>
                    <a:close/>
                  </a:path>
                </a:pathLst>
              </a:custGeom>
              <a:grpFill/>
              <a:ln w="12700" cap="flat">
                <a:solidFill>
                  <a:srgbClr val="0B3F7C"/>
                </a:solidFill>
                <a:prstDash val="solid"/>
                <a:miter/>
              </a:ln>
            </xdr:spPr>
            <xdr:txBody>
              <a:bodyPr rtlCol="0" anchor="ctr"/>
              <a:lstStyle/>
              <a:p>
                <a:endParaRPr lang="ru-RU"/>
              </a:p>
            </xdr:txBody>
          </xdr:sp>
        </xdr:grpSp>
      </xdr:grpSp>
    </xdr:grpSp>
    <xdr:clientData/>
  </xdr:twoCellAnchor>
  <xdr:twoCellAnchor>
    <xdr:from>
      <xdr:col>3</xdr:col>
      <xdr:colOff>582180</xdr:colOff>
      <xdr:row>18</xdr:row>
      <xdr:rowOff>177642</xdr:rowOff>
    </xdr:from>
    <xdr:to>
      <xdr:col>7</xdr:col>
      <xdr:colOff>55449</xdr:colOff>
      <xdr:row>20</xdr:row>
      <xdr:rowOff>139542</xdr:rowOff>
    </xdr:to>
    <xdr:grpSp>
      <xdr:nvGrpSpPr>
        <xdr:cNvPr id="118" name="Group 117">
          <a:hlinkClick xmlns:r="http://schemas.openxmlformats.org/officeDocument/2006/relationships" r:id="rId18"/>
          <a:extLst>
            <a:ext uri="{FF2B5EF4-FFF2-40B4-BE49-F238E27FC236}">
              <a16:creationId xmlns:a16="http://schemas.microsoft.com/office/drawing/2014/main" id="{8F997E47-9B8A-49DF-2DDB-79C764AA31BA}"/>
            </a:ext>
          </a:extLst>
        </xdr:cNvPr>
        <xdr:cNvGrpSpPr/>
      </xdr:nvGrpSpPr>
      <xdr:grpSpPr>
        <a:xfrm>
          <a:off x="2353830" y="3606642"/>
          <a:ext cx="1835469" cy="342900"/>
          <a:chOff x="1303020" y="2948940"/>
          <a:chExt cx="1897380" cy="335280"/>
        </a:xfrm>
      </xdr:grpSpPr>
      <xdr:sp macro="" textlink="Processing!N5">
        <xdr:nvSpPr>
          <xdr:cNvPr id="20" name="TextBox 19">
            <a:extLst>
              <a:ext uri="{FF2B5EF4-FFF2-40B4-BE49-F238E27FC236}">
                <a16:creationId xmlns:a16="http://schemas.microsoft.com/office/drawing/2014/main" id="{B6C3BB50-CC82-4928-BC4C-1CF331B78954}"/>
              </a:ext>
            </a:extLst>
          </xdr:cNvPr>
          <xdr:cNvSpPr txBox="1"/>
        </xdr:nvSpPr>
        <xdr:spPr>
          <a:xfrm>
            <a:off x="1516380" y="294894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009107-FB0F-46F8-BC8F-834375F6A070}" type="TxLink">
              <a:rPr lang="en-US" sz="1400" b="0">
                <a:solidFill>
                  <a:schemeClr val="bg1"/>
                </a:solidFill>
                <a:latin typeface="+mn-lt"/>
                <a:ea typeface="+mn-ea"/>
                <a:cs typeface="+mn-cs"/>
              </a:rPr>
              <a:pPr marL="0" indent="0"/>
              <a:t>Sales Funnel</a:t>
            </a:fld>
            <a:endParaRPr lang="ru-RU" sz="1400" b="0">
              <a:solidFill>
                <a:schemeClr val="bg1"/>
              </a:solidFill>
              <a:latin typeface="+mn-lt"/>
              <a:ea typeface="+mn-ea"/>
              <a:cs typeface="+mn-cs"/>
            </a:endParaRPr>
          </a:p>
        </xdr:txBody>
      </xdr:sp>
      <xdr:sp macro="" textlink="">
        <xdr:nvSpPr>
          <xdr:cNvPr id="62" name="Freeform: Shape 61">
            <a:extLst>
              <a:ext uri="{FF2B5EF4-FFF2-40B4-BE49-F238E27FC236}">
                <a16:creationId xmlns:a16="http://schemas.microsoft.com/office/drawing/2014/main" id="{7E603004-0B9C-4CCF-87CD-FB3FABA0A374}"/>
              </a:ext>
            </a:extLst>
          </xdr:cNvPr>
          <xdr:cNvSpPr/>
        </xdr:nvSpPr>
        <xdr:spPr>
          <a:xfrm>
            <a:off x="1303020" y="3033607"/>
            <a:ext cx="198559" cy="143404"/>
          </a:xfrm>
          <a:custGeom>
            <a:avLst/>
            <a:gdLst>
              <a:gd name="connsiteX0" fmla="*/ 3313934 w 8036264"/>
              <a:gd name="connsiteY0" fmla="*/ 4614027 h 5638893"/>
              <a:gd name="connsiteX1" fmla="*/ 3835837 w 8036264"/>
              <a:gd name="connsiteY1" fmla="*/ 4614765 h 5638893"/>
              <a:gd name="connsiteX2" fmla="*/ 4188741 w 8036264"/>
              <a:gd name="connsiteY2" fmla="*/ 4614765 h 5638893"/>
              <a:gd name="connsiteX3" fmla="*/ 4710643 w 8036264"/>
              <a:gd name="connsiteY3" fmla="*/ 4614027 h 5638893"/>
              <a:gd name="connsiteX4" fmla="*/ 4846199 w 8036264"/>
              <a:gd name="connsiteY4" fmla="*/ 4929886 h 5638893"/>
              <a:gd name="connsiteX5" fmla="*/ 4463258 w 8036264"/>
              <a:gd name="connsiteY5" fmla="*/ 5495012 h 5638893"/>
              <a:gd name="connsiteX6" fmla="*/ 4200018 w 8036264"/>
              <a:gd name="connsiteY6" fmla="*/ 5638893 h 5638893"/>
              <a:gd name="connsiteX7" fmla="*/ 4199767 w 8036264"/>
              <a:gd name="connsiteY7" fmla="*/ 5638893 h 5638893"/>
              <a:gd name="connsiteX8" fmla="*/ 4012614 w 8036264"/>
              <a:gd name="connsiteY8" fmla="*/ 5638893 h 5638893"/>
              <a:gd name="connsiteX9" fmla="*/ 4011963 w 8036264"/>
              <a:gd name="connsiteY9" fmla="*/ 5638893 h 5638893"/>
              <a:gd name="connsiteX10" fmla="*/ 3824559 w 8036264"/>
              <a:gd name="connsiteY10" fmla="*/ 5638893 h 5638893"/>
              <a:gd name="connsiteX11" fmla="*/ 3743817 w 8036264"/>
              <a:gd name="connsiteY11" fmla="*/ 5638893 h 5638893"/>
              <a:gd name="connsiteX12" fmla="*/ 3743817 w 8036264"/>
              <a:gd name="connsiteY12" fmla="*/ 5634901 h 5638893"/>
              <a:gd name="connsiteX13" fmla="*/ 3691623 w 8036264"/>
              <a:gd name="connsiteY13" fmla="*/ 5623215 h 5638893"/>
              <a:gd name="connsiteX14" fmla="*/ 3561319 w 8036264"/>
              <a:gd name="connsiteY14" fmla="*/ 5495012 h 5638893"/>
              <a:gd name="connsiteX15" fmla="*/ 3178378 w 8036264"/>
              <a:gd name="connsiteY15" fmla="*/ 4929886 h 5638893"/>
              <a:gd name="connsiteX16" fmla="*/ 3313934 w 8036264"/>
              <a:gd name="connsiteY16" fmla="*/ 4614027 h 5638893"/>
              <a:gd name="connsiteX17" fmla="*/ 2520924 w 8036264"/>
              <a:gd name="connsiteY17" fmla="*/ 3460520 h 5638893"/>
              <a:gd name="connsiteX18" fmla="*/ 4011963 w 8036264"/>
              <a:gd name="connsiteY18" fmla="*/ 3462627 h 5638893"/>
              <a:gd name="connsiteX19" fmla="*/ 5503001 w 8036264"/>
              <a:gd name="connsiteY19" fmla="*/ 3460520 h 5638893"/>
              <a:gd name="connsiteX20" fmla="*/ 5638557 w 8036264"/>
              <a:gd name="connsiteY20" fmla="*/ 3776379 h 5638893"/>
              <a:gd name="connsiteX21" fmla="*/ 5255616 w 8036264"/>
              <a:gd name="connsiteY21" fmla="*/ 4341505 h 5638893"/>
              <a:gd name="connsiteX22" fmla="*/ 4992376 w 8036264"/>
              <a:gd name="connsiteY22" fmla="*/ 4485386 h 5638893"/>
              <a:gd name="connsiteX23" fmla="*/ 4011963 w 8036264"/>
              <a:gd name="connsiteY23" fmla="*/ 4485386 h 5638893"/>
              <a:gd name="connsiteX24" fmla="*/ 4011962 w 8036264"/>
              <a:gd name="connsiteY24" fmla="*/ 4485386 h 5638893"/>
              <a:gd name="connsiteX25" fmla="*/ 3031549 w 8036264"/>
              <a:gd name="connsiteY25" fmla="*/ 4485386 h 5638893"/>
              <a:gd name="connsiteX26" fmla="*/ 2768309 w 8036264"/>
              <a:gd name="connsiteY26" fmla="*/ 4341505 h 5638893"/>
              <a:gd name="connsiteX27" fmla="*/ 2385368 w 8036264"/>
              <a:gd name="connsiteY27" fmla="*/ 3776379 h 5638893"/>
              <a:gd name="connsiteX28" fmla="*/ 2520924 w 8036264"/>
              <a:gd name="connsiteY28" fmla="*/ 3460520 h 5638893"/>
              <a:gd name="connsiteX29" fmla="*/ 1755043 w 8036264"/>
              <a:gd name="connsiteY29" fmla="*/ 2307013 h 5638893"/>
              <a:gd name="connsiteX30" fmla="*/ 2777502 w 8036264"/>
              <a:gd name="connsiteY30" fmla="*/ 2308459 h 5638893"/>
              <a:gd name="connsiteX31" fmla="*/ 2777502 w 8036264"/>
              <a:gd name="connsiteY31" fmla="*/ 2307751 h 5638893"/>
              <a:gd name="connsiteX32" fmla="*/ 5753041 w 8036264"/>
              <a:gd name="connsiteY32" fmla="*/ 2307751 h 5638893"/>
              <a:gd name="connsiteX33" fmla="*/ 5753041 w 8036264"/>
              <a:gd name="connsiteY33" fmla="*/ 2307760 h 5638893"/>
              <a:gd name="connsiteX34" fmla="*/ 6281103 w 8036264"/>
              <a:gd name="connsiteY34" fmla="*/ 2307013 h 5638893"/>
              <a:gd name="connsiteX35" fmla="*/ 6416659 w 8036264"/>
              <a:gd name="connsiteY35" fmla="*/ 2622872 h 5638893"/>
              <a:gd name="connsiteX36" fmla="*/ 6033718 w 8036264"/>
              <a:gd name="connsiteY36" fmla="*/ 3187997 h 5638893"/>
              <a:gd name="connsiteX37" fmla="*/ 5770478 w 8036264"/>
              <a:gd name="connsiteY37" fmla="*/ 3331879 h 5638893"/>
              <a:gd name="connsiteX38" fmla="*/ 5753041 w 8036264"/>
              <a:gd name="connsiteY38" fmla="*/ 3331879 h 5638893"/>
              <a:gd name="connsiteX39" fmla="*/ 4024184 w 8036264"/>
              <a:gd name="connsiteY39" fmla="*/ 3331879 h 5638893"/>
              <a:gd name="connsiteX40" fmla="*/ 4011962 w 8036264"/>
              <a:gd name="connsiteY40" fmla="*/ 3331879 h 5638893"/>
              <a:gd name="connsiteX41" fmla="*/ 2777502 w 8036264"/>
              <a:gd name="connsiteY41" fmla="*/ 3331879 h 5638893"/>
              <a:gd name="connsiteX42" fmla="*/ 2265668 w 8036264"/>
              <a:gd name="connsiteY42" fmla="*/ 3331879 h 5638893"/>
              <a:gd name="connsiteX43" fmla="*/ 2002428 w 8036264"/>
              <a:gd name="connsiteY43" fmla="*/ 3187997 h 5638893"/>
              <a:gd name="connsiteX44" fmla="*/ 1619487 w 8036264"/>
              <a:gd name="connsiteY44" fmla="*/ 2622872 h 5638893"/>
              <a:gd name="connsiteX45" fmla="*/ 1755043 w 8036264"/>
              <a:gd name="connsiteY45" fmla="*/ 2307013 h 5638893"/>
              <a:gd name="connsiteX46" fmla="*/ 7077664 w 8036264"/>
              <a:gd name="connsiteY46" fmla="*/ 1153507 h 5638893"/>
              <a:gd name="connsiteX47" fmla="*/ 7213220 w 8036264"/>
              <a:gd name="connsiteY47" fmla="*/ 1469365 h 5638893"/>
              <a:gd name="connsiteX48" fmla="*/ 6830279 w 8036264"/>
              <a:gd name="connsiteY48" fmla="*/ 2034490 h 5638893"/>
              <a:gd name="connsiteX49" fmla="*/ 6567039 w 8036264"/>
              <a:gd name="connsiteY49" fmla="*/ 2178372 h 5638893"/>
              <a:gd name="connsiteX50" fmla="*/ 5753041 w 8036264"/>
              <a:gd name="connsiteY50" fmla="*/ 2178372 h 5638893"/>
              <a:gd name="connsiteX51" fmla="*/ 4280935 w 8036264"/>
              <a:gd name="connsiteY51" fmla="*/ 2178372 h 5638893"/>
              <a:gd name="connsiteX52" fmla="*/ 3757860 w 8036264"/>
              <a:gd name="connsiteY52" fmla="*/ 2178372 h 5638893"/>
              <a:gd name="connsiteX53" fmla="*/ 2777502 w 8036264"/>
              <a:gd name="connsiteY53" fmla="*/ 2178372 h 5638893"/>
              <a:gd name="connsiteX54" fmla="*/ 1471756 w 8036264"/>
              <a:gd name="connsiteY54" fmla="*/ 2178372 h 5638893"/>
              <a:gd name="connsiteX55" fmla="*/ 1208516 w 8036264"/>
              <a:gd name="connsiteY55" fmla="*/ 2034490 h 5638893"/>
              <a:gd name="connsiteX56" fmla="*/ 825575 w 8036264"/>
              <a:gd name="connsiteY56" fmla="*/ 1469365 h 5638893"/>
              <a:gd name="connsiteX57" fmla="*/ 961132 w 8036264"/>
              <a:gd name="connsiteY57" fmla="*/ 1153507 h 5638893"/>
              <a:gd name="connsiteX58" fmla="*/ 2777502 w 8036264"/>
              <a:gd name="connsiteY58" fmla="*/ 1156074 h 5638893"/>
              <a:gd name="connsiteX59" fmla="*/ 2777502 w 8036264"/>
              <a:gd name="connsiteY59" fmla="*/ 1154244 h 5638893"/>
              <a:gd name="connsiteX60" fmla="*/ 5753041 w 8036264"/>
              <a:gd name="connsiteY60" fmla="*/ 1154244 h 5638893"/>
              <a:gd name="connsiteX61" fmla="*/ 5753041 w 8036264"/>
              <a:gd name="connsiteY61" fmla="*/ 1155379 h 5638893"/>
              <a:gd name="connsiteX62" fmla="*/ 7857453 w 8036264"/>
              <a:gd name="connsiteY62" fmla="*/ 0 h 5638893"/>
              <a:gd name="connsiteX63" fmla="*/ 7993009 w 8036264"/>
              <a:gd name="connsiteY63" fmla="*/ 315858 h 5638893"/>
              <a:gd name="connsiteX64" fmla="*/ 7610068 w 8036264"/>
              <a:gd name="connsiteY64" fmla="*/ 880984 h 5638893"/>
              <a:gd name="connsiteX65" fmla="*/ 7346828 w 8036264"/>
              <a:gd name="connsiteY65" fmla="*/ 1024866 h 5638893"/>
              <a:gd name="connsiteX66" fmla="*/ 5060724 w 8036264"/>
              <a:gd name="connsiteY66" fmla="*/ 1024866 h 5638893"/>
              <a:gd name="connsiteX67" fmla="*/ 5060724 w 8036264"/>
              <a:gd name="connsiteY67" fmla="*/ 1024865 h 5638893"/>
              <a:gd name="connsiteX68" fmla="*/ 2975540 w 8036264"/>
              <a:gd name="connsiteY68" fmla="*/ 1024865 h 5638893"/>
              <a:gd name="connsiteX69" fmla="*/ 2975540 w 8036264"/>
              <a:gd name="connsiteY69" fmla="*/ 1024866 h 5638893"/>
              <a:gd name="connsiteX70" fmla="*/ 689436 w 8036264"/>
              <a:gd name="connsiteY70" fmla="*/ 1024866 h 5638893"/>
              <a:gd name="connsiteX71" fmla="*/ 426196 w 8036264"/>
              <a:gd name="connsiteY71" fmla="*/ 880984 h 5638893"/>
              <a:gd name="connsiteX72" fmla="*/ 43255 w 8036264"/>
              <a:gd name="connsiteY72" fmla="*/ 315858 h 5638893"/>
              <a:gd name="connsiteX73" fmla="*/ 178812 w 8036264"/>
              <a:gd name="connsiteY73" fmla="*/ 0 h 5638893"/>
              <a:gd name="connsiteX74" fmla="*/ 2777502 w 8036264"/>
              <a:gd name="connsiteY74" fmla="*/ 3673 h 5638893"/>
              <a:gd name="connsiteX75" fmla="*/ 2777502 w 8036264"/>
              <a:gd name="connsiteY75" fmla="*/ 737 h 5638893"/>
              <a:gd name="connsiteX76" fmla="*/ 5753041 w 8036264"/>
              <a:gd name="connsiteY76" fmla="*/ 737 h 5638893"/>
              <a:gd name="connsiteX77" fmla="*/ 5753041 w 8036264"/>
              <a:gd name="connsiteY77" fmla="*/ 2974 h 56388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Lst>
            <a:rect l="l" t="t" r="r" b="b"/>
            <a:pathLst>
              <a:path w="8036264" h="5638893">
                <a:moveTo>
                  <a:pt x="3313934" y="4614027"/>
                </a:moveTo>
                <a:lnTo>
                  <a:pt x="3835837" y="4614765"/>
                </a:lnTo>
                <a:lnTo>
                  <a:pt x="4188741" y="4614765"/>
                </a:lnTo>
                <a:lnTo>
                  <a:pt x="4710643" y="4614027"/>
                </a:lnTo>
                <a:cubicBezTo>
                  <a:pt x="4813183" y="4614685"/>
                  <a:pt x="4964646" y="4735764"/>
                  <a:pt x="4846199" y="4929886"/>
                </a:cubicBezTo>
                <a:lnTo>
                  <a:pt x="4463258" y="5495012"/>
                </a:lnTo>
                <a:cubicBezTo>
                  <a:pt x="4363236" y="5646361"/>
                  <a:pt x="4303549" y="5637577"/>
                  <a:pt x="4200018" y="5638893"/>
                </a:cubicBezTo>
                <a:lnTo>
                  <a:pt x="4199767" y="5638893"/>
                </a:lnTo>
                <a:lnTo>
                  <a:pt x="4012614" y="5638893"/>
                </a:lnTo>
                <a:lnTo>
                  <a:pt x="4011963" y="5638893"/>
                </a:lnTo>
                <a:lnTo>
                  <a:pt x="3824559" y="5638893"/>
                </a:lnTo>
                <a:lnTo>
                  <a:pt x="3743817" y="5638893"/>
                </a:lnTo>
                <a:lnTo>
                  <a:pt x="3743817" y="5634901"/>
                </a:lnTo>
                <a:lnTo>
                  <a:pt x="3691623" y="5623215"/>
                </a:lnTo>
                <a:cubicBezTo>
                  <a:pt x="3651257" y="5606328"/>
                  <a:pt x="3611330" y="5570687"/>
                  <a:pt x="3561319" y="5495012"/>
                </a:cubicBezTo>
                <a:lnTo>
                  <a:pt x="3178378" y="4929886"/>
                </a:lnTo>
                <a:cubicBezTo>
                  <a:pt x="3059931" y="4735764"/>
                  <a:pt x="3211394" y="4614685"/>
                  <a:pt x="3313934" y="4614027"/>
                </a:cubicBezTo>
                <a:close/>
                <a:moveTo>
                  <a:pt x="2520924" y="3460520"/>
                </a:moveTo>
                <a:lnTo>
                  <a:pt x="4011963" y="3462627"/>
                </a:lnTo>
                <a:lnTo>
                  <a:pt x="5503001" y="3460520"/>
                </a:lnTo>
                <a:cubicBezTo>
                  <a:pt x="5605541" y="3461178"/>
                  <a:pt x="5757004" y="3582257"/>
                  <a:pt x="5638557" y="3776379"/>
                </a:cubicBezTo>
                <a:lnTo>
                  <a:pt x="5255616" y="4341505"/>
                </a:lnTo>
                <a:cubicBezTo>
                  <a:pt x="5155594" y="4492854"/>
                  <a:pt x="5095907" y="4484070"/>
                  <a:pt x="4992376" y="4485386"/>
                </a:cubicBezTo>
                <a:lnTo>
                  <a:pt x="4011963" y="4485386"/>
                </a:lnTo>
                <a:lnTo>
                  <a:pt x="4011962" y="4485386"/>
                </a:lnTo>
                <a:lnTo>
                  <a:pt x="3031549" y="4485386"/>
                </a:lnTo>
                <a:cubicBezTo>
                  <a:pt x="2928018" y="4484070"/>
                  <a:pt x="2868331" y="4492854"/>
                  <a:pt x="2768309" y="4341505"/>
                </a:cubicBezTo>
                <a:lnTo>
                  <a:pt x="2385368" y="3776379"/>
                </a:lnTo>
                <a:cubicBezTo>
                  <a:pt x="2266921" y="3582257"/>
                  <a:pt x="2418384" y="3461178"/>
                  <a:pt x="2520924" y="3460520"/>
                </a:cubicBezTo>
                <a:close/>
                <a:moveTo>
                  <a:pt x="1755043" y="2307013"/>
                </a:moveTo>
                <a:lnTo>
                  <a:pt x="2777502" y="2308459"/>
                </a:lnTo>
                <a:lnTo>
                  <a:pt x="2777502" y="2307751"/>
                </a:lnTo>
                <a:lnTo>
                  <a:pt x="5753041" y="2307751"/>
                </a:lnTo>
                <a:lnTo>
                  <a:pt x="5753041" y="2307760"/>
                </a:lnTo>
                <a:lnTo>
                  <a:pt x="6281103" y="2307013"/>
                </a:lnTo>
                <a:cubicBezTo>
                  <a:pt x="6383643" y="2307671"/>
                  <a:pt x="6535106" y="2428750"/>
                  <a:pt x="6416659" y="2622872"/>
                </a:cubicBezTo>
                <a:lnTo>
                  <a:pt x="6033718" y="3187997"/>
                </a:lnTo>
                <a:cubicBezTo>
                  <a:pt x="5933696" y="3339347"/>
                  <a:pt x="5874009" y="3330563"/>
                  <a:pt x="5770478" y="3331879"/>
                </a:cubicBezTo>
                <a:lnTo>
                  <a:pt x="5753041" y="3331879"/>
                </a:lnTo>
                <a:lnTo>
                  <a:pt x="4024184" y="3331879"/>
                </a:lnTo>
                <a:lnTo>
                  <a:pt x="4011962" y="3331879"/>
                </a:lnTo>
                <a:lnTo>
                  <a:pt x="2777502" y="3331879"/>
                </a:lnTo>
                <a:lnTo>
                  <a:pt x="2265668" y="3331879"/>
                </a:lnTo>
                <a:cubicBezTo>
                  <a:pt x="2162137" y="3330563"/>
                  <a:pt x="2102450" y="3339347"/>
                  <a:pt x="2002428" y="3187997"/>
                </a:cubicBezTo>
                <a:lnTo>
                  <a:pt x="1619487" y="2622872"/>
                </a:lnTo>
                <a:cubicBezTo>
                  <a:pt x="1501040" y="2428750"/>
                  <a:pt x="1652503" y="2307671"/>
                  <a:pt x="1755043" y="2307013"/>
                </a:cubicBezTo>
                <a:close/>
                <a:moveTo>
                  <a:pt x="7077664" y="1153507"/>
                </a:moveTo>
                <a:cubicBezTo>
                  <a:pt x="7180204" y="1154164"/>
                  <a:pt x="7331667" y="1275244"/>
                  <a:pt x="7213220" y="1469365"/>
                </a:cubicBezTo>
                <a:lnTo>
                  <a:pt x="6830279" y="2034490"/>
                </a:lnTo>
                <a:cubicBezTo>
                  <a:pt x="6730257" y="2185840"/>
                  <a:pt x="6670570" y="2177056"/>
                  <a:pt x="6567039" y="2178372"/>
                </a:cubicBezTo>
                <a:lnTo>
                  <a:pt x="5753041" y="2178372"/>
                </a:lnTo>
                <a:lnTo>
                  <a:pt x="4280935" y="2178372"/>
                </a:lnTo>
                <a:lnTo>
                  <a:pt x="3757860" y="2178372"/>
                </a:lnTo>
                <a:lnTo>
                  <a:pt x="2777502" y="2178372"/>
                </a:lnTo>
                <a:lnTo>
                  <a:pt x="1471756" y="2178372"/>
                </a:lnTo>
                <a:cubicBezTo>
                  <a:pt x="1368225" y="2177056"/>
                  <a:pt x="1308538" y="2185840"/>
                  <a:pt x="1208516" y="2034490"/>
                </a:cubicBezTo>
                <a:lnTo>
                  <a:pt x="825575" y="1469365"/>
                </a:lnTo>
                <a:cubicBezTo>
                  <a:pt x="707128" y="1275244"/>
                  <a:pt x="858591" y="1154165"/>
                  <a:pt x="961132" y="1153507"/>
                </a:cubicBezTo>
                <a:lnTo>
                  <a:pt x="2777502" y="1156074"/>
                </a:lnTo>
                <a:lnTo>
                  <a:pt x="2777502" y="1154244"/>
                </a:lnTo>
                <a:lnTo>
                  <a:pt x="5753041" y="1154244"/>
                </a:lnTo>
                <a:lnTo>
                  <a:pt x="5753041" y="1155379"/>
                </a:lnTo>
                <a:close/>
                <a:moveTo>
                  <a:pt x="7857453" y="0"/>
                </a:moveTo>
                <a:cubicBezTo>
                  <a:pt x="7959993" y="657"/>
                  <a:pt x="8111456" y="121737"/>
                  <a:pt x="7993009" y="315858"/>
                </a:cubicBezTo>
                <a:lnTo>
                  <a:pt x="7610068" y="880984"/>
                </a:lnTo>
                <a:cubicBezTo>
                  <a:pt x="7510046" y="1032333"/>
                  <a:pt x="7450359" y="1023550"/>
                  <a:pt x="7346828" y="1024866"/>
                </a:cubicBezTo>
                <a:lnTo>
                  <a:pt x="5060724" y="1024866"/>
                </a:lnTo>
                <a:lnTo>
                  <a:pt x="5060724" y="1024865"/>
                </a:lnTo>
                <a:lnTo>
                  <a:pt x="2975540" y="1024865"/>
                </a:lnTo>
                <a:lnTo>
                  <a:pt x="2975540" y="1024866"/>
                </a:lnTo>
                <a:lnTo>
                  <a:pt x="689436" y="1024866"/>
                </a:lnTo>
                <a:cubicBezTo>
                  <a:pt x="585905" y="1023550"/>
                  <a:pt x="526218" y="1032334"/>
                  <a:pt x="426196" y="880984"/>
                </a:cubicBezTo>
                <a:lnTo>
                  <a:pt x="43255" y="315858"/>
                </a:lnTo>
                <a:cubicBezTo>
                  <a:pt x="-75192" y="121737"/>
                  <a:pt x="76271" y="658"/>
                  <a:pt x="178812" y="0"/>
                </a:cubicBezTo>
                <a:lnTo>
                  <a:pt x="2777502" y="3673"/>
                </a:lnTo>
                <a:lnTo>
                  <a:pt x="2777502" y="737"/>
                </a:lnTo>
                <a:lnTo>
                  <a:pt x="5753041" y="737"/>
                </a:lnTo>
                <a:lnTo>
                  <a:pt x="5753041" y="2974"/>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grpSp>
    <xdr:clientData/>
  </xdr:twoCellAnchor>
  <xdr:twoCellAnchor>
    <xdr:from>
      <xdr:col>3</xdr:col>
      <xdr:colOff>544080</xdr:colOff>
      <xdr:row>21</xdr:row>
      <xdr:rowOff>189072</xdr:rowOff>
    </xdr:from>
    <xdr:to>
      <xdr:col>7</xdr:col>
      <xdr:colOff>55449</xdr:colOff>
      <xdr:row>23</xdr:row>
      <xdr:rowOff>158592</xdr:rowOff>
    </xdr:to>
    <xdr:grpSp>
      <xdr:nvGrpSpPr>
        <xdr:cNvPr id="119" name="Group 118">
          <a:hlinkClick xmlns:r="http://schemas.openxmlformats.org/officeDocument/2006/relationships" r:id="rId19"/>
          <a:extLst>
            <a:ext uri="{FF2B5EF4-FFF2-40B4-BE49-F238E27FC236}">
              <a16:creationId xmlns:a16="http://schemas.microsoft.com/office/drawing/2014/main" id="{DAF8B9C2-CE7C-9CC8-BBE0-7F8B45D4660D}"/>
            </a:ext>
          </a:extLst>
        </xdr:cNvPr>
        <xdr:cNvGrpSpPr/>
      </xdr:nvGrpSpPr>
      <xdr:grpSpPr>
        <a:xfrm>
          <a:off x="2315730" y="4189572"/>
          <a:ext cx="1873569" cy="350520"/>
          <a:chOff x="1264920" y="3509010"/>
          <a:chExt cx="1935480" cy="335280"/>
        </a:xfrm>
      </xdr:grpSpPr>
      <xdr:sp macro="" textlink="Processing!N17">
        <xdr:nvSpPr>
          <xdr:cNvPr id="21" name="TextBox 20">
            <a:extLst>
              <a:ext uri="{FF2B5EF4-FFF2-40B4-BE49-F238E27FC236}">
                <a16:creationId xmlns:a16="http://schemas.microsoft.com/office/drawing/2014/main" id="{4A868357-C6A0-4894-A8BA-8B7BAED16DEA}"/>
              </a:ext>
            </a:extLst>
          </xdr:cNvPr>
          <xdr:cNvSpPr txBox="1"/>
        </xdr:nvSpPr>
        <xdr:spPr>
          <a:xfrm>
            <a:off x="1516380" y="350901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16578D-2016-4FD0-ACCE-E0D1B7160541}" type="TxLink">
              <a:rPr lang="en-US" sz="1400" b="0">
                <a:solidFill>
                  <a:schemeClr val="bg1"/>
                </a:solidFill>
                <a:latin typeface="+mn-lt"/>
                <a:ea typeface="+mn-ea"/>
                <a:cs typeface="+mn-cs"/>
              </a:rPr>
              <a:pPr marL="0" indent="0"/>
              <a:t>Roadmap</a:t>
            </a:fld>
            <a:endParaRPr lang="ru-RU" sz="1400" b="0">
              <a:solidFill>
                <a:schemeClr val="bg1"/>
              </a:solidFill>
              <a:latin typeface="+mn-lt"/>
              <a:ea typeface="+mn-ea"/>
              <a:cs typeface="+mn-cs"/>
            </a:endParaRPr>
          </a:p>
        </xdr:txBody>
      </xdr:sp>
      <xdr:sp macro="" textlink="">
        <xdr:nvSpPr>
          <xdr:cNvPr id="63" name="Freeform: Shape 62">
            <a:extLst>
              <a:ext uri="{FF2B5EF4-FFF2-40B4-BE49-F238E27FC236}">
                <a16:creationId xmlns:a16="http://schemas.microsoft.com/office/drawing/2014/main" id="{2731C59D-A04E-4C80-B5D2-F6A540872059}"/>
              </a:ext>
            </a:extLst>
          </xdr:cNvPr>
          <xdr:cNvSpPr/>
        </xdr:nvSpPr>
        <xdr:spPr>
          <a:xfrm>
            <a:off x="1264920" y="3578983"/>
            <a:ext cx="210620" cy="175771"/>
          </a:xfrm>
          <a:custGeom>
            <a:avLst/>
            <a:gdLst>
              <a:gd name="connsiteX0" fmla="*/ 474812 w 707311"/>
              <a:gd name="connsiteY0" fmla="*/ 72577 h 581031"/>
              <a:gd name="connsiteX1" fmla="*/ 639661 w 707311"/>
              <a:gd name="connsiteY1" fmla="*/ 164294 h 581031"/>
              <a:gd name="connsiteX2" fmla="*/ 683914 w 707311"/>
              <a:gd name="connsiteY2" fmla="*/ 332477 h 581031"/>
              <a:gd name="connsiteX3" fmla="*/ 523361 w 707311"/>
              <a:gd name="connsiteY3" fmla="*/ 581032 h 581031"/>
              <a:gd name="connsiteX4" fmla="*/ 0 w 707311"/>
              <a:gd name="connsiteY4" fmla="*/ 581032 h 581031"/>
              <a:gd name="connsiteX5" fmla="*/ 417052 w 707311"/>
              <a:gd name="connsiteY5" fmla="*/ 323599 h 581031"/>
              <a:gd name="connsiteX6" fmla="*/ 466725 w 707311"/>
              <a:gd name="connsiteY6" fmla="*/ 161932 h 581031"/>
              <a:gd name="connsiteX7" fmla="*/ 380448 w 707311"/>
              <a:gd name="connsiteY7" fmla="*/ 72206 h 581031"/>
              <a:gd name="connsiteX8" fmla="*/ 476250 w 707311"/>
              <a:gd name="connsiteY8" fmla="*/ 7 h 581031"/>
              <a:gd name="connsiteX9" fmla="*/ 514350 w 707311"/>
              <a:gd name="connsiteY9" fmla="*/ 7 h 581031"/>
              <a:gd name="connsiteX10" fmla="*/ 474812 w 707311"/>
              <a:gd name="connsiteY10" fmla="*/ 72577 h 581031"/>
              <a:gd name="connsiteX0" fmla="*/ 474812 w 696227"/>
              <a:gd name="connsiteY0" fmla="*/ 72577 h 581031"/>
              <a:gd name="connsiteX1" fmla="*/ 639661 w 696227"/>
              <a:gd name="connsiteY1" fmla="*/ 164294 h 581031"/>
              <a:gd name="connsiteX2" fmla="*/ 683914 w 696227"/>
              <a:gd name="connsiteY2" fmla="*/ 332477 h 581031"/>
              <a:gd name="connsiteX3" fmla="*/ 417303 w 696227"/>
              <a:gd name="connsiteY3" fmla="*/ 581031 h 581031"/>
              <a:gd name="connsiteX4" fmla="*/ 0 w 696227"/>
              <a:gd name="connsiteY4" fmla="*/ 581032 h 581031"/>
              <a:gd name="connsiteX5" fmla="*/ 417052 w 696227"/>
              <a:gd name="connsiteY5" fmla="*/ 323599 h 581031"/>
              <a:gd name="connsiteX6" fmla="*/ 466725 w 696227"/>
              <a:gd name="connsiteY6" fmla="*/ 161932 h 581031"/>
              <a:gd name="connsiteX7" fmla="*/ 380448 w 696227"/>
              <a:gd name="connsiteY7" fmla="*/ 72206 h 581031"/>
              <a:gd name="connsiteX8" fmla="*/ 476250 w 696227"/>
              <a:gd name="connsiteY8" fmla="*/ 7 h 581031"/>
              <a:gd name="connsiteX9" fmla="*/ 514350 w 696227"/>
              <a:gd name="connsiteY9" fmla="*/ 7 h 581031"/>
              <a:gd name="connsiteX10" fmla="*/ 474812 w 696227"/>
              <a:gd name="connsiteY10" fmla="*/ 72577 h 5810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696227" h="581031">
                <a:moveTo>
                  <a:pt x="474812" y="72577"/>
                </a:moveTo>
                <a:cubicBezTo>
                  <a:pt x="514750" y="99609"/>
                  <a:pt x="621573" y="151416"/>
                  <a:pt x="639661" y="164294"/>
                </a:cubicBezTo>
                <a:cubicBezTo>
                  <a:pt x="664959" y="182296"/>
                  <a:pt x="720974" y="263021"/>
                  <a:pt x="683914" y="332477"/>
                </a:cubicBezTo>
                <a:cubicBezTo>
                  <a:pt x="646854" y="401933"/>
                  <a:pt x="456069" y="522928"/>
                  <a:pt x="417303" y="581031"/>
                </a:cubicBezTo>
                <a:lnTo>
                  <a:pt x="0" y="581032"/>
                </a:lnTo>
                <a:cubicBezTo>
                  <a:pt x="130131" y="474209"/>
                  <a:pt x="330460" y="386064"/>
                  <a:pt x="417052" y="323599"/>
                </a:cubicBezTo>
                <a:cubicBezTo>
                  <a:pt x="503644" y="261134"/>
                  <a:pt x="508340" y="213948"/>
                  <a:pt x="466725" y="161932"/>
                </a:cubicBezTo>
                <a:cubicBezTo>
                  <a:pt x="428625" y="114307"/>
                  <a:pt x="394449" y="100886"/>
                  <a:pt x="380448" y="72206"/>
                </a:cubicBezTo>
                <a:cubicBezTo>
                  <a:pt x="355521" y="21171"/>
                  <a:pt x="445541" y="-432"/>
                  <a:pt x="476250" y="7"/>
                </a:cubicBezTo>
                <a:lnTo>
                  <a:pt x="514350" y="7"/>
                </a:lnTo>
                <a:cubicBezTo>
                  <a:pt x="514350" y="7"/>
                  <a:pt x="434864" y="45555"/>
                  <a:pt x="474812" y="72577"/>
                </a:cubicBezTo>
                <a:close/>
              </a:path>
            </a:pathLst>
          </a:custGeom>
          <a:solidFill>
            <a:schemeClr val="bg1"/>
          </a:solidFill>
          <a:ln w="9525" cap="flat">
            <a:noFill/>
            <a:prstDash val="solid"/>
            <a:miter/>
          </a:ln>
        </xdr:spPr>
        <xdr:txBody>
          <a:bodyPr rtlCol="0" anchor="ctr"/>
          <a:lstStyle/>
          <a:p>
            <a:endParaRPr lang="ru-RU"/>
          </a:p>
        </xdr:txBody>
      </xdr:sp>
    </xdr:grpSp>
    <xdr:clientData/>
  </xdr:twoCellAnchor>
  <xdr:twoCellAnchor>
    <xdr:from>
      <xdr:col>3</xdr:col>
      <xdr:colOff>551318</xdr:colOff>
      <xdr:row>25</xdr:row>
      <xdr:rowOff>105252</xdr:rowOff>
    </xdr:from>
    <xdr:to>
      <xdr:col>4</xdr:col>
      <xdr:colOff>177367</xdr:colOff>
      <xdr:row>26</xdr:row>
      <xdr:rowOff>52292</xdr:rowOff>
    </xdr:to>
    <xdr:sp macro="" textlink="">
      <xdr:nvSpPr>
        <xdr:cNvPr id="64" name="Freeform: Shape 63">
          <a:extLst>
            <a:ext uri="{FF2B5EF4-FFF2-40B4-BE49-F238E27FC236}">
              <a16:creationId xmlns:a16="http://schemas.microsoft.com/office/drawing/2014/main" id="{0DC7A03F-D5EB-4932-AEB4-9434E50713EB}"/>
            </a:ext>
          </a:extLst>
        </xdr:cNvPr>
        <xdr:cNvSpPr/>
      </xdr:nvSpPr>
      <xdr:spPr>
        <a:xfrm rot="20841392">
          <a:off x="2337256" y="4867752"/>
          <a:ext cx="221361" cy="137540"/>
        </a:xfrm>
        <a:custGeom>
          <a:avLst/>
          <a:gdLst>
            <a:gd name="connsiteX0" fmla="*/ 160401 w 221361"/>
            <a:gd name="connsiteY0" fmla="*/ 0 h 129920"/>
            <a:gd name="connsiteX1" fmla="*/ 182880 w 221361"/>
            <a:gd name="connsiteY1" fmla="*/ 22479 h 129920"/>
            <a:gd name="connsiteX2" fmla="*/ 152781 w 221361"/>
            <a:gd name="connsiteY2" fmla="*/ 52578 h 129920"/>
            <a:gd name="connsiteX3" fmla="*/ 129921 w 221361"/>
            <a:gd name="connsiteY3" fmla="*/ 29718 h 129920"/>
            <a:gd name="connsiteX4" fmla="*/ 91821 w 221361"/>
            <a:gd name="connsiteY4" fmla="*/ 67818 h 129920"/>
            <a:gd name="connsiteX5" fmla="*/ 68961 w 221361"/>
            <a:gd name="connsiteY5" fmla="*/ 44958 h 129920"/>
            <a:gd name="connsiteX6" fmla="*/ 0 w 221361"/>
            <a:gd name="connsiteY6" fmla="*/ 113919 h 129920"/>
            <a:gd name="connsiteX7" fmla="*/ 16002 w 221361"/>
            <a:gd name="connsiteY7" fmla="*/ 129921 h 129920"/>
            <a:gd name="connsiteX8" fmla="*/ 68961 w 221361"/>
            <a:gd name="connsiteY8" fmla="*/ 76962 h 129920"/>
            <a:gd name="connsiteX9" fmla="*/ 91821 w 221361"/>
            <a:gd name="connsiteY9" fmla="*/ 99822 h 129920"/>
            <a:gd name="connsiteX10" fmla="*/ 129921 w 221361"/>
            <a:gd name="connsiteY10" fmla="*/ 61722 h 129920"/>
            <a:gd name="connsiteX11" fmla="*/ 152781 w 221361"/>
            <a:gd name="connsiteY11" fmla="*/ 84582 h 129920"/>
            <a:gd name="connsiteX12" fmla="*/ 198882 w 221361"/>
            <a:gd name="connsiteY12" fmla="*/ 38481 h 129920"/>
            <a:gd name="connsiteX13" fmla="*/ 221361 w 221361"/>
            <a:gd name="connsiteY13" fmla="*/ 60960 h 129920"/>
            <a:gd name="connsiteX14" fmla="*/ 221361 w 221361"/>
            <a:gd name="connsiteY14" fmla="*/ 0 h 1299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21361" h="129920">
              <a:moveTo>
                <a:pt x="160401" y="0"/>
              </a:moveTo>
              <a:lnTo>
                <a:pt x="182880" y="22479"/>
              </a:lnTo>
              <a:lnTo>
                <a:pt x="152781" y="52578"/>
              </a:lnTo>
              <a:lnTo>
                <a:pt x="129921" y="29718"/>
              </a:lnTo>
              <a:lnTo>
                <a:pt x="91821" y="67818"/>
              </a:lnTo>
              <a:lnTo>
                <a:pt x="68961" y="44958"/>
              </a:lnTo>
              <a:lnTo>
                <a:pt x="0" y="113919"/>
              </a:lnTo>
              <a:lnTo>
                <a:pt x="16002" y="129921"/>
              </a:lnTo>
              <a:lnTo>
                <a:pt x="68961" y="76962"/>
              </a:lnTo>
              <a:lnTo>
                <a:pt x="91821" y="99822"/>
              </a:lnTo>
              <a:lnTo>
                <a:pt x="129921" y="61722"/>
              </a:lnTo>
              <a:lnTo>
                <a:pt x="152781" y="84582"/>
              </a:lnTo>
              <a:lnTo>
                <a:pt x="198882" y="38481"/>
              </a:lnTo>
              <a:lnTo>
                <a:pt x="221361" y="60960"/>
              </a:lnTo>
              <a:lnTo>
                <a:pt x="221361" y="0"/>
              </a:lnTo>
              <a:close/>
            </a:path>
          </a:pathLst>
        </a:custGeom>
        <a:solidFill>
          <a:schemeClr val="bg1"/>
        </a:solidFill>
        <a:ln w="3770" cap="flat">
          <a:noFill/>
          <a:prstDash val="solid"/>
          <a:miter/>
        </a:ln>
      </xdr:spPr>
      <xdr:txBody>
        <a:bodyPr rtlCol="0" anchor="ctr"/>
        <a:lstStyle/>
        <a:p>
          <a:endParaRPr lang="ru-RU"/>
        </a:p>
      </xdr:txBody>
    </xdr:sp>
    <xdr:clientData/>
  </xdr:twoCellAnchor>
  <xdr:twoCellAnchor>
    <xdr:from>
      <xdr:col>16</xdr:col>
      <xdr:colOff>219279</xdr:colOff>
      <xdr:row>29</xdr:row>
      <xdr:rowOff>78582</xdr:rowOff>
    </xdr:from>
    <xdr:to>
      <xdr:col>18</xdr:col>
      <xdr:colOff>85928</xdr:colOff>
      <xdr:row>31</xdr:row>
      <xdr:rowOff>48102</xdr:rowOff>
    </xdr:to>
    <xdr:sp macro="" textlink="Processing!S2">
      <xdr:nvSpPr>
        <xdr:cNvPr id="65" name="TextBox 64">
          <a:extLst>
            <a:ext uri="{FF2B5EF4-FFF2-40B4-BE49-F238E27FC236}">
              <a16:creationId xmlns:a16="http://schemas.microsoft.com/office/drawing/2014/main" id="{0BBB7E62-2B35-439D-8858-433E5CBF2299}"/>
            </a:ext>
          </a:extLst>
        </xdr:cNvPr>
        <xdr:cNvSpPr txBox="1"/>
      </xdr:nvSpPr>
      <xdr:spPr>
        <a:xfrm>
          <a:off x="9744279" y="5603082"/>
          <a:ext cx="1057274"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12</xdr:col>
      <xdr:colOff>211658</xdr:colOff>
      <xdr:row>13</xdr:row>
      <xdr:rowOff>131922</xdr:rowOff>
    </xdr:from>
    <xdr:to>
      <xdr:col>13</xdr:col>
      <xdr:colOff>131649</xdr:colOff>
      <xdr:row>15</xdr:row>
      <xdr:rowOff>101442</xdr:rowOff>
    </xdr:to>
    <xdr:sp macro="" textlink="Processing!S2">
      <xdr:nvSpPr>
        <xdr:cNvPr id="66" name="TextBox 65">
          <a:extLst>
            <a:ext uri="{FF2B5EF4-FFF2-40B4-BE49-F238E27FC236}">
              <a16:creationId xmlns:a16="http://schemas.microsoft.com/office/drawing/2014/main" id="{2A352ACC-6EFD-488B-815A-45B80DD19ABC}"/>
            </a:ext>
          </a:extLst>
        </xdr:cNvPr>
        <xdr:cNvSpPr txBox="1"/>
      </xdr:nvSpPr>
      <xdr:spPr>
        <a:xfrm>
          <a:off x="7355408" y="2608422"/>
          <a:ext cx="515304"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03A29D-60F0-4C9F-9DCF-624788477F1C}" type="TxLink">
            <a:rPr lang="en-US" sz="1100" b="0" i="0" u="none" strike="noStrike">
              <a:solidFill>
                <a:srgbClr val="000000"/>
              </a:solidFill>
              <a:latin typeface="Aptos Narrow"/>
              <a:ea typeface="+mn-ea"/>
              <a:cs typeface="+mn-cs"/>
            </a:rPr>
            <a:pPr marL="0" indent="0" algn="l"/>
            <a:t>Sales Volume</a:t>
          </a:fld>
          <a:endParaRPr lang="ru-RU" sz="1200" b="1" i="0" u="none" strike="noStrike">
            <a:solidFill>
              <a:srgbClr val="000000"/>
            </a:solidFill>
            <a:latin typeface="Aptos Narrow"/>
            <a:ea typeface="+mn-ea"/>
            <a:cs typeface="+mn-cs"/>
          </a:endParaRPr>
        </a:p>
      </xdr:txBody>
    </xdr:sp>
    <xdr:clientData/>
  </xdr:twoCellAnchor>
  <xdr:twoCellAnchor>
    <xdr:from>
      <xdr:col>12</xdr:col>
      <xdr:colOff>85928</xdr:colOff>
      <xdr:row>14</xdr:row>
      <xdr:rowOff>36672</xdr:rowOff>
    </xdr:from>
    <xdr:to>
      <xdr:col>12</xdr:col>
      <xdr:colOff>223088</xdr:colOff>
      <xdr:row>14</xdr:row>
      <xdr:rowOff>181452</xdr:rowOff>
    </xdr:to>
    <xdr:sp macro="" textlink="">
      <xdr:nvSpPr>
        <xdr:cNvPr id="67" name="Oval 66">
          <a:extLst>
            <a:ext uri="{FF2B5EF4-FFF2-40B4-BE49-F238E27FC236}">
              <a16:creationId xmlns:a16="http://schemas.microsoft.com/office/drawing/2014/main" id="{A85B6B68-5586-4DD0-BFB5-82CA206C7B3F}"/>
            </a:ext>
          </a:extLst>
        </xdr:cNvPr>
        <xdr:cNvSpPr/>
      </xdr:nvSpPr>
      <xdr:spPr>
        <a:xfrm>
          <a:off x="7229678" y="2703672"/>
          <a:ext cx="137160" cy="144780"/>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14</xdr:col>
      <xdr:colOff>341199</xdr:colOff>
      <xdr:row>13</xdr:row>
      <xdr:rowOff>131922</xdr:rowOff>
    </xdr:from>
    <xdr:to>
      <xdr:col>15</xdr:col>
      <xdr:colOff>405969</xdr:colOff>
      <xdr:row>15</xdr:row>
      <xdr:rowOff>101442</xdr:rowOff>
    </xdr:to>
    <xdr:sp macro="" textlink="Processing!T2">
      <xdr:nvSpPr>
        <xdr:cNvPr id="68" name="TextBox 67">
          <a:extLst>
            <a:ext uri="{FF2B5EF4-FFF2-40B4-BE49-F238E27FC236}">
              <a16:creationId xmlns:a16="http://schemas.microsoft.com/office/drawing/2014/main" id="{8D11ED39-F74E-4E30-BE12-5D428ECFA4C6}"/>
            </a:ext>
          </a:extLst>
        </xdr:cNvPr>
        <xdr:cNvSpPr txBox="1"/>
      </xdr:nvSpPr>
      <xdr:spPr>
        <a:xfrm>
          <a:off x="8675574" y="2608422"/>
          <a:ext cx="66008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4300437-C12A-4ACE-B293-C392CBD7FABD}" type="TxLink">
            <a:rPr lang="en-US" sz="1100" b="0" i="0" u="none" strike="noStrike">
              <a:solidFill>
                <a:srgbClr val="000000"/>
              </a:solidFill>
              <a:latin typeface="Aptos Narrow"/>
              <a:ea typeface="+mn-ea"/>
              <a:cs typeface="+mn-cs"/>
            </a:rPr>
            <a:pPr marL="0" indent="0" algn="l"/>
            <a:t>Purchase Volume</a:t>
          </a:fld>
          <a:endParaRPr lang="ru-RU" sz="1200" b="1" i="0" u="none" strike="noStrike">
            <a:solidFill>
              <a:srgbClr val="000000"/>
            </a:solidFill>
            <a:latin typeface="Aptos Narrow"/>
            <a:ea typeface="+mn-ea"/>
            <a:cs typeface="+mn-cs"/>
          </a:endParaRPr>
        </a:p>
      </xdr:txBody>
    </xdr:sp>
    <xdr:clientData/>
  </xdr:twoCellAnchor>
  <xdr:twoCellAnchor>
    <xdr:from>
      <xdr:col>14</xdr:col>
      <xdr:colOff>215469</xdr:colOff>
      <xdr:row>14</xdr:row>
      <xdr:rowOff>36672</xdr:rowOff>
    </xdr:from>
    <xdr:to>
      <xdr:col>14</xdr:col>
      <xdr:colOff>352629</xdr:colOff>
      <xdr:row>14</xdr:row>
      <xdr:rowOff>181452</xdr:rowOff>
    </xdr:to>
    <xdr:sp macro="" textlink="">
      <xdr:nvSpPr>
        <xdr:cNvPr id="69" name="Oval 68">
          <a:extLst>
            <a:ext uri="{FF2B5EF4-FFF2-40B4-BE49-F238E27FC236}">
              <a16:creationId xmlns:a16="http://schemas.microsoft.com/office/drawing/2014/main" id="{33522D4F-8371-43C7-B8CD-3301DFA03493}"/>
            </a:ext>
          </a:extLst>
        </xdr:cNvPr>
        <xdr:cNvSpPr/>
      </xdr:nvSpPr>
      <xdr:spPr>
        <a:xfrm>
          <a:off x="8549844" y="2703672"/>
          <a:ext cx="137160" cy="144780"/>
        </a:xfrm>
        <a:prstGeom prst="ellipse">
          <a:avLst/>
        </a:prstGeom>
        <a:solidFill>
          <a:srgbClr val="2384F9">
            <a:alpha val="25000"/>
          </a:srgbClr>
        </a:solidFill>
        <a:ln w="12700">
          <a:solidFill>
            <a:srgbClr val="2384F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13</xdr:col>
      <xdr:colOff>5919</xdr:colOff>
      <xdr:row>13</xdr:row>
      <xdr:rowOff>154782</xdr:rowOff>
    </xdr:from>
    <xdr:to>
      <xdr:col>14</xdr:col>
      <xdr:colOff>154509</xdr:colOff>
      <xdr:row>15</xdr:row>
      <xdr:rowOff>116682</xdr:rowOff>
    </xdr:to>
    <xdr:sp macro="" textlink="Processing!U16">
      <xdr:nvSpPr>
        <xdr:cNvPr id="70" name="TextBox 69">
          <a:extLst>
            <a:ext uri="{FF2B5EF4-FFF2-40B4-BE49-F238E27FC236}">
              <a16:creationId xmlns:a16="http://schemas.microsoft.com/office/drawing/2014/main" id="{D00CB521-A86F-4073-9001-8563A8E41CDC}"/>
            </a:ext>
          </a:extLst>
        </xdr:cNvPr>
        <xdr:cNvSpPr txBox="1"/>
      </xdr:nvSpPr>
      <xdr:spPr>
        <a:xfrm>
          <a:off x="7744982" y="2631282"/>
          <a:ext cx="743902"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D9C77DA-86B6-4E57-A595-1F30E93D6D47}" type="TxLink">
            <a:rPr lang="en-US" sz="1100" b="1" i="0" u="none" strike="noStrike">
              <a:solidFill>
                <a:srgbClr val="000000"/>
              </a:solidFill>
              <a:latin typeface="Aptos Narrow"/>
              <a:ea typeface="+mn-ea"/>
              <a:cs typeface="+mn-cs"/>
            </a:rPr>
            <a:pPr marL="0" indent="0" algn="l"/>
            <a:t>$286.8K</a:t>
          </a:fld>
          <a:endParaRPr lang="ru-RU" sz="1200" b="1" i="0" u="none" strike="noStrike">
            <a:solidFill>
              <a:srgbClr val="000000"/>
            </a:solidFill>
            <a:latin typeface="Aptos Narrow"/>
            <a:ea typeface="+mn-ea"/>
            <a:cs typeface="+mn-cs"/>
          </a:endParaRPr>
        </a:p>
      </xdr:txBody>
    </xdr:sp>
    <xdr:clientData/>
  </xdr:twoCellAnchor>
  <xdr:twoCellAnchor>
    <xdr:from>
      <xdr:col>15</xdr:col>
      <xdr:colOff>272619</xdr:colOff>
      <xdr:row>13</xdr:row>
      <xdr:rowOff>154782</xdr:rowOff>
    </xdr:from>
    <xdr:to>
      <xdr:col>16</xdr:col>
      <xdr:colOff>431415</xdr:colOff>
      <xdr:row>15</xdr:row>
      <xdr:rowOff>116682</xdr:rowOff>
    </xdr:to>
    <xdr:sp macro="" textlink="Processing!V16">
      <xdr:nvSpPr>
        <xdr:cNvPr id="71" name="TextBox 70">
          <a:extLst>
            <a:ext uri="{FF2B5EF4-FFF2-40B4-BE49-F238E27FC236}">
              <a16:creationId xmlns:a16="http://schemas.microsoft.com/office/drawing/2014/main" id="{2F4FD998-EDEF-40EE-BBC9-28582FBAEFD1}"/>
            </a:ext>
          </a:extLst>
        </xdr:cNvPr>
        <xdr:cNvSpPr txBox="1"/>
      </xdr:nvSpPr>
      <xdr:spPr>
        <a:xfrm>
          <a:off x="9202307" y="2631282"/>
          <a:ext cx="754108"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2D53305-B1EC-414D-95B7-0A2D81090108}" type="TxLink">
            <a:rPr lang="en-US" sz="1100" b="1" i="0" u="none" strike="noStrike">
              <a:solidFill>
                <a:srgbClr val="000000"/>
              </a:solidFill>
              <a:latin typeface="Aptos Narrow"/>
              <a:ea typeface="+mn-ea"/>
              <a:cs typeface="+mn-cs"/>
            </a:rPr>
            <a:pPr marL="0" indent="0" algn="l"/>
            <a:t>$317.7K</a:t>
          </a:fld>
          <a:endParaRPr lang="ru-RU" sz="1200" b="1" i="0" u="none" strike="noStrike">
            <a:solidFill>
              <a:srgbClr val="000000"/>
            </a:solidFill>
            <a:latin typeface="Aptos Narrow"/>
            <a:ea typeface="+mn-ea"/>
            <a:cs typeface="+mn-cs"/>
          </a:endParaRPr>
        </a:p>
      </xdr:txBody>
    </xdr:sp>
    <xdr:clientData/>
  </xdr:twoCellAnchor>
  <xdr:twoCellAnchor>
    <xdr:from>
      <xdr:col>7</xdr:col>
      <xdr:colOff>367869</xdr:colOff>
      <xdr:row>15</xdr:row>
      <xdr:rowOff>55722</xdr:rowOff>
    </xdr:from>
    <xdr:to>
      <xdr:col>16</xdr:col>
      <xdr:colOff>469515</xdr:colOff>
      <xdr:row>26</xdr:row>
      <xdr:rowOff>181452</xdr:rowOff>
    </xdr:to>
    <xdr:graphicFrame macro="">
      <xdr:nvGraphicFramePr>
        <xdr:cNvPr id="72" name="Chart 71">
          <a:extLst>
            <a:ext uri="{FF2B5EF4-FFF2-40B4-BE49-F238E27FC236}">
              <a16:creationId xmlns:a16="http://schemas.microsoft.com/office/drawing/2014/main" id="{9D98EEEE-ED4C-4C14-85BF-FB0773C170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7</xdr:col>
      <xdr:colOff>503802</xdr:colOff>
      <xdr:row>30</xdr:row>
      <xdr:rowOff>60474</xdr:rowOff>
    </xdr:from>
    <xdr:to>
      <xdr:col>9</xdr:col>
      <xdr:colOff>513599</xdr:colOff>
      <xdr:row>41</xdr:row>
      <xdr:rowOff>159534</xdr:rowOff>
    </xdr:to>
    <xdr:graphicFrame macro="">
      <xdr:nvGraphicFramePr>
        <xdr:cNvPr id="73" name="Chart 72">
          <a:extLst>
            <a:ext uri="{FF2B5EF4-FFF2-40B4-BE49-F238E27FC236}">
              <a16:creationId xmlns:a16="http://schemas.microsoft.com/office/drawing/2014/main" id="{0A10520B-CB65-481D-894D-2530984BF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9</xdr:col>
      <xdr:colOff>521221</xdr:colOff>
      <xdr:row>31</xdr:row>
      <xdr:rowOff>25242</xdr:rowOff>
    </xdr:from>
    <xdr:to>
      <xdr:col>15</xdr:col>
      <xdr:colOff>261189</xdr:colOff>
      <xdr:row>35</xdr:row>
      <xdr:rowOff>25242</xdr:rowOff>
    </xdr:to>
    <xdr:graphicFrame macro="">
      <xdr:nvGraphicFramePr>
        <xdr:cNvPr id="74" name="Chart 73">
          <a:extLst>
            <a:ext uri="{FF2B5EF4-FFF2-40B4-BE49-F238E27FC236}">
              <a16:creationId xmlns:a16="http://schemas.microsoft.com/office/drawing/2014/main" id="{212B2017-239D-429B-800A-F3DD3B7FC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9</xdr:col>
      <xdr:colOff>521221</xdr:colOff>
      <xdr:row>34</xdr:row>
      <xdr:rowOff>63342</xdr:rowOff>
    </xdr:from>
    <xdr:to>
      <xdr:col>15</xdr:col>
      <xdr:colOff>261189</xdr:colOff>
      <xdr:row>38</xdr:row>
      <xdr:rowOff>63342</xdr:rowOff>
    </xdr:to>
    <xdr:graphicFrame macro="">
      <xdr:nvGraphicFramePr>
        <xdr:cNvPr id="75" name="Chart 74">
          <a:extLst>
            <a:ext uri="{FF2B5EF4-FFF2-40B4-BE49-F238E27FC236}">
              <a16:creationId xmlns:a16="http://schemas.microsoft.com/office/drawing/2014/main" id="{E24853BF-4B75-48DA-A94F-13312CC04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9</xdr:col>
      <xdr:colOff>521221</xdr:colOff>
      <xdr:row>37</xdr:row>
      <xdr:rowOff>101442</xdr:rowOff>
    </xdr:from>
    <xdr:to>
      <xdr:col>15</xdr:col>
      <xdr:colOff>261189</xdr:colOff>
      <xdr:row>41</xdr:row>
      <xdr:rowOff>101442</xdr:rowOff>
    </xdr:to>
    <xdr:graphicFrame macro="">
      <xdr:nvGraphicFramePr>
        <xdr:cNvPr id="76" name="Chart 75">
          <a:extLst>
            <a:ext uri="{FF2B5EF4-FFF2-40B4-BE49-F238E27FC236}">
              <a16:creationId xmlns:a16="http://schemas.microsoft.com/office/drawing/2014/main" id="{7D09BFB9-F4F6-4DCA-AB00-0D3FC305C8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9</xdr:col>
      <xdr:colOff>570751</xdr:colOff>
      <xdr:row>31</xdr:row>
      <xdr:rowOff>40482</xdr:rowOff>
    </xdr:from>
    <xdr:to>
      <xdr:col>12</xdr:col>
      <xdr:colOff>146888</xdr:colOff>
      <xdr:row>33</xdr:row>
      <xdr:rowOff>10002</xdr:rowOff>
    </xdr:to>
    <xdr:sp macro="" textlink="Processing!G36">
      <xdr:nvSpPr>
        <xdr:cNvPr id="77" name="TextBox 76">
          <a:extLst>
            <a:ext uri="{FF2B5EF4-FFF2-40B4-BE49-F238E27FC236}">
              <a16:creationId xmlns:a16="http://schemas.microsoft.com/office/drawing/2014/main" id="{88F1F3AA-A2A6-492E-8B8A-306D7A543B04}"/>
            </a:ext>
          </a:extLst>
        </xdr:cNvPr>
        <xdr:cNvSpPr txBox="1"/>
      </xdr:nvSpPr>
      <xdr:spPr>
        <a:xfrm>
          <a:off x="5928564" y="5945982"/>
          <a:ext cx="1362074"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A7AC2D5-3163-4C7F-9515-0547296996EE}" type="TxLink">
            <a:rPr lang="en-US" sz="1400" b="0" i="0" u="none" strike="noStrike">
              <a:solidFill>
                <a:srgbClr val="000000"/>
              </a:solidFill>
              <a:latin typeface="Aptos Narrow"/>
              <a:ea typeface="+mn-ea"/>
              <a:cs typeface="+mn-cs"/>
            </a:rPr>
            <a:pPr marL="0" indent="0" algn="l"/>
            <a:t>Lucas Bennett</a:t>
          </a:fld>
          <a:endParaRPr lang="ru-RU" sz="1600" b="1" i="0" u="none" strike="noStrike">
            <a:solidFill>
              <a:srgbClr val="000000"/>
            </a:solidFill>
            <a:latin typeface="Aptos Narrow"/>
            <a:ea typeface="+mn-ea"/>
            <a:cs typeface="+mn-cs"/>
          </a:endParaRPr>
        </a:p>
      </xdr:txBody>
    </xdr:sp>
    <xdr:clientData/>
  </xdr:twoCellAnchor>
  <xdr:twoCellAnchor>
    <xdr:from>
      <xdr:col>13</xdr:col>
      <xdr:colOff>348819</xdr:colOff>
      <xdr:row>31</xdr:row>
      <xdr:rowOff>40482</xdr:rowOff>
    </xdr:from>
    <xdr:to>
      <xdr:col>15</xdr:col>
      <xdr:colOff>215469</xdr:colOff>
      <xdr:row>33</xdr:row>
      <xdr:rowOff>10002</xdr:rowOff>
    </xdr:to>
    <xdr:sp macro="" textlink="Processing!H36">
      <xdr:nvSpPr>
        <xdr:cNvPr id="78" name="TextBox 77">
          <a:extLst>
            <a:ext uri="{FF2B5EF4-FFF2-40B4-BE49-F238E27FC236}">
              <a16:creationId xmlns:a16="http://schemas.microsoft.com/office/drawing/2014/main" id="{950A8370-2684-4CA4-985A-246F5598ABFB}"/>
            </a:ext>
          </a:extLst>
        </xdr:cNvPr>
        <xdr:cNvSpPr txBox="1"/>
      </xdr:nvSpPr>
      <xdr:spPr>
        <a:xfrm>
          <a:off x="8087882" y="594598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6575C2-2F83-4F3A-9F8B-D1945AA226AD}" type="TxLink">
            <a:rPr lang="en-US" sz="1400" b="0" i="0" u="none" strike="noStrike">
              <a:solidFill>
                <a:srgbClr val="000000"/>
              </a:solidFill>
              <a:latin typeface="Aptos Narrow"/>
              <a:ea typeface="+mn-ea"/>
              <a:cs typeface="+mn-cs"/>
            </a:rPr>
            <a:pPr marL="0" indent="0" algn="r"/>
            <a:t> $82,159 </a:t>
          </a:fld>
          <a:endParaRPr lang="ru-RU" sz="1600" b="1" i="0" u="none" strike="noStrike">
            <a:solidFill>
              <a:srgbClr val="000000"/>
            </a:solidFill>
            <a:latin typeface="Aptos Narrow"/>
            <a:ea typeface="+mn-ea"/>
            <a:cs typeface="+mn-cs"/>
          </a:endParaRPr>
        </a:p>
      </xdr:txBody>
    </xdr:sp>
    <xdr:clientData/>
  </xdr:twoCellAnchor>
  <xdr:twoCellAnchor>
    <xdr:from>
      <xdr:col>13</xdr:col>
      <xdr:colOff>402159</xdr:colOff>
      <xdr:row>29</xdr:row>
      <xdr:rowOff>78582</xdr:rowOff>
    </xdr:from>
    <xdr:to>
      <xdr:col>15</xdr:col>
      <xdr:colOff>268809</xdr:colOff>
      <xdr:row>31</xdr:row>
      <xdr:rowOff>48102</xdr:rowOff>
    </xdr:to>
    <xdr:sp macro="" textlink="Processing!S2">
      <xdr:nvSpPr>
        <xdr:cNvPr id="79" name="TextBox 78">
          <a:extLst>
            <a:ext uri="{FF2B5EF4-FFF2-40B4-BE49-F238E27FC236}">
              <a16:creationId xmlns:a16="http://schemas.microsoft.com/office/drawing/2014/main" id="{0830439B-6445-4A82-9C2C-42C92B99CC69}"/>
            </a:ext>
          </a:extLst>
        </xdr:cNvPr>
        <xdr:cNvSpPr txBox="1"/>
      </xdr:nvSpPr>
      <xdr:spPr>
        <a:xfrm>
          <a:off x="8141222" y="560308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11</xdr:col>
      <xdr:colOff>458083</xdr:colOff>
      <xdr:row>29</xdr:row>
      <xdr:rowOff>78582</xdr:rowOff>
    </xdr:from>
    <xdr:to>
      <xdr:col>13</xdr:col>
      <xdr:colOff>314529</xdr:colOff>
      <xdr:row>31</xdr:row>
      <xdr:rowOff>48102</xdr:rowOff>
    </xdr:to>
    <xdr:sp macro="" textlink="Processing!E35">
      <xdr:nvSpPr>
        <xdr:cNvPr id="80" name="TextBox 79">
          <a:extLst>
            <a:ext uri="{FF2B5EF4-FFF2-40B4-BE49-F238E27FC236}">
              <a16:creationId xmlns:a16="http://schemas.microsoft.com/office/drawing/2014/main" id="{39E6911B-33C5-442F-82F5-40E1D81AA339}"/>
            </a:ext>
          </a:extLst>
        </xdr:cNvPr>
        <xdr:cNvSpPr txBox="1"/>
      </xdr:nvSpPr>
      <xdr:spPr>
        <a:xfrm>
          <a:off x="7006521" y="5603082"/>
          <a:ext cx="1047071"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208D5C-E6DC-4154-B29B-F704196BCF80}" type="TxLink">
            <a:rPr lang="en-US" sz="1200" b="1" i="0" u="none" strike="noStrike">
              <a:solidFill>
                <a:srgbClr val="000000"/>
              </a:solidFill>
              <a:latin typeface="Aptos Narrow"/>
              <a:ea typeface="+mn-ea"/>
              <a:cs typeface="+mn-cs"/>
            </a:rPr>
            <a:pPr marL="0" indent="0" algn="ctr"/>
            <a:t>KPI Plan</a:t>
          </a:fld>
          <a:endParaRPr lang="ru-RU" sz="1200" b="1" i="0" u="none" strike="noStrike">
            <a:solidFill>
              <a:srgbClr val="000000"/>
            </a:solidFill>
            <a:latin typeface="Aptos Narrow"/>
            <a:ea typeface="+mn-ea"/>
            <a:cs typeface="+mn-cs"/>
          </a:endParaRPr>
        </a:p>
      </xdr:txBody>
    </xdr:sp>
    <xdr:clientData/>
  </xdr:twoCellAnchor>
  <xdr:twoCellAnchor>
    <xdr:from>
      <xdr:col>11</xdr:col>
      <xdr:colOff>458083</xdr:colOff>
      <xdr:row>31</xdr:row>
      <xdr:rowOff>40482</xdr:rowOff>
    </xdr:from>
    <xdr:to>
      <xdr:col>13</xdr:col>
      <xdr:colOff>314529</xdr:colOff>
      <xdr:row>33</xdr:row>
      <xdr:rowOff>10002</xdr:rowOff>
    </xdr:to>
    <xdr:sp macro="" textlink="Processing!L36">
      <xdr:nvSpPr>
        <xdr:cNvPr id="81" name="TextBox 80">
          <a:extLst>
            <a:ext uri="{FF2B5EF4-FFF2-40B4-BE49-F238E27FC236}">
              <a16:creationId xmlns:a16="http://schemas.microsoft.com/office/drawing/2014/main" id="{C4678B6B-A29F-43A5-A8A8-61C05429039F}"/>
            </a:ext>
          </a:extLst>
        </xdr:cNvPr>
        <xdr:cNvSpPr txBox="1"/>
      </xdr:nvSpPr>
      <xdr:spPr>
        <a:xfrm>
          <a:off x="7006521" y="5945982"/>
          <a:ext cx="1047071"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A04D54-EFC0-443D-A56D-0D0D972F27D7}" type="TxLink">
            <a:rPr lang="en-US" sz="1400" b="0" i="0" u="none" strike="noStrike">
              <a:solidFill>
                <a:srgbClr val="000000"/>
              </a:solidFill>
              <a:latin typeface="Aptos Narrow"/>
              <a:ea typeface="+mn-ea"/>
              <a:cs typeface="+mn-cs"/>
            </a:rPr>
            <a:pPr marL="0" indent="0" algn="ctr"/>
            <a:t>82%</a:t>
          </a:fld>
          <a:endParaRPr lang="ru-RU" sz="1400" b="0" i="0" u="none" strike="noStrike">
            <a:solidFill>
              <a:srgbClr val="000000"/>
            </a:solidFill>
            <a:latin typeface="Aptos Narrow"/>
            <a:ea typeface="+mn-ea"/>
            <a:cs typeface="+mn-cs"/>
          </a:endParaRPr>
        </a:p>
      </xdr:txBody>
    </xdr:sp>
    <xdr:clientData/>
  </xdr:twoCellAnchor>
  <xdr:twoCellAnchor>
    <xdr:from>
      <xdr:col>9</xdr:col>
      <xdr:colOff>570751</xdr:colOff>
      <xdr:row>34</xdr:row>
      <xdr:rowOff>78582</xdr:rowOff>
    </xdr:from>
    <xdr:to>
      <xdr:col>12</xdr:col>
      <xdr:colOff>139268</xdr:colOff>
      <xdr:row>36</xdr:row>
      <xdr:rowOff>48102</xdr:rowOff>
    </xdr:to>
    <xdr:sp macro="" textlink="Processing!G37">
      <xdr:nvSpPr>
        <xdr:cNvPr id="82" name="TextBox 81">
          <a:extLst>
            <a:ext uri="{FF2B5EF4-FFF2-40B4-BE49-F238E27FC236}">
              <a16:creationId xmlns:a16="http://schemas.microsoft.com/office/drawing/2014/main" id="{6A92981E-E8BB-46E6-A7B1-C41F8A37F5E2}"/>
            </a:ext>
          </a:extLst>
        </xdr:cNvPr>
        <xdr:cNvSpPr txBox="1"/>
      </xdr:nvSpPr>
      <xdr:spPr>
        <a:xfrm>
          <a:off x="5928564" y="6555582"/>
          <a:ext cx="1354454"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27D6D7D-3E7A-4020-A8B6-0109D5790E82}" type="TxLink">
            <a:rPr lang="en-US" sz="1400" b="0" i="0" u="none" strike="noStrike">
              <a:solidFill>
                <a:srgbClr val="000000"/>
              </a:solidFill>
              <a:latin typeface="Aptos Narrow"/>
              <a:ea typeface="+mn-ea"/>
              <a:cs typeface="+mn-cs"/>
            </a:rPr>
            <a:pPr marL="0" indent="0" algn="l"/>
            <a:t>Ethan Parker</a:t>
          </a:fld>
          <a:endParaRPr lang="ru-RU" sz="1400" b="0" i="0" u="none" strike="noStrike">
            <a:solidFill>
              <a:srgbClr val="000000"/>
            </a:solidFill>
            <a:latin typeface="Aptos Narrow"/>
            <a:ea typeface="+mn-ea"/>
            <a:cs typeface="+mn-cs"/>
          </a:endParaRPr>
        </a:p>
      </xdr:txBody>
    </xdr:sp>
    <xdr:clientData/>
  </xdr:twoCellAnchor>
  <xdr:twoCellAnchor>
    <xdr:from>
      <xdr:col>13</xdr:col>
      <xdr:colOff>348819</xdr:colOff>
      <xdr:row>34</xdr:row>
      <xdr:rowOff>78582</xdr:rowOff>
    </xdr:from>
    <xdr:to>
      <xdr:col>15</xdr:col>
      <xdr:colOff>215469</xdr:colOff>
      <xdr:row>36</xdr:row>
      <xdr:rowOff>48102</xdr:rowOff>
    </xdr:to>
    <xdr:sp macro="" textlink="Processing!H37">
      <xdr:nvSpPr>
        <xdr:cNvPr id="83" name="TextBox 82">
          <a:extLst>
            <a:ext uri="{FF2B5EF4-FFF2-40B4-BE49-F238E27FC236}">
              <a16:creationId xmlns:a16="http://schemas.microsoft.com/office/drawing/2014/main" id="{054A8E53-EDD2-48BE-8943-77F315263F43}"/>
            </a:ext>
          </a:extLst>
        </xdr:cNvPr>
        <xdr:cNvSpPr txBox="1"/>
      </xdr:nvSpPr>
      <xdr:spPr>
        <a:xfrm>
          <a:off x="8087882" y="655558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5AD73A6-DD3D-4277-BD9A-8530F39D9173}" type="TxLink">
            <a:rPr lang="en-US" sz="1400" b="0" i="0" u="none" strike="noStrike">
              <a:solidFill>
                <a:srgbClr val="000000"/>
              </a:solidFill>
              <a:latin typeface="Aptos Narrow"/>
              <a:ea typeface="+mn-ea"/>
              <a:cs typeface="+mn-cs"/>
            </a:rPr>
            <a:pPr marL="0" indent="0" algn="r"/>
            <a:t> $64,758 </a:t>
          </a:fld>
          <a:endParaRPr lang="ru-RU" sz="1400" b="0" i="0" u="none" strike="noStrike">
            <a:solidFill>
              <a:srgbClr val="000000"/>
            </a:solidFill>
            <a:latin typeface="Aptos Narrow"/>
            <a:ea typeface="+mn-ea"/>
            <a:cs typeface="+mn-cs"/>
          </a:endParaRPr>
        </a:p>
      </xdr:txBody>
    </xdr:sp>
    <xdr:clientData/>
  </xdr:twoCellAnchor>
  <xdr:twoCellAnchor>
    <xdr:from>
      <xdr:col>11</xdr:col>
      <xdr:colOff>458083</xdr:colOff>
      <xdr:row>34</xdr:row>
      <xdr:rowOff>78582</xdr:rowOff>
    </xdr:from>
    <xdr:to>
      <xdr:col>13</xdr:col>
      <xdr:colOff>314529</xdr:colOff>
      <xdr:row>36</xdr:row>
      <xdr:rowOff>48102</xdr:rowOff>
    </xdr:to>
    <xdr:sp macro="" textlink="Processing!I37">
      <xdr:nvSpPr>
        <xdr:cNvPr id="84" name="TextBox 83">
          <a:extLst>
            <a:ext uri="{FF2B5EF4-FFF2-40B4-BE49-F238E27FC236}">
              <a16:creationId xmlns:a16="http://schemas.microsoft.com/office/drawing/2014/main" id="{FB4F86DF-6BB0-4F0D-BEE4-A2EB8F53D922}"/>
            </a:ext>
          </a:extLst>
        </xdr:cNvPr>
        <xdr:cNvSpPr txBox="1"/>
      </xdr:nvSpPr>
      <xdr:spPr>
        <a:xfrm>
          <a:off x="7006521" y="6555582"/>
          <a:ext cx="1047071"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2142BA1-E500-4752-93AB-20A742259FF7}" type="TxLink">
            <a:rPr lang="en-US" sz="1400" b="0" i="0" u="none" strike="noStrike">
              <a:solidFill>
                <a:srgbClr val="000000"/>
              </a:solidFill>
              <a:latin typeface="Aptos Narrow"/>
              <a:ea typeface="+mn-ea"/>
              <a:cs typeface="+mn-cs"/>
            </a:rPr>
            <a:pPr marL="0" indent="0" algn="ctr"/>
            <a:t>65%</a:t>
          </a:fld>
          <a:endParaRPr lang="ru-RU" sz="1400" b="0" i="0" u="none" strike="noStrike">
            <a:solidFill>
              <a:srgbClr val="000000"/>
            </a:solidFill>
            <a:latin typeface="Aptos Narrow"/>
            <a:ea typeface="+mn-ea"/>
            <a:cs typeface="+mn-cs"/>
          </a:endParaRPr>
        </a:p>
      </xdr:txBody>
    </xdr:sp>
    <xdr:clientData/>
  </xdr:twoCellAnchor>
  <xdr:twoCellAnchor>
    <xdr:from>
      <xdr:col>9</xdr:col>
      <xdr:colOff>570751</xdr:colOff>
      <xdr:row>37</xdr:row>
      <xdr:rowOff>116682</xdr:rowOff>
    </xdr:from>
    <xdr:to>
      <xdr:col>12</xdr:col>
      <xdr:colOff>162128</xdr:colOff>
      <xdr:row>39</xdr:row>
      <xdr:rowOff>86202</xdr:rowOff>
    </xdr:to>
    <xdr:sp macro="" textlink="Processing!G38">
      <xdr:nvSpPr>
        <xdr:cNvPr id="85" name="TextBox 84">
          <a:extLst>
            <a:ext uri="{FF2B5EF4-FFF2-40B4-BE49-F238E27FC236}">
              <a16:creationId xmlns:a16="http://schemas.microsoft.com/office/drawing/2014/main" id="{3E6EA17A-3537-411B-8B50-F6A51F6916F9}"/>
            </a:ext>
          </a:extLst>
        </xdr:cNvPr>
        <xdr:cNvSpPr txBox="1"/>
      </xdr:nvSpPr>
      <xdr:spPr>
        <a:xfrm>
          <a:off x="5928564" y="7165182"/>
          <a:ext cx="1377314"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B747A07-8665-4C37-8F62-F50FF11D38E1}" type="TxLink">
            <a:rPr lang="en-US" sz="1400" b="0" i="0" u="none" strike="noStrike">
              <a:solidFill>
                <a:srgbClr val="000000"/>
              </a:solidFill>
              <a:latin typeface="Aptos Narrow"/>
              <a:ea typeface="+mn-ea"/>
              <a:cs typeface="+mn-cs"/>
            </a:rPr>
            <a:pPr marL="0" indent="0" algn="l"/>
            <a:t>Sophia Reynolds</a:t>
          </a:fld>
          <a:endParaRPr lang="ru-RU" sz="1400" b="0" i="0" u="none" strike="noStrike">
            <a:solidFill>
              <a:srgbClr val="000000"/>
            </a:solidFill>
            <a:latin typeface="Aptos Narrow"/>
            <a:ea typeface="+mn-ea"/>
            <a:cs typeface="+mn-cs"/>
          </a:endParaRPr>
        </a:p>
      </xdr:txBody>
    </xdr:sp>
    <xdr:clientData/>
  </xdr:twoCellAnchor>
  <xdr:twoCellAnchor>
    <xdr:from>
      <xdr:col>13</xdr:col>
      <xdr:colOff>348819</xdr:colOff>
      <xdr:row>37</xdr:row>
      <xdr:rowOff>116682</xdr:rowOff>
    </xdr:from>
    <xdr:to>
      <xdr:col>15</xdr:col>
      <xdr:colOff>215469</xdr:colOff>
      <xdr:row>39</xdr:row>
      <xdr:rowOff>86202</xdr:rowOff>
    </xdr:to>
    <xdr:sp macro="" textlink="Processing!H38">
      <xdr:nvSpPr>
        <xdr:cNvPr id="86" name="TextBox 85">
          <a:extLst>
            <a:ext uri="{FF2B5EF4-FFF2-40B4-BE49-F238E27FC236}">
              <a16:creationId xmlns:a16="http://schemas.microsoft.com/office/drawing/2014/main" id="{99BEAF40-8B5F-4E50-B04F-5FA3E9ACFCC3}"/>
            </a:ext>
          </a:extLst>
        </xdr:cNvPr>
        <xdr:cNvSpPr txBox="1"/>
      </xdr:nvSpPr>
      <xdr:spPr>
        <a:xfrm>
          <a:off x="8087882" y="7165182"/>
          <a:ext cx="1057275"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2FC0967-C78F-422B-98C8-34299886BF06}" type="TxLink">
            <a:rPr lang="en-US" sz="1400" b="0" i="0" u="none" strike="noStrike">
              <a:solidFill>
                <a:srgbClr val="000000"/>
              </a:solidFill>
              <a:latin typeface="Aptos Narrow"/>
              <a:ea typeface="+mn-ea"/>
              <a:cs typeface="+mn-cs"/>
            </a:rPr>
            <a:pPr marL="0" indent="0" algn="r"/>
            <a:t> $48,148 </a:t>
          </a:fld>
          <a:endParaRPr lang="ru-RU" sz="1400" b="0" i="0" u="none" strike="noStrike">
            <a:solidFill>
              <a:srgbClr val="000000"/>
            </a:solidFill>
            <a:latin typeface="Aptos Narrow"/>
            <a:ea typeface="+mn-ea"/>
            <a:cs typeface="+mn-cs"/>
          </a:endParaRPr>
        </a:p>
      </xdr:txBody>
    </xdr:sp>
    <xdr:clientData/>
  </xdr:twoCellAnchor>
  <xdr:twoCellAnchor>
    <xdr:from>
      <xdr:col>11</xdr:col>
      <xdr:colOff>458083</xdr:colOff>
      <xdr:row>37</xdr:row>
      <xdr:rowOff>116682</xdr:rowOff>
    </xdr:from>
    <xdr:to>
      <xdr:col>13</xdr:col>
      <xdr:colOff>314529</xdr:colOff>
      <xdr:row>39</xdr:row>
      <xdr:rowOff>86202</xdr:rowOff>
    </xdr:to>
    <xdr:sp macro="" textlink="Processing!I38">
      <xdr:nvSpPr>
        <xdr:cNvPr id="87" name="TextBox 86">
          <a:extLst>
            <a:ext uri="{FF2B5EF4-FFF2-40B4-BE49-F238E27FC236}">
              <a16:creationId xmlns:a16="http://schemas.microsoft.com/office/drawing/2014/main" id="{EFB39DF7-6823-4C7F-A1DA-6E87EB43F9A7}"/>
            </a:ext>
          </a:extLst>
        </xdr:cNvPr>
        <xdr:cNvSpPr txBox="1"/>
      </xdr:nvSpPr>
      <xdr:spPr>
        <a:xfrm>
          <a:off x="7006521" y="7165182"/>
          <a:ext cx="1047071"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F8B754B-586F-4ADE-9517-07051B2D9AF1}" type="TxLink">
            <a:rPr lang="en-US" sz="1400" b="0" i="0" u="none" strike="noStrike">
              <a:solidFill>
                <a:srgbClr val="000000"/>
              </a:solidFill>
              <a:latin typeface="Aptos Narrow"/>
              <a:ea typeface="+mn-ea"/>
              <a:cs typeface="+mn-cs"/>
            </a:rPr>
            <a:pPr marL="0" indent="0" algn="ctr"/>
            <a:t>48%</a:t>
          </a:fld>
          <a:endParaRPr lang="ru-RU" sz="1400" b="0" i="0" u="none" strike="noStrike">
            <a:solidFill>
              <a:srgbClr val="000000"/>
            </a:solidFill>
            <a:latin typeface="Aptos Narrow"/>
            <a:ea typeface="+mn-ea"/>
            <a:cs typeface="+mn-cs"/>
          </a:endParaRPr>
        </a:p>
      </xdr:txBody>
    </xdr:sp>
    <xdr:clientData/>
  </xdr:twoCellAnchor>
  <xdr:twoCellAnchor>
    <xdr:from>
      <xdr:col>7</xdr:col>
      <xdr:colOff>502171</xdr:colOff>
      <xdr:row>29</xdr:row>
      <xdr:rowOff>78582</xdr:rowOff>
    </xdr:from>
    <xdr:to>
      <xdr:col>10</xdr:col>
      <xdr:colOff>446654</xdr:colOff>
      <xdr:row>31</xdr:row>
      <xdr:rowOff>48102</xdr:rowOff>
    </xdr:to>
    <xdr:sp macro="" textlink="Processing!G35">
      <xdr:nvSpPr>
        <xdr:cNvPr id="88" name="TextBox 87">
          <a:extLst>
            <a:ext uri="{FF2B5EF4-FFF2-40B4-BE49-F238E27FC236}">
              <a16:creationId xmlns:a16="http://schemas.microsoft.com/office/drawing/2014/main" id="{85FF2BB7-0E4F-4694-A114-60DE0724994D}"/>
            </a:ext>
          </a:extLst>
        </xdr:cNvPr>
        <xdr:cNvSpPr txBox="1"/>
      </xdr:nvSpPr>
      <xdr:spPr>
        <a:xfrm>
          <a:off x="4669359" y="5603082"/>
          <a:ext cx="173042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5473773-A417-4088-9264-CE84470CC229}" type="TxLink">
            <a:rPr lang="en-US" sz="1200" b="1" i="0" u="none" strike="noStrike">
              <a:solidFill>
                <a:srgbClr val="000000"/>
              </a:solidFill>
              <a:latin typeface="Aptos Narrow"/>
              <a:ea typeface="+mn-ea"/>
              <a:cs typeface="+mn-cs"/>
            </a:rPr>
            <a:pPr marL="0" indent="0" algn="l"/>
            <a:t>Top-3 Sales Managers</a:t>
          </a:fld>
          <a:endParaRPr lang="ru-RU" sz="1200" b="1" i="0" u="none" strike="noStrike">
            <a:solidFill>
              <a:srgbClr val="000000"/>
            </a:solidFill>
            <a:latin typeface="Aptos Narrow"/>
            <a:ea typeface="+mn-ea"/>
            <a:cs typeface="+mn-cs"/>
          </a:endParaRPr>
        </a:p>
      </xdr:txBody>
    </xdr:sp>
    <xdr:clientData/>
  </xdr:twoCellAnchor>
  <xdr:twoCellAnchor>
    <xdr:from>
      <xdr:col>9</xdr:col>
      <xdr:colOff>469514</xdr:colOff>
      <xdr:row>13</xdr:row>
      <xdr:rowOff>109062</xdr:rowOff>
    </xdr:from>
    <xdr:to>
      <xdr:col>12</xdr:col>
      <xdr:colOff>93548</xdr:colOff>
      <xdr:row>15</xdr:row>
      <xdr:rowOff>78582</xdr:rowOff>
    </xdr:to>
    <xdr:sp macro="" textlink="Processing!J30">
      <xdr:nvSpPr>
        <xdr:cNvPr id="102" name="TextBox 101">
          <a:extLst>
            <a:ext uri="{FF2B5EF4-FFF2-40B4-BE49-F238E27FC236}">
              <a16:creationId xmlns:a16="http://schemas.microsoft.com/office/drawing/2014/main" id="{AB9F8B0D-BBCA-424C-873B-E7C6432077C6}"/>
            </a:ext>
          </a:extLst>
        </xdr:cNvPr>
        <xdr:cNvSpPr txBox="1"/>
      </xdr:nvSpPr>
      <xdr:spPr>
        <a:xfrm>
          <a:off x="5827327" y="2585562"/>
          <a:ext cx="1409971"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1424D22-BDA8-423E-BE8E-5FBB522CDD0A}" type="TxLink">
            <a:rPr lang="en-US" sz="1800" b="0" i="0" u="none" strike="noStrike">
              <a:solidFill>
                <a:srgbClr val="000000"/>
              </a:solidFill>
              <a:latin typeface="Aptos Narrow"/>
              <a:ea typeface="+mn-ea"/>
              <a:cs typeface="+mn-cs"/>
            </a:rPr>
            <a:pPr marL="0" indent="0" algn="l"/>
            <a:t> $860,520 </a:t>
          </a:fld>
          <a:endParaRPr lang="ru-RU" sz="4000" b="1" i="0" u="none" strike="noStrike">
            <a:solidFill>
              <a:srgbClr val="000000"/>
            </a:solidFill>
            <a:latin typeface="Aptos Narrow"/>
            <a:ea typeface="+mn-ea"/>
            <a:cs typeface="+mn-cs"/>
          </a:endParaRPr>
        </a:p>
      </xdr:txBody>
    </xdr:sp>
    <xdr:clientData/>
  </xdr:twoCellAnchor>
  <xdr:twoCellAnchor editAs="oneCell">
    <xdr:from>
      <xdr:col>8</xdr:col>
      <xdr:colOff>154509</xdr:colOff>
      <xdr:row>26</xdr:row>
      <xdr:rowOff>10002</xdr:rowOff>
    </xdr:from>
    <xdr:to>
      <xdr:col>16</xdr:col>
      <xdr:colOff>398349</xdr:colOff>
      <xdr:row>28</xdr:row>
      <xdr:rowOff>2382</xdr:rowOff>
    </xdr:to>
    <mc:AlternateContent xmlns:mc="http://schemas.openxmlformats.org/markup-compatibility/2006">
      <mc:Choice xmlns:a14="http://schemas.microsoft.com/office/drawing/2010/main" Requires="a14">
        <xdr:graphicFrame macro="">
          <xdr:nvGraphicFramePr>
            <xdr:cNvPr id="103" name="Month 13">
              <a:extLst>
                <a:ext uri="{FF2B5EF4-FFF2-40B4-BE49-F238E27FC236}">
                  <a16:creationId xmlns:a16="http://schemas.microsoft.com/office/drawing/2014/main" id="{EF832011-4A47-486B-A918-51B990D7AB18}"/>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dr:sp macro="" textlink="">
          <xdr:nvSpPr>
            <xdr:cNvPr id="0" name=""/>
            <xdr:cNvSpPr>
              <a:spLocks noTextEdit="1"/>
            </xdr:cNvSpPr>
          </xdr:nvSpPr>
          <xdr:spPr>
            <a:xfrm>
              <a:off x="4917009" y="4963002"/>
              <a:ext cx="5006340" cy="3733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177369</xdr:colOff>
      <xdr:row>31</xdr:row>
      <xdr:rowOff>135732</xdr:rowOff>
    </xdr:from>
    <xdr:to>
      <xdr:col>21</xdr:col>
      <xdr:colOff>238329</xdr:colOff>
      <xdr:row>41</xdr:row>
      <xdr:rowOff>44292</xdr:rowOff>
    </xdr:to>
    <xdr:graphicFrame macro="">
      <xdr:nvGraphicFramePr>
        <xdr:cNvPr id="104" name="Chart 103">
          <a:extLst>
            <a:ext uri="{FF2B5EF4-FFF2-40B4-BE49-F238E27FC236}">
              <a16:creationId xmlns:a16="http://schemas.microsoft.com/office/drawing/2014/main" id="{438DE96F-DF92-419D-8FEF-CB1F1C004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18</xdr:col>
      <xdr:colOff>230708</xdr:colOff>
      <xdr:row>29</xdr:row>
      <xdr:rowOff>78582</xdr:rowOff>
    </xdr:from>
    <xdr:to>
      <xdr:col>18</xdr:col>
      <xdr:colOff>578371</xdr:colOff>
      <xdr:row>31</xdr:row>
      <xdr:rowOff>48102</xdr:rowOff>
    </xdr:to>
    <xdr:sp macro="" textlink="Processing!G30">
      <xdr:nvSpPr>
        <xdr:cNvPr id="106" name="TextBox 105">
          <a:extLst>
            <a:ext uri="{FF2B5EF4-FFF2-40B4-BE49-F238E27FC236}">
              <a16:creationId xmlns:a16="http://schemas.microsoft.com/office/drawing/2014/main" id="{8482BE77-4026-4D8F-94AE-41620A53E645}"/>
            </a:ext>
          </a:extLst>
        </xdr:cNvPr>
        <xdr:cNvSpPr txBox="1"/>
      </xdr:nvSpPr>
      <xdr:spPr>
        <a:xfrm>
          <a:off x="10946333" y="5603082"/>
          <a:ext cx="34766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94BA77D7-543F-4021-B34C-808C998D273A}" type="TxLink">
            <a:rPr lang="en-US" sz="1100" b="1" i="0" u="none" strike="noStrike">
              <a:solidFill>
                <a:srgbClr val="000000"/>
              </a:solidFill>
              <a:latin typeface="Aptos Narrow"/>
              <a:ea typeface="+mn-ea"/>
              <a:cs typeface="+mn-cs"/>
            </a:rPr>
            <a:pPr marL="0" indent="0" algn="l"/>
            <a:t>A</a:t>
          </a:fld>
          <a:endParaRPr lang="ru-RU" sz="1200" b="1" i="0" u="none" strike="noStrike">
            <a:solidFill>
              <a:srgbClr val="000000"/>
            </a:solidFill>
            <a:latin typeface="Aptos Narrow"/>
            <a:ea typeface="+mn-ea"/>
            <a:cs typeface="+mn-cs"/>
          </a:endParaRPr>
        </a:p>
      </xdr:txBody>
    </xdr:sp>
    <xdr:clientData/>
  </xdr:twoCellAnchor>
  <xdr:twoCellAnchor>
    <xdr:from>
      <xdr:col>18</xdr:col>
      <xdr:colOff>2108</xdr:colOff>
      <xdr:row>30</xdr:row>
      <xdr:rowOff>93822</xdr:rowOff>
    </xdr:from>
    <xdr:to>
      <xdr:col>19</xdr:col>
      <xdr:colOff>150698</xdr:colOff>
      <xdr:row>32</xdr:row>
      <xdr:rowOff>63342</xdr:rowOff>
    </xdr:to>
    <xdr:sp macro="" textlink="Processing!B32">
      <xdr:nvSpPr>
        <xdr:cNvPr id="107" name="TextBox 106">
          <a:extLst>
            <a:ext uri="{FF2B5EF4-FFF2-40B4-BE49-F238E27FC236}">
              <a16:creationId xmlns:a16="http://schemas.microsoft.com/office/drawing/2014/main" id="{8481B510-5CE6-4896-80C1-CB7605D35587}"/>
            </a:ext>
          </a:extLst>
        </xdr:cNvPr>
        <xdr:cNvSpPr txBox="1"/>
      </xdr:nvSpPr>
      <xdr:spPr>
        <a:xfrm>
          <a:off x="10717733" y="5808822"/>
          <a:ext cx="74390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1A52F45-BC9A-4539-8A7C-C59352F02C4A}" type="TxLink">
            <a:rPr lang="en-US" sz="1100" b="0" i="0" u="none" strike="noStrike">
              <a:solidFill>
                <a:srgbClr val="000000"/>
              </a:solidFill>
              <a:latin typeface="Aptos Narrow"/>
              <a:ea typeface="+mn-ea"/>
              <a:cs typeface="+mn-cs"/>
            </a:rPr>
            <a:pPr marL="0" indent="0" algn="l"/>
            <a:t>$224.8K</a:t>
          </a:fld>
          <a:endParaRPr lang="ru-RU" sz="1200" b="0" i="0" u="none" strike="noStrike">
            <a:solidFill>
              <a:srgbClr val="000000"/>
            </a:solidFill>
            <a:latin typeface="Aptos Narrow"/>
            <a:ea typeface="+mn-ea"/>
            <a:cs typeface="+mn-cs"/>
          </a:endParaRPr>
        </a:p>
      </xdr:txBody>
    </xdr:sp>
    <xdr:clientData/>
  </xdr:twoCellAnchor>
  <xdr:twoCellAnchor>
    <xdr:from>
      <xdr:col>18</xdr:col>
      <xdr:colOff>112598</xdr:colOff>
      <xdr:row>29</xdr:row>
      <xdr:rowOff>173832</xdr:rowOff>
    </xdr:from>
    <xdr:to>
      <xdr:col>18</xdr:col>
      <xdr:colOff>249758</xdr:colOff>
      <xdr:row>30</xdr:row>
      <xdr:rowOff>120492</xdr:rowOff>
    </xdr:to>
    <xdr:sp macro="" textlink="">
      <xdr:nvSpPr>
        <xdr:cNvPr id="108" name="Oval 107">
          <a:extLst>
            <a:ext uri="{FF2B5EF4-FFF2-40B4-BE49-F238E27FC236}">
              <a16:creationId xmlns:a16="http://schemas.microsoft.com/office/drawing/2014/main" id="{F781822B-296B-4DAB-B5AF-AAFAB96EBB96}"/>
            </a:ext>
          </a:extLst>
        </xdr:cNvPr>
        <xdr:cNvSpPr/>
      </xdr:nvSpPr>
      <xdr:spPr>
        <a:xfrm>
          <a:off x="10828223" y="5698332"/>
          <a:ext cx="137160" cy="137160"/>
        </a:xfrm>
        <a:prstGeom prst="ellipse">
          <a:avLst/>
        </a:prstGeom>
        <a:solidFill>
          <a:srgbClr val="FE9C09">
            <a:alpha val="25000"/>
          </a:srgbClr>
        </a:solidFill>
        <a:ln w="12700">
          <a:solidFill>
            <a:srgbClr val="FE9C0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19</xdr:col>
      <xdr:colOff>352628</xdr:colOff>
      <xdr:row>29</xdr:row>
      <xdr:rowOff>78582</xdr:rowOff>
    </xdr:from>
    <xdr:to>
      <xdr:col>20</xdr:col>
      <xdr:colOff>66879</xdr:colOff>
      <xdr:row>31</xdr:row>
      <xdr:rowOff>48102</xdr:rowOff>
    </xdr:to>
    <xdr:sp macro="" textlink="Processing!H30">
      <xdr:nvSpPr>
        <xdr:cNvPr id="109" name="TextBox 108">
          <a:extLst>
            <a:ext uri="{FF2B5EF4-FFF2-40B4-BE49-F238E27FC236}">
              <a16:creationId xmlns:a16="http://schemas.microsoft.com/office/drawing/2014/main" id="{D608A791-BF52-4208-BF8B-C5BE0A4F1CCB}"/>
            </a:ext>
          </a:extLst>
        </xdr:cNvPr>
        <xdr:cNvSpPr txBox="1"/>
      </xdr:nvSpPr>
      <xdr:spPr>
        <a:xfrm>
          <a:off x="11663566" y="5603082"/>
          <a:ext cx="30956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BF7734-77A1-46DD-A830-1B68DBE74BA5}" type="TxLink">
            <a:rPr lang="en-US" sz="1100" b="1" i="0" u="none" strike="noStrike">
              <a:solidFill>
                <a:srgbClr val="000000"/>
              </a:solidFill>
              <a:latin typeface="Aptos Narrow"/>
              <a:ea typeface="+mn-ea"/>
              <a:cs typeface="+mn-cs"/>
            </a:rPr>
            <a:pPr marL="0" indent="0" algn="l"/>
            <a:t>B</a:t>
          </a:fld>
          <a:endParaRPr lang="ru-RU" sz="1200" b="1" i="0" u="none" strike="noStrike">
            <a:solidFill>
              <a:srgbClr val="000000"/>
            </a:solidFill>
            <a:latin typeface="Aptos Narrow"/>
            <a:ea typeface="+mn-ea"/>
            <a:cs typeface="+mn-cs"/>
          </a:endParaRPr>
        </a:p>
      </xdr:txBody>
    </xdr:sp>
    <xdr:clientData/>
  </xdr:twoCellAnchor>
  <xdr:twoCellAnchor>
    <xdr:from>
      <xdr:col>19</xdr:col>
      <xdr:colOff>219278</xdr:colOff>
      <xdr:row>29</xdr:row>
      <xdr:rowOff>173832</xdr:rowOff>
    </xdr:from>
    <xdr:to>
      <xdr:col>19</xdr:col>
      <xdr:colOff>356438</xdr:colOff>
      <xdr:row>30</xdr:row>
      <xdr:rowOff>120492</xdr:rowOff>
    </xdr:to>
    <xdr:sp macro="" textlink="">
      <xdr:nvSpPr>
        <xdr:cNvPr id="110" name="Oval 109">
          <a:extLst>
            <a:ext uri="{FF2B5EF4-FFF2-40B4-BE49-F238E27FC236}">
              <a16:creationId xmlns:a16="http://schemas.microsoft.com/office/drawing/2014/main" id="{C47B20C3-6C3B-4AEB-B4B6-05E8ED2E1DE5}"/>
            </a:ext>
          </a:extLst>
        </xdr:cNvPr>
        <xdr:cNvSpPr/>
      </xdr:nvSpPr>
      <xdr:spPr>
        <a:xfrm>
          <a:off x="11530216" y="5698332"/>
          <a:ext cx="137160" cy="137160"/>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20</xdr:col>
      <xdr:colOff>439035</xdr:colOff>
      <xdr:row>29</xdr:row>
      <xdr:rowOff>78582</xdr:rowOff>
    </xdr:from>
    <xdr:to>
      <xdr:col>21</xdr:col>
      <xdr:colOff>143079</xdr:colOff>
      <xdr:row>31</xdr:row>
      <xdr:rowOff>48102</xdr:rowOff>
    </xdr:to>
    <xdr:sp macro="" textlink="Processing!I30">
      <xdr:nvSpPr>
        <xdr:cNvPr id="111" name="TextBox 110">
          <a:extLst>
            <a:ext uri="{FF2B5EF4-FFF2-40B4-BE49-F238E27FC236}">
              <a16:creationId xmlns:a16="http://schemas.microsoft.com/office/drawing/2014/main" id="{96EB6BC8-200D-4DD7-90DE-7F170EFCA3A5}"/>
            </a:ext>
          </a:extLst>
        </xdr:cNvPr>
        <xdr:cNvSpPr txBox="1"/>
      </xdr:nvSpPr>
      <xdr:spPr>
        <a:xfrm>
          <a:off x="12345285" y="5603082"/>
          <a:ext cx="299357"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3B08199-43F1-4AC8-9D7A-DE65AEFD6AAA}" type="TxLink">
            <a:rPr lang="en-US" sz="1100" b="1" i="0" u="none" strike="noStrike">
              <a:solidFill>
                <a:srgbClr val="000000"/>
              </a:solidFill>
              <a:latin typeface="Aptos Narrow"/>
              <a:ea typeface="+mn-ea"/>
              <a:cs typeface="+mn-cs"/>
            </a:rPr>
            <a:pPr marL="0" indent="0" algn="l"/>
            <a:t>C</a:t>
          </a:fld>
          <a:endParaRPr lang="ru-RU" sz="1200" b="1" i="0" u="none" strike="noStrike">
            <a:solidFill>
              <a:srgbClr val="000000"/>
            </a:solidFill>
            <a:latin typeface="Aptos Narrow"/>
            <a:ea typeface="+mn-ea"/>
            <a:cs typeface="+mn-cs"/>
          </a:endParaRPr>
        </a:p>
      </xdr:txBody>
    </xdr:sp>
    <xdr:clientData/>
  </xdr:twoCellAnchor>
  <xdr:twoCellAnchor>
    <xdr:from>
      <xdr:col>20</xdr:col>
      <xdr:colOff>295479</xdr:colOff>
      <xdr:row>29</xdr:row>
      <xdr:rowOff>173832</xdr:rowOff>
    </xdr:from>
    <xdr:to>
      <xdr:col>20</xdr:col>
      <xdr:colOff>442845</xdr:colOff>
      <xdr:row>30</xdr:row>
      <xdr:rowOff>120492</xdr:rowOff>
    </xdr:to>
    <xdr:sp macro="" textlink="">
      <xdr:nvSpPr>
        <xdr:cNvPr id="112" name="Oval 111">
          <a:extLst>
            <a:ext uri="{FF2B5EF4-FFF2-40B4-BE49-F238E27FC236}">
              <a16:creationId xmlns:a16="http://schemas.microsoft.com/office/drawing/2014/main" id="{2C309C31-A621-4BC1-AA9A-BB8625F45720}"/>
            </a:ext>
          </a:extLst>
        </xdr:cNvPr>
        <xdr:cNvSpPr/>
      </xdr:nvSpPr>
      <xdr:spPr>
        <a:xfrm>
          <a:off x="12201729" y="5698332"/>
          <a:ext cx="147366" cy="137160"/>
        </a:xfrm>
        <a:prstGeom prst="ellipse">
          <a:avLst/>
        </a:prstGeom>
        <a:solidFill>
          <a:srgbClr val="009485">
            <a:alpha val="25000"/>
          </a:srgbClr>
        </a:solidFill>
        <a:ln w="12700">
          <a:solidFill>
            <a:srgbClr val="00948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19</xdr:col>
      <xdr:colOff>116408</xdr:colOff>
      <xdr:row>30</xdr:row>
      <xdr:rowOff>93822</xdr:rowOff>
    </xdr:from>
    <xdr:to>
      <xdr:col>20</xdr:col>
      <xdr:colOff>264999</xdr:colOff>
      <xdr:row>32</xdr:row>
      <xdr:rowOff>63342</xdr:rowOff>
    </xdr:to>
    <xdr:sp macro="" textlink="Processing!C32">
      <xdr:nvSpPr>
        <xdr:cNvPr id="113" name="TextBox 112">
          <a:extLst>
            <a:ext uri="{FF2B5EF4-FFF2-40B4-BE49-F238E27FC236}">
              <a16:creationId xmlns:a16="http://schemas.microsoft.com/office/drawing/2014/main" id="{16392AD5-5F47-43C9-9840-B2A0BFFDB298}"/>
            </a:ext>
          </a:extLst>
        </xdr:cNvPr>
        <xdr:cNvSpPr txBox="1"/>
      </xdr:nvSpPr>
      <xdr:spPr>
        <a:xfrm>
          <a:off x="11427346" y="5808822"/>
          <a:ext cx="74390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E09CDA6-79AD-45DE-BFBE-D7B8045E4286}" type="TxLink">
            <a:rPr lang="en-US" sz="1100" b="0" i="0" u="none" strike="noStrike">
              <a:solidFill>
                <a:srgbClr val="000000"/>
              </a:solidFill>
              <a:latin typeface="Aptos Narrow"/>
              <a:ea typeface="+mn-ea"/>
              <a:cs typeface="+mn-cs"/>
            </a:rPr>
            <a:pPr marL="0" indent="0" algn="l"/>
            <a:t>$329.5K</a:t>
          </a:fld>
          <a:endParaRPr lang="ru-RU" sz="1200" b="0" i="0" u="none" strike="noStrike">
            <a:solidFill>
              <a:srgbClr val="000000"/>
            </a:solidFill>
            <a:latin typeface="Aptos Narrow"/>
            <a:ea typeface="+mn-ea"/>
            <a:cs typeface="+mn-cs"/>
          </a:endParaRPr>
        </a:p>
      </xdr:txBody>
    </xdr:sp>
    <xdr:clientData/>
  </xdr:twoCellAnchor>
  <xdr:twoCellAnchor>
    <xdr:from>
      <xdr:col>20</xdr:col>
      <xdr:colOff>192609</xdr:colOff>
      <xdr:row>30</xdr:row>
      <xdr:rowOff>93822</xdr:rowOff>
    </xdr:from>
    <xdr:to>
      <xdr:col>21</xdr:col>
      <xdr:colOff>341199</xdr:colOff>
      <xdr:row>32</xdr:row>
      <xdr:rowOff>63342</xdr:rowOff>
    </xdr:to>
    <xdr:sp macro="" textlink="Processing!D32">
      <xdr:nvSpPr>
        <xdr:cNvPr id="114" name="TextBox 113">
          <a:extLst>
            <a:ext uri="{FF2B5EF4-FFF2-40B4-BE49-F238E27FC236}">
              <a16:creationId xmlns:a16="http://schemas.microsoft.com/office/drawing/2014/main" id="{34BFAE31-3343-439E-954A-B7771328E2B6}"/>
            </a:ext>
          </a:extLst>
        </xdr:cNvPr>
        <xdr:cNvSpPr txBox="1"/>
      </xdr:nvSpPr>
      <xdr:spPr>
        <a:xfrm>
          <a:off x="12098859" y="5808822"/>
          <a:ext cx="743903"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3E8CB25-506F-410F-877B-CFF355F1AEAF}" type="TxLink">
            <a:rPr lang="en-US" sz="1100" b="0" i="0" u="none" strike="noStrike">
              <a:solidFill>
                <a:srgbClr val="000000"/>
              </a:solidFill>
              <a:latin typeface="Aptos Narrow"/>
              <a:ea typeface="+mn-ea"/>
              <a:cs typeface="+mn-cs"/>
            </a:rPr>
            <a:pPr marL="0" indent="0" algn="l"/>
            <a:t>$306.2K</a:t>
          </a:fld>
          <a:endParaRPr lang="ru-RU" sz="1200" b="0" i="0" u="none" strike="noStrike">
            <a:solidFill>
              <a:srgbClr val="000000"/>
            </a:solidFill>
            <a:latin typeface="Aptos Narrow"/>
            <a:ea typeface="+mn-ea"/>
            <a:cs typeface="+mn-cs"/>
          </a:endParaRPr>
        </a:p>
      </xdr:txBody>
    </xdr:sp>
    <xdr:clientData/>
  </xdr:twoCellAnchor>
  <xdr:twoCellAnchor>
    <xdr:from>
      <xdr:col>16</xdr:col>
      <xdr:colOff>253569</xdr:colOff>
      <xdr:row>30</xdr:row>
      <xdr:rowOff>116682</xdr:rowOff>
    </xdr:from>
    <xdr:to>
      <xdr:col>18</xdr:col>
      <xdr:colOff>66878</xdr:colOff>
      <xdr:row>32</xdr:row>
      <xdr:rowOff>86202</xdr:rowOff>
    </xdr:to>
    <xdr:sp macro="" textlink="Processing!B33">
      <xdr:nvSpPr>
        <xdr:cNvPr id="115" name="TextBox 114">
          <a:extLst>
            <a:ext uri="{FF2B5EF4-FFF2-40B4-BE49-F238E27FC236}">
              <a16:creationId xmlns:a16="http://schemas.microsoft.com/office/drawing/2014/main" id="{E6DEB3E8-C2FF-40FA-B1C8-DB67ACFD365A}"/>
            </a:ext>
          </a:extLst>
        </xdr:cNvPr>
        <xdr:cNvSpPr txBox="1"/>
      </xdr:nvSpPr>
      <xdr:spPr>
        <a:xfrm>
          <a:off x="9778569" y="5831682"/>
          <a:ext cx="1003934"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79A315A-86BD-4048-A636-50E5A792EA5E}" type="TxLink">
            <a:rPr lang="en-US" sz="1800" b="0" i="0" u="none" strike="noStrike">
              <a:solidFill>
                <a:srgbClr val="000000"/>
              </a:solidFill>
              <a:latin typeface="Aptos Narrow"/>
              <a:ea typeface="+mn-ea"/>
              <a:cs typeface="+mn-cs"/>
            </a:rPr>
            <a:pPr marL="0" indent="0" algn="l"/>
            <a:t>$860.5K</a:t>
          </a:fld>
          <a:endParaRPr lang="ru-RU" sz="2400" b="1" i="0" u="none" strike="noStrike">
            <a:solidFill>
              <a:srgbClr val="000000"/>
            </a:solidFill>
            <a:latin typeface="Aptos Narrow"/>
            <a:ea typeface="+mn-ea"/>
            <a:cs typeface="+mn-cs"/>
          </a:endParaRPr>
        </a:p>
      </xdr:txBody>
    </xdr:sp>
    <xdr:clientData/>
  </xdr:twoCellAnchor>
  <xdr:twoCellAnchor>
    <xdr:from>
      <xdr:col>16</xdr:col>
      <xdr:colOff>9729</xdr:colOff>
      <xdr:row>28</xdr:row>
      <xdr:rowOff>170022</xdr:rowOff>
    </xdr:from>
    <xdr:to>
      <xdr:col>21</xdr:col>
      <xdr:colOff>431414</xdr:colOff>
      <xdr:row>41</xdr:row>
      <xdr:rowOff>177642</xdr:rowOff>
    </xdr:to>
    <xdr:sp macro="" textlink="">
      <xdr:nvSpPr>
        <xdr:cNvPr id="116" name="Rectangle 115">
          <a:hlinkClick xmlns:r="http://schemas.openxmlformats.org/officeDocument/2006/relationships" r:id="rId26"/>
          <a:extLst>
            <a:ext uri="{FF2B5EF4-FFF2-40B4-BE49-F238E27FC236}">
              <a16:creationId xmlns:a16="http://schemas.microsoft.com/office/drawing/2014/main" id="{DD7F9580-5E45-B796-2269-53D0DD74CE32}"/>
            </a:ext>
          </a:extLst>
        </xdr:cNvPr>
        <xdr:cNvSpPr/>
      </xdr:nvSpPr>
      <xdr:spPr>
        <a:xfrm>
          <a:off x="9534729" y="5504022"/>
          <a:ext cx="3398248" cy="2484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7</xdr:col>
      <xdr:colOff>306909</xdr:colOff>
      <xdr:row>5</xdr:row>
      <xdr:rowOff>2382</xdr:rowOff>
    </xdr:from>
    <xdr:to>
      <xdr:col>10</xdr:col>
      <xdr:colOff>566941</xdr:colOff>
      <xdr:row>12</xdr:row>
      <xdr:rowOff>10002</xdr:rowOff>
    </xdr:to>
    <xdr:sp macro="" textlink="">
      <xdr:nvSpPr>
        <xdr:cNvPr id="120" name="Rectangle 119">
          <a:hlinkClick xmlns:r="http://schemas.openxmlformats.org/officeDocument/2006/relationships" r:id="rId15"/>
          <a:extLst>
            <a:ext uri="{FF2B5EF4-FFF2-40B4-BE49-F238E27FC236}">
              <a16:creationId xmlns:a16="http://schemas.microsoft.com/office/drawing/2014/main" id="{62B86014-F4E1-41AE-B780-327A80429D15}"/>
            </a:ext>
          </a:extLst>
        </xdr:cNvPr>
        <xdr:cNvSpPr/>
      </xdr:nvSpPr>
      <xdr:spPr>
        <a:xfrm>
          <a:off x="4474097" y="954882"/>
          <a:ext cx="2045969"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55448</xdr:colOff>
      <xdr:row>5</xdr:row>
      <xdr:rowOff>2382</xdr:rowOff>
    </xdr:from>
    <xdr:to>
      <xdr:col>14</xdr:col>
      <xdr:colOff>329769</xdr:colOff>
      <xdr:row>12</xdr:row>
      <xdr:rowOff>10002</xdr:rowOff>
    </xdr:to>
    <xdr:sp macro="" textlink="">
      <xdr:nvSpPr>
        <xdr:cNvPr id="121" name="Rectangle 120">
          <a:hlinkClick xmlns:r="http://schemas.openxmlformats.org/officeDocument/2006/relationships" r:id="rId18"/>
          <a:extLst>
            <a:ext uri="{FF2B5EF4-FFF2-40B4-BE49-F238E27FC236}">
              <a16:creationId xmlns:a16="http://schemas.microsoft.com/office/drawing/2014/main" id="{6A390310-2A6F-4155-A718-921D839EDDAA}"/>
            </a:ext>
          </a:extLst>
        </xdr:cNvPr>
        <xdr:cNvSpPr/>
      </xdr:nvSpPr>
      <xdr:spPr>
        <a:xfrm>
          <a:off x="6603886" y="954882"/>
          <a:ext cx="2060258"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14</xdr:col>
      <xdr:colOff>398349</xdr:colOff>
      <xdr:row>5</xdr:row>
      <xdr:rowOff>2382</xdr:rowOff>
    </xdr:from>
    <xdr:to>
      <xdr:col>18</xdr:col>
      <xdr:colOff>63068</xdr:colOff>
      <xdr:row>12</xdr:row>
      <xdr:rowOff>10002</xdr:rowOff>
    </xdr:to>
    <xdr:sp macro="" textlink="">
      <xdr:nvSpPr>
        <xdr:cNvPr id="122" name="Rectangle 121">
          <a:hlinkClick xmlns:r="http://schemas.openxmlformats.org/officeDocument/2006/relationships" r:id="rId19"/>
          <a:extLst>
            <a:ext uri="{FF2B5EF4-FFF2-40B4-BE49-F238E27FC236}">
              <a16:creationId xmlns:a16="http://schemas.microsoft.com/office/drawing/2014/main" id="{ACA3617F-C15F-4401-AEDC-F3348453B092}"/>
            </a:ext>
          </a:extLst>
        </xdr:cNvPr>
        <xdr:cNvSpPr/>
      </xdr:nvSpPr>
      <xdr:spPr>
        <a:xfrm>
          <a:off x="8732724" y="954882"/>
          <a:ext cx="2045969" cy="1341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22860</xdr:colOff>
      <xdr:row>0</xdr:row>
      <xdr:rowOff>0</xdr:rowOff>
    </xdr:from>
    <xdr:to>
      <xdr:col>27</xdr:col>
      <xdr:colOff>411480</xdr:colOff>
      <xdr:row>52</xdr:row>
      <xdr:rowOff>7620</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22860" y="0"/>
          <a:ext cx="16847820" cy="9517380"/>
        </a:xfrm>
        <a:prstGeom prst="rect">
          <a:avLst/>
        </a:prstGeom>
        <a:gradFill>
          <a:gsLst>
            <a:gs pos="0">
              <a:srgbClr val="4FAB60"/>
            </a:gs>
            <a:gs pos="81000">
              <a:srgbClr val="023554"/>
            </a:gs>
          </a:gsLst>
          <a:lin ang="27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xdr:col>
      <xdr:colOff>327660</xdr:colOff>
      <xdr:row>1</xdr:row>
      <xdr:rowOff>22860</xdr:rowOff>
    </xdr:from>
    <xdr:to>
      <xdr:col>20</xdr:col>
      <xdr:colOff>175260</xdr:colOff>
      <xdr:row>40</xdr:row>
      <xdr:rowOff>22860</xdr:rowOff>
    </xdr:to>
    <xdr:sp macro="" textlink="">
      <xdr:nvSpPr>
        <xdr:cNvPr id="3" name="Rectangle: Rounded Corners 2">
          <a:extLst>
            <a:ext uri="{FF2B5EF4-FFF2-40B4-BE49-F238E27FC236}">
              <a16:creationId xmlns:a16="http://schemas.microsoft.com/office/drawing/2014/main" id="{00000000-0008-0000-0200-000003000000}"/>
            </a:ext>
          </a:extLst>
        </xdr:cNvPr>
        <xdr:cNvSpPr/>
      </xdr:nvSpPr>
      <xdr:spPr>
        <a:xfrm>
          <a:off x="937260" y="205740"/>
          <a:ext cx="11430000" cy="7132320"/>
        </a:xfrm>
        <a:prstGeom prst="roundRect">
          <a:avLst>
            <a:gd name="adj" fmla="val 3902"/>
          </a:avLst>
        </a:prstGeom>
        <a:gradFill>
          <a:gsLst>
            <a:gs pos="50000">
              <a:srgbClr val="016F7C"/>
            </a:gs>
            <a:gs pos="13000">
              <a:srgbClr val="459E66"/>
            </a:gs>
            <a:gs pos="87000">
              <a:srgbClr val="052C6D"/>
            </a:gs>
          </a:gsLst>
          <a:lin ang="2700000" scaled="0"/>
        </a:gradFill>
        <a:ln>
          <a:noFill/>
        </a:ln>
        <a:effectLst>
          <a:outerShdw blurRad="609600" dist="2667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xdr:col>
      <xdr:colOff>320040</xdr:colOff>
      <xdr:row>1</xdr:row>
      <xdr:rowOff>22860</xdr:rowOff>
    </xdr:from>
    <xdr:to>
      <xdr:col>5</xdr:col>
      <xdr:colOff>190500</xdr:colOff>
      <xdr:row>40</xdr:row>
      <xdr:rowOff>22860</xdr:rowOff>
    </xdr:to>
    <xdr:sp macro="" textlink="">
      <xdr:nvSpPr>
        <xdr:cNvPr id="4" name="Rectangle: Rounded Corners 3">
          <a:extLst>
            <a:ext uri="{FF2B5EF4-FFF2-40B4-BE49-F238E27FC236}">
              <a16:creationId xmlns:a16="http://schemas.microsoft.com/office/drawing/2014/main" id="{00000000-0008-0000-0200-000004000000}"/>
            </a:ext>
          </a:extLst>
        </xdr:cNvPr>
        <xdr:cNvSpPr/>
      </xdr:nvSpPr>
      <xdr:spPr>
        <a:xfrm>
          <a:off x="929640" y="205740"/>
          <a:ext cx="2308860" cy="7132320"/>
        </a:xfrm>
        <a:prstGeom prst="roundRect">
          <a:avLst>
            <a:gd name="adj" fmla="val 10728"/>
          </a:avLst>
        </a:prstGeom>
        <a:gradFill>
          <a:gsLst>
            <a:gs pos="0">
              <a:srgbClr val="015253"/>
            </a:gs>
            <a:gs pos="53000">
              <a:srgbClr val="07274E"/>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441960</xdr:colOff>
      <xdr:row>2</xdr:row>
      <xdr:rowOff>85782</xdr:rowOff>
    </xdr:from>
    <xdr:to>
      <xdr:col>9</xdr:col>
      <xdr:colOff>15240</xdr:colOff>
      <xdr:row>8</xdr:row>
      <xdr:rowOff>177222</xdr:rowOff>
    </xdr:to>
    <xdr:sp macro="" textlink="">
      <xdr:nvSpPr>
        <xdr:cNvPr id="5" name="Rectangle: Rounded Corners 4">
          <a:extLst>
            <a:ext uri="{FF2B5EF4-FFF2-40B4-BE49-F238E27FC236}">
              <a16:creationId xmlns:a16="http://schemas.microsoft.com/office/drawing/2014/main" id="{00000000-0008-0000-0200-000005000000}"/>
            </a:ext>
          </a:extLst>
        </xdr:cNvPr>
        <xdr:cNvSpPr/>
      </xdr:nvSpPr>
      <xdr:spPr>
        <a:xfrm>
          <a:off x="3489960" y="451542"/>
          <a:ext cx="2011680" cy="1188720"/>
        </a:xfrm>
        <a:prstGeom prst="roundRect">
          <a:avLst/>
        </a:prstGeom>
        <a:gradFill>
          <a:gsLst>
            <a:gs pos="0">
              <a:srgbClr val="B9E073"/>
            </a:gs>
            <a:gs pos="34000">
              <a:srgbClr val="3BC36E"/>
            </a:gs>
            <a:gs pos="85000">
              <a:srgbClr val="00916A"/>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533400</xdr:colOff>
      <xdr:row>2</xdr:row>
      <xdr:rowOff>85782</xdr:rowOff>
    </xdr:from>
    <xdr:to>
      <xdr:col>16</xdr:col>
      <xdr:colOff>106680</xdr:colOff>
      <xdr:row>8</xdr:row>
      <xdr:rowOff>177222</xdr:rowOff>
    </xdr:to>
    <xdr:sp macro="" textlink="">
      <xdr:nvSpPr>
        <xdr:cNvPr id="6" name="Rectangle: Rounded Corners 5">
          <a:extLst>
            <a:ext uri="{FF2B5EF4-FFF2-40B4-BE49-F238E27FC236}">
              <a16:creationId xmlns:a16="http://schemas.microsoft.com/office/drawing/2014/main" id="{00000000-0008-0000-0200-000006000000}"/>
            </a:ext>
          </a:extLst>
        </xdr:cNvPr>
        <xdr:cNvSpPr/>
      </xdr:nvSpPr>
      <xdr:spPr>
        <a:xfrm>
          <a:off x="7848600" y="451542"/>
          <a:ext cx="2011680" cy="1188720"/>
        </a:xfrm>
        <a:prstGeom prst="roundRect">
          <a:avLst/>
        </a:prstGeom>
        <a:gradFill>
          <a:gsLst>
            <a:gs pos="17000">
              <a:srgbClr val="2384F9"/>
            </a:gs>
            <a:gs pos="100000">
              <a:srgbClr val="605776"/>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16</xdr:col>
      <xdr:colOff>274320</xdr:colOff>
      <xdr:row>2</xdr:row>
      <xdr:rowOff>91440</xdr:rowOff>
    </xdr:from>
    <xdr:to>
      <xdr:col>19</xdr:col>
      <xdr:colOff>457200</xdr:colOff>
      <xdr:row>9</xdr:row>
      <xdr:rowOff>0</xdr:rowOff>
    </xdr:to>
    <xdr:sp macro="" textlink="">
      <xdr:nvSpPr>
        <xdr:cNvPr id="7" name="Rectangle: Rounded Corners 6">
          <a:extLst>
            <a:ext uri="{FF2B5EF4-FFF2-40B4-BE49-F238E27FC236}">
              <a16:creationId xmlns:a16="http://schemas.microsoft.com/office/drawing/2014/main" id="{00000000-0008-0000-0200-000007000000}"/>
            </a:ext>
          </a:extLst>
        </xdr:cNvPr>
        <xdr:cNvSpPr/>
      </xdr:nvSpPr>
      <xdr:spPr>
        <a:xfrm>
          <a:off x="10027920" y="457200"/>
          <a:ext cx="2011680" cy="1188720"/>
        </a:xfrm>
        <a:prstGeom prst="roundRect">
          <a:avLst/>
        </a:prstGeom>
        <a:gradFill>
          <a:gsLst>
            <a:gs pos="0">
              <a:srgbClr val="0A8F8C"/>
            </a:gs>
            <a:gs pos="100000">
              <a:srgbClr val="035261"/>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441960</xdr:colOff>
      <xdr:row>10</xdr:row>
      <xdr:rowOff>60960</xdr:rowOff>
    </xdr:from>
    <xdr:to>
      <xdr:col>15</xdr:col>
      <xdr:colOff>152400</xdr:colOff>
      <xdr:row>25</xdr:row>
      <xdr:rowOff>60960</xdr:rowOff>
    </xdr:to>
    <xdr:sp macro="" textlink="">
      <xdr:nvSpPr>
        <xdr:cNvPr id="8" name="Rectangle: Rounded Corners 7">
          <a:extLst>
            <a:ext uri="{FF2B5EF4-FFF2-40B4-BE49-F238E27FC236}">
              <a16:creationId xmlns:a16="http://schemas.microsoft.com/office/drawing/2014/main" id="{00000000-0008-0000-0200-000008000000}"/>
            </a:ext>
          </a:extLst>
        </xdr:cNvPr>
        <xdr:cNvSpPr/>
      </xdr:nvSpPr>
      <xdr:spPr>
        <a:xfrm>
          <a:off x="3489960" y="1889760"/>
          <a:ext cx="5806440" cy="2743200"/>
        </a:xfrm>
        <a:prstGeom prst="roundRect">
          <a:avLst>
            <a:gd name="adj" fmla="val 9146"/>
          </a:avLst>
        </a:prstGeom>
        <a:gradFill flip="none" rotWithShape="1">
          <a:gsLst>
            <a:gs pos="33000">
              <a:schemeClr val="bg1"/>
            </a:gs>
            <a:gs pos="79000">
              <a:srgbClr val="D8E9EC"/>
            </a:gs>
          </a:gsLst>
          <a:lin ang="4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335280</xdr:colOff>
      <xdr:row>10</xdr:row>
      <xdr:rowOff>60960</xdr:rowOff>
    </xdr:from>
    <xdr:to>
      <xdr:col>19</xdr:col>
      <xdr:colOff>457200</xdr:colOff>
      <xdr:row>25</xdr:row>
      <xdr:rowOff>60960</xdr:rowOff>
    </xdr:to>
    <xdr:sp macro="" textlink="">
      <xdr:nvSpPr>
        <xdr:cNvPr id="9" name="Rectangle: Rounded Corners 8">
          <a:extLst>
            <a:ext uri="{FF2B5EF4-FFF2-40B4-BE49-F238E27FC236}">
              <a16:creationId xmlns:a16="http://schemas.microsoft.com/office/drawing/2014/main" id="{00000000-0008-0000-0200-000009000000}"/>
            </a:ext>
          </a:extLst>
        </xdr:cNvPr>
        <xdr:cNvSpPr/>
      </xdr:nvSpPr>
      <xdr:spPr>
        <a:xfrm>
          <a:off x="9479280" y="1889760"/>
          <a:ext cx="2560320" cy="274320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14</xdr:col>
      <xdr:colOff>160020</xdr:colOff>
      <xdr:row>26</xdr:row>
      <xdr:rowOff>60960</xdr:rowOff>
    </xdr:from>
    <xdr:to>
      <xdr:col>19</xdr:col>
      <xdr:colOff>457200</xdr:colOff>
      <xdr:row>38</xdr:row>
      <xdr:rowOff>152400</xdr:rowOff>
    </xdr:to>
    <xdr:sp macro="" textlink="">
      <xdr:nvSpPr>
        <xdr:cNvPr id="10" name="Rectangle: Rounded Corners 9">
          <a:extLst>
            <a:ext uri="{FF2B5EF4-FFF2-40B4-BE49-F238E27FC236}">
              <a16:creationId xmlns:a16="http://schemas.microsoft.com/office/drawing/2014/main" id="{00000000-0008-0000-0200-00000A000000}"/>
            </a:ext>
          </a:extLst>
        </xdr:cNvPr>
        <xdr:cNvSpPr/>
      </xdr:nvSpPr>
      <xdr:spPr>
        <a:xfrm>
          <a:off x="8694420" y="4815840"/>
          <a:ext cx="3345180" cy="2286000"/>
        </a:xfrm>
        <a:prstGeom prst="roundRect">
          <a:avLst>
            <a:gd name="adj" fmla="val 9146"/>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5</xdr:col>
      <xdr:colOff>442209</xdr:colOff>
      <xdr:row>26</xdr:row>
      <xdr:rowOff>60960</xdr:rowOff>
    </xdr:from>
    <xdr:to>
      <xdr:col>9</xdr:col>
      <xdr:colOff>564129</xdr:colOff>
      <xdr:row>38</xdr:row>
      <xdr:rowOff>152400</xdr:rowOff>
    </xdr:to>
    <xdr:sp macro="" textlink="">
      <xdr:nvSpPr>
        <xdr:cNvPr id="11" name="Rectangle: Rounded Corners 10">
          <a:extLst>
            <a:ext uri="{FF2B5EF4-FFF2-40B4-BE49-F238E27FC236}">
              <a16:creationId xmlns:a16="http://schemas.microsoft.com/office/drawing/2014/main" id="{00000000-0008-0000-0200-00000B000000}"/>
            </a:ext>
          </a:extLst>
        </xdr:cNvPr>
        <xdr:cNvSpPr/>
      </xdr:nvSpPr>
      <xdr:spPr>
        <a:xfrm>
          <a:off x="3490209" y="4815840"/>
          <a:ext cx="2560320" cy="228600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xdr:col>
      <xdr:colOff>514350</xdr:colOff>
      <xdr:row>9</xdr:row>
      <xdr:rowOff>137160</xdr:rowOff>
    </xdr:from>
    <xdr:to>
      <xdr:col>4</xdr:col>
      <xdr:colOff>605790</xdr:colOff>
      <xdr:row>12</xdr:row>
      <xdr:rowOff>45720</xdr:rowOff>
    </xdr:to>
    <xdr:sp macro="" textlink="">
      <xdr:nvSpPr>
        <xdr:cNvPr id="12" name="Rectangle: Rounded Corners 11">
          <a:extLst>
            <a:ext uri="{FF2B5EF4-FFF2-40B4-BE49-F238E27FC236}">
              <a16:creationId xmlns:a16="http://schemas.microsoft.com/office/drawing/2014/main" id="{00000000-0008-0000-0200-00000C000000}"/>
            </a:ext>
          </a:extLst>
        </xdr:cNvPr>
        <xdr:cNvSpPr/>
      </xdr:nvSpPr>
      <xdr:spPr>
        <a:xfrm>
          <a:off x="1123950" y="1783080"/>
          <a:ext cx="1920240" cy="457200"/>
        </a:xfrm>
        <a:prstGeom prst="roundRect">
          <a:avLst>
            <a:gd name="adj" fmla="val 23810"/>
          </a:avLst>
        </a:prstGeom>
        <a:solidFill>
          <a:srgbClr val="00374B"/>
        </a:solidFill>
        <a:ln>
          <a:noFill/>
        </a:ln>
        <a:effectLst>
          <a:innerShdw blurRad="127000">
            <a:prstClr val="black">
              <a:alpha val="24000"/>
            </a:prstClr>
          </a:inn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2</xdr:col>
      <xdr:colOff>563880</xdr:colOff>
      <xdr:row>3</xdr:row>
      <xdr:rowOff>137160</xdr:rowOff>
    </xdr:from>
    <xdr:to>
      <xdr:col>5</xdr:col>
      <xdr:colOff>30480</xdr:colOff>
      <xdr:row>7</xdr:row>
      <xdr:rowOff>170759</xdr:rowOff>
    </xdr:to>
    <xdr:grpSp>
      <xdr:nvGrpSpPr>
        <xdr:cNvPr id="13" name="Group 12">
          <a:extLst>
            <a:ext uri="{FF2B5EF4-FFF2-40B4-BE49-F238E27FC236}">
              <a16:creationId xmlns:a16="http://schemas.microsoft.com/office/drawing/2014/main" id="{00000000-0008-0000-0200-00000D000000}"/>
            </a:ext>
          </a:extLst>
        </xdr:cNvPr>
        <xdr:cNvGrpSpPr/>
      </xdr:nvGrpSpPr>
      <xdr:grpSpPr>
        <a:xfrm>
          <a:off x="1751704" y="708660"/>
          <a:ext cx="1248335" cy="795599"/>
          <a:chOff x="845820" y="617030"/>
          <a:chExt cx="1295400" cy="769809"/>
        </a:xfrm>
      </xdr:grpSpPr>
      <xdr:sp macro="" textlink="">
        <xdr:nvSpPr>
          <xdr:cNvPr id="14" name="TextBox 13">
            <a:extLst>
              <a:ext uri="{FF2B5EF4-FFF2-40B4-BE49-F238E27FC236}">
                <a16:creationId xmlns:a16="http://schemas.microsoft.com/office/drawing/2014/main" id="{00000000-0008-0000-0200-00000E000000}"/>
              </a:ext>
            </a:extLst>
          </xdr:cNvPr>
          <xdr:cNvSpPr txBox="1"/>
        </xdr:nvSpPr>
        <xdr:spPr>
          <a:xfrm>
            <a:off x="860085" y="617030"/>
            <a:ext cx="1281135" cy="76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a:solidFill>
                  <a:schemeClr val="bg1"/>
                </a:solidFill>
              </a:rPr>
              <a:t>PROJECT MANAGEMENT </a:t>
            </a:r>
            <a:r>
              <a:rPr lang="en-US" sz="1200" b="1">
                <a:solidFill>
                  <a:srgbClr val="8BFFF7"/>
                </a:solidFill>
              </a:rPr>
              <a:t>DASHBOARD</a:t>
            </a:r>
          </a:p>
        </xdr:txBody>
      </xdr:sp>
      <xdr:cxnSp macro="">
        <xdr:nvCxnSpPr>
          <xdr:cNvPr id="15" name="Straight Connector 14">
            <a:extLst>
              <a:ext uri="{FF2B5EF4-FFF2-40B4-BE49-F238E27FC236}">
                <a16:creationId xmlns:a16="http://schemas.microsoft.com/office/drawing/2014/main" id="{00000000-0008-0000-0200-00000F000000}"/>
              </a:ext>
            </a:extLst>
          </xdr:cNvPr>
          <xdr:cNvCxnSpPr/>
        </xdr:nvCxnSpPr>
        <xdr:spPr>
          <a:xfrm>
            <a:off x="845820" y="723900"/>
            <a:ext cx="0" cy="548640"/>
          </a:xfrm>
          <a:prstGeom prst="line">
            <a:avLst/>
          </a:prstGeom>
          <a:ln>
            <a:solidFill>
              <a:schemeClr val="bg1"/>
            </a:solidFill>
          </a:ln>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535412</xdr:colOff>
      <xdr:row>4</xdr:row>
      <xdr:rowOff>53340</xdr:rowOff>
    </xdr:from>
    <xdr:to>
      <xdr:col>2</xdr:col>
      <xdr:colOff>518160</xdr:colOff>
      <xdr:row>7</xdr:row>
      <xdr:rowOff>114300</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1129324" y="815340"/>
          <a:ext cx="576660" cy="632460"/>
          <a:chOff x="731520" y="8496300"/>
          <a:chExt cx="784860" cy="807720"/>
        </a:xfrm>
      </xdr:grpSpPr>
      <xdr:pic>
        <xdr:nvPicPr>
          <xdr:cNvPr id="17" name="Graphic 16" descr="Clipboard Checked outline">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31520" y="8496300"/>
            <a:ext cx="640080" cy="640080"/>
          </a:xfrm>
          <a:prstGeom prst="rect">
            <a:avLst/>
          </a:prstGeom>
        </xdr:spPr>
      </xdr:pic>
      <xdr:pic>
        <xdr:nvPicPr>
          <xdr:cNvPr id="18" name="Graphic 17" descr="Gears with solid fill">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67740" y="8755380"/>
            <a:ext cx="548640" cy="548640"/>
          </a:xfrm>
          <a:prstGeom prst="rect">
            <a:avLst/>
          </a:prstGeom>
        </xdr:spPr>
      </xdr:pic>
    </xdr:grpSp>
    <xdr:clientData/>
  </xdr:twoCellAnchor>
  <xdr:twoCellAnchor>
    <xdr:from>
      <xdr:col>2</xdr:col>
      <xdr:colOff>297180</xdr:colOff>
      <xdr:row>10</xdr:row>
      <xdr:rowOff>0</xdr:rowOff>
    </xdr:from>
    <xdr:to>
      <xdr:col>5</xdr:col>
      <xdr:colOff>152400</xdr:colOff>
      <xdr:row>11</xdr:row>
      <xdr:rowOff>152400</xdr:rowOff>
    </xdr:to>
    <xdr:sp macro="" textlink="">
      <xdr:nvSpPr>
        <xdr:cNvPr id="19" name="TextBox 18">
          <a:extLst>
            <a:ext uri="{FF2B5EF4-FFF2-40B4-BE49-F238E27FC236}">
              <a16:creationId xmlns:a16="http://schemas.microsoft.com/office/drawing/2014/main" id="{00000000-0008-0000-0200-000013000000}"/>
            </a:ext>
          </a:extLst>
        </xdr:cNvPr>
        <xdr:cNvSpPr txBox="1"/>
      </xdr:nvSpPr>
      <xdr:spPr>
        <a:xfrm>
          <a:off x="1516380" y="182880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700" b="0">
              <a:solidFill>
                <a:schemeClr val="bg1"/>
              </a:solidFill>
            </a:rPr>
            <a:t>Dashboard</a:t>
          </a:r>
          <a:endParaRPr lang="ru-RU" sz="1700" b="0">
            <a:solidFill>
              <a:schemeClr val="bg1"/>
            </a:solidFill>
          </a:endParaRPr>
        </a:p>
      </xdr:txBody>
    </xdr:sp>
    <xdr:clientData/>
  </xdr:twoCellAnchor>
  <xdr:twoCellAnchor editAs="oneCell">
    <xdr:from>
      <xdr:col>2</xdr:col>
      <xdr:colOff>38100</xdr:colOff>
      <xdr:row>10</xdr:row>
      <xdr:rowOff>45720</xdr:rowOff>
    </xdr:from>
    <xdr:to>
      <xdr:col>2</xdr:col>
      <xdr:colOff>312420</xdr:colOff>
      <xdr:row>11</xdr:row>
      <xdr:rowOff>137160</xdr:rowOff>
    </xdr:to>
    <xdr:pic>
      <xdr:nvPicPr>
        <xdr:cNvPr id="24" name="Graphic 23" descr="Bar chart with solid fill">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57300" y="1874520"/>
          <a:ext cx="274320" cy="274320"/>
        </a:xfrm>
        <a:prstGeom prst="rect">
          <a:avLst/>
        </a:prstGeom>
      </xdr:spPr>
    </xdr:pic>
    <xdr:clientData/>
  </xdr:twoCellAnchor>
  <xdr:twoCellAnchor>
    <xdr:from>
      <xdr:col>10</xdr:col>
      <xdr:colOff>140970</xdr:colOff>
      <xdr:row>26</xdr:row>
      <xdr:rowOff>60960</xdr:rowOff>
    </xdr:from>
    <xdr:to>
      <xdr:col>13</xdr:col>
      <xdr:colOff>582930</xdr:colOff>
      <xdr:row>38</xdr:row>
      <xdr:rowOff>152400</xdr:rowOff>
    </xdr:to>
    <xdr:sp macro="" textlink="">
      <xdr:nvSpPr>
        <xdr:cNvPr id="25" name="Rectangle: Rounded Corners 24">
          <a:extLst>
            <a:ext uri="{FF2B5EF4-FFF2-40B4-BE49-F238E27FC236}">
              <a16:creationId xmlns:a16="http://schemas.microsoft.com/office/drawing/2014/main" id="{00000000-0008-0000-0200-000019000000}"/>
            </a:ext>
          </a:extLst>
        </xdr:cNvPr>
        <xdr:cNvSpPr/>
      </xdr:nvSpPr>
      <xdr:spPr>
        <a:xfrm>
          <a:off x="6236970" y="4815840"/>
          <a:ext cx="2270760" cy="2286000"/>
        </a:xfrm>
        <a:prstGeom prst="roundRect">
          <a:avLst>
            <a:gd name="adj" fmla="val 9453"/>
          </a:avLst>
        </a:prstGeom>
        <a:gradFill>
          <a:gsLst>
            <a:gs pos="18000">
              <a:srgbClr val="00CEC3"/>
            </a:gs>
            <a:gs pos="72000">
              <a:srgbClr val="005248"/>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6</xdr:col>
      <xdr:colOff>129540</xdr:colOff>
      <xdr:row>11</xdr:row>
      <xdr:rowOff>83820</xdr:rowOff>
    </xdr:from>
    <xdr:to>
      <xdr:col>14</xdr:col>
      <xdr:colOff>556260</xdr:colOff>
      <xdr:row>23</xdr:row>
      <xdr:rowOff>175260</xdr:rowOff>
    </xdr:to>
    <xdr:graphicFrame macro="">
      <xdr:nvGraphicFramePr>
        <xdr:cNvPr id="26" name="Chart 25">
          <a:extLst>
            <a:ext uri="{FF2B5EF4-FFF2-40B4-BE49-F238E27FC236}">
              <a16:creationId xmlns:a16="http://schemas.microsoft.com/office/drawing/2014/main" id="{00000000-0008-0000-02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518160</xdr:colOff>
      <xdr:row>13</xdr:row>
      <xdr:rowOff>0</xdr:rowOff>
    </xdr:from>
    <xdr:to>
      <xdr:col>19</xdr:col>
      <xdr:colOff>274320</xdr:colOff>
      <xdr:row>24</xdr:row>
      <xdr:rowOff>40376</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163830</xdr:colOff>
      <xdr:row>10</xdr:row>
      <xdr:rowOff>140970</xdr:rowOff>
    </xdr:from>
    <xdr:to>
      <xdr:col>19</xdr:col>
      <xdr:colOff>19050</xdr:colOff>
      <xdr:row>12</xdr:row>
      <xdr:rowOff>110490</xdr:rowOff>
    </xdr:to>
    <xdr:sp macro="" textlink="Processing!N1">
      <xdr:nvSpPr>
        <xdr:cNvPr id="28" name="TextBox 27">
          <a:extLst>
            <a:ext uri="{FF2B5EF4-FFF2-40B4-BE49-F238E27FC236}">
              <a16:creationId xmlns:a16="http://schemas.microsoft.com/office/drawing/2014/main" id="{00000000-0008-0000-0200-00001C000000}"/>
            </a:ext>
          </a:extLst>
        </xdr:cNvPr>
        <xdr:cNvSpPr txBox="1"/>
      </xdr:nvSpPr>
      <xdr:spPr>
        <a:xfrm>
          <a:off x="9917430" y="196977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F0A160D-5D43-474C-866F-97D1ECC08D13}" type="TxLink">
            <a:rPr lang="en-US" sz="1200" b="1" i="0" u="none" strike="noStrike">
              <a:solidFill>
                <a:srgbClr val="000000"/>
              </a:solidFill>
              <a:latin typeface="Aptos Narrow"/>
            </a:rPr>
            <a:pPr algn="ctr"/>
            <a:t>Conversion</a:t>
          </a:fld>
          <a:endParaRPr lang="ru-RU" sz="1800" b="1">
            <a:solidFill>
              <a:schemeClr val="bg1"/>
            </a:solidFill>
          </a:endParaRPr>
        </a:p>
      </xdr:txBody>
    </xdr:sp>
    <xdr:clientData/>
  </xdr:twoCellAnchor>
  <xdr:twoCellAnchor>
    <xdr:from>
      <xdr:col>16</xdr:col>
      <xdr:colOff>530548</xdr:colOff>
      <xdr:row>16</xdr:row>
      <xdr:rowOff>95250</xdr:rowOff>
    </xdr:from>
    <xdr:to>
      <xdr:col>18</xdr:col>
      <xdr:colOff>261933</xdr:colOff>
      <xdr:row>18</xdr:row>
      <xdr:rowOff>64770</xdr:rowOff>
    </xdr:to>
    <xdr:sp macro="" textlink="Processing!N3">
      <xdr:nvSpPr>
        <xdr:cNvPr id="29" name="TextBox 28">
          <a:extLst>
            <a:ext uri="{FF2B5EF4-FFF2-40B4-BE49-F238E27FC236}">
              <a16:creationId xmlns:a16="http://schemas.microsoft.com/office/drawing/2014/main" id="{00000000-0008-0000-0200-00001D000000}"/>
            </a:ext>
          </a:extLst>
        </xdr:cNvPr>
        <xdr:cNvSpPr txBox="1"/>
      </xdr:nvSpPr>
      <xdr:spPr>
        <a:xfrm>
          <a:off x="10284148" y="3021330"/>
          <a:ext cx="950585"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200" b="0" i="0" u="none" strike="noStrike">
              <a:solidFill>
                <a:srgbClr val="000000"/>
              </a:solidFill>
              <a:latin typeface="Aptos Narrow"/>
            </a:rPr>
            <a:pPr algn="ctr"/>
            <a:t>Buyers</a:t>
          </a:fld>
          <a:endParaRPr lang="ru-RU" sz="2000" b="0">
            <a:solidFill>
              <a:schemeClr val="bg1"/>
            </a:solidFill>
          </a:endParaRPr>
        </a:p>
      </xdr:txBody>
    </xdr:sp>
    <xdr:clientData/>
  </xdr:twoCellAnchor>
  <xdr:twoCellAnchor>
    <xdr:from>
      <xdr:col>16</xdr:col>
      <xdr:colOff>545788</xdr:colOff>
      <xdr:row>17</xdr:row>
      <xdr:rowOff>100721</xdr:rowOff>
    </xdr:from>
    <xdr:to>
      <xdr:col>18</xdr:col>
      <xdr:colOff>277173</xdr:colOff>
      <xdr:row>19</xdr:row>
      <xdr:rowOff>181219</xdr:rowOff>
    </xdr:to>
    <xdr:sp macro="" textlink="Processing!O3">
      <xdr:nvSpPr>
        <xdr:cNvPr id="30" name="TextBox 29">
          <a:extLst>
            <a:ext uri="{FF2B5EF4-FFF2-40B4-BE49-F238E27FC236}">
              <a16:creationId xmlns:a16="http://schemas.microsoft.com/office/drawing/2014/main" id="{00000000-0008-0000-0200-00001E000000}"/>
            </a:ext>
          </a:extLst>
        </xdr:cNvPr>
        <xdr:cNvSpPr txBox="1"/>
      </xdr:nvSpPr>
      <xdr:spPr>
        <a:xfrm>
          <a:off x="10299388" y="3209681"/>
          <a:ext cx="950585" cy="446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9C8D4D-8ACA-45EE-9E18-81E33B1E2B5D}" type="TxLink">
            <a:rPr lang="en-US" sz="2400" b="0" i="0" u="none" strike="noStrike">
              <a:solidFill>
                <a:srgbClr val="000000"/>
              </a:solidFill>
              <a:latin typeface="Aptos Narrow"/>
            </a:rPr>
            <a:pPr algn="ctr"/>
            <a:t>54%</a:t>
          </a:fld>
          <a:endParaRPr lang="ru-RU" sz="4000" b="0">
            <a:solidFill>
              <a:schemeClr val="bg1"/>
            </a:solidFill>
          </a:endParaRPr>
        </a:p>
      </xdr:txBody>
    </xdr:sp>
    <xdr:clientData/>
  </xdr:twoCellAnchor>
  <xdr:twoCellAnchor>
    <xdr:from>
      <xdr:col>6</xdr:col>
      <xdr:colOff>41910</xdr:colOff>
      <xdr:row>10</xdr:row>
      <xdr:rowOff>140970</xdr:rowOff>
    </xdr:from>
    <xdr:to>
      <xdr:col>8</xdr:col>
      <xdr:colOff>506730</xdr:colOff>
      <xdr:row>12</xdr:row>
      <xdr:rowOff>110490</xdr:rowOff>
    </xdr:to>
    <xdr:sp macro="" textlink="Processing!F1">
      <xdr:nvSpPr>
        <xdr:cNvPr id="31" name="TextBox 30">
          <a:extLst>
            <a:ext uri="{FF2B5EF4-FFF2-40B4-BE49-F238E27FC236}">
              <a16:creationId xmlns:a16="http://schemas.microsoft.com/office/drawing/2014/main" id="{00000000-0008-0000-0200-00001F000000}"/>
            </a:ext>
          </a:extLst>
        </xdr:cNvPr>
        <xdr:cNvSpPr txBox="1"/>
      </xdr:nvSpPr>
      <xdr:spPr>
        <a:xfrm>
          <a:off x="3699510" y="196977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775167D-4791-4C10-9A78-04E25DBE4DF9}" type="TxLink">
            <a:rPr lang="en-US" sz="1200" b="1" i="0" u="none" strike="noStrike">
              <a:solidFill>
                <a:srgbClr val="000000"/>
              </a:solidFill>
              <a:latin typeface="Aptos Narrow"/>
              <a:ea typeface="+mn-ea"/>
              <a:cs typeface="+mn-cs"/>
            </a:rPr>
            <a:pPr marL="0" indent="0" algn="l"/>
            <a:t>Visitors &amp; Buyers</a:t>
          </a:fld>
          <a:endParaRPr lang="ru-RU" sz="1200" b="1" i="0" u="none" strike="noStrike">
            <a:solidFill>
              <a:srgbClr val="000000"/>
            </a:solidFill>
            <a:latin typeface="Aptos Narrow"/>
            <a:ea typeface="+mn-ea"/>
            <a:cs typeface="+mn-cs"/>
          </a:endParaRPr>
        </a:p>
      </xdr:txBody>
    </xdr:sp>
    <xdr:clientData/>
  </xdr:twoCellAnchor>
  <xdr:twoCellAnchor>
    <xdr:from>
      <xdr:col>10</xdr:col>
      <xdr:colOff>140970</xdr:colOff>
      <xdr:row>26</xdr:row>
      <xdr:rowOff>60960</xdr:rowOff>
    </xdr:from>
    <xdr:to>
      <xdr:col>13</xdr:col>
      <xdr:colOff>582930</xdr:colOff>
      <xdr:row>38</xdr:row>
      <xdr:rowOff>152400</xdr:rowOff>
    </xdr:to>
    <xdr:grpSp>
      <xdr:nvGrpSpPr>
        <xdr:cNvPr id="32" name="Group 31">
          <a:extLst>
            <a:ext uri="{FF2B5EF4-FFF2-40B4-BE49-F238E27FC236}">
              <a16:creationId xmlns:a16="http://schemas.microsoft.com/office/drawing/2014/main" id="{00000000-0008-0000-0200-000020000000}"/>
            </a:ext>
          </a:extLst>
        </xdr:cNvPr>
        <xdr:cNvGrpSpPr/>
      </xdr:nvGrpSpPr>
      <xdr:grpSpPr>
        <a:xfrm>
          <a:off x="6080088" y="5013960"/>
          <a:ext cx="2223695" cy="2377440"/>
          <a:chOff x="9479280" y="982980"/>
          <a:chExt cx="2270760" cy="2286000"/>
        </a:xfrm>
      </xdr:grpSpPr>
      <xdr:graphicFrame macro="">
        <xdr:nvGraphicFramePr>
          <xdr:cNvPr id="33" name="Chart 32">
            <a:extLst>
              <a:ext uri="{FF2B5EF4-FFF2-40B4-BE49-F238E27FC236}">
                <a16:creationId xmlns:a16="http://schemas.microsoft.com/office/drawing/2014/main" id="{00000000-0008-0000-0200-000021000000}"/>
              </a:ext>
            </a:extLst>
          </xdr:cNvPr>
          <xdr:cNvGraphicFramePr/>
        </xdr:nvGraphicFramePr>
        <xdr:xfrm>
          <a:off x="9621321" y="1471745"/>
          <a:ext cx="1933339" cy="1496618"/>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34" name="Freeform: Shape 33">
            <a:extLst>
              <a:ext uri="{FF2B5EF4-FFF2-40B4-BE49-F238E27FC236}">
                <a16:creationId xmlns:a16="http://schemas.microsoft.com/office/drawing/2014/main" id="{00000000-0008-0000-0200-000022000000}"/>
              </a:ext>
            </a:extLst>
          </xdr:cNvPr>
          <xdr:cNvSpPr/>
        </xdr:nvSpPr>
        <xdr:spPr>
          <a:xfrm>
            <a:off x="9479280" y="982980"/>
            <a:ext cx="2270760" cy="2286000"/>
          </a:xfrm>
          <a:custGeom>
            <a:avLst/>
            <a:gdLst>
              <a:gd name="connsiteX0" fmla="*/ 991152 w 2270760"/>
              <a:gd name="connsiteY0" fmla="*/ 1612751 h 2286000"/>
              <a:gd name="connsiteX1" fmla="*/ 963389 w 2270760"/>
              <a:gd name="connsiteY1" fmla="*/ 1679336 h 2286000"/>
              <a:gd name="connsiteX2" fmla="*/ 1041820 w 2270760"/>
              <a:gd name="connsiteY2" fmla="*/ 1798469 h 2286000"/>
              <a:gd name="connsiteX3" fmla="*/ 1068507 w 2270760"/>
              <a:gd name="connsiteY3" fmla="*/ 1825495 h 2286000"/>
              <a:gd name="connsiteX4" fmla="*/ 1079197 w 2270760"/>
              <a:gd name="connsiteY4" fmla="*/ 1827959 h 2286000"/>
              <a:gd name="connsiteX5" fmla="*/ 1079197 w 2270760"/>
              <a:gd name="connsiteY5" fmla="*/ 1828800 h 2286000"/>
              <a:gd name="connsiteX6" fmla="*/ 1095734 w 2270760"/>
              <a:gd name="connsiteY6" fmla="*/ 1828800 h 2286000"/>
              <a:gd name="connsiteX7" fmla="*/ 1134117 w 2270760"/>
              <a:gd name="connsiteY7" fmla="*/ 1828800 h 2286000"/>
              <a:gd name="connsiteX8" fmla="*/ 1134250 w 2270760"/>
              <a:gd name="connsiteY8" fmla="*/ 1828800 h 2286000"/>
              <a:gd name="connsiteX9" fmla="*/ 1172581 w 2270760"/>
              <a:gd name="connsiteY9" fmla="*/ 1828800 h 2286000"/>
              <a:gd name="connsiteX10" fmla="*/ 1172633 w 2270760"/>
              <a:gd name="connsiteY10" fmla="*/ 1828800 h 2286000"/>
              <a:gd name="connsiteX11" fmla="*/ 1226547 w 2270760"/>
              <a:gd name="connsiteY11" fmla="*/ 1798469 h 2286000"/>
              <a:gd name="connsiteX12" fmla="*/ 1304978 w 2270760"/>
              <a:gd name="connsiteY12" fmla="*/ 1679336 h 2286000"/>
              <a:gd name="connsiteX13" fmla="*/ 1277214 w 2270760"/>
              <a:gd name="connsiteY13" fmla="*/ 1612751 h 2286000"/>
              <a:gd name="connsiteX14" fmla="*/ 1170323 w 2270760"/>
              <a:gd name="connsiteY14" fmla="*/ 1612907 h 2286000"/>
              <a:gd name="connsiteX15" fmla="*/ 1098044 w 2270760"/>
              <a:gd name="connsiteY15" fmla="*/ 1612907 h 2286000"/>
              <a:gd name="connsiteX16" fmla="*/ 828735 w 2270760"/>
              <a:gd name="connsiteY16" fmla="*/ 1369583 h 2286000"/>
              <a:gd name="connsiteX17" fmla="*/ 800971 w 2270760"/>
              <a:gd name="connsiteY17" fmla="*/ 1436169 h 2286000"/>
              <a:gd name="connsiteX18" fmla="*/ 879402 w 2270760"/>
              <a:gd name="connsiteY18" fmla="*/ 1555301 h 2286000"/>
              <a:gd name="connsiteX19" fmla="*/ 933317 w 2270760"/>
              <a:gd name="connsiteY19" fmla="*/ 1585632 h 2286000"/>
              <a:gd name="connsiteX20" fmla="*/ 1134117 w 2270760"/>
              <a:gd name="connsiteY20" fmla="*/ 1585632 h 2286000"/>
              <a:gd name="connsiteX21" fmla="*/ 1334917 w 2270760"/>
              <a:gd name="connsiteY21" fmla="*/ 1585632 h 2286000"/>
              <a:gd name="connsiteX22" fmla="*/ 1388831 w 2270760"/>
              <a:gd name="connsiteY22" fmla="*/ 1555301 h 2286000"/>
              <a:gd name="connsiteX23" fmla="*/ 1467262 w 2270760"/>
              <a:gd name="connsiteY23" fmla="*/ 1436169 h 2286000"/>
              <a:gd name="connsiteX24" fmla="*/ 1439499 w 2270760"/>
              <a:gd name="connsiteY24" fmla="*/ 1369583 h 2286000"/>
              <a:gd name="connsiteX25" fmla="*/ 1134117 w 2270760"/>
              <a:gd name="connsiteY25" fmla="*/ 1370027 h 2286000"/>
              <a:gd name="connsiteX26" fmla="*/ 671873 w 2270760"/>
              <a:gd name="connsiteY26" fmla="*/ 1126415 h 2286000"/>
              <a:gd name="connsiteX27" fmla="*/ 644110 w 2270760"/>
              <a:gd name="connsiteY27" fmla="*/ 1193001 h 2286000"/>
              <a:gd name="connsiteX28" fmla="*/ 722541 w 2270760"/>
              <a:gd name="connsiteY28" fmla="*/ 1312133 h 2286000"/>
              <a:gd name="connsiteX29" fmla="*/ 776455 w 2270760"/>
              <a:gd name="connsiteY29" fmla="*/ 1342465 h 2286000"/>
              <a:gd name="connsiteX30" fmla="*/ 881285 w 2270760"/>
              <a:gd name="connsiteY30" fmla="*/ 1342465 h 2286000"/>
              <a:gd name="connsiteX31" fmla="*/ 1134117 w 2270760"/>
              <a:gd name="connsiteY31" fmla="*/ 1342465 h 2286000"/>
              <a:gd name="connsiteX32" fmla="*/ 1136620 w 2270760"/>
              <a:gd name="connsiteY32" fmla="*/ 1342465 h 2286000"/>
              <a:gd name="connsiteX33" fmla="*/ 1490710 w 2270760"/>
              <a:gd name="connsiteY33" fmla="*/ 1342465 h 2286000"/>
              <a:gd name="connsiteX34" fmla="*/ 1494281 w 2270760"/>
              <a:gd name="connsiteY34" fmla="*/ 1342465 h 2286000"/>
              <a:gd name="connsiteX35" fmla="*/ 1548196 w 2270760"/>
              <a:gd name="connsiteY35" fmla="*/ 1312133 h 2286000"/>
              <a:gd name="connsiteX36" fmla="*/ 1626626 w 2270760"/>
              <a:gd name="connsiteY36" fmla="*/ 1193001 h 2286000"/>
              <a:gd name="connsiteX37" fmla="*/ 1598863 w 2270760"/>
              <a:gd name="connsiteY37" fmla="*/ 1126415 h 2286000"/>
              <a:gd name="connsiteX38" fmla="*/ 1490710 w 2270760"/>
              <a:gd name="connsiteY38" fmla="*/ 1126573 h 2286000"/>
              <a:gd name="connsiteX39" fmla="*/ 1490710 w 2270760"/>
              <a:gd name="connsiteY39" fmla="*/ 1126571 h 2286000"/>
              <a:gd name="connsiteX40" fmla="*/ 881285 w 2270760"/>
              <a:gd name="connsiteY40" fmla="*/ 1126571 h 2286000"/>
              <a:gd name="connsiteX41" fmla="*/ 881285 w 2270760"/>
              <a:gd name="connsiteY41" fmla="*/ 1126720 h 2286000"/>
              <a:gd name="connsiteX42" fmla="*/ 509271 w 2270760"/>
              <a:gd name="connsiteY42" fmla="*/ 883248 h 2286000"/>
              <a:gd name="connsiteX43" fmla="*/ 481508 w 2270760"/>
              <a:gd name="connsiteY43" fmla="*/ 949833 h 2286000"/>
              <a:gd name="connsiteX44" fmla="*/ 559938 w 2270760"/>
              <a:gd name="connsiteY44" fmla="*/ 1068966 h 2286000"/>
              <a:gd name="connsiteX45" fmla="*/ 613853 w 2270760"/>
              <a:gd name="connsiteY45" fmla="*/ 1099297 h 2286000"/>
              <a:gd name="connsiteX46" fmla="*/ 881285 w 2270760"/>
              <a:gd name="connsiteY46" fmla="*/ 1099297 h 2286000"/>
              <a:gd name="connsiteX47" fmla="*/ 1082073 w 2270760"/>
              <a:gd name="connsiteY47" fmla="*/ 1099297 h 2286000"/>
              <a:gd name="connsiteX48" fmla="*/ 1189205 w 2270760"/>
              <a:gd name="connsiteY48" fmla="*/ 1099297 h 2286000"/>
              <a:gd name="connsiteX49" fmla="*/ 1490710 w 2270760"/>
              <a:gd name="connsiteY49" fmla="*/ 1099297 h 2286000"/>
              <a:gd name="connsiteX50" fmla="*/ 1657426 w 2270760"/>
              <a:gd name="connsiteY50" fmla="*/ 1099297 h 2286000"/>
              <a:gd name="connsiteX51" fmla="*/ 1711340 w 2270760"/>
              <a:gd name="connsiteY51" fmla="*/ 1068966 h 2286000"/>
              <a:gd name="connsiteX52" fmla="*/ 1789771 w 2270760"/>
              <a:gd name="connsiteY52" fmla="*/ 949833 h 2286000"/>
              <a:gd name="connsiteX53" fmla="*/ 1762008 w 2270760"/>
              <a:gd name="connsiteY53" fmla="*/ 883248 h 2286000"/>
              <a:gd name="connsiteX54" fmla="*/ 1490710 w 2270760"/>
              <a:gd name="connsiteY54" fmla="*/ 883642 h 2286000"/>
              <a:gd name="connsiteX55" fmla="*/ 1490710 w 2270760"/>
              <a:gd name="connsiteY55" fmla="*/ 883403 h 2286000"/>
              <a:gd name="connsiteX56" fmla="*/ 881285 w 2270760"/>
              <a:gd name="connsiteY56" fmla="*/ 883403 h 2286000"/>
              <a:gd name="connsiteX57" fmla="*/ 881285 w 2270760"/>
              <a:gd name="connsiteY57" fmla="*/ 883789 h 2286000"/>
              <a:gd name="connsiteX58" fmla="*/ 349043 w 2270760"/>
              <a:gd name="connsiteY58" fmla="*/ 640080 h 2286000"/>
              <a:gd name="connsiteX59" fmla="*/ 321279 w 2270760"/>
              <a:gd name="connsiteY59" fmla="*/ 706665 h 2286000"/>
              <a:gd name="connsiteX60" fmla="*/ 399710 w 2270760"/>
              <a:gd name="connsiteY60" fmla="*/ 825798 h 2286000"/>
              <a:gd name="connsiteX61" fmla="*/ 453625 w 2270760"/>
              <a:gd name="connsiteY61" fmla="*/ 856129 h 2286000"/>
              <a:gd name="connsiteX62" fmla="*/ 921845 w 2270760"/>
              <a:gd name="connsiteY62" fmla="*/ 856129 h 2286000"/>
              <a:gd name="connsiteX63" fmla="*/ 921845 w 2270760"/>
              <a:gd name="connsiteY63" fmla="*/ 856129 h 2286000"/>
              <a:gd name="connsiteX64" fmla="*/ 1348915 w 2270760"/>
              <a:gd name="connsiteY64" fmla="*/ 856129 h 2286000"/>
              <a:gd name="connsiteX65" fmla="*/ 1348915 w 2270760"/>
              <a:gd name="connsiteY65" fmla="*/ 856129 h 2286000"/>
              <a:gd name="connsiteX66" fmla="*/ 1817136 w 2270760"/>
              <a:gd name="connsiteY66" fmla="*/ 856129 h 2286000"/>
              <a:gd name="connsiteX67" fmla="*/ 1871050 w 2270760"/>
              <a:gd name="connsiteY67" fmla="*/ 825798 h 2286000"/>
              <a:gd name="connsiteX68" fmla="*/ 1949481 w 2270760"/>
              <a:gd name="connsiteY68" fmla="*/ 706665 h 2286000"/>
              <a:gd name="connsiteX69" fmla="*/ 1921718 w 2270760"/>
              <a:gd name="connsiteY69" fmla="*/ 640080 h 2286000"/>
              <a:gd name="connsiteX70" fmla="*/ 1490710 w 2270760"/>
              <a:gd name="connsiteY70" fmla="*/ 640707 h 2286000"/>
              <a:gd name="connsiteX71" fmla="*/ 1490710 w 2270760"/>
              <a:gd name="connsiteY71" fmla="*/ 640235 h 2286000"/>
              <a:gd name="connsiteX72" fmla="*/ 881285 w 2270760"/>
              <a:gd name="connsiteY72" fmla="*/ 640235 h 2286000"/>
              <a:gd name="connsiteX73" fmla="*/ 881285 w 2270760"/>
              <a:gd name="connsiteY73" fmla="*/ 640854 h 2286000"/>
              <a:gd name="connsiteX74" fmla="*/ 214655 w 2270760"/>
              <a:gd name="connsiteY74" fmla="*/ 0 h 2286000"/>
              <a:gd name="connsiteX75" fmla="*/ 2056105 w 2270760"/>
              <a:gd name="connsiteY75" fmla="*/ 0 h 2286000"/>
              <a:gd name="connsiteX76" fmla="*/ 2270760 w 2270760"/>
              <a:gd name="connsiteY76" fmla="*/ 214655 h 2286000"/>
              <a:gd name="connsiteX77" fmla="*/ 2270760 w 2270760"/>
              <a:gd name="connsiteY77" fmla="*/ 2071345 h 2286000"/>
              <a:gd name="connsiteX78" fmla="*/ 2056105 w 2270760"/>
              <a:gd name="connsiteY78" fmla="*/ 2286000 h 2286000"/>
              <a:gd name="connsiteX79" fmla="*/ 214655 w 2270760"/>
              <a:gd name="connsiteY79" fmla="*/ 2286000 h 2286000"/>
              <a:gd name="connsiteX80" fmla="*/ 0 w 2270760"/>
              <a:gd name="connsiteY80" fmla="*/ 2071345 h 2286000"/>
              <a:gd name="connsiteX81" fmla="*/ 0 w 2270760"/>
              <a:gd name="connsiteY81" fmla="*/ 214655 h 2286000"/>
              <a:gd name="connsiteX82" fmla="*/ 214655 w 2270760"/>
              <a:gd name="connsiteY82" fmla="*/ 0 h 2286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Lst>
            <a:rect l="l" t="t" r="r" b="b"/>
            <a:pathLst>
              <a:path w="2270760" h="2286000">
                <a:moveTo>
                  <a:pt x="991152" y="1612751"/>
                </a:moveTo>
                <a:cubicBezTo>
                  <a:pt x="970151" y="1612890"/>
                  <a:pt x="939130" y="1638414"/>
                  <a:pt x="963389" y="1679336"/>
                </a:cubicBezTo>
                <a:lnTo>
                  <a:pt x="1041820" y="1798469"/>
                </a:lnTo>
                <a:cubicBezTo>
                  <a:pt x="1052062" y="1814422"/>
                  <a:pt x="1060240" y="1821935"/>
                  <a:pt x="1068507" y="1825495"/>
                </a:cubicBezTo>
                <a:lnTo>
                  <a:pt x="1079197" y="1827959"/>
                </a:lnTo>
                <a:lnTo>
                  <a:pt x="1079197" y="1828800"/>
                </a:lnTo>
                <a:lnTo>
                  <a:pt x="1095734" y="1828800"/>
                </a:lnTo>
                <a:lnTo>
                  <a:pt x="1134117" y="1828800"/>
                </a:lnTo>
                <a:lnTo>
                  <a:pt x="1134250" y="1828800"/>
                </a:lnTo>
                <a:lnTo>
                  <a:pt x="1172581" y="1828800"/>
                </a:lnTo>
                <a:lnTo>
                  <a:pt x="1172633" y="1828800"/>
                </a:lnTo>
                <a:cubicBezTo>
                  <a:pt x="1193837" y="1828523"/>
                  <a:pt x="1206062" y="1830374"/>
                  <a:pt x="1226547" y="1798469"/>
                </a:cubicBezTo>
                <a:lnTo>
                  <a:pt x="1304978" y="1679336"/>
                </a:lnTo>
                <a:cubicBezTo>
                  <a:pt x="1329237" y="1638414"/>
                  <a:pt x="1298216" y="1612890"/>
                  <a:pt x="1277214" y="1612751"/>
                </a:cubicBezTo>
                <a:lnTo>
                  <a:pt x="1170323" y="1612907"/>
                </a:lnTo>
                <a:lnTo>
                  <a:pt x="1098044" y="1612907"/>
                </a:lnTo>
                <a:close/>
                <a:moveTo>
                  <a:pt x="828735" y="1369583"/>
                </a:moveTo>
                <a:cubicBezTo>
                  <a:pt x="807733" y="1369722"/>
                  <a:pt x="776712" y="1395246"/>
                  <a:pt x="800971" y="1436169"/>
                </a:cubicBezTo>
                <a:lnTo>
                  <a:pt x="879402" y="1555301"/>
                </a:lnTo>
                <a:cubicBezTo>
                  <a:pt x="899888" y="1587207"/>
                  <a:pt x="912112" y="1585355"/>
                  <a:pt x="933317" y="1585632"/>
                </a:cubicBezTo>
                <a:lnTo>
                  <a:pt x="1134117" y="1585632"/>
                </a:lnTo>
                <a:lnTo>
                  <a:pt x="1334917" y="1585632"/>
                </a:lnTo>
                <a:cubicBezTo>
                  <a:pt x="1356121" y="1585355"/>
                  <a:pt x="1368346" y="1587207"/>
                  <a:pt x="1388831" y="1555301"/>
                </a:cubicBezTo>
                <a:lnTo>
                  <a:pt x="1467262" y="1436169"/>
                </a:lnTo>
                <a:cubicBezTo>
                  <a:pt x="1491521" y="1395246"/>
                  <a:pt x="1460500" y="1369722"/>
                  <a:pt x="1439499" y="1369583"/>
                </a:cubicBezTo>
                <a:lnTo>
                  <a:pt x="1134117" y="1370027"/>
                </a:lnTo>
                <a:close/>
                <a:moveTo>
                  <a:pt x="671873" y="1126415"/>
                </a:moveTo>
                <a:cubicBezTo>
                  <a:pt x="650872" y="1126554"/>
                  <a:pt x="619851" y="1152078"/>
                  <a:pt x="644110" y="1193001"/>
                </a:cubicBezTo>
                <a:lnTo>
                  <a:pt x="722541" y="1312133"/>
                </a:lnTo>
                <a:cubicBezTo>
                  <a:pt x="743026" y="1344039"/>
                  <a:pt x="755251" y="1342187"/>
                  <a:pt x="776455" y="1342465"/>
                </a:cubicBezTo>
                <a:lnTo>
                  <a:pt x="881285" y="1342465"/>
                </a:lnTo>
                <a:lnTo>
                  <a:pt x="1134117" y="1342465"/>
                </a:lnTo>
                <a:lnTo>
                  <a:pt x="1136620" y="1342465"/>
                </a:lnTo>
                <a:lnTo>
                  <a:pt x="1490710" y="1342465"/>
                </a:lnTo>
                <a:lnTo>
                  <a:pt x="1494281" y="1342465"/>
                </a:lnTo>
                <a:cubicBezTo>
                  <a:pt x="1515485" y="1342187"/>
                  <a:pt x="1527710" y="1344039"/>
                  <a:pt x="1548196" y="1312133"/>
                </a:cubicBezTo>
                <a:lnTo>
                  <a:pt x="1626626" y="1193001"/>
                </a:lnTo>
                <a:cubicBezTo>
                  <a:pt x="1650886" y="1152078"/>
                  <a:pt x="1619864" y="1126554"/>
                  <a:pt x="1598863" y="1126415"/>
                </a:cubicBezTo>
                <a:lnTo>
                  <a:pt x="1490710" y="1126573"/>
                </a:lnTo>
                <a:lnTo>
                  <a:pt x="1490710" y="1126571"/>
                </a:lnTo>
                <a:lnTo>
                  <a:pt x="881285" y="1126571"/>
                </a:lnTo>
                <a:lnTo>
                  <a:pt x="881285" y="1126720"/>
                </a:lnTo>
                <a:close/>
                <a:moveTo>
                  <a:pt x="509271" y="883248"/>
                </a:moveTo>
                <a:cubicBezTo>
                  <a:pt x="488270" y="883387"/>
                  <a:pt x="457248" y="908911"/>
                  <a:pt x="481508" y="949833"/>
                </a:cubicBezTo>
                <a:lnTo>
                  <a:pt x="559938" y="1068966"/>
                </a:lnTo>
                <a:cubicBezTo>
                  <a:pt x="580424" y="1100871"/>
                  <a:pt x="592649" y="1099020"/>
                  <a:pt x="613853" y="1099297"/>
                </a:cubicBezTo>
                <a:lnTo>
                  <a:pt x="881285" y="1099297"/>
                </a:lnTo>
                <a:lnTo>
                  <a:pt x="1082073" y="1099297"/>
                </a:lnTo>
                <a:lnTo>
                  <a:pt x="1189205" y="1099297"/>
                </a:lnTo>
                <a:lnTo>
                  <a:pt x="1490710" y="1099297"/>
                </a:lnTo>
                <a:lnTo>
                  <a:pt x="1657426" y="1099297"/>
                </a:lnTo>
                <a:cubicBezTo>
                  <a:pt x="1678630" y="1099020"/>
                  <a:pt x="1690855" y="1100871"/>
                  <a:pt x="1711340" y="1068966"/>
                </a:cubicBezTo>
                <a:lnTo>
                  <a:pt x="1789771" y="949833"/>
                </a:lnTo>
                <a:cubicBezTo>
                  <a:pt x="1814031" y="908911"/>
                  <a:pt x="1783009" y="883386"/>
                  <a:pt x="1762008" y="883248"/>
                </a:cubicBezTo>
                <a:lnTo>
                  <a:pt x="1490710" y="883642"/>
                </a:lnTo>
                <a:lnTo>
                  <a:pt x="1490710" y="883403"/>
                </a:lnTo>
                <a:lnTo>
                  <a:pt x="881285" y="883403"/>
                </a:lnTo>
                <a:lnTo>
                  <a:pt x="881285" y="883789"/>
                </a:lnTo>
                <a:close/>
                <a:moveTo>
                  <a:pt x="349043" y="640080"/>
                </a:moveTo>
                <a:cubicBezTo>
                  <a:pt x="328041" y="640219"/>
                  <a:pt x="297020" y="665743"/>
                  <a:pt x="321279" y="706665"/>
                </a:cubicBezTo>
                <a:lnTo>
                  <a:pt x="399710" y="825798"/>
                </a:lnTo>
                <a:cubicBezTo>
                  <a:pt x="420196" y="857704"/>
                  <a:pt x="432420" y="855852"/>
                  <a:pt x="453625" y="856129"/>
                </a:cubicBezTo>
                <a:lnTo>
                  <a:pt x="921845" y="856129"/>
                </a:lnTo>
                <a:lnTo>
                  <a:pt x="921845" y="856129"/>
                </a:lnTo>
                <a:lnTo>
                  <a:pt x="1348915" y="856129"/>
                </a:lnTo>
                <a:lnTo>
                  <a:pt x="1348915" y="856129"/>
                </a:lnTo>
                <a:lnTo>
                  <a:pt x="1817136" y="856129"/>
                </a:lnTo>
                <a:cubicBezTo>
                  <a:pt x="1838340" y="855852"/>
                  <a:pt x="1850565" y="857704"/>
                  <a:pt x="1871050" y="825798"/>
                </a:cubicBezTo>
                <a:lnTo>
                  <a:pt x="1949481" y="706665"/>
                </a:lnTo>
                <a:cubicBezTo>
                  <a:pt x="1973740" y="665743"/>
                  <a:pt x="1942719" y="640219"/>
                  <a:pt x="1921718" y="640080"/>
                </a:cubicBezTo>
                <a:lnTo>
                  <a:pt x="1490710" y="640707"/>
                </a:lnTo>
                <a:lnTo>
                  <a:pt x="1490710" y="640235"/>
                </a:lnTo>
                <a:lnTo>
                  <a:pt x="881285" y="640235"/>
                </a:lnTo>
                <a:lnTo>
                  <a:pt x="881285" y="640854"/>
                </a:lnTo>
                <a:close/>
                <a:moveTo>
                  <a:pt x="214655" y="0"/>
                </a:moveTo>
                <a:lnTo>
                  <a:pt x="2056105" y="0"/>
                </a:lnTo>
                <a:cubicBezTo>
                  <a:pt x="2174656" y="0"/>
                  <a:pt x="2270760" y="96104"/>
                  <a:pt x="2270760" y="214655"/>
                </a:cubicBezTo>
                <a:lnTo>
                  <a:pt x="2270760" y="2071345"/>
                </a:lnTo>
                <a:cubicBezTo>
                  <a:pt x="2270760" y="2189896"/>
                  <a:pt x="2174656" y="2286000"/>
                  <a:pt x="2056105" y="2286000"/>
                </a:cubicBezTo>
                <a:lnTo>
                  <a:pt x="214655" y="2286000"/>
                </a:lnTo>
                <a:cubicBezTo>
                  <a:pt x="96104" y="2286000"/>
                  <a:pt x="0" y="2189896"/>
                  <a:pt x="0" y="2071345"/>
                </a:cubicBezTo>
                <a:lnTo>
                  <a:pt x="0" y="214655"/>
                </a:lnTo>
                <a:cubicBezTo>
                  <a:pt x="0" y="96104"/>
                  <a:pt x="96104" y="0"/>
                  <a:pt x="214655" y="0"/>
                </a:cubicBezTo>
                <a:close/>
              </a:path>
            </a:pathLst>
          </a:cu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marL="0" indent="0" algn="l"/>
            <a:endParaRPr lang="ru-RU" sz="1100">
              <a:solidFill>
                <a:schemeClr val="lt1"/>
              </a:solidFill>
              <a:latin typeface="+mn-lt"/>
              <a:ea typeface="+mn-ea"/>
              <a:cs typeface="+mn-cs"/>
            </a:endParaRPr>
          </a:p>
        </xdr:txBody>
      </xdr:sp>
    </xdr:grpSp>
    <xdr:clientData/>
  </xdr:twoCellAnchor>
  <xdr:twoCellAnchor>
    <xdr:from>
      <xdr:col>10</xdr:col>
      <xdr:colOff>445770</xdr:colOff>
      <xdr:row>26</xdr:row>
      <xdr:rowOff>118110</xdr:rowOff>
    </xdr:from>
    <xdr:to>
      <xdr:col>13</xdr:col>
      <xdr:colOff>300990</xdr:colOff>
      <xdr:row>28</xdr:row>
      <xdr:rowOff>87630</xdr:rowOff>
    </xdr:to>
    <xdr:sp macro="" textlink="Processing!N5">
      <xdr:nvSpPr>
        <xdr:cNvPr id="35" name="TextBox 34">
          <a:extLst>
            <a:ext uri="{FF2B5EF4-FFF2-40B4-BE49-F238E27FC236}">
              <a16:creationId xmlns:a16="http://schemas.microsoft.com/office/drawing/2014/main" id="{00000000-0008-0000-0200-000023000000}"/>
            </a:ext>
          </a:extLst>
        </xdr:cNvPr>
        <xdr:cNvSpPr txBox="1"/>
      </xdr:nvSpPr>
      <xdr:spPr>
        <a:xfrm>
          <a:off x="6541770" y="487299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28C5B4-8D0A-4A29-869D-C8FD1D91BE43}" type="TxLink">
            <a:rPr lang="en-US" sz="1200" b="1" i="0" u="none" strike="noStrike">
              <a:solidFill>
                <a:srgbClr val="000000"/>
              </a:solidFill>
              <a:latin typeface="Aptos Narrow"/>
              <a:ea typeface="+mn-ea"/>
              <a:cs typeface="+mn-cs"/>
            </a:rPr>
            <a:pPr marL="0" indent="0" algn="ctr"/>
            <a:t>Sales Funnel</a:t>
          </a:fld>
          <a:endParaRPr lang="ru-RU" sz="1200" b="1" i="0" u="none" strike="noStrike">
            <a:solidFill>
              <a:srgbClr val="000000"/>
            </a:solidFill>
            <a:latin typeface="Aptos Narrow"/>
            <a:ea typeface="+mn-ea"/>
            <a:cs typeface="+mn-cs"/>
          </a:endParaRPr>
        </a:p>
      </xdr:txBody>
    </xdr:sp>
    <xdr:clientData/>
  </xdr:twoCellAnchor>
  <xdr:twoCellAnchor>
    <xdr:from>
      <xdr:col>5</xdr:col>
      <xdr:colOff>388620</xdr:colOff>
      <xdr:row>28</xdr:row>
      <xdr:rowOff>89775</xdr:rowOff>
    </xdr:from>
    <xdr:to>
      <xdr:col>10</xdr:col>
      <xdr:colOff>8119</xdr:colOff>
      <xdr:row>37</xdr:row>
      <xdr:rowOff>108346</xdr:rowOff>
    </xdr:to>
    <xdr:grpSp>
      <xdr:nvGrpSpPr>
        <xdr:cNvPr id="37" name="Group 36">
          <a:extLst>
            <a:ext uri="{FF2B5EF4-FFF2-40B4-BE49-F238E27FC236}">
              <a16:creationId xmlns:a16="http://schemas.microsoft.com/office/drawing/2014/main" id="{00000000-0008-0000-0200-000025000000}"/>
            </a:ext>
          </a:extLst>
        </xdr:cNvPr>
        <xdr:cNvGrpSpPr/>
      </xdr:nvGrpSpPr>
      <xdr:grpSpPr>
        <a:xfrm>
          <a:off x="3358179" y="5423775"/>
          <a:ext cx="2589058" cy="1733071"/>
          <a:chOff x="10634217" y="3558540"/>
          <a:chExt cx="2667499" cy="1664491"/>
        </a:xfrm>
      </xdr:grpSpPr>
      <xdr:graphicFrame macro="">
        <xdr:nvGraphicFramePr>
          <xdr:cNvPr id="38" name="Chart 37">
            <a:extLst>
              <a:ext uri="{FF2B5EF4-FFF2-40B4-BE49-F238E27FC236}">
                <a16:creationId xmlns:a16="http://schemas.microsoft.com/office/drawing/2014/main" id="{00000000-0008-0000-0200-000026000000}"/>
              </a:ext>
            </a:extLst>
          </xdr:cNvPr>
          <xdr:cNvGraphicFramePr/>
        </xdr:nvGraphicFramePr>
        <xdr:xfrm>
          <a:off x="11456598" y="3563937"/>
          <a:ext cx="1845118" cy="1659094"/>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39" name="Chart 38">
            <a:extLst>
              <a:ext uri="{FF2B5EF4-FFF2-40B4-BE49-F238E27FC236}">
                <a16:creationId xmlns:a16="http://schemas.microsoft.com/office/drawing/2014/main" id="{00000000-0008-0000-0200-000027000000}"/>
              </a:ext>
            </a:extLst>
          </xdr:cNvPr>
          <xdr:cNvGraphicFramePr/>
        </xdr:nvGraphicFramePr>
        <xdr:xfrm>
          <a:off x="10634217" y="3558540"/>
          <a:ext cx="1845117" cy="1660607"/>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40" name="Chart 39">
            <a:extLst>
              <a:ext uri="{FF2B5EF4-FFF2-40B4-BE49-F238E27FC236}">
                <a16:creationId xmlns:a16="http://schemas.microsoft.com/office/drawing/2014/main" id="{00000000-0008-0000-0200-000028000000}"/>
              </a:ext>
            </a:extLst>
          </xdr:cNvPr>
          <xdr:cNvGraphicFramePr/>
        </xdr:nvGraphicFramePr>
        <xdr:xfrm>
          <a:off x="10812780" y="3652740"/>
          <a:ext cx="1478611" cy="1478567"/>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41" name="Chart 40">
            <a:extLst>
              <a:ext uri="{FF2B5EF4-FFF2-40B4-BE49-F238E27FC236}">
                <a16:creationId xmlns:a16="http://schemas.microsoft.com/office/drawing/2014/main" id="{00000000-0008-0000-0200-000029000000}"/>
              </a:ext>
            </a:extLst>
          </xdr:cNvPr>
          <xdr:cNvGraphicFramePr>
            <a:graphicFrameLocks/>
          </xdr:cNvGraphicFramePr>
        </xdr:nvGraphicFramePr>
        <xdr:xfrm>
          <a:off x="11658600" y="3657600"/>
          <a:ext cx="1478611" cy="1478567"/>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6</xdr:col>
      <xdr:colOff>270759</xdr:colOff>
      <xdr:row>26</xdr:row>
      <xdr:rowOff>118110</xdr:rowOff>
    </xdr:from>
    <xdr:to>
      <xdr:col>9</xdr:col>
      <xdr:colOff>125979</xdr:colOff>
      <xdr:row>28</xdr:row>
      <xdr:rowOff>87630</xdr:rowOff>
    </xdr:to>
    <xdr:sp macro="" textlink="Processing!N17">
      <xdr:nvSpPr>
        <xdr:cNvPr id="42" name="TextBox 41">
          <a:extLst>
            <a:ext uri="{FF2B5EF4-FFF2-40B4-BE49-F238E27FC236}">
              <a16:creationId xmlns:a16="http://schemas.microsoft.com/office/drawing/2014/main" id="{00000000-0008-0000-0200-00002A000000}"/>
            </a:ext>
          </a:extLst>
        </xdr:cNvPr>
        <xdr:cNvSpPr txBox="1"/>
      </xdr:nvSpPr>
      <xdr:spPr>
        <a:xfrm>
          <a:off x="3928359" y="487299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D21D533-8C1A-44DC-8B8E-DD056D2BF49C}" type="TxLink">
            <a:rPr lang="en-US" sz="1200" b="1" i="0" u="none" strike="noStrike">
              <a:solidFill>
                <a:srgbClr val="000000"/>
              </a:solidFill>
              <a:latin typeface="Aptos Narrow"/>
              <a:ea typeface="+mn-ea"/>
              <a:cs typeface="+mn-cs"/>
            </a:rPr>
            <a:pPr marL="0" indent="0" algn="ctr"/>
            <a:t>Roadmap</a:t>
          </a:fld>
          <a:endParaRPr lang="ru-RU" sz="1200" b="1" i="0" u="none" strike="noStrike">
            <a:solidFill>
              <a:srgbClr val="000000"/>
            </a:solidFill>
            <a:latin typeface="Aptos Narrow"/>
            <a:ea typeface="+mn-ea"/>
            <a:cs typeface="+mn-cs"/>
          </a:endParaRPr>
        </a:p>
      </xdr:txBody>
    </xdr:sp>
    <xdr:clientData/>
  </xdr:twoCellAnchor>
  <xdr:twoCellAnchor>
    <xdr:from>
      <xdr:col>6</xdr:col>
      <xdr:colOff>182880</xdr:colOff>
      <xdr:row>33</xdr:row>
      <xdr:rowOff>106680</xdr:rowOff>
    </xdr:from>
    <xdr:to>
      <xdr:col>6</xdr:col>
      <xdr:colOff>365760</xdr:colOff>
      <xdr:row>34</xdr:row>
      <xdr:rowOff>152400</xdr:rowOff>
    </xdr:to>
    <xdr:sp macro="" textlink="">
      <xdr:nvSpPr>
        <xdr:cNvPr id="43" name="Arrow: Up 42">
          <a:extLst>
            <a:ext uri="{FF2B5EF4-FFF2-40B4-BE49-F238E27FC236}">
              <a16:creationId xmlns:a16="http://schemas.microsoft.com/office/drawing/2014/main" id="{00000000-0008-0000-0200-00002B000000}"/>
            </a:ext>
          </a:extLst>
        </xdr:cNvPr>
        <xdr:cNvSpPr/>
      </xdr:nvSpPr>
      <xdr:spPr>
        <a:xfrm>
          <a:off x="3840480" y="6141720"/>
          <a:ext cx="182880" cy="228600"/>
        </a:xfrm>
        <a:prstGeom prst="upArrow">
          <a:avLst/>
        </a:prstGeom>
        <a:solidFill>
          <a:srgbClr val="00C5A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xdr:col>
      <xdr:colOff>22860</xdr:colOff>
      <xdr:row>33</xdr:row>
      <xdr:rowOff>22860</xdr:rowOff>
    </xdr:from>
    <xdr:to>
      <xdr:col>6</xdr:col>
      <xdr:colOff>541020</xdr:colOff>
      <xdr:row>33</xdr:row>
      <xdr:rowOff>68579</xdr:rowOff>
    </xdr:to>
    <xdr:sp macro="" textlink="">
      <xdr:nvSpPr>
        <xdr:cNvPr id="44" name="Rectangle 43">
          <a:extLst>
            <a:ext uri="{FF2B5EF4-FFF2-40B4-BE49-F238E27FC236}">
              <a16:creationId xmlns:a16="http://schemas.microsoft.com/office/drawing/2014/main" id="{00000000-0008-0000-0200-00002C000000}"/>
            </a:ext>
          </a:extLst>
        </xdr:cNvPr>
        <xdr:cNvSpPr/>
      </xdr:nvSpPr>
      <xdr:spPr>
        <a:xfrm>
          <a:off x="3680460" y="6057900"/>
          <a:ext cx="518160" cy="45719"/>
        </a:xfrm>
        <a:prstGeom prst="rect">
          <a:avLst/>
        </a:prstGeom>
        <a:solidFill>
          <a:srgbClr val="00C5A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45720</xdr:colOff>
      <xdr:row>31</xdr:row>
      <xdr:rowOff>15240</xdr:rowOff>
    </xdr:from>
    <xdr:to>
      <xdr:col>9</xdr:col>
      <xdr:colOff>228600</xdr:colOff>
      <xdr:row>32</xdr:row>
      <xdr:rowOff>60960</xdr:rowOff>
    </xdr:to>
    <xdr:sp macro="" textlink="">
      <xdr:nvSpPr>
        <xdr:cNvPr id="45" name="Arrow: Up 44">
          <a:extLst>
            <a:ext uri="{FF2B5EF4-FFF2-40B4-BE49-F238E27FC236}">
              <a16:creationId xmlns:a16="http://schemas.microsoft.com/office/drawing/2014/main" id="{00000000-0008-0000-0200-00002D000000}"/>
            </a:ext>
          </a:extLst>
        </xdr:cNvPr>
        <xdr:cNvSpPr/>
      </xdr:nvSpPr>
      <xdr:spPr>
        <a:xfrm>
          <a:off x="5532120" y="5684520"/>
          <a:ext cx="182880" cy="228600"/>
        </a:xfrm>
        <a:prstGeom prst="upArrow">
          <a:avLst/>
        </a:prstGeom>
        <a:solidFill>
          <a:srgbClr val="008E7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8</xdr:col>
      <xdr:colOff>487680</xdr:colOff>
      <xdr:row>32</xdr:row>
      <xdr:rowOff>121920</xdr:rowOff>
    </xdr:from>
    <xdr:to>
      <xdr:col>9</xdr:col>
      <xdr:colOff>396240</xdr:colOff>
      <xdr:row>32</xdr:row>
      <xdr:rowOff>167639</xdr:rowOff>
    </xdr:to>
    <xdr:sp macro="" textlink="">
      <xdr:nvSpPr>
        <xdr:cNvPr id="46" name="Rectangle 45">
          <a:extLst>
            <a:ext uri="{FF2B5EF4-FFF2-40B4-BE49-F238E27FC236}">
              <a16:creationId xmlns:a16="http://schemas.microsoft.com/office/drawing/2014/main" id="{00000000-0008-0000-0200-00002E000000}"/>
            </a:ext>
          </a:extLst>
        </xdr:cNvPr>
        <xdr:cNvSpPr/>
      </xdr:nvSpPr>
      <xdr:spPr>
        <a:xfrm>
          <a:off x="5364480" y="5974080"/>
          <a:ext cx="518160" cy="45719"/>
        </a:xfrm>
        <a:prstGeom prst="rect">
          <a:avLst/>
        </a:prstGeom>
        <a:solidFill>
          <a:srgbClr val="008E7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5</xdr:col>
      <xdr:colOff>522219</xdr:colOff>
      <xdr:row>34</xdr:row>
      <xdr:rowOff>34290</xdr:rowOff>
    </xdr:from>
    <xdr:to>
      <xdr:col>7</xdr:col>
      <xdr:colOff>548640</xdr:colOff>
      <xdr:row>37</xdr:row>
      <xdr:rowOff>160020</xdr:rowOff>
    </xdr:to>
    <xdr:sp macro="" textlink="Processing!$O$17">
      <xdr:nvSpPr>
        <xdr:cNvPr id="47" name="TextBox 46">
          <a:extLst>
            <a:ext uri="{FF2B5EF4-FFF2-40B4-BE49-F238E27FC236}">
              <a16:creationId xmlns:a16="http://schemas.microsoft.com/office/drawing/2014/main" id="{00000000-0008-0000-0200-00002F000000}"/>
            </a:ext>
          </a:extLst>
        </xdr:cNvPr>
        <xdr:cNvSpPr txBox="1"/>
      </xdr:nvSpPr>
      <xdr:spPr>
        <a:xfrm>
          <a:off x="3570219" y="6252210"/>
          <a:ext cx="1245621" cy="674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5677D31-26B6-4F2A-AFB9-9F1632E3A67F}" type="TxLink">
            <a:rPr lang="en-US" sz="1100" b="0" i="0" u="none" strike="noStrike">
              <a:solidFill>
                <a:srgbClr val="000000"/>
              </a:solidFill>
              <a:latin typeface="Aptos Narrow"/>
              <a:ea typeface="+mn-ea"/>
              <a:cs typeface="+mn-cs"/>
            </a:rPr>
            <a:pPr marL="0" indent="0" algn="l"/>
            <a:t>Project Plan Starting Point</a:t>
          </a:fld>
          <a:endParaRPr lang="ru-RU" sz="1200" b="1" i="0" u="none" strike="noStrike">
            <a:solidFill>
              <a:srgbClr val="000000"/>
            </a:solidFill>
            <a:latin typeface="Aptos Narrow"/>
            <a:ea typeface="+mn-ea"/>
            <a:cs typeface="+mn-cs"/>
          </a:endParaRPr>
        </a:p>
      </xdr:txBody>
    </xdr:sp>
    <xdr:clientData/>
  </xdr:twoCellAnchor>
  <xdr:twoCellAnchor>
    <xdr:from>
      <xdr:col>7</xdr:col>
      <xdr:colOff>484119</xdr:colOff>
      <xdr:row>28</xdr:row>
      <xdr:rowOff>19050</xdr:rowOff>
    </xdr:from>
    <xdr:to>
      <xdr:col>9</xdr:col>
      <xdr:colOff>510540</xdr:colOff>
      <xdr:row>31</xdr:row>
      <xdr:rowOff>144780</xdr:rowOff>
    </xdr:to>
    <xdr:sp macro="" textlink="Processing!$O$30">
      <xdr:nvSpPr>
        <xdr:cNvPr id="48" name="TextBox 47">
          <a:extLst>
            <a:ext uri="{FF2B5EF4-FFF2-40B4-BE49-F238E27FC236}">
              <a16:creationId xmlns:a16="http://schemas.microsoft.com/office/drawing/2014/main" id="{00000000-0008-0000-0200-000030000000}"/>
            </a:ext>
          </a:extLst>
        </xdr:cNvPr>
        <xdr:cNvSpPr txBox="1"/>
      </xdr:nvSpPr>
      <xdr:spPr>
        <a:xfrm>
          <a:off x="4751319" y="5139690"/>
          <a:ext cx="1245621" cy="6743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0F7DE63-615A-4FBD-8BAD-D9AFFE0F9A4A}" type="TxLink">
            <a:rPr lang="en-US" sz="1100" b="0" i="0" u="none" strike="noStrike">
              <a:solidFill>
                <a:srgbClr val="000000"/>
              </a:solidFill>
              <a:latin typeface="Aptos Narrow"/>
              <a:ea typeface="+mn-ea"/>
              <a:cs typeface="+mn-cs"/>
            </a:rPr>
            <a:pPr marL="0" indent="0" algn="r"/>
            <a:t>Scaling Up the Next Cycle</a:t>
          </a:fld>
          <a:endParaRPr lang="ru-RU" sz="1200" b="0" i="0" u="none" strike="noStrike">
            <a:solidFill>
              <a:srgbClr val="000000"/>
            </a:solidFill>
            <a:latin typeface="Aptos Narrow"/>
            <a:ea typeface="+mn-ea"/>
            <a:cs typeface="+mn-cs"/>
          </a:endParaRPr>
        </a:p>
      </xdr:txBody>
    </xdr:sp>
    <xdr:clientData/>
  </xdr:twoCellAnchor>
  <xdr:twoCellAnchor>
    <xdr:from>
      <xdr:col>8</xdr:col>
      <xdr:colOff>315781</xdr:colOff>
      <xdr:row>26</xdr:row>
      <xdr:rowOff>152726</xdr:rowOff>
    </xdr:from>
    <xdr:to>
      <xdr:col>9</xdr:col>
      <xdr:colOff>556957</xdr:colOff>
      <xdr:row>28</xdr:row>
      <xdr:rowOff>133025</xdr:rowOff>
    </xdr:to>
    <xdr:sp macro="" textlink="Processing!R17">
      <xdr:nvSpPr>
        <xdr:cNvPr id="49" name="TextBox 48">
          <a:extLst>
            <a:ext uri="{FF2B5EF4-FFF2-40B4-BE49-F238E27FC236}">
              <a16:creationId xmlns:a16="http://schemas.microsoft.com/office/drawing/2014/main" id="{00000000-0008-0000-0200-000031000000}"/>
            </a:ext>
          </a:extLst>
        </xdr:cNvPr>
        <xdr:cNvSpPr txBox="1"/>
      </xdr:nvSpPr>
      <xdr:spPr>
        <a:xfrm>
          <a:off x="5192581" y="4907606"/>
          <a:ext cx="850776" cy="3460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8447F7-F3D0-49B0-951D-1EE78476A9EB}" type="TxLink">
            <a:rPr lang="en-US" sz="2000" b="0" i="0" u="none" strike="noStrike">
              <a:solidFill>
                <a:srgbClr val="000000"/>
              </a:solidFill>
              <a:latin typeface="Aptos Narrow"/>
              <a:ea typeface="+mn-ea"/>
              <a:cs typeface="+mn-cs"/>
            </a:rPr>
            <a:pPr marL="0" indent="0" algn="ctr"/>
            <a:t>83%</a:t>
          </a:fld>
          <a:endParaRPr lang="ru-RU" sz="2400" b="0" i="0" u="none" strike="noStrike">
            <a:solidFill>
              <a:srgbClr val="000000"/>
            </a:solidFill>
            <a:latin typeface="Aptos Narrow"/>
            <a:ea typeface="+mn-ea"/>
            <a:cs typeface="+mn-cs"/>
          </a:endParaRPr>
        </a:p>
      </xdr:txBody>
    </xdr:sp>
    <xdr:clientData/>
  </xdr:twoCellAnchor>
  <xdr:twoCellAnchor>
    <xdr:from>
      <xdr:col>5</xdr:col>
      <xdr:colOff>381000</xdr:colOff>
      <xdr:row>3</xdr:row>
      <xdr:rowOff>152400</xdr:rowOff>
    </xdr:from>
    <xdr:to>
      <xdr:col>9</xdr:col>
      <xdr:colOff>45720</xdr:colOff>
      <xdr:row>9</xdr:row>
      <xdr:rowOff>60960</xdr:rowOff>
    </xdr:to>
    <xdr:graphicFrame macro="">
      <xdr:nvGraphicFramePr>
        <xdr:cNvPr id="50" name="Chart 49">
          <a:extLst>
            <a:ext uri="{FF2B5EF4-FFF2-40B4-BE49-F238E27FC236}">
              <a16:creationId xmlns:a16="http://schemas.microsoft.com/office/drawing/2014/main" id="{00000000-0008-0000-02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281940</xdr:colOff>
      <xdr:row>3</xdr:row>
      <xdr:rowOff>114300</xdr:rowOff>
    </xdr:from>
    <xdr:to>
      <xdr:col>19</xdr:col>
      <xdr:colOff>457200</xdr:colOff>
      <xdr:row>9</xdr:row>
      <xdr:rowOff>22860</xdr:rowOff>
    </xdr:to>
    <xdr:graphicFrame macro="">
      <xdr:nvGraphicFramePr>
        <xdr:cNvPr id="51" name="Chart 50">
          <a:extLst>
            <a:ext uri="{FF2B5EF4-FFF2-40B4-BE49-F238E27FC236}">
              <a16:creationId xmlns:a16="http://schemas.microsoft.com/office/drawing/2014/main" id="{00000000-0008-0000-02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182880</xdr:colOff>
      <xdr:row>2</xdr:row>
      <xdr:rowOff>85782</xdr:rowOff>
    </xdr:from>
    <xdr:to>
      <xdr:col>12</xdr:col>
      <xdr:colOff>365760</xdr:colOff>
      <xdr:row>9</xdr:row>
      <xdr:rowOff>17762</xdr:rowOff>
    </xdr:to>
    <xdr:grpSp>
      <xdr:nvGrpSpPr>
        <xdr:cNvPr id="52" name="Group 51">
          <a:extLst>
            <a:ext uri="{FF2B5EF4-FFF2-40B4-BE49-F238E27FC236}">
              <a16:creationId xmlns:a16="http://schemas.microsoft.com/office/drawing/2014/main" id="{00000000-0008-0000-0200-000034000000}"/>
            </a:ext>
          </a:extLst>
        </xdr:cNvPr>
        <xdr:cNvGrpSpPr/>
      </xdr:nvGrpSpPr>
      <xdr:grpSpPr>
        <a:xfrm>
          <a:off x="5528086" y="466782"/>
          <a:ext cx="1964615" cy="1265480"/>
          <a:chOff x="5536546" y="337242"/>
          <a:chExt cx="2011680" cy="1212140"/>
        </a:xfrm>
        <a:effectLst>
          <a:outerShdw blurRad="50800" dist="38100" dir="2700000" algn="tl" rotWithShape="0">
            <a:prstClr val="black">
              <a:alpha val="40000"/>
            </a:prstClr>
          </a:outerShdw>
        </a:effectLst>
      </xdr:grpSpPr>
      <xdr:graphicFrame macro="">
        <xdr:nvGraphicFramePr>
          <xdr:cNvPr id="53" name="Chart 52">
            <a:extLst>
              <a:ext uri="{FF2B5EF4-FFF2-40B4-BE49-F238E27FC236}">
                <a16:creationId xmlns:a16="http://schemas.microsoft.com/office/drawing/2014/main" id="{00000000-0008-0000-0200-000035000000}"/>
              </a:ext>
            </a:extLst>
          </xdr:cNvPr>
          <xdr:cNvGraphicFramePr>
            <a:graphicFrameLocks/>
          </xdr:cNvGraphicFramePr>
        </xdr:nvGraphicFramePr>
        <xdr:xfrm>
          <a:off x="5708254" y="500299"/>
          <a:ext cx="1123692" cy="967504"/>
        </xdr:xfrm>
        <a:graphic>
          <a:graphicData uri="http://schemas.openxmlformats.org/drawingml/2006/chart">
            <c:chart xmlns:c="http://schemas.openxmlformats.org/drawingml/2006/chart" xmlns:r="http://schemas.openxmlformats.org/officeDocument/2006/relationships" r:id="rId16"/>
          </a:graphicData>
        </a:graphic>
      </xdr:graphicFrame>
      <xdr:sp macro="" textlink="">
        <xdr:nvSpPr>
          <xdr:cNvPr id="54" name="Freeform: Shape 53">
            <a:extLst>
              <a:ext uri="{FF2B5EF4-FFF2-40B4-BE49-F238E27FC236}">
                <a16:creationId xmlns:a16="http://schemas.microsoft.com/office/drawing/2014/main" id="{00000000-0008-0000-0200-000036000000}"/>
              </a:ext>
            </a:extLst>
          </xdr:cNvPr>
          <xdr:cNvSpPr/>
        </xdr:nvSpPr>
        <xdr:spPr>
          <a:xfrm>
            <a:off x="5536546" y="337242"/>
            <a:ext cx="2011680" cy="1212140"/>
          </a:xfrm>
          <a:custGeom>
            <a:avLst/>
            <a:gdLst>
              <a:gd name="connsiteX0" fmla="*/ 657560 w 2011680"/>
              <a:gd name="connsiteY0" fmla="*/ 841353 h 1188720"/>
              <a:gd name="connsiteX1" fmla="*/ 642040 w 2011680"/>
              <a:gd name="connsiteY1" fmla="*/ 878577 h 1188720"/>
              <a:gd name="connsiteX2" fmla="*/ 685885 w 2011680"/>
              <a:gd name="connsiteY2" fmla="*/ 945175 h 1188720"/>
              <a:gd name="connsiteX3" fmla="*/ 700804 w 2011680"/>
              <a:gd name="connsiteY3" fmla="*/ 960283 h 1188720"/>
              <a:gd name="connsiteX4" fmla="*/ 706780 w 2011680"/>
              <a:gd name="connsiteY4" fmla="*/ 961661 h 1188720"/>
              <a:gd name="connsiteX5" fmla="*/ 706780 w 2011680"/>
              <a:gd name="connsiteY5" fmla="*/ 962131 h 1188720"/>
              <a:gd name="connsiteX6" fmla="*/ 716024 w 2011680"/>
              <a:gd name="connsiteY6" fmla="*/ 962131 h 1188720"/>
              <a:gd name="connsiteX7" fmla="*/ 737481 w 2011680"/>
              <a:gd name="connsiteY7" fmla="*/ 962131 h 1188720"/>
              <a:gd name="connsiteX8" fmla="*/ 737556 w 2011680"/>
              <a:gd name="connsiteY8" fmla="*/ 962131 h 1188720"/>
              <a:gd name="connsiteX9" fmla="*/ 758984 w 2011680"/>
              <a:gd name="connsiteY9" fmla="*/ 962131 h 1188720"/>
              <a:gd name="connsiteX10" fmla="*/ 759013 w 2011680"/>
              <a:gd name="connsiteY10" fmla="*/ 962131 h 1188720"/>
              <a:gd name="connsiteX11" fmla="*/ 789153 w 2011680"/>
              <a:gd name="connsiteY11" fmla="*/ 945175 h 1188720"/>
              <a:gd name="connsiteX12" fmla="*/ 832997 w 2011680"/>
              <a:gd name="connsiteY12" fmla="*/ 878577 h 1188720"/>
              <a:gd name="connsiteX13" fmla="*/ 817477 w 2011680"/>
              <a:gd name="connsiteY13" fmla="*/ 841353 h 1188720"/>
              <a:gd name="connsiteX14" fmla="*/ 757722 w 2011680"/>
              <a:gd name="connsiteY14" fmla="*/ 841440 h 1188720"/>
              <a:gd name="connsiteX15" fmla="*/ 717316 w 2011680"/>
              <a:gd name="connsiteY15" fmla="*/ 841440 h 1188720"/>
              <a:gd name="connsiteX16" fmla="*/ 566764 w 2011680"/>
              <a:gd name="connsiteY16" fmla="*/ 705416 h 1188720"/>
              <a:gd name="connsiteX17" fmla="*/ 551244 w 2011680"/>
              <a:gd name="connsiteY17" fmla="*/ 742639 h 1188720"/>
              <a:gd name="connsiteX18" fmla="*/ 595089 w 2011680"/>
              <a:gd name="connsiteY18" fmla="*/ 809237 h 1188720"/>
              <a:gd name="connsiteX19" fmla="*/ 625228 w 2011680"/>
              <a:gd name="connsiteY19" fmla="*/ 826193 h 1188720"/>
              <a:gd name="connsiteX20" fmla="*/ 737481 w 2011680"/>
              <a:gd name="connsiteY20" fmla="*/ 826193 h 1188720"/>
              <a:gd name="connsiteX21" fmla="*/ 737481 w 2011680"/>
              <a:gd name="connsiteY21" fmla="*/ 826193 h 1188720"/>
              <a:gd name="connsiteX22" fmla="*/ 849734 w 2011680"/>
              <a:gd name="connsiteY22" fmla="*/ 826193 h 1188720"/>
              <a:gd name="connsiteX23" fmla="*/ 879874 w 2011680"/>
              <a:gd name="connsiteY23" fmla="*/ 809237 h 1188720"/>
              <a:gd name="connsiteX24" fmla="*/ 923719 w 2011680"/>
              <a:gd name="connsiteY24" fmla="*/ 742639 h 1188720"/>
              <a:gd name="connsiteX25" fmla="*/ 908198 w 2011680"/>
              <a:gd name="connsiteY25" fmla="*/ 705416 h 1188720"/>
              <a:gd name="connsiteX26" fmla="*/ 737481 w 2011680"/>
              <a:gd name="connsiteY26" fmla="*/ 705664 h 1188720"/>
              <a:gd name="connsiteX27" fmla="*/ 479074 w 2011680"/>
              <a:gd name="connsiteY27" fmla="*/ 569478 h 1188720"/>
              <a:gd name="connsiteX28" fmla="*/ 463554 w 2011680"/>
              <a:gd name="connsiteY28" fmla="*/ 606701 h 1188720"/>
              <a:gd name="connsiteX29" fmla="*/ 507399 w 2011680"/>
              <a:gd name="connsiteY29" fmla="*/ 673300 h 1188720"/>
              <a:gd name="connsiteX30" fmla="*/ 537539 w 2011680"/>
              <a:gd name="connsiteY30" fmla="*/ 690256 h 1188720"/>
              <a:gd name="connsiteX31" fmla="*/ 596141 w 2011680"/>
              <a:gd name="connsiteY31" fmla="*/ 690256 h 1188720"/>
              <a:gd name="connsiteX32" fmla="*/ 737481 w 2011680"/>
              <a:gd name="connsiteY32" fmla="*/ 690256 h 1188720"/>
              <a:gd name="connsiteX33" fmla="*/ 738881 w 2011680"/>
              <a:gd name="connsiteY33" fmla="*/ 690256 h 1188720"/>
              <a:gd name="connsiteX34" fmla="*/ 936827 w 2011680"/>
              <a:gd name="connsiteY34" fmla="*/ 690256 h 1188720"/>
              <a:gd name="connsiteX35" fmla="*/ 938823 w 2011680"/>
              <a:gd name="connsiteY35" fmla="*/ 690256 h 1188720"/>
              <a:gd name="connsiteX36" fmla="*/ 968963 w 2011680"/>
              <a:gd name="connsiteY36" fmla="*/ 673300 h 1188720"/>
              <a:gd name="connsiteX37" fmla="*/ 1012808 w 2011680"/>
              <a:gd name="connsiteY37" fmla="*/ 606701 h 1188720"/>
              <a:gd name="connsiteX38" fmla="*/ 997287 w 2011680"/>
              <a:gd name="connsiteY38" fmla="*/ 569478 h 1188720"/>
              <a:gd name="connsiteX39" fmla="*/ 936827 w 2011680"/>
              <a:gd name="connsiteY39" fmla="*/ 569566 h 1188720"/>
              <a:gd name="connsiteX40" fmla="*/ 936827 w 2011680"/>
              <a:gd name="connsiteY40" fmla="*/ 569565 h 1188720"/>
              <a:gd name="connsiteX41" fmla="*/ 596141 w 2011680"/>
              <a:gd name="connsiteY41" fmla="*/ 569565 h 1188720"/>
              <a:gd name="connsiteX42" fmla="*/ 596141 w 2011680"/>
              <a:gd name="connsiteY42" fmla="*/ 569649 h 1188720"/>
              <a:gd name="connsiteX43" fmla="*/ 388175 w 2011680"/>
              <a:gd name="connsiteY43" fmla="*/ 433541 h 1188720"/>
              <a:gd name="connsiteX44" fmla="*/ 372655 w 2011680"/>
              <a:gd name="connsiteY44" fmla="*/ 470764 h 1188720"/>
              <a:gd name="connsiteX45" fmla="*/ 416500 w 2011680"/>
              <a:gd name="connsiteY45" fmla="*/ 537362 h 1188720"/>
              <a:gd name="connsiteX46" fmla="*/ 446639 w 2011680"/>
              <a:gd name="connsiteY46" fmla="*/ 554318 h 1188720"/>
              <a:gd name="connsiteX47" fmla="*/ 596141 w 2011680"/>
              <a:gd name="connsiteY47" fmla="*/ 554318 h 1188720"/>
              <a:gd name="connsiteX48" fmla="*/ 708388 w 2011680"/>
              <a:gd name="connsiteY48" fmla="*/ 554318 h 1188720"/>
              <a:gd name="connsiteX49" fmla="*/ 768277 w 2011680"/>
              <a:gd name="connsiteY49" fmla="*/ 554318 h 1188720"/>
              <a:gd name="connsiteX50" fmla="*/ 936827 w 2011680"/>
              <a:gd name="connsiteY50" fmla="*/ 554318 h 1188720"/>
              <a:gd name="connsiteX51" fmla="*/ 1030026 w 2011680"/>
              <a:gd name="connsiteY51" fmla="*/ 554318 h 1188720"/>
              <a:gd name="connsiteX52" fmla="*/ 1060165 w 2011680"/>
              <a:gd name="connsiteY52" fmla="*/ 537362 h 1188720"/>
              <a:gd name="connsiteX53" fmla="*/ 1104010 w 2011680"/>
              <a:gd name="connsiteY53" fmla="*/ 470764 h 1188720"/>
              <a:gd name="connsiteX54" fmla="*/ 1088490 w 2011680"/>
              <a:gd name="connsiteY54" fmla="*/ 433541 h 1188720"/>
              <a:gd name="connsiteX55" fmla="*/ 936827 w 2011680"/>
              <a:gd name="connsiteY55" fmla="*/ 433761 h 1188720"/>
              <a:gd name="connsiteX56" fmla="*/ 936827 w 2011680"/>
              <a:gd name="connsiteY56" fmla="*/ 433628 h 1188720"/>
              <a:gd name="connsiteX57" fmla="*/ 596141 w 2011680"/>
              <a:gd name="connsiteY57" fmla="*/ 433628 h 1188720"/>
              <a:gd name="connsiteX58" fmla="*/ 596141 w 2011680"/>
              <a:gd name="connsiteY58" fmla="*/ 433843 h 1188720"/>
              <a:gd name="connsiteX59" fmla="*/ 298603 w 2011680"/>
              <a:gd name="connsiteY59" fmla="*/ 297603 h 1188720"/>
              <a:gd name="connsiteX60" fmla="*/ 283083 w 2011680"/>
              <a:gd name="connsiteY60" fmla="*/ 334826 h 1188720"/>
              <a:gd name="connsiteX61" fmla="*/ 326928 w 2011680"/>
              <a:gd name="connsiteY61" fmla="*/ 401425 h 1188720"/>
              <a:gd name="connsiteX62" fmla="*/ 357067 w 2011680"/>
              <a:gd name="connsiteY62" fmla="*/ 418381 h 1188720"/>
              <a:gd name="connsiteX63" fmla="*/ 618816 w 2011680"/>
              <a:gd name="connsiteY63" fmla="*/ 418381 h 1188720"/>
              <a:gd name="connsiteX64" fmla="*/ 618816 w 2011680"/>
              <a:gd name="connsiteY64" fmla="*/ 418381 h 1188720"/>
              <a:gd name="connsiteX65" fmla="*/ 857560 w 2011680"/>
              <a:gd name="connsiteY65" fmla="*/ 418381 h 1188720"/>
              <a:gd name="connsiteX66" fmla="*/ 857560 w 2011680"/>
              <a:gd name="connsiteY66" fmla="*/ 418381 h 1188720"/>
              <a:gd name="connsiteX67" fmla="*/ 1119308 w 2011680"/>
              <a:gd name="connsiteY67" fmla="*/ 418381 h 1188720"/>
              <a:gd name="connsiteX68" fmla="*/ 1149448 w 2011680"/>
              <a:gd name="connsiteY68" fmla="*/ 401425 h 1188720"/>
              <a:gd name="connsiteX69" fmla="*/ 1193293 w 2011680"/>
              <a:gd name="connsiteY69" fmla="*/ 334826 h 1188720"/>
              <a:gd name="connsiteX70" fmla="*/ 1177772 w 2011680"/>
              <a:gd name="connsiteY70" fmla="*/ 297603 h 1188720"/>
              <a:gd name="connsiteX71" fmla="*/ 936827 w 2011680"/>
              <a:gd name="connsiteY71" fmla="*/ 297954 h 1188720"/>
              <a:gd name="connsiteX72" fmla="*/ 936827 w 2011680"/>
              <a:gd name="connsiteY72" fmla="*/ 297690 h 1188720"/>
              <a:gd name="connsiteX73" fmla="*/ 596141 w 2011680"/>
              <a:gd name="connsiteY73" fmla="*/ 297690 h 1188720"/>
              <a:gd name="connsiteX74" fmla="*/ 596141 w 2011680"/>
              <a:gd name="connsiteY74" fmla="*/ 298036 h 1188720"/>
              <a:gd name="connsiteX75" fmla="*/ 198124 w 2011680"/>
              <a:gd name="connsiteY75" fmla="*/ 0 h 1188720"/>
              <a:gd name="connsiteX76" fmla="*/ 1813556 w 2011680"/>
              <a:gd name="connsiteY76" fmla="*/ 0 h 1188720"/>
              <a:gd name="connsiteX77" fmla="*/ 2011680 w 2011680"/>
              <a:gd name="connsiteY77" fmla="*/ 198124 h 1188720"/>
              <a:gd name="connsiteX78" fmla="*/ 2011680 w 2011680"/>
              <a:gd name="connsiteY78" fmla="*/ 990596 h 1188720"/>
              <a:gd name="connsiteX79" fmla="*/ 1813556 w 2011680"/>
              <a:gd name="connsiteY79" fmla="*/ 1188720 h 1188720"/>
              <a:gd name="connsiteX80" fmla="*/ 198124 w 2011680"/>
              <a:gd name="connsiteY80" fmla="*/ 1188720 h 1188720"/>
              <a:gd name="connsiteX81" fmla="*/ 0 w 2011680"/>
              <a:gd name="connsiteY81" fmla="*/ 990596 h 1188720"/>
              <a:gd name="connsiteX82" fmla="*/ 0 w 2011680"/>
              <a:gd name="connsiteY82" fmla="*/ 198124 h 1188720"/>
              <a:gd name="connsiteX83" fmla="*/ 198124 w 2011680"/>
              <a:gd name="connsiteY83" fmla="*/ 0 h 11887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Lst>
            <a:rect l="l" t="t" r="r" b="b"/>
            <a:pathLst>
              <a:path w="2011680" h="1188720">
                <a:moveTo>
                  <a:pt x="657560" y="841353"/>
                </a:moveTo>
                <a:cubicBezTo>
                  <a:pt x="645820" y="841431"/>
                  <a:pt x="628478" y="855700"/>
                  <a:pt x="642040" y="878577"/>
                </a:cubicBezTo>
                <a:lnTo>
                  <a:pt x="685885" y="945175"/>
                </a:lnTo>
                <a:cubicBezTo>
                  <a:pt x="691611" y="954093"/>
                  <a:pt x="696182" y="958293"/>
                  <a:pt x="700804" y="960283"/>
                </a:cubicBezTo>
                <a:lnTo>
                  <a:pt x="706780" y="961661"/>
                </a:lnTo>
                <a:lnTo>
                  <a:pt x="706780" y="962131"/>
                </a:lnTo>
                <a:lnTo>
                  <a:pt x="716024" y="962131"/>
                </a:lnTo>
                <a:lnTo>
                  <a:pt x="737481" y="962131"/>
                </a:lnTo>
                <a:lnTo>
                  <a:pt x="737556" y="962131"/>
                </a:lnTo>
                <a:lnTo>
                  <a:pt x="758984" y="962131"/>
                </a:lnTo>
                <a:lnTo>
                  <a:pt x="759013" y="962131"/>
                </a:lnTo>
                <a:cubicBezTo>
                  <a:pt x="770867" y="961976"/>
                  <a:pt x="777700" y="963011"/>
                  <a:pt x="789153" y="945175"/>
                </a:cubicBezTo>
                <a:lnTo>
                  <a:pt x="832997" y="878577"/>
                </a:lnTo>
                <a:cubicBezTo>
                  <a:pt x="846559" y="855700"/>
                  <a:pt x="829217" y="841431"/>
                  <a:pt x="817477" y="841353"/>
                </a:cubicBezTo>
                <a:lnTo>
                  <a:pt x="757722" y="841440"/>
                </a:lnTo>
                <a:lnTo>
                  <a:pt x="717316" y="841440"/>
                </a:lnTo>
                <a:close/>
                <a:moveTo>
                  <a:pt x="566764" y="705416"/>
                </a:moveTo>
                <a:cubicBezTo>
                  <a:pt x="555024" y="705493"/>
                  <a:pt x="537682" y="719762"/>
                  <a:pt x="551244" y="742639"/>
                </a:cubicBezTo>
                <a:lnTo>
                  <a:pt x="595089" y="809237"/>
                </a:lnTo>
                <a:cubicBezTo>
                  <a:pt x="606541" y="827074"/>
                  <a:pt x="613375" y="826038"/>
                  <a:pt x="625228" y="826193"/>
                </a:cubicBezTo>
                <a:lnTo>
                  <a:pt x="737481" y="826193"/>
                </a:lnTo>
                <a:lnTo>
                  <a:pt x="737481" y="826193"/>
                </a:lnTo>
                <a:lnTo>
                  <a:pt x="849734" y="826193"/>
                </a:lnTo>
                <a:cubicBezTo>
                  <a:pt x="861588" y="826038"/>
                  <a:pt x="868422" y="827074"/>
                  <a:pt x="879874" y="809237"/>
                </a:cubicBezTo>
                <a:lnTo>
                  <a:pt x="923719" y="742639"/>
                </a:lnTo>
                <a:cubicBezTo>
                  <a:pt x="937280" y="719762"/>
                  <a:pt x="919939" y="705493"/>
                  <a:pt x="908198" y="705416"/>
                </a:cubicBezTo>
                <a:lnTo>
                  <a:pt x="737481" y="705664"/>
                </a:lnTo>
                <a:close/>
                <a:moveTo>
                  <a:pt x="479074" y="569478"/>
                </a:moveTo>
                <a:cubicBezTo>
                  <a:pt x="467334" y="569556"/>
                  <a:pt x="449992" y="583825"/>
                  <a:pt x="463554" y="606701"/>
                </a:cubicBezTo>
                <a:lnTo>
                  <a:pt x="507399" y="673300"/>
                </a:lnTo>
                <a:cubicBezTo>
                  <a:pt x="518851" y="691136"/>
                  <a:pt x="525685" y="690101"/>
                  <a:pt x="537539" y="690256"/>
                </a:cubicBezTo>
                <a:lnTo>
                  <a:pt x="596141" y="690256"/>
                </a:lnTo>
                <a:lnTo>
                  <a:pt x="737481" y="690256"/>
                </a:lnTo>
                <a:lnTo>
                  <a:pt x="738881" y="690256"/>
                </a:lnTo>
                <a:lnTo>
                  <a:pt x="936827" y="690256"/>
                </a:lnTo>
                <a:lnTo>
                  <a:pt x="938823" y="690256"/>
                </a:lnTo>
                <a:cubicBezTo>
                  <a:pt x="950677" y="690101"/>
                  <a:pt x="957511" y="691136"/>
                  <a:pt x="968963" y="673300"/>
                </a:cubicBezTo>
                <a:lnTo>
                  <a:pt x="1012808" y="606701"/>
                </a:lnTo>
                <a:cubicBezTo>
                  <a:pt x="1026370" y="583825"/>
                  <a:pt x="1009028" y="569556"/>
                  <a:pt x="997287" y="569478"/>
                </a:cubicBezTo>
                <a:lnTo>
                  <a:pt x="936827" y="569566"/>
                </a:lnTo>
                <a:lnTo>
                  <a:pt x="936827" y="569565"/>
                </a:lnTo>
                <a:lnTo>
                  <a:pt x="596141" y="569565"/>
                </a:lnTo>
                <a:lnTo>
                  <a:pt x="596141" y="569649"/>
                </a:lnTo>
                <a:close/>
                <a:moveTo>
                  <a:pt x="388175" y="433541"/>
                </a:moveTo>
                <a:cubicBezTo>
                  <a:pt x="376435" y="433618"/>
                  <a:pt x="359093" y="447887"/>
                  <a:pt x="372655" y="470764"/>
                </a:cubicBezTo>
                <a:lnTo>
                  <a:pt x="416500" y="537362"/>
                </a:lnTo>
                <a:cubicBezTo>
                  <a:pt x="427952" y="555198"/>
                  <a:pt x="434786" y="554163"/>
                  <a:pt x="446639" y="554318"/>
                </a:cubicBezTo>
                <a:lnTo>
                  <a:pt x="596141" y="554318"/>
                </a:lnTo>
                <a:lnTo>
                  <a:pt x="708388" y="554318"/>
                </a:lnTo>
                <a:lnTo>
                  <a:pt x="768277" y="554318"/>
                </a:lnTo>
                <a:lnTo>
                  <a:pt x="936827" y="554318"/>
                </a:lnTo>
                <a:lnTo>
                  <a:pt x="1030026" y="554318"/>
                </a:lnTo>
                <a:cubicBezTo>
                  <a:pt x="1041880" y="554163"/>
                  <a:pt x="1048713" y="555198"/>
                  <a:pt x="1060165" y="537362"/>
                </a:cubicBezTo>
                <a:lnTo>
                  <a:pt x="1104010" y="470764"/>
                </a:lnTo>
                <a:cubicBezTo>
                  <a:pt x="1117572" y="447887"/>
                  <a:pt x="1100230" y="433618"/>
                  <a:pt x="1088490" y="433541"/>
                </a:cubicBezTo>
                <a:lnTo>
                  <a:pt x="936827" y="433761"/>
                </a:lnTo>
                <a:lnTo>
                  <a:pt x="936827" y="433628"/>
                </a:lnTo>
                <a:lnTo>
                  <a:pt x="596141" y="433628"/>
                </a:lnTo>
                <a:lnTo>
                  <a:pt x="596141" y="433843"/>
                </a:lnTo>
                <a:close/>
                <a:moveTo>
                  <a:pt x="298603" y="297603"/>
                </a:moveTo>
                <a:cubicBezTo>
                  <a:pt x="286863" y="297681"/>
                  <a:pt x="269521" y="311949"/>
                  <a:pt x="283083" y="334826"/>
                </a:cubicBezTo>
                <a:lnTo>
                  <a:pt x="326928" y="401425"/>
                </a:lnTo>
                <a:cubicBezTo>
                  <a:pt x="338380" y="419261"/>
                  <a:pt x="345214" y="418226"/>
                  <a:pt x="357067" y="418381"/>
                </a:cubicBezTo>
                <a:lnTo>
                  <a:pt x="618816" y="418381"/>
                </a:lnTo>
                <a:lnTo>
                  <a:pt x="618816" y="418381"/>
                </a:lnTo>
                <a:lnTo>
                  <a:pt x="857560" y="418381"/>
                </a:lnTo>
                <a:lnTo>
                  <a:pt x="857560" y="418381"/>
                </a:lnTo>
                <a:lnTo>
                  <a:pt x="1119308" y="418381"/>
                </a:lnTo>
                <a:cubicBezTo>
                  <a:pt x="1131162" y="418226"/>
                  <a:pt x="1137996" y="419261"/>
                  <a:pt x="1149448" y="401425"/>
                </a:cubicBezTo>
                <a:lnTo>
                  <a:pt x="1193293" y="334826"/>
                </a:lnTo>
                <a:cubicBezTo>
                  <a:pt x="1206854" y="311949"/>
                  <a:pt x="1189513" y="297680"/>
                  <a:pt x="1177772" y="297603"/>
                </a:cubicBezTo>
                <a:lnTo>
                  <a:pt x="936827" y="297954"/>
                </a:lnTo>
                <a:lnTo>
                  <a:pt x="936827" y="297690"/>
                </a:lnTo>
                <a:lnTo>
                  <a:pt x="596141" y="297690"/>
                </a:lnTo>
                <a:lnTo>
                  <a:pt x="596141" y="298036"/>
                </a:lnTo>
                <a:close/>
                <a:moveTo>
                  <a:pt x="198124" y="0"/>
                </a:moveTo>
                <a:lnTo>
                  <a:pt x="1813556" y="0"/>
                </a:lnTo>
                <a:cubicBezTo>
                  <a:pt x="1922977" y="0"/>
                  <a:pt x="2011680" y="88703"/>
                  <a:pt x="2011680" y="198124"/>
                </a:cubicBezTo>
                <a:lnTo>
                  <a:pt x="2011680" y="990596"/>
                </a:lnTo>
                <a:cubicBezTo>
                  <a:pt x="2011680" y="1100017"/>
                  <a:pt x="1922977" y="1188720"/>
                  <a:pt x="1813556" y="1188720"/>
                </a:cubicBezTo>
                <a:lnTo>
                  <a:pt x="198124" y="1188720"/>
                </a:lnTo>
                <a:cubicBezTo>
                  <a:pt x="88703" y="1188720"/>
                  <a:pt x="0" y="1100017"/>
                  <a:pt x="0" y="990596"/>
                </a:cubicBezTo>
                <a:lnTo>
                  <a:pt x="0" y="198124"/>
                </a:lnTo>
                <a:cubicBezTo>
                  <a:pt x="0" y="88703"/>
                  <a:pt x="88703" y="0"/>
                  <a:pt x="198124" y="0"/>
                </a:cubicBezTo>
                <a:close/>
              </a:path>
            </a:pathLst>
          </a:custGeom>
          <a:gradFill>
            <a:gsLst>
              <a:gs pos="0">
                <a:srgbClr val="16C88C"/>
              </a:gs>
              <a:gs pos="100000">
                <a:srgbClr val="046A90"/>
              </a:gs>
            </a:gsLst>
            <a:lin ang="2700000" scaled="0"/>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noAutofit/>
          </a:bodyPr>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ru-RU" sz="1100"/>
          </a:p>
        </xdr:txBody>
      </xdr:sp>
    </xdr:grpSp>
    <xdr:clientData/>
  </xdr:twoCellAnchor>
  <xdr:twoCellAnchor>
    <xdr:from>
      <xdr:col>12</xdr:col>
      <xdr:colOff>545178</xdr:colOff>
      <xdr:row>3</xdr:row>
      <xdr:rowOff>91440</xdr:rowOff>
    </xdr:from>
    <xdr:to>
      <xdr:col>15</xdr:col>
      <xdr:colOff>290054</xdr:colOff>
      <xdr:row>8</xdr:row>
      <xdr:rowOff>151847</xdr:rowOff>
    </xdr:to>
    <xdr:grpSp>
      <xdr:nvGrpSpPr>
        <xdr:cNvPr id="55" name="Group 54">
          <a:extLst>
            <a:ext uri="{FF2B5EF4-FFF2-40B4-BE49-F238E27FC236}">
              <a16:creationId xmlns:a16="http://schemas.microsoft.com/office/drawing/2014/main" id="{00000000-0008-0000-0200-000037000000}"/>
            </a:ext>
          </a:extLst>
        </xdr:cNvPr>
        <xdr:cNvGrpSpPr/>
      </xdr:nvGrpSpPr>
      <xdr:grpSpPr>
        <a:xfrm>
          <a:off x="7672119" y="662940"/>
          <a:ext cx="1526611" cy="1012907"/>
          <a:chOff x="10705701" y="3556317"/>
          <a:chExt cx="2684384" cy="1662830"/>
        </a:xfrm>
      </xdr:grpSpPr>
      <xdr:graphicFrame macro="">
        <xdr:nvGraphicFramePr>
          <xdr:cNvPr id="56" name="Chart 55">
            <a:extLst>
              <a:ext uri="{FF2B5EF4-FFF2-40B4-BE49-F238E27FC236}">
                <a16:creationId xmlns:a16="http://schemas.microsoft.com/office/drawing/2014/main" id="{00000000-0008-0000-0200-000038000000}"/>
              </a:ext>
            </a:extLst>
          </xdr:cNvPr>
          <xdr:cNvGraphicFramePr/>
        </xdr:nvGraphicFramePr>
        <xdr:xfrm>
          <a:off x="11544967" y="3556317"/>
          <a:ext cx="1845118" cy="1659094"/>
        </xdr:xfrm>
        <a:graphic>
          <a:graphicData uri="http://schemas.openxmlformats.org/drawingml/2006/chart">
            <c:chart xmlns:c="http://schemas.openxmlformats.org/drawingml/2006/chart" xmlns:r="http://schemas.openxmlformats.org/officeDocument/2006/relationships" r:id="rId17"/>
          </a:graphicData>
        </a:graphic>
      </xdr:graphicFrame>
      <xdr:graphicFrame macro="">
        <xdr:nvGraphicFramePr>
          <xdr:cNvPr id="57" name="Chart 56">
            <a:extLst>
              <a:ext uri="{FF2B5EF4-FFF2-40B4-BE49-F238E27FC236}">
                <a16:creationId xmlns:a16="http://schemas.microsoft.com/office/drawing/2014/main" id="{00000000-0008-0000-0200-000039000000}"/>
              </a:ext>
            </a:extLst>
          </xdr:cNvPr>
          <xdr:cNvGraphicFramePr/>
        </xdr:nvGraphicFramePr>
        <xdr:xfrm>
          <a:off x="10705701" y="3558538"/>
          <a:ext cx="1845116" cy="1660609"/>
        </xdr:xfrm>
        <a:graphic>
          <a:graphicData uri="http://schemas.openxmlformats.org/drawingml/2006/chart">
            <c:chart xmlns:c="http://schemas.openxmlformats.org/drawingml/2006/chart" xmlns:r="http://schemas.openxmlformats.org/officeDocument/2006/relationships" r:id="rId18"/>
          </a:graphicData>
        </a:graphic>
      </xdr:graphicFrame>
    </xdr:grpSp>
    <xdr:clientData/>
  </xdr:twoCellAnchor>
  <xdr:twoCellAnchor>
    <xdr:from>
      <xdr:col>6</xdr:col>
      <xdr:colOff>7620</xdr:colOff>
      <xdr:row>3</xdr:row>
      <xdr:rowOff>148590</xdr:rowOff>
    </xdr:from>
    <xdr:to>
      <xdr:col>8</xdr:col>
      <xdr:colOff>536691</xdr:colOff>
      <xdr:row>6</xdr:row>
      <xdr:rowOff>45720</xdr:rowOff>
    </xdr:to>
    <xdr:sp macro="" textlink="Processing!I15">
      <xdr:nvSpPr>
        <xdr:cNvPr id="58" name="TextBox 57">
          <a:extLst>
            <a:ext uri="{FF2B5EF4-FFF2-40B4-BE49-F238E27FC236}">
              <a16:creationId xmlns:a16="http://schemas.microsoft.com/office/drawing/2014/main" id="{00000000-0008-0000-0200-00003A000000}"/>
            </a:ext>
          </a:extLst>
        </xdr:cNvPr>
        <xdr:cNvSpPr txBox="1"/>
      </xdr:nvSpPr>
      <xdr:spPr>
        <a:xfrm>
          <a:off x="3665220" y="697230"/>
          <a:ext cx="1748271"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ABAD9722-28F9-4168-ADBC-28E3E3CDE6E1}"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r"/>
            <a:t> 13 823</a:t>
          </a:fld>
          <a:endParaRPr lang="ru-RU" sz="25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5</xdr:col>
      <xdr:colOff>529937</xdr:colOff>
      <xdr:row>2</xdr:row>
      <xdr:rowOff>34290</xdr:rowOff>
    </xdr:from>
    <xdr:to>
      <xdr:col>8</xdr:col>
      <xdr:colOff>536864</xdr:colOff>
      <xdr:row>4</xdr:row>
      <xdr:rowOff>114300</xdr:rowOff>
    </xdr:to>
    <xdr:sp macro="" textlink="Processing!F1">
      <xdr:nvSpPr>
        <xdr:cNvPr id="59" name="TextBox 58">
          <a:extLst>
            <a:ext uri="{FF2B5EF4-FFF2-40B4-BE49-F238E27FC236}">
              <a16:creationId xmlns:a16="http://schemas.microsoft.com/office/drawing/2014/main" id="{00000000-0008-0000-0200-00003B000000}"/>
            </a:ext>
          </a:extLst>
        </xdr:cNvPr>
        <xdr:cNvSpPr txBox="1"/>
      </xdr:nvSpPr>
      <xdr:spPr>
        <a:xfrm>
          <a:off x="3577937" y="400050"/>
          <a:ext cx="1835727"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529571-A635-4DB7-9214-5120FA3F494C}"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algn="ctr"/>
            <a:t>Visitors &amp; Buyers</a:t>
          </a:fld>
          <a:endParaRPr lang="ru-RU" sz="1400" b="0">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9</xdr:col>
      <xdr:colOff>270857</xdr:colOff>
      <xdr:row>2</xdr:row>
      <xdr:rowOff>34290</xdr:rowOff>
    </xdr:from>
    <xdr:to>
      <xdr:col>12</xdr:col>
      <xdr:colOff>277784</xdr:colOff>
      <xdr:row>4</xdr:row>
      <xdr:rowOff>114300</xdr:rowOff>
    </xdr:to>
    <xdr:sp macro="" textlink="Processing!N5">
      <xdr:nvSpPr>
        <xdr:cNvPr id="60" name="TextBox 59">
          <a:extLst>
            <a:ext uri="{FF2B5EF4-FFF2-40B4-BE49-F238E27FC236}">
              <a16:creationId xmlns:a16="http://schemas.microsoft.com/office/drawing/2014/main" id="{00000000-0008-0000-0200-00003C000000}"/>
            </a:ext>
          </a:extLst>
        </xdr:cNvPr>
        <xdr:cNvSpPr txBox="1"/>
      </xdr:nvSpPr>
      <xdr:spPr>
        <a:xfrm>
          <a:off x="5757257" y="400050"/>
          <a:ext cx="1835727"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36505C-FFC0-40A0-9AE2-34B1EB12DE6E}"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Funnel</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13</xdr:col>
      <xdr:colOff>27017</xdr:colOff>
      <xdr:row>2</xdr:row>
      <xdr:rowOff>34290</xdr:rowOff>
    </xdr:from>
    <xdr:to>
      <xdr:col>16</xdr:col>
      <xdr:colOff>33944</xdr:colOff>
      <xdr:row>4</xdr:row>
      <xdr:rowOff>114300</xdr:rowOff>
    </xdr:to>
    <xdr:sp macro="" textlink="Processing!N17">
      <xdr:nvSpPr>
        <xdr:cNvPr id="61" name="TextBox 60">
          <a:extLst>
            <a:ext uri="{FF2B5EF4-FFF2-40B4-BE49-F238E27FC236}">
              <a16:creationId xmlns:a16="http://schemas.microsoft.com/office/drawing/2014/main" id="{00000000-0008-0000-0200-00003D000000}"/>
            </a:ext>
          </a:extLst>
        </xdr:cNvPr>
        <xdr:cNvSpPr txBox="1"/>
      </xdr:nvSpPr>
      <xdr:spPr>
        <a:xfrm>
          <a:off x="7951817" y="400050"/>
          <a:ext cx="1835727"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A0D4CD2-E935-449F-92DA-408652B8D58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Roadmap</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16</xdr:col>
      <xdr:colOff>362297</xdr:colOff>
      <xdr:row>2</xdr:row>
      <xdr:rowOff>34290</xdr:rowOff>
    </xdr:from>
    <xdr:to>
      <xdr:col>19</xdr:col>
      <xdr:colOff>369224</xdr:colOff>
      <xdr:row>4</xdr:row>
      <xdr:rowOff>114300</xdr:rowOff>
    </xdr:to>
    <xdr:sp macro="" textlink="Processing!S2">
      <xdr:nvSpPr>
        <xdr:cNvPr id="62" name="TextBox 61">
          <a:extLst>
            <a:ext uri="{FF2B5EF4-FFF2-40B4-BE49-F238E27FC236}">
              <a16:creationId xmlns:a16="http://schemas.microsoft.com/office/drawing/2014/main" id="{00000000-0008-0000-0200-00003E000000}"/>
            </a:ext>
          </a:extLst>
        </xdr:cNvPr>
        <xdr:cNvSpPr txBox="1"/>
      </xdr:nvSpPr>
      <xdr:spPr>
        <a:xfrm>
          <a:off x="10115897" y="400050"/>
          <a:ext cx="1835727"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1C4B1D6-8BB7-439B-8F06-B2F52B972E1B}" type="TxLink">
            <a:rPr lang="en-US"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ctr"/>
            <a:t>Sales Volume</a:t>
          </a:fld>
          <a:endParaRPr lang="ru-RU" sz="14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14</xdr:col>
      <xdr:colOff>312420</xdr:colOff>
      <xdr:row>3</xdr:row>
      <xdr:rowOff>148590</xdr:rowOff>
    </xdr:from>
    <xdr:to>
      <xdr:col>15</xdr:col>
      <xdr:colOff>574791</xdr:colOff>
      <xdr:row>6</xdr:row>
      <xdr:rowOff>45720</xdr:rowOff>
    </xdr:to>
    <xdr:sp macro="" textlink="Processing!R17">
      <xdr:nvSpPr>
        <xdr:cNvPr id="63" name="TextBox 62">
          <a:extLst>
            <a:ext uri="{FF2B5EF4-FFF2-40B4-BE49-F238E27FC236}">
              <a16:creationId xmlns:a16="http://schemas.microsoft.com/office/drawing/2014/main" id="{00000000-0008-0000-0200-00003F000000}"/>
            </a:ext>
          </a:extLst>
        </xdr:cNvPr>
        <xdr:cNvSpPr txBox="1"/>
      </xdr:nvSpPr>
      <xdr:spPr>
        <a:xfrm>
          <a:off x="8846820" y="697230"/>
          <a:ext cx="871971"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978D1C3-3E0B-47FB-A36C-E5C987A4E6A2}"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83%</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11</xdr:col>
      <xdr:colOff>7620</xdr:colOff>
      <xdr:row>3</xdr:row>
      <xdr:rowOff>148590</xdr:rowOff>
    </xdr:from>
    <xdr:to>
      <xdr:col>12</xdr:col>
      <xdr:colOff>269991</xdr:colOff>
      <xdr:row>6</xdr:row>
      <xdr:rowOff>45720</xdr:rowOff>
    </xdr:to>
    <xdr:sp macro="" textlink="Processing!O13">
      <xdr:nvSpPr>
        <xdr:cNvPr id="64" name="TextBox 63">
          <a:extLst>
            <a:ext uri="{FF2B5EF4-FFF2-40B4-BE49-F238E27FC236}">
              <a16:creationId xmlns:a16="http://schemas.microsoft.com/office/drawing/2014/main" id="{00000000-0008-0000-0200-000040000000}"/>
            </a:ext>
          </a:extLst>
        </xdr:cNvPr>
        <xdr:cNvSpPr txBox="1"/>
      </xdr:nvSpPr>
      <xdr:spPr>
        <a:xfrm>
          <a:off x="6713220" y="697230"/>
          <a:ext cx="871971"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81975AE-5527-4B7C-8401-B4B47834F5FA}" type="TxLink">
            <a:rPr lang="en-US"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rPr>
            <a:pPr marL="0" indent="0" algn="r"/>
            <a:t>21%</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16</xdr:col>
      <xdr:colOff>525780</xdr:colOff>
      <xdr:row>3</xdr:row>
      <xdr:rowOff>148590</xdr:rowOff>
    </xdr:from>
    <xdr:to>
      <xdr:col>19</xdr:col>
      <xdr:colOff>361431</xdr:colOff>
      <xdr:row>6</xdr:row>
      <xdr:rowOff>45720</xdr:rowOff>
    </xdr:to>
    <xdr:sp macro="" textlink="Processing!J30">
      <xdr:nvSpPr>
        <xdr:cNvPr id="65" name="TextBox 64">
          <a:extLst>
            <a:ext uri="{FF2B5EF4-FFF2-40B4-BE49-F238E27FC236}">
              <a16:creationId xmlns:a16="http://schemas.microsoft.com/office/drawing/2014/main" id="{00000000-0008-0000-0200-000041000000}"/>
            </a:ext>
          </a:extLst>
        </xdr:cNvPr>
        <xdr:cNvSpPr txBox="1"/>
      </xdr:nvSpPr>
      <xdr:spPr>
        <a:xfrm>
          <a:off x="10279380" y="697230"/>
          <a:ext cx="1664451"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ADFFB18-6253-459B-A59A-8FEEBA778ABD}" type="TxLink">
            <a:rPr lang="en-US" sz="2500" b="0" i="0" u="none" strike="noStrike">
              <a:solidFill>
                <a:schemeClr val="bg1"/>
              </a:solidFill>
              <a:latin typeface="Aptos Narrow"/>
              <a:ea typeface="Tahoma" panose="020B0604030504040204" pitchFamily="34" charset="0"/>
              <a:cs typeface="Calibri" panose="020F0502020204030204" pitchFamily="34" charset="0"/>
            </a:rPr>
            <a:pPr marL="0" indent="0" algn="r"/>
            <a:t> $860,520 </a:t>
          </a:fld>
          <a:endParaRPr lang="ru-RU" sz="25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10</xdr:col>
      <xdr:colOff>445770</xdr:colOff>
      <xdr:row>28</xdr:row>
      <xdr:rowOff>3810</xdr:rowOff>
    </xdr:from>
    <xdr:to>
      <xdr:col>13</xdr:col>
      <xdr:colOff>300990</xdr:colOff>
      <xdr:row>29</xdr:row>
      <xdr:rowOff>156210</xdr:rowOff>
    </xdr:to>
    <xdr:sp macro="" textlink="Processing!O6">
      <xdr:nvSpPr>
        <xdr:cNvPr id="66" name="TextBox 65">
          <a:extLst>
            <a:ext uri="{FF2B5EF4-FFF2-40B4-BE49-F238E27FC236}">
              <a16:creationId xmlns:a16="http://schemas.microsoft.com/office/drawing/2014/main" id="{00000000-0008-0000-0200-000042000000}"/>
            </a:ext>
          </a:extLst>
        </xdr:cNvPr>
        <xdr:cNvSpPr txBox="1"/>
      </xdr:nvSpPr>
      <xdr:spPr>
        <a:xfrm>
          <a:off x="6541770" y="512445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1556C6-801E-436A-954C-C292B29FED54}" type="TxLink">
            <a:rPr lang="en-US" sz="2000" b="0" i="0" u="none" strike="noStrike">
              <a:solidFill>
                <a:srgbClr val="000000"/>
              </a:solidFill>
              <a:latin typeface="Aptos Narrow"/>
              <a:ea typeface="+mn-ea"/>
              <a:cs typeface="+mn-cs"/>
            </a:rPr>
            <a:pPr marL="0" indent="0" algn="ctr"/>
            <a:t> 10 841</a:t>
          </a:fld>
          <a:endParaRPr lang="ru-RU" sz="4000" b="1" i="0" u="none" strike="noStrike">
            <a:solidFill>
              <a:srgbClr val="000000"/>
            </a:solidFill>
            <a:latin typeface="Aptos Narrow"/>
            <a:ea typeface="+mn-ea"/>
            <a:cs typeface="+mn-cs"/>
          </a:endParaRPr>
        </a:p>
      </xdr:txBody>
    </xdr:sp>
    <xdr:clientData/>
  </xdr:twoCellAnchor>
  <xdr:twoCellAnchor>
    <xdr:from>
      <xdr:col>10</xdr:col>
      <xdr:colOff>445770</xdr:colOff>
      <xdr:row>36</xdr:row>
      <xdr:rowOff>87630</xdr:rowOff>
    </xdr:from>
    <xdr:to>
      <xdr:col>13</xdr:col>
      <xdr:colOff>300990</xdr:colOff>
      <xdr:row>38</xdr:row>
      <xdr:rowOff>57150</xdr:rowOff>
    </xdr:to>
    <xdr:sp macro="" textlink="Processing!O12">
      <xdr:nvSpPr>
        <xdr:cNvPr id="67" name="TextBox 66">
          <a:extLst>
            <a:ext uri="{FF2B5EF4-FFF2-40B4-BE49-F238E27FC236}">
              <a16:creationId xmlns:a16="http://schemas.microsoft.com/office/drawing/2014/main" id="{00000000-0008-0000-0200-000043000000}"/>
            </a:ext>
          </a:extLst>
        </xdr:cNvPr>
        <xdr:cNvSpPr txBox="1"/>
      </xdr:nvSpPr>
      <xdr:spPr>
        <a:xfrm>
          <a:off x="6541770" y="667131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19E1AC-85CB-44A5-A55A-113EF07EE1BE}" type="TxLink">
            <a:rPr lang="en-US" sz="1800" b="0" i="0" u="none" strike="noStrike">
              <a:solidFill>
                <a:srgbClr val="000000"/>
              </a:solidFill>
              <a:latin typeface="Aptos Narrow"/>
              <a:ea typeface="+mn-ea"/>
              <a:cs typeface="+mn-cs"/>
            </a:rPr>
            <a:pPr marL="0" indent="0" algn="ctr"/>
            <a:t> 2 269</a:t>
          </a:fld>
          <a:endParaRPr lang="ru-RU" sz="2000" b="1" i="0" u="none" strike="noStrike">
            <a:solidFill>
              <a:srgbClr val="000000"/>
            </a:solidFill>
            <a:latin typeface="Aptos Narrow"/>
            <a:ea typeface="+mn-ea"/>
            <a:cs typeface="+mn-cs"/>
          </a:endParaRPr>
        </a:p>
      </xdr:txBody>
    </xdr:sp>
    <xdr:clientData/>
  </xdr:twoCellAnchor>
  <xdr:twoCellAnchor>
    <xdr:from>
      <xdr:col>12</xdr:col>
      <xdr:colOff>152400</xdr:colOff>
      <xdr:row>33</xdr:row>
      <xdr:rowOff>163830</xdr:rowOff>
    </xdr:from>
    <xdr:to>
      <xdr:col>13</xdr:col>
      <xdr:colOff>414771</xdr:colOff>
      <xdr:row>36</xdr:row>
      <xdr:rowOff>60960</xdr:rowOff>
    </xdr:to>
    <xdr:sp macro="" textlink="Processing!O13">
      <xdr:nvSpPr>
        <xdr:cNvPr id="68" name="TextBox 67">
          <a:extLst>
            <a:ext uri="{FF2B5EF4-FFF2-40B4-BE49-F238E27FC236}">
              <a16:creationId xmlns:a16="http://schemas.microsoft.com/office/drawing/2014/main" id="{00000000-0008-0000-0200-000044000000}"/>
            </a:ext>
          </a:extLst>
        </xdr:cNvPr>
        <xdr:cNvSpPr txBox="1"/>
      </xdr:nvSpPr>
      <xdr:spPr>
        <a:xfrm>
          <a:off x="7467600" y="6198870"/>
          <a:ext cx="871971" cy="445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81975AE-5527-4B7C-8401-B4B47834F5FA}" type="TxLink">
            <a:rPr lang="en-US" sz="20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rPr>
            <a:pPr marL="0" indent="0" algn="r"/>
            <a:t>21%</a:t>
          </a:fld>
          <a:endParaRPr lang="ru-RU" sz="20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10</xdr:col>
      <xdr:colOff>395604</xdr:colOff>
      <xdr:row>5</xdr:row>
      <xdr:rowOff>144780</xdr:rowOff>
    </xdr:from>
    <xdr:to>
      <xdr:col>11</xdr:col>
      <xdr:colOff>464819</xdr:colOff>
      <xdr:row>9</xdr:row>
      <xdr:rowOff>47996</xdr:rowOff>
    </xdr:to>
    <xdr:graphicFrame macro="">
      <xdr:nvGraphicFramePr>
        <xdr:cNvPr id="69" name="Chart 68">
          <a:extLst>
            <a:ext uri="{FF2B5EF4-FFF2-40B4-BE49-F238E27FC236}">
              <a16:creationId xmlns:a16="http://schemas.microsoft.com/office/drawing/2014/main" id="{00000000-0008-0000-0200-00004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xdr:col>
      <xdr:colOff>45720</xdr:colOff>
      <xdr:row>6</xdr:row>
      <xdr:rowOff>140970</xdr:rowOff>
    </xdr:from>
    <xdr:to>
      <xdr:col>12</xdr:col>
      <xdr:colOff>308091</xdr:colOff>
      <xdr:row>9</xdr:row>
      <xdr:rowOff>38100</xdr:rowOff>
    </xdr:to>
    <xdr:sp macro="" textlink="Processing!O3">
      <xdr:nvSpPr>
        <xdr:cNvPr id="70" name="TextBox 69">
          <a:extLst>
            <a:ext uri="{FF2B5EF4-FFF2-40B4-BE49-F238E27FC236}">
              <a16:creationId xmlns:a16="http://schemas.microsoft.com/office/drawing/2014/main" id="{00000000-0008-0000-0200-000046000000}"/>
            </a:ext>
          </a:extLst>
        </xdr:cNvPr>
        <xdr:cNvSpPr txBox="1"/>
      </xdr:nvSpPr>
      <xdr:spPr>
        <a:xfrm>
          <a:off x="6751320" y="1238250"/>
          <a:ext cx="871971" cy="44577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C15907C-02CC-4033-9E1F-2A395959F14D}" type="TxLink">
            <a:rPr lang="en-US" sz="1800" b="0" i="0" u="none" strike="noStrike">
              <a:solidFill>
                <a:schemeClr val="bg1"/>
              </a:solidFill>
              <a:latin typeface="Aptos Narrow"/>
              <a:ea typeface="Tahoma" panose="020B0604030504040204" pitchFamily="34" charset="0"/>
              <a:cs typeface="Calibri" panose="020F0502020204030204" pitchFamily="34" charset="0"/>
            </a:rPr>
            <a:pPr marL="0" indent="0" algn="r"/>
            <a:t>54%</a:t>
          </a:fld>
          <a:endParaRPr lang="ru-RU" sz="4000" b="0" i="0" u="none" strike="noStrike">
            <a:solidFill>
              <a:schemeClr val="bg1"/>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11</xdr:col>
      <xdr:colOff>149548</xdr:colOff>
      <xdr:row>5</xdr:row>
      <xdr:rowOff>171450</xdr:rowOff>
    </xdr:from>
    <xdr:to>
      <xdr:col>12</xdr:col>
      <xdr:colOff>490533</xdr:colOff>
      <xdr:row>7</xdr:row>
      <xdr:rowOff>140970</xdr:rowOff>
    </xdr:to>
    <xdr:sp macro="" textlink="Processing!N3">
      <xdr:nvSpPr>
        <xdr:cNvPr id="71" name="TextBox 70">
          <a:extLst>
            <a:ext uri="{FF2B5EF4-FFF2-40B4-BE49-F238E27FC236}">
              <a16:creationId xmlns:a16="http://schemas.microsoft.com/office/drawing/2014/main" id="{00000000-0008-0000-0200-000047000000}"/>
            </a:ext>
          </a:extLst>
        </xdr:cNvPr>
        <xdr:cNvSpPr txBox="1"/>
      </xdr:nvSpPr>
      <xdr:spPr>
        <a:xfrm>
          <a:off x="6855148" y="1085850"/>
          <a:ext cx="950585" cy="33528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BB50FB9-B74F-488C-8231-7A52004E4F5A}" type="TxLink">
            <a:rPr lang="en-US" sz="1100" b="0" i="0" u="none" strike="noStrike">
              <a:solidFill>
                <a:schemeClr val="bg1"/>
              </a:solidFill>
              <a:latin typeface="Aptos Narrow"/>
            </a:rPr>
            <a:pPr algn="ctr"/>
            <a:t>Buyers</a:t>
          </a:fld>
          <a:endParaRPr lang="ru-RU" sz="1800" b="0">
            <a:solidFill>
              <a:schemeClr val="bg1"/>
            </a:solidFill>
          </a:endParaRPr>
        </a:p>
      </xdr:txBody>
    </xdr:sp>
    <xdr:clientData/>
  </xdr:twoCellAnchor>
  <xdr:twoCellAnchor>
    <xdr:from>
      <xdr:col>14</xdr:col>
      <xdr:colOff>454348</xdr:colOff>
      <xdr:row>6</xdr:row>
      <xdr:rowOff>163830</xdr:rowOff>
    </xdr:from>
    <xdr:to>
      <xdr:col>16</xdr:col>
      <xdr:colOff>185733</xdr:colOff>
      <xdr:row>8</xdr:row>
      <xdr:rowOff>133350</xdr:rowOff>
    </xdr:to>
    <xdr:sp macro="" textlink="Processing!P16">
      <xdr:nvSpPr>
        <xdr:cNvPr id="72" name="TextBox 71">
          <a:extLst>
            <a:ext uri="{FF2B5EF4-FFF2-40B4-BE49-F238E27FC236}">
              <a16:creationId xmlns:a16="http://schemas.microsoft.com/office/drawing/2014/main" id="{00000000-0008-0000-0200-000048000000}"/>
            </a:ext>
          </a:extLst>
        </xdr:cNvPr>
        <xdr:cNvSpPr txBox="1"/>
      </xdr:nvSpPr>
      <xdr:spPr>
        <a:xfrm>
          <a:off x="8988748" y="1261110"/>
          <a:ext cx="950585" cy="33528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CFAEFD7-847C-430E-8A5E-E99B75D07DB6}" type="TxLink">
            <a:rPr lang="en-US" sz="1200" b="0" i="0" u="none" strike="noStrike">
              <a:solidFill>
                <a:schemeClr val="bg1"/>
              </a:solidFill>
              <a:latin typeface="Aptos Narrow"/>
            </a:rPr>
            <a:pPr algn="ctr"/>
            <a:t>Advert</a:t>
          </a:fld>
          <a:endParaRPr lang="ru-RU" sz="2000" b="0">
            <a:solidFill>
              <a:schemeClr val="bg1"/>
            </a:solidFill>
          </a:endParaRPr>
        </a:p>
      </xdr:txBody>
    </xdr:sp>
    <xdr:clientData/>
  </xdr:twoCellAnchor>
  <xdr:twoCellAnchor>
    <xdr:from>
      <xdr:col>14</xdr:col>
      <xdr:colOff>446728</xdr:colOff>
      <xdr:row>5</xdr:row>
      <xdr:rowOff>171450</xdr:rowOff>
    </xdr:from>
    <xdr:to>
      <xdr:col>16</xdr:col>
      <xdr:colOff>178113</xdr:colOff>
      <xdr:row>7</xdr:row>
      <xdr:rowOff>140970</xdr:rowOff>
    </xdr:to>
    <xdr:sp macro="" textlink="Processing!O16">
      <xdr:nvSpPr>
        <xdr:cNvPr id="73" name="TextBox 72">
          <a:extLst>
            <a:ext uri="{FF2B5EF4-FFF2-40B4-BE49-F238E27FC236}">
              <a16:creationId xmlns:a16="http://schemas.microsoft.com/office/drawing/2014/main" id="{00000000-0008-0000-0200-000049000000}"/>
            </a:ext>
          </a:extLst>
        </xdr:cNvPr>
        <xdr:cNvSpPr txBox="1"/>
      </xdr:nvSpPr>
      <xdr:spPr>
        <a:xfrm>
          <a:off x="8981128" y="1085850"/>
          <a:ext cx="950585" cy="335280"/>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D74C60A-4DF8-41DD-857F-ABA7ADB1B3ED}" type="TxLink">
            <a:rPr lang="en-US" sz="1100" b="0" i="0" u="none" strike="noStrike">
              <a:solidFill>
                <a:schemeClr val="bg1"/>
              </a:solidFill>
              <a:latin typeface="Aptos Narrow"/>
            </a:rPr>
            <a:pPr algn="ctr"/>
            <a:t>Tasks</a:t>
          </a:fld>
          <a:endParaRPr lang="ru-RU" sz="1800" b="0">
            <a:solidFill>
              <a:schemeClr val="bg1"/>
            </a:solidFill>
          </a:endParaRPr>
        </a:p>
      </xdr:txBody>
    </xdr:sp>
    <xdr:clientData/>
  </xdr:twoCellAnchor>
  <xdr:twoCellAnchor>
    <xdr:from>
      <xdr:col>8</xdr:col>
      <xdr:colOff>453390</xdr:colOff>
      <xdr:row>10</xdr:row>
      <xdr:rowOff>140970</xdr:rowOff>
    </xdr:from>
    <xdr:to>
      <xdr:col>9</xdr:col>
      <xdr:colOff>464820</xdr:colOff>
      <xdr:row>12</xdr:row>
      <xdr:rowOff>110490</xdr:rowOff>
    </xdr:to>
    <xdr:sp macro="" textlink="Processing!F2">
      <xdr:nvSpPr>
        <xdr:cNvPr id="74" name="TextBox 73">
          <a:extLst>
            <a:ext uri="{FF2B5EF4-FFF2-40B4-BE49-F238E27FC236}">
              <a16:creationId xmlns:a16="http://schemas.microsoft.com/office/drawing/2014/main" id="{00000000-0008-0000-0200-00004A000000}"/>
            </a:ext>
          </a:extLst>
        </xdr:cNvPr>
        <xdr:cNvSpPr txBox="1"/>
      </xdr:nvSpPr>
      <xdr:spPr>
        <a:xfrm>
          <a:off x="5330190" y="1969770"/>
          <a:ext cx="62103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EE40182-1A2D-4676-A7ED-7233EC3D41B3}" type="TxLink">
            <a:rPr lang="en-US" sz="1100" b="0" i="0" u="none" strike="noStrike">
              <a:solidFill>
                <a:srgbClr val="000000"/>
              </a:solidFill>
              <a:latin typeface="Aptos Narrow"/>
              <a:ea typeface="+mn-ea"/>
              <a:cs typeface="+mn-cs"/>
            </a:rPr>
            <a:pPr marL="0" indent="0" algn="l"/>
            <a:t>Visitors</a:t>
          </a:fld>
          <a:endParaRPr lang="ru-RU" sz="1200" b="1" i="0" u="none" strike="noStrike">
            <a:solidFill>
              <a:srgbClr val="000000"/>
            </a:solidFill>
            <a:latin typeface="Aptos Narrow"/>
            <a:ea typeface="+mn-ea"/>
            <a:cs typeface="+mn-cs"/>
          </a:endParaRPr>
        </a:p>
      </xdr:txBody>
    </xdr:sp>
    <xdr:clientData/>
  </xdr:twoCellAnchor>
  <xdr:twoCellAnchor>
    <xdr:from>
      <xdr:col>9</xdr:col>
      <xdr:colOff>354330</xdr:colOff>
      <xdr:row>10</xdr:row>
      <xdr:rowOff>140970</xdr:rowOff>
    </xdr:from>
    <xdr:to>
      <xdr:col>10</xdr:col>
      <xdr:colOff>548640</xdr:colOff>
      <xdr:row>12</xdr:row>
      <xdr:rowOff>110490</xdr:rowOff>
    </xdr:to>
    <xdr:sp macro="" textlink="Processing!I15">
      <xdr:nvSpPr>
        <xdr:cNvPr id="75" name="TextBox 74">
          <a:extLst>
            <a:ext uri="{FF2B5EF4-FFF2-40B4-BE49-F238E27FC236}">
              <a16:creationId xmlns:a16="http://schemas.microsoft.com/office/drawing/2014/main" id="{00000000-0008-0000-0200-00004B000000}"/>
            </a:ext>
          </a:extLst>
        </xdr:cNvPr>
        <xdr:cNvSpPr txBox="1"/>
      </xdr:nvSpPr>
      <xdr:spPr>
        <a:xfrm>
          <a:off x="5840730" y="1969770"/>
          <a:ext cx="80391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C8E00DDE-C907-4B9B-A923-A0C3D59E1619}" type="TxLink">
            <a:rPr lang="en-US" sz="1100" b="1" i="0" u="none" strike="noStrike">
              <a:solidFill>
                <a:srgbClr val="000000"/>
              </a:solidFill>
              <a:latin typeface="Aptos Narrow"/>
              <a:ea typeface="+mn-ea"/>
              <a:cs typeface="+mn-cs"/>
            </a:rPr>
            <a:pPr marL="0" indent="0" algn="l"/>
            <a:t> 13 823</a:t>
          </a:fld>
          <a:endParaRPr lang="ru-RU" sz="1200" b="1" i="0" u="none" strike="noStrike">
            <a:solidFill>
              <a:srgbClr val="000000"/>
            </a:solidFill>
            <a:latin typeface="Aptos Narrow"/>
            <a:ea typeface="+mn-ea"/>
            <a:cs typeface="+mn-cs"/>
          </a:endParaRPr>
        </a:p>
      </xdr:txBody>
    </xdr:sp>
    <xdr:clientData/>
  </xdr:twoCellAnchor>
  <xdr:twoCellAnchor>
    <xdr:from>
      <xdr:col>10</xdr:col>
      <xdr:colOff>575310</xdr:colOff>
      <xdr:row>10</xdr:row>
      <xdr:rowOff>140970</xdr:rowOff>
    </xdr:from>
    <xdr:to>
      <xdr:col>11</xdr:col>
      <xdr:colOff>586740</xdr:colOff>
      <xdr:row>12</xdr:row>
      <xdr:rowOff>110490</xdr:rowOff>
    </xdr:to>
    <xdr:sp macro="" textlink="Processing!G2">
      <xdr:nvSpPr>
        <xdr:cNvPr id="76" name="TextBox 75">
          <a:extLst>
            <a:ext uri="{FF2B5EF4-FFF2-40B4-BE49-F238E27FC236}">
              <a16:creationId xmlns:a16="http://schemas.microsoft.com/office/drawing/2014/main" id="{00000000-0008-0000-0200-00004C000000}"/>
            </a:ext>
          </a:extLst>
        </xdr:cNvPr>
        <xdr:cNvSpPr txBox="1"/>
      </xdr:nvSpPr>
      <xdr:spPr>
        <a:xfrm>
          <a:off x="6671310" y="1969770"/>
          <a:ext cx="62103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374C33FC-175D-41E3-913A-77C6EEAEC7B3}" type="TxLink">
            <a:rPr lang="en-US" sz="1100" b="0" i="0" u="none" strike="noStrike">
              <a:solidFill>
                <a:srgbClr val="000000"/>
              </a:solidFill>
              <a:latin typeface="Aptos Narrow"/>
              <a:ea typeface="+mn-ea"/>
              <a:cs typeface="+mn-cs"/>
            </a:rPr>
            <a:pPr marL="0" indent="0" algn="l"/>
            <a:t>Buyers</a:t>
          </a:fld>
          <a:endParaRPr lang="ru-RU" sz="1200" b="1" i="0" u="none" strike="noStrike">
            <a:solidFill>
              <a:srgbClr val="000000"/>
            </a:solidFill>
            <a:latin typeface="Aptos Narrow"/>
            <a:ea typeface="+mn-ea"/>
            <a:cs typeface="+mn-cs"/>
          </a:endParaRPr>
        </a:p>
      </xdr:txBody>
    </xdr:sp>
    <xdr:clientData/>
  </xdr:twoCellAnchor>
  <xdr:twoCellAnchor>
    <xdr:from>
      <xdr:col>11</xdr:col>
      <xdr:colOff>422910</xdr:colOff>
      <xdr:row>10</xdr:row>
      <xdr:rowOff>140970</xdr:rowOff>
    </xdr:from>
    <xdr:to>
      <xdr:col>12</xdr:col>
      <xdr:colOff>563880</xdr:colOff>
      <xdr:row>12</xdr:row>
      <xdr:rowOff>110490</xdr:rowOff>
    </xdr:to>
    <xdr:sp macro="" textlink="Processing!J15">
      <xdr:nvSpPr>
        <xdr:cNvPr id="77" name="TextBox 76">
          <a:extLst>
            <a:ext uri="{FF2B5EF4-FFF2-40B4-BE49-F238E27FC236}">
              <a16:creationId xmlns:a16="http://schemas.microsoft.com/office/drawing/2014/main" id="{00000000-0008-0000-0200-00004D000000}"/>
            </a:ext>
          </a:extLst>
        </xdr:cNvPr>
        <xdr:cNvSpPr txBox="1"/>
      </xdr:nvSpPr>
      <xdr:spPr>
        <a:xfrm>
          <a:off x="7128510" y="1969770"/>
          <a:ext cx="75057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3D10E25-7F05-4B32-9C1E-81129B0B005C}" type="TxLink">
            <a:rPr lang="en-US" sz="1100" b="1" i="0" u="none" strike="noStrike">
              <a:solidFill>
                <a:srgbClr val="000000"/>
              </a:solidFill>
              <a:latin typeface="Aptos Narrow"/>
              <a:ea typeface="+mn-ea"/>
              <a:cs typeface="+mn-cs"/>
            </a:rPr>
            <a:pPr marL="0" indent="0" algn="l"/>
            <a:t> 7 520</a:t>
          </a:fld>
          <a:endParaRPr lang="ru-RU" sz="1200" b="1" i="0" u="none" strike="noStrike">
            <a:solidFill>
              <a:srgbClr val="000000"/>
            </a:solidFill>
            <a:latin typeface="Aptos Narrow"/>
            <a:ea typeface="+mn-ea"/>
            <a:cs typeface="+mn-cs"/>
          </a:endParaRPr>
        </a:p>
      </xdr:txBody>
    </xdr:sp>
    <xdr:clientData/>
  </xdr:twoCellAnchor>
  <xdr:twoCellAnchor>
    <xdr:from>
      <xdr:col>13</xdr:col>
      <xdr:colOff>49530</xdr:colOff>
      <xdr:row>10</xdr:row>
      <xdr:rowOff>140970</xdr:rowOff>
    </xdr:from>
    <xdr:to>
      <xdr:col>14</xdr:col>
      <xdr:colOff>60960</xdr:colOff>
      <xdr:row>12</xdr:row>
      <xdr:rowOff>110490</xdr:rowOff>
    </xdr:to>
    <xdr:sp macro="" textlink="Processing!H2">
      <xdr:nvSpPr>
        <xdr:cNvPr id="78" name="TextBox 77">
          <a:extLst>
            <a:ext uri="{FF2B5EF4-FFF2-40B4-BE49-F238E27FC236}">
              <a16:creationId xmlns:a16="http://schemas.microsoft.com/office/drawing/2014/main" id="{00000000-0008-0000-0200-00004E000000}"/>
            </a:ext>
          </a:extLst>
        </xdr:cNvPr>
        <xdr:cNvSpPr txBox="1"/>
      </xdr:nvSpPr>
      <xdr:spPr>
        <a:xfrm>
          <a:off x="7974330" y="1969770"/>
          <a:ext cx="62103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089D711-A018-4CE6-8716-DED881F979F9}"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13</xdr:col>
      <xdr:colOff>377190</xdr:colOff>
      <xdr:row>10</xdr:row>
      <xdr:rowOff>140970</xdr:rowOff>
    </xdr:from>
    <xdr:to>
      <xdr:col>14</xdr:col>
      <xdr:colOff>518160</xdr:colOff>
      <xdr:row>12</xdr:row>
      <xdr:rowOff>110490</xdr:rowOff>
    </xdr:to>
    <xdr:sp macro="" textlink="Processing!K15">
      <xdr:nvSpPr>
        <xdr:cNvPr id="79" name="TextBox 78">
          <a:extLst>
            <a:ext uri="{FF2B5EF4-FFF2-40B4-BE49-F238E27FC236}">
              <a16:creationId xmlns:a16="http://schemas.microsoft.com/office/drawing/2014/main" id="{00000000-0008-0000-0200-00004F000000}"/>
            </a:ext>
          </a:extLst>
        </xdr:cNvPr>
        <xdr:cNvSpPr txBox="1"/>
      </xdr:nvSpPr>
      <xdr:spPr>
        <a:xfrm>
          <a:off x="8301990" y="1969770"/>
          <a:ext cx="75057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4EB7C73-78AB-484C-A737-874276C74C91}" type="TxLink">
            <a:rPr lang="en-US" sz="1100" b="1" i="0" u="none" strike="noStrike">
              <a:solidFill>
                <a:srgbClr val="000000"/>
              </a:solidFill>
              <a:latin typeface="Aptos Narrow"/>
              <a:ea typeface="+mn-ea"/>
              <a:cs typeface="+mn-cs"/>
            </a:rPr>
            <a:pPr marL="0" indent="0" algn="l"/>
            <a:t> 2 269</a:t>
          </a:fld>
          <a:endParaRPr lang="ru-RU" sz="1200" b="1" i="0" u="none" strike="noStrike">
            <a:solidFill>
              <a:srgbClr val="000000"/>
            </a:solidFill>
            <a:latin typeface="Aptos Narrow"/>
            <a:ea typeface="+mn-ea"/>
            <a:cs typeface="+mn-cs"/>
          </a:endParaRPr>
        </a:p>
      </xdr:txBody>
    </xdr:sp>
    <xdr:clientData/>
  </xdr:twoCellAnchor>
  <xdr:twoCellAnchor>
    <xdr:from>
      <xdr:col>8</xdr:col>
      <xdr:colOff>327660</xdr:colOff>
      <xdr:row>11</xdr:row>
      <xdr:rowOff>53340</xdr:rowOff>
    </xdr:from>
    <xdr:to>
      <xdr:col>8</xdr:col>
      <xdr:colOff>464820</xdr:colOff>
      <xdr:row>12</xdr:row>
      <xdr:rowOff>7620</xdr:rowOff>
    </xdr:to>
    <xdr:sp macro="" textlink="">
      <xdr:nvSpPr>
        <xdr:cNvPr id="80" name="Oval 79">
          <a:extLst>
            <a:ext uri="{FF2B5EF4-FFF2-40B4-BE49-F238E27FC236}">
              <a16:creationId xmlns:a16="http://schemas.microsoft.com/office/drawing/2014/main" id="{00000000-0008-0000-0200-000050000000}"/>
            </a:ext>
          </a:extLst>
        </xdr:cNvPr>
        <xdr:cNvSpPr/>
      </xdr:nvSpPr>
      <xdr:spPr>
        <a:xfrm>
          <a:off x="5204460" y="2065020"/>
          <a:ext cx="137160" cy="137160"/>
        </a:xfrm>
        <a:prstGeom prst="ellipse">
          <a:avLst/>
        </a:prstGeom>
        <a:solidFill>
          <a:srgbClr val="E1541C">
            <a:alpha val="25000"/>
          </a:srgbClr>
        </a:solidFill>
        <a:ln w="12700">
          <a:solidFill>
            <a:srgbClr val="E1541C"/>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10</xdr:col>
      <xdr:colOff>457200</xdr:colOff>
      <xdr:row>11</xdr:row>
      <xdr:rowOff>53340</xdr:rowOff>
    </xdr:from>
    <xdr:to>
      <xdr:col>10</xdr:col>
      <xdr:colOff>594360</xdr:colOff>
      <xdr:row>12</xdr:row>
      <xdr:rowOff>7620</xdr:rowOff>
    </xdr:to>
    <xdr:sp macro="" textlink="">
      <xdr:nvSpPr>
        <xdr:cNvPr id="81" name="Oval 80">
          <a:extLst>
            <a:ext uri="{FF2B5EF4-FFF2-40B4-BE49-F238E27FC236}">
              <a16:creationId xmlns:a16="http://schemas.microsoft.com/office/drawing/2014/main" id="{00000000-0008-0000-0200-000051000000}"/>
            </a:ext>
          </a:extLst>
        </xdr:cNvPr>
        <xdr:cNvSpPr/>
      </xdr:nvSpPr>
      <xdr:spPr>
        <a:xfrm>
          <a:off x="6553200" y="2065020"/>
          <a:ext cx="137160" cy="137160"/>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533400</xdr:colOff>
      <xdr:row>11</xdr:row>
      <xdr:rowOff>53340</xdr:rowOff>
    </xdr:from>
    <xdr:to>
      <xdr:col>13</xdr:col>
      <xdr:colOff>60960</xdr:colOff>
      <xdr:row>12</xdr:row>
      <xdr:rowOff>7620</xdr:rowOff>
    </xdr:to>
    <xdr:sp macro="" textlink="">
      <xdr:nvSpPr>
        <xdr:cNvPr id="82" name="Oval 81">
          <a:extLst>
            <a:ext uri="{FF2B5EF4-FFF2-40B4-BE49-F238E27FC236}">
              <a16:creationId xmlns:a16="http://schemas.microsoft.com/office/drawing/2014/main" id="{00000000-0008-0000-0200-000052000000}"/>
            </a:ext>
          </a:extLst>
        </xdr:cNvPr>
        <xdr:cNvSpPr/>
      </xdr:nvSpPr>
      <xdr:spPr>
        <a:xfrm>
          <a:off x="7848600" y="2065020"/>
          <a:ext cx="137160" cy="137160"/>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274320</xdr:colOff>
      <xdr:row>12</xdr:row>
      <xdr:rowOff>129540</xdr:rowOff>
    </xdr:from>
    <xdr:to>
      <xdr:col>18</xdr:col>
      <xdr:colOff>411480</xdr:colOff>
      <xdr:row>13</xdr:row>
      <xdr:rowOff>83820</xdr:rowOff>
    </xdr:to>
    <xdr:sp macro="" textlink="">
      <xdr:nvSpPr>
        <xdr:cNvPr id="83" name="Oval 82">
          <a:extLst>
            <a:ext uri="{FF2B5EF4-FFF2-40B4-BE49-F238E27FC236}">
              <a16:creationId xmlns:a16="http://schemas.microsoft.com/office/drawing/2014/main" id="{00000000-0008-0000-0200-000053000000}"/>
            </a:ext>
          </a:extLst>
        </xdr:cNvPr>
        <xdr:cNvSpPr/>
      </xdr:nvSpPr>
      <xdr:spPr>
        <a:xfrm>
          <a:off x="11247120" y="2324100"/>
          <a:ext cx="137160" cy="137160"/>
        </a:xfrm>
        <a:prstGeom prst="ellipse">
          <a:avLst/>
        </a:prstGeom>
        <a:solidFill>
          <a:srgbClr val="0068A9">
            <a:alpha val="25000"/>
          </a:srgbClr>
        </a:solidFill>
        <a:ln w="12700">
          <a:solidFill>
            <a:srgbClr val="0068A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407670</xdr:colOff>
      <xdr:row>12</xdr:row>
      <xdr:rowOff>34290</xdr:rowOff>
    </xdr:from>
    <xdr:to>
      <xdr:col>19</xdr:col>
      <xdr:colOff>419100</xdr:colOff>
      <xdr:row>14</xdr:row>
      <xdr:rowOff>3810</xdr:rowOff>
    </xdr:to>
    <xdr:sp macro="" textlink="Processing!N12">
      <xdr:nvSpPr>
        <xdr:cNvPr id="84" name="TextBox 83">
          <a:extLst>
            <a:ext uri="{FF2B5EF4-FFF2-40B4-BE49-F238E27FC236}">
              <a16:creationId xmlns:a16="http://schemas.microsoft.com/office/drawing/2014/main" id="{00000000-0008-0000-0200-000054000000}"/>
            </a:ext>
          </a:extLst>
        </xdr:cNvPr>
        <xdr:cNvSpPr txBox="1"/>
      </xdr:nvSpPr>
      <xdr:spPr>
        <a:xfrm>
          <a:off x="11380470" y="2228850"/>
          <a:ext cx="62103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1AB4450-48F0-4A64-A330-DE1C5421B5DC}" type="TxLink">
            <a:rPr lang="en-US" sz="1100" b="0" i="0" u="none" strike="noStrike">
              <a:solidFill>
                <a:srgbClr val="000000"/>
              </a:solidFill>
              <a:latin typeface="Aptos Narrow"/>
              <a:ea typeface="+mn-ea"/>
              <a:cs typeface="+mn-cs"/>
            </a:rPr>
            <a:pPr marL="0" indent="0" algn="l"/>
            <a:t>New Buyers</a:t>
          </a:fld>
          <a:endParaRPr lang="ru-RU" sz="1200" b="1" i="0" u="none" strike="noStrike">
            <a:solidFill>
              <a:srgbClr val="000000"/>
            </a:solidFill>
            <a:latin typeface="Aptos Narrow"/>
            <a:ea typeface="+mn-ea"/>
            <a:cs typeface="+mn-cs"/>
          </a:endParaRPr>
        </a:p>
      </xdr:txBody>
    </xdr:sp>
    <xdr:clientData/>
  </xdr:twoCellAnchor>
  <xdr:twoCellAnchor>
    <xdr:from>
      <xdr:col>18</xdr:col>
      <xdr:colOff>121920</xdr:colOff>
      <xdr:row>13</xdr:row>
      <xdr:rowOff>11430</xdr:rowOff>
    </xdr:from>
    <xdr:to>
      <xdr:col>19</xdr:col>
      <xdr:colOff>384291</xdr:colOff>
      <xdr:row>15</xdr:row>
      <xdr:rowOff>91440</xdr:rowOff>
    </xdr:to>
    <xdr:sp macro="" textlink="Processing!O2">
      <xdr:nvSpPr>
        <xdr:cNvPr id="85" name="TextBox 84">
          <a:extLst>
            <a:ext uri="{FF2B5EF4-FFF2-40B4-BE49-F238E27FC236}">
              <a16:creationId xmlns:a16="http://schemas.microsoft.com/office/drawing/2014/main" id="{00000000-0008-0000-0200-000055000000}"/>
            </a:ext>
          </a:extLst>
        </xdr:cNvPr>
        <xdr:cNvSpPr txBox="1"/>
      </xdr:nvSpPr>
      <xdr:spPr>
        <a:xfrm>
          <a:off x="11094720" y="2388870"/>
          <a:ext cx="871971" cy="445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5E21FBE3-341C-4637-8BDD-9B35C940AA80}" type="TxLink">
            <a:rPr lang="en-US" sz="1800" b="0" i="0" u="none" strike="noStrike">
              <a:solidFill>
                <a:srgbClr val="000000"/>
              </a:solidFill>
              <a:latin typeface="Aptos Narrow"/>
              <a:ea typeface="Tahoma" panose="020B0604030504040204" pitchFamily="34" charset="0"/>
              <a:cs typeface="Calibri" panose="020F0502020204030204" pitchFamily="34" charset="0"/>
            </a:rPr>
            <a:pPr marL="0" indent="0" algn="r"/>
            <a:t>16%</a:t>
          </a:fld>
          <a:endParaRPr lang="ru-RU" sz="3200" b="0" i="0" u="none" strike="noStrike">
            <a:solidFill>
              <a:sysClr val="windowText" lastClr="000000"/>
            </a:solidFill>
            <a:latin typeface="Calibri" panose="020F0502020204030204" pitchFamily="34" charset="0"/>
            <a:ea typeface="Tahoma" panose="020B0604030504040204" pitchFamily="34" charset="0"/>
            <a:cs typeface="Calibri" panose="020F0502020204030204" pitchFamily="34" charset="0"/>
          </a:endParaRPr>
        </a:p>
      </xdr:txBody>
    </xdr:sp>
    <xdr:clientData/>
  </xdr:twoCellAnchor>
  <xdr:twoCellAnchor>
    <xdr:from>
      <xdr:col>14</xdr:col>
      <xdr:colOff>316230</xdr:colOff>
      <xdr:row>26</xdr:row>
      <xdr:rowOff>118110</xdr:rowOff>
    </xdr:from>
    <xdr:to>
      <xdr:col>16</xdr:col>
      <xdr:colOff>182880</xdr:colOff>
      <xdr:row>28</xdr:row>
      <xdr:rowOff>87630</xdr:rowOff>
    </xdr:to>
    <xdr:sp macro="" textlink="Processing!S2">
      <xdr:nvSpPr>
        <xdr:cNvPr id="86" name="TextBox 85">
          <a:extLst>
            <a:ext uri="{FF2B5EF4-FFF2-40B4-BE49-F238E27FC236}">
              <a16:creationId xmlns:a16="http://schemas.microsoft.com/office/drawing/2014/main" id="{00000000-0008-0000-0200-000056000000}"/>
            </a:ext>
          </a:extLst>
        </xdr:cNvPr>
        <xdr:cNvSpPr txBox="1"/>
      </xdr:nvSpPr>
      <xdr:spPr>
        <a:xfrm>
          <a:off x="8850630" y="4872990"/>
          <a:ext cx="108585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BD8E989-EE54-4DA8-AA00-9C509F019020}" type="TxLink">
            <a:rPr lang="en-US" sz="1200" b="1" i="0" u="none" strike="noStrike">
              <a:solidFill>
                <a:srgbClr val="000000"/>
              </a:solidFill>
              <a:latin typeface="Aptos Narrow"/>
              <a:ea typeface="+mn-ea"/>
              <a:cs typeface="+mn-cs"/>
            </a:rPr>
            <a:pPr marL="0" indent="0" algn="ctr"/>
            <a:t>Sales Volume</a:t>
          </a:fld>
          <a:endParaRPr lang="ru-RU" sz="1200" b="1" i="0" u="none" strike="noStrike">
            <a:solidFill>
              <a:srgbClr val="000000"/>
            </a:solidFill>
            <a:latin typeface="Aptos Narrow"/>
            <a:ea typeface="+mn-ea"/>
            <a:cs typeface="+mn-cs"/>
          </a:endParaRPr>
        </a:p>
      </xdr:txBody>
    </xdr:sp>
    <xdr:clientData/>
  </xdr:twoCellAnchor>
  <xdr:twoCellAnchor>
    <xdr:from>
      <xdr:col>16</xdr:col>
      <xdr:colOff>582930</xdr:colOff>
      <xdr:row>26</xdr:row>
      <xdr:rowOff>118110</xdr:rowOff>
    </xdr:from>
    <xdr:to>
      <xdr:col>17</xdr:col>
      <xdr:colOff>502920</xdr:colOff>
      <xdr:row>28</xdr:row>
      <xdr:rowOff>87630</xdr:rowOff>
    </xdr:to>
    <xdr:sp macro="" textlink="Processing!S2">
      <xdr:nvSpPr>
        <xdr:cNvPr id="90" name="TextBox 89">
          <a:extLst>
            <a:ext uri="{FF2B5EF4-FFF2-40B4-BE49-F238E27FC236}">
              <a16:creationId xmlns:a16="http://schemas.microsoft.com/office/drawing/2014/main" id="{00000000-0008-0000-0200-00005A000000}"/>
            </a:ext>
          </a:extLst>
        </xdr:cNvPr>
        <xdr:cNvSpPr txBox="1"/>
      </xdr:nvSpPr>
      <xdr:spPr>
        <a:xfrm>
          <a:off x="10336530" y="4872990"/>
          <a:ext cx="52959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A03A29D-60F0-4C9F-9DCF-624788477F1C}" type="TxLink">
            <a:rPr lang="en-US" sz="1100" b="0" i="0" u="none" strike="noStrike">
              <a:solidFill>
                <a:srgbClr val="000000"/>
              </a:solidFill>
              <a:latin typeface="Aptos Narrow"/>
              <a:ea typeface="+mn-ea"/>
              <a:cs typeface="+mn-cs"/>
            </a:rPr>
            <a:pPr marL="0" indent="0" algn="l"/>
            <a:t>Sales Volume</a:t>
          </a:fld>
          <a:endParaRPr lang="ru-RU" sz="1200" b="1" i="0" u="none" strike="noStrike">
            <a:solidFill>
              <a:srgbClr val="000000"/>
            </a:solidFill>
            <a:latin typeface="Aptos Narrow"/>
            <a:ea typeface="+mn-ea"/>
            <a:cs typeface="+mn-cs"/>
          </a:endParaRPr>
        </a:p>
      </xdr:txBody>
    </xdr:sp>
    <xdr:clientData/>
  </xdr:twoCellAnchor>
  <xdr:twoCellAnchor>
    <xdr:from>
      <xdr:col>16</xdr:col>
      <xdr:colOff>457200</xdr:colOff>
      <xdr:row>27</xdr:row>
      <xdr:rowOff>22860</xdr:rowOff>
    </xdr:from>
    <xdr:to>
      <xdr:col>16</xdr:col>
      <xdr:colOff>594360</xdr:colOff>
      <xdr:row>27</xdr:row>
      <xdr:rowOff>160020</xdr:rowOff>
    </xdr:to>
    <xdr:sp macro="" textlink="">
      <xdr:nvSpPr>
        <xdr:cNvPr id="91" name="Oval 90">
          <a:extLst>
            <a:ext uri="{FF2B5EF4-FFF2-40B4-BE49-F238E27FC236}">
              <a16:creationId xmlns:a16="http://schemas.microsoft.com/office/drawing/2014/main" id="{00000000-0008-0000-0200-00005B000000}"/>
            </a:ext>
          </a:extLst>
        </xdr:cNvPr>
        <xdr:cNvSpPr/>
      </xdr:nvSpPr>
      <xdr:spPr>
        <a:xfrm>
          <a:off x="10210800" y="4960620"/>
          <a:ext cx="137160" cy="137160"/>
        </a:xfrm>
        <a:prstGeom prst="ellipse">
          <a:avLst/>
        </a:prstGeom>
        <a:solidFill>
          <a:srgbClr val="00C5AE">
            <a:alpha val="25000"/>
          </a:srgbClr>
        </a:solidFill>
        <a:ln w="12700">
          <a:solidFill>
            <a:srgbClr val="00C5A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18</xdr:col>
      <xdr:colOff>262890</xdr:colOff>
      <xdr:row>26</xdr:row>
      <xdr:rowOff>118110</xdr:rowOff>
    </xdr:from>
    <xdr:to>
      <xdr:col>19</xdr:col>
      <xdr:colOff>327660</xdr:colOff>
      <xdr:row>28</xdr:row>
      <xdr:rowOff>87630</xdr:rowOff>
    </xdr:to>
    <xdr:sp macro="" textlink="Processing!T2">
      <xdr:nvSpPr>
        <xdr:cNvPr id="92" name="TextBox 91">
          <a:extLst>
            <a:ext uri="{FF2B5EF4-FFF2-40B4-BE49-F238E27FC236}">
              <a16:creationId xmlns:a16="http://schemas.microsoft.com/office/drawing/2014/main" id="{00000000-0008-0000-0200-00005C000000}"/>
            </a:ext>
          </a:extLst>
        </xdr:cNvPr>
        <xdr:cNvSpPr txBox="1"/>
      </xdr:nvSpPr>
      <xdr:spPr>
        <a:xfrm>
          <a:off x="11235690" y="4872990"/>
          <a:ext cx="67437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4300437-C12A-4ACE-B293-C392CBD7FABD}" type="TxLink">
            <a:rPr lang="en-US" sz="1100" b="0" i="0" u="none" strike="noStrike">
              <a:solidFill>
                <a:srgbClr val="000000"/>
              </a:solidFill>
              <a:latin typeface="Aptos Narrow"/>
              <a:ea typeface="+mn-ea"/>
              <a:cs typeface="+mn-cs"/>
            </a:rPr>
            <a:pPr marL="0" indent="0" algn="l"/>
            <a:t>Purchase Volume</a:t>
          </a:fld>
          <a:endParaRPr lang="ru-RU" sz="1200" b="1" i="0" u="none" strike="noStrike">
            <a:solidFill>
              <a:srgbClr val="000000"/>
            </a:solidFill>
            <a:latin typeface="Aptos Narrow"/>
            <a:ea typeface="+mn-ea"/>
            <a:cs typeface="+mn-cs"/>
          </a:endParaRPr>
        </a:p>
      </xdr:txBody>
    </xdr:sp>
    <xdr:clientData/>
  </xdr:twoCellAnchor>
  <xdr:twoCellAnchor>
    <xdr:from>
      <xdr:col>18</xdr:col>
      <xdr:colOff>137160</xdr:colOff>
      <xdr:row>27</xdr:row>
      <xdr:rowOff>22860</xdr:rowOff>
    </xdr:from>
    <xdr:to>
      <xdr:col>18</xdr:col>
      <xdr:colOff>274320</xdr:colOff>
      <xdr:row>27</xdr:row>
      <xdr:rowOff>160020</xdr:rowOff>
    </xdr:to>
    <xdr:sp macro="" textlink="">
      <xdr:nvSpPr>
        <xdr:cNvPr id="93" name="Oval 92">
          <a:extLst>
            <a:ext uri="{FF2B5EF4-FFF2-40B4-BE49-F238E27FC236}">
              <a16:creationId xmlns:a16="http://schemas.microsoft.com/office/drawing/2014/main" id="{00000000-0008-0000-0200-00005D000000}"/>
            </a:ext>
          </a:extLst>
        </xdr:cNvPr>
        <xdr:cNvSpPr/>
      </xdr:nvSpPr>
      <xdr:spPr>
        <a:xfrm>
          <a:off x="11109960" y="4960620"/>
          <a:ext cx="137160" cy="137160"/>
        </a:xfrm>
        <a:prstGeom prst="ellipse">
          <a:avLst/>
        </a:prstGeom>
        <a:solidFill>
          <a:srgbClr val="2384F9">
            <a:alpha val="25000"/>
          </a:srgbClr>
        </a:solidFill>
        <a:ln w="12700">
          <a:solidFill>
            <a:srgbClr val="2384F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ru-RU" sz="1100">
            <a:solidFill>
              <a:schemeClr val="lt1"/>
            </a:solidFill>
            <a:latin typeface="+mn-lt"/>
            <a:ea typeface="+mn-ea"/>
            <a:cs typeface="+mn-cs"/>
          </a:endParaRPr>
        </a:p>
      </xdr:txBody>
    </xdr:sp>
    <xdr:clientData/>
  </xdr:twoCellAnchor>
  <xdr:twoCellAnchor>
    <xdr:from>
      <xdr:col>16</xdr:col>
      <xdr:colOff>582930</xdr:colOff>
      <xdr:row>27</xdr:row>
      <xdr:rowOff>133350</xdr:rowOff>
    </xdr:from>
    <xdr:to>
      <xdr:col>18</xdr:col>
      <xdr:colOff>121920</xdr:colOff>
      <xdr:row>29</xdr:row>
      <xdr:rowOff>102870</xdr:rowOff>
    </xdr:to>
    <xdr:sp macro="" textlink="Processing!U16">
      <xdr:nvSpPr>
        <xdr:cNvPr id="94" name="TextBox 93">
          <a:extLst>
            <a:ext uri="{FF2B5EF4-FFF2-40B4-BE49-F238E27FC236}">
              <a16:creationId xmlns:a16="http://schemas.microsoft.com/office/drawing/2014/main" id="{00000000-0008-0000-0200-00005E000000}"/>
            </a:ext>
          </a:extLst>
        </xdr:cNvPr>
        <xdr:cNvSpPr txBox="1"/>
      </xdr:nvSpPr>
      <xdr:spPr>
        <a:xfrm>
          <a:off x="10336530" y="5071110"/>
          <a:ext cx="75819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D9C77DA-86B6-4E57-A595-1F30E93D6D47}" type="TxLink">
            <a:rPr lang="en-US" sz="1100" b="0" i="0" u="none" strike="noStrike">
              <a:solidFill>
                <a:srgbClr val="000000"/>
              </a:solidFill>
              <a:latin typeface="Aptos Narrow"/>
              <a:ea typeface="+mn-ea"/>
              <a:cs typeface="+mn-cs"/>
            </a:rPr>
            <a:pPr marL="0" indent="0" algn="l"/>
            <a:t>$286.8K</a:t>
          </a:fld>
          <a:endParaRPr lang="ru-RU" sz="1200" b="0" i="0" u="none" strike="noStrike">
            <a:solidFill>
              <a:srgbClr val="000000"/>
            </a:solidFill>
            <a:latin typeface="Aptos Narrow"/>
            <a:ea typeface="+mn-ea"/>
            <a:cs typeface="+mn-cs"/>
          </a:endParaRPr>
        </a:p>
      </xdr:txBody>
    </xdr:sp>
    <xdr:clientData/>
  </xdr:twoCellAnchor>
  <xdr:twoCellAnchor>
    <xdr:from>
      <xdr:col>18</xdr:col>
      <xdr:colOff>262890</xdr:colOff>
      <xdr:row>27</xdr:row>
      <xdr:rowOff>133350</xdr:rowOff>
    </xdr:from>
    <xdr:to>
      <xdr:col>19</xdr:col>
      <xdr:colOff>411480</xdr:colOff>
      <xdr:row>29</xdr:row>
      <xdr:rowOff>102870</xdr:rowOff>
    </xdr:to>
    <xdr:sp macro="" textlink="Processing!V16">
      <xdr:nvSpPr>
        <xdr:cNvPr id="95" name="TextBox 94">
          <a:extLst>
            <a:ext uri="{FF2B5EF4-FFF2-40B4-BE49-F238E27FC236}">
              <a16:creationId xmlns:a16="http://schemas.microsoft.com/office/drawing/2014/main" id="{00000000-0008-0000-0200-00005F000000}"/>
            </a:ext>
          </a:extLst>
        </xdr:cNvPr>
        <xdr:cNvSpPr txBox="1"/>
      </xdr:nvSpPr>
      <xdr:spPr>
        <a:xfrm>
          <a:off x="11235690" y="5071110"/>
          <a:ext cx="75819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2D53305-B1EC-414D-95B7-0A2D81090108}" type="TxLink">
            <a:rPr lang="en-US" sz="1100" b="0" i="0" u="none" strike="noStrike">
              <a:solidFill>
                <a:srgbClr val="000000"/>
              </a:solidFill>
              <a:latin typeface="Aptos Narrow"/>
              <a:ea typeface="+mn-ea"/>
              <a:cs typeface="+mn-cs"/>
            </a:rPr>
            <a:pPr marL="0" indent="0" algn="l"/>
            <a:t>$317.7K</a:t>
          </a:fld>
          <a:endParaRPr lang="ru-RU" sz="1200" b="0" i="0" u="none" strike="noStrike">
            <a:solidFill>
              <a:srgbClr val="000000"/>
            </a:solidFill>
            <a:latin typeface="Aptos Narrow"/>
            <a:ea typeface="+mn-ea"/>
            <a:cs typeface="+mn-cs"/>
          </a:endParaRPr>
        </a:p>
      </xdr:txBody>
    </xdr:sp>
    <xdr:clientData/>
  </xdr:twoCellAnchor>
  <xdr:twoCellAnchor editAs="oneCell">
    <xdr:from>
      <xdr:col>1</xdr:col>
      <xdr:colOff>354330</xdr:colOff>
      <xdr:row>26</xdr:row>
      <xdr:rowOff>83820</xdr:rowOff>
    </xdr:from>
    <xdr:to>
      <xdr:col>5</xdr:col>
      <xdr:colOff>179070</xdr:colOff>
      <xdr:row>28</xdr:row>
      <xdr:rowOff>144780</xdr:rowOff>
    </xdr:to>
    <mc:AlternateContent xmlns:mc="http://schemas.openxmlformats.org/markup-compatibility/2006" xmlns:a14="http://schemas.microsoft.com/office/drawing/2010/main">
      <mc:Choice Requires="a14">
        <xdr:graphicFrame macro="">
          <xdr:nvGraphicFramePr>
            <xdr:cNvPr id="96" name="Year 1">
              <a:extLst>
                <a:ext uri="{FF2B5EF4-FFF2-40B4-BE49-F238E27FC236}">
                  <a16:creationId xmlns:a16="http://schemas.microsoft.com/office/drawing/2014/main" id="{00000000-0008-0000-0200-000060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63930" y="4838700"/>
              <a:ext cx="2263140" cy="42672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457200</xdr:colOff>
      <xdr:row>28</xdr:row>
      <xdr:rowOff>121920</xdr:rowOff>
    </xdr:from>
    <xdr:to>
      <xdr:col>5</xdr:col>
      <xdr:colOff>76200</xdr:colOff>
      <xdr:row>35</xdr:row>
      <xdr:rowOff>121920</xdr:rowOff>
    </xdr:to>
    <mc:AlternateContent xmlns:mc="http://schemas.openxmlformats.org/markup-compatibility/2006" xmlns:a14="http://schemas.microsoft.com/office/drawing/2010/main">
      <mc:Choice Requires="a14">
        <xdr:graphicFrame macro="">
          <xdr:nvGraphicFramePr>
            <xdr:cNvPr id="97" name="Month 2">
              <a:extLst>
                <a:ext uri="{FF2B5EF4-FFF2-40B4-BE49-F238E27FC236}">
                  <a16:creationId xmlns:a16="http://schemas.microsoft.com/office/drawing/2014/main" id="{00000000-0008-0000-0200-000061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066800" y="5242560"/>
              <a:ext cx="2057400" cy="128016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251460</xdr:colOff>
      <xdr:row>23</xdr:row>
      <xdr:rowOff>45720</xdr:rowOff>
    </xdr:from>
    <xdr:to>
      <xdr:col>14</xdr:col>
      <xdr:colOff>495300</xdr:colOff>
      <xdr:row>25</xdr:row>
      <xdr:rowOff>38100</xdr:rowOff>
    </xdr:to>
    <mc:AlternateContent xmlns:mc="http://schemas.openxmlformats.org/markup-compatibility/2006" xmlns:a14="http://schemas.microsoft.com/office/drawing/2010/main">
      <mc:Choice Requires="a14">
        <xdr:graphicFrame macro="">
          <xdr:nvGraphicFramePr>
            <xdr:cNvPr id="98" name="Month 3">
              <a:extLst>
                <a:ext uri="{FF2B5EF4-FFF2-40B4-BE49-F238E27FC236}">
                  <a16:creationId xmlns:a16="http://schemas.microsoft.com/office/drawing/2014/main" id="{00000000-0008-0000-0200-000062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3909060" y="4251960"/>
              <a:ext cx="5120640" cy="358140"/>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38814</xdr:colOff>
      <xdr:row>13</xdr:row>
      <xdr:rowOff>11430</xdr:rowOff>
    </xdr:from>
    <xdr:to>
      <xdr:col>5</xdr:col>
      <xdr:colOff>152400</xdr:colOff>
      <xdr:row>14</xdr:row>
      <xdr:rowOff>163830</xdr:rowOff>
    </xdr:to>
    <xdr:grpSp>
      <xdr:nvGrpSpPr>
        <xdr:cNvPr id="36" name="Group 35">
          <a:hlinkClick xmlns:r="http://schemas.openxmlformats.org/officeDocument/2006/relationships" r:id="rId20"/>
          <a:extLst>
            <a:ext uri="{FF2B5EF4-FFF2-40B4-BE49-F238E27FC236}">
              <a16:creationId xmlns:a16="http://schemas.microsoft.com/office/drawing/2014/main" id="{520B4594-42D3-70EF-60DC-FC00F8A1A8FF}"/>
            </a:ext>
          </a:extLst>
        </xdr:cNvPr>
        <xdr:cNvGrpSpPr/>
      </xdr:nvGrpSpPr>
      <xdr:grpSpPr>
        <a:xfrm>
          <a:off x="1226638" y="2487930"/>
          <a:ext cx="1895321" cy="342900"/>
          <a:chOff x="1258014" y="2388870"/>
          <a:chExt cx="1942386" cy="335280"/>
        </a:xfrm>
      </xdr:grpSpPr>
      <xdr:sp macro="" textlink="Processing!F1">
        <xdr:nvSpPr>
          <xdr:cNvPr id="20" name="TextBox 19">
            <a:extLst>
              <a:ext uri="{FF2B5EF4-FFF2-40B4-BE49-F238E27FC236}">
                <a16:creationId xmlns:a16="http://schemas.microsoft.com/office/drawing/2014/main" id="{00000000-0008-0000-0200-000014000000}"/>
              </a:ext>
            </a:extLst>
          </xdr:cNvPr>
          <xdr:cNvSpPr txBox="1"/>
        </xdr:nvSpPr>
        <xdr:spPr>
          <a:xfrm>
            <a:off x="1516380" y="238887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64ADAC-359D-43FB-89D5-7AEFAFC2C917}" type="TxLink">
              <a:rPr lang="en-US" sz="1400" b="0">
                <a:solidFill>
                  <a:schemeClr val="bg1"/>
                </a:solidFill>
                <a:latin typeface="+mn-lt"/>
                <a:ea typeface="+mn-ea"/>
                <a:cs typeface="+mn-cs"/>
              </a:rPr>
              <a:pPr marL="0" indent="0"/>
              <a:t>Visitors &amp; Buyers</a:t>
            </a:fld>
            <a:endParaRPr lang="ru-RU" sz="1400" b="0">
              <a:solidFill>
                <a:schemeClr val="bg1"/>
              </a:solidFill>
              <a:latin typeface="+mn-lt"/>
              <a:ea typeface="+mn-ea"/>
              <a:cs typeface="+mn-cs"/>
            </a:endParaRPr>
          </a:p>
        </xdr:txBody>
      </xdr:sp>
      <xdr:grpSp>
        <xdr:nvGrpSpPr>
          <xdr:cNvPr id="100" name="Group 99">
            <a:extLst>
              <a:ext uri="{FF2B5EF4-FFF2-40B4-BE49-F238E27FC236}">
                <a16:creationId xmlns:a16="http://schemas.microsoft.com/office/drawing/2014/main" id="{00000000-0008-0000-0200-000064000000}"/>
              </a:ext>
            </a:extLst>
          </xdr:cNvPr>
          <xdr:cNvGrpSpPr/>
        </xdr:nvGrpSpPr>
        <xdr:grpSpPr>
          <a:xfrm>
            <a:off x="1258014" y="2392680"/>
            <a:ext cx="299291" cy="260755"/>
            <a:chOff x="6520543" y="3673855"/>
            <a:chExt cx="923590" cy="804672"/>
          </a:xfrm>
          <a:solidFill>
            <a:schemeClr val="bg1"/>
          </a:solidFill>
        </xdr:grpSpPr>
        <xdr:pic>
          <xdr:nvPicPr>
            <xdr:cNvPr id="101" name="Graphic 100" descr="User with solid fill">
              <a:extLst>
                <a:ext uri="{FF2B5EF4-FFF2-40B4-BE49-F238E27FC236}">
                  <a16:creationId xmlns:a16="http://schemas.microsoft.com/office/drawing/2014/main" id="{00000000-0008-0000-0200-000065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6639461" y="3673855"/>
              <a:ext cx="804672" cy="804672"/>
            </a:xfrm>
            <a:prstGeom prst="rect">
              <a:avLst/>
            </a:prstGeom>
          </xdr:spPr>
        </xdr:pic>
        <xdr:grpSp>
          <xdr:nvGrpSpPr>
            <xdr:cNvPr id="102" name="Graphic 15" descr="User with solid fill">
              <a:extLst>
                <a:ext uri="{FF2B5EF4-FFF2-40B4-BE49-F238E27FC236}">
                  <a16:creationId xmlns:a16="http://schemas.microsoft.com/office/drawing/2014/main" id="{00000000-0008-0000-0200-000066000000}"/>
                </a:ext>
              </a:extLst>
            </xdr:cNvPr>
            <xdr:cNvGrpSpPr/>
          </xdr:nvGrpSpPr>
          <xdr:grpSpPr>
            <a:xfrm>
              <a:off x="6520543" y="3801837"/>
              <a:ext cx="609600" cy="604156"/>
              <a:chOff x="8164286" y="3867151"/>
              <a:chExt cx="609600" cy="604156"/>
            </a:xfrm>
            <a:grpFill/>
          </xdr:grpSpPr>
          <xdr:sp macro="" textlink="">
            <xdr:nvSpPr>
              <xdr:cNvPr id="103" name="Freeform: Shape 102">
                <a:extLst>
                  <a:ext uri="{FF2B5EF4-FFF2-40B4-BE49-F238E27FC236}">
                    <a16:creationId xmlns:a16="http://schemas.microsoft.com/office/drawing/2014/main" id="{00000000-0008-0000-0200-000067000000}"/>
                  </a:ext>
                </a:extLst>
              </xdr:cNvPr>
              <xdr:cNvSpPr/>
            </xdr:nvSpPr>
            <xdr:spPr>
              <a:xfrm>
                <a:off x="8316686" y="3867151"/>
                <a:ext cx="304800" cy="304800"/>
              </a:xfrm>
              <a:custGeom>
                <a:avLst/>
                <a:gdLst>
                  <a:gd name="connsiteX0" fmla="*/ 304800 w 304800"/>
                  <a:gd name="connsiteY0" fmla="*/ 152400 h 304800"/>
                  <a:gd name="connsiteX1" fmla="*/ 152400 w 304800"/>
                  <a:gd name="connsiteY1" fmla="*/ 304800 h 304800"/>
                  <a:gd name="connsiteX2" fmla="*/ 0 w 304800"/>
                  <a:gd name="connsiteY2" fmla="*/ 152400 h 304800"/>
                  <a:gd name="connsiteX3" fmla="*/ 152400 w 304800"/>
                  <a:gd name="connsiteY3" fmla="*/ 0 h 304800"/>
                  <a:gd name="connsiteX4" fmla="*/ 304800 w 304800"/>
                  <a:gd name="connsiteY4" fmla="*/ 152400 h 3048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04800" h="304800">
                    <a:moveTo>
                      <a:pt x="304800" y="152400"/>
                    </a:moveTo>
                    <a:cubicBezTo>
                      <a:pt x="304800" y="236568"/>
                      <a:pt x="236568" y="304800"/>
                      <a:pt x="152400" y="304800"/>
                    </a:cubicBezTo>
                    <a:cubicBezTo>
                      <a:pt x="68232" y="304800"/>
                      <a:pt x="0" y="236568"/>
                      <a:pt x="0" y="152400"/>
                    </a:cubicBezTo>
                    <a:cubicBezTo>
                      <a:pt x="0" y="68232"/>
                      <a:pt x="68232" y="0"/>
                      <a:pt x="152400" y="0"/>
                    </a:cubicBezTo>
                    <a:cubicBezTo>
                      <a:pt x="236568" y="0"/>
                      <a:pt x="304800" y="68232"/>
                      <a:pt x="304800" y="152400"/>
                    </a:cubicBezTo>
                    <a:close/>
                  </a:path>
                </a:pathLst>
              </a:custGeom>
              <a:grpFill/>
              <a:ln w="12700" cap="flat">
                <a:solidFill>
                  <a:srgbClr val="0B3F7C"/>
                </a:solidFill>
                <a:prstDash val="solid"/>
                <a:miter/>
              </a:ln>
            </xdr:spPr>
            <xdr:txBody>
              <a:bodyPr rtlCol="0" anchor="ctr"/>
              <a:lstStyle/>
              <a:p>
                <a:endParaRPr lang="ru-RU"/>
              </a:p>
            </xdr:txBody>
          </xdr:sp>
          <xdr:sp macro="" textlink="">
            <xdr:nvSpPr>
              <xdr:cNvPr id="104" name="Freeform: Shape 103">
                <a:extLst>
                  <a:ext uri="{FF2B5EF4-FFF2-40B4-BE49-F238E27FC236}">
                    <a16:creationId xmlns:a16="http://schemas.microsoft.com/office/drawing/2014/main" id="{00000000-0008-0000-0200-000068000000}"/>
                  </a:ext>
                </a:extLst>
              </xdr:cNvPr>
              <xdr:cNvSpPr/>
            </xdr:nvSpPr>
            <xdr:spPr>
              <a:xfrm>
                <a:off x="8164286" y="4166507"/>
                <a:ext cx="609600" cy="304800"/>
              </a:xfrm>
              <a:custGeom>
                <a:avLst/>
                <a:gdLst>
                  <a:gd name="connsiteX0" fmla="*/ 609600 w 609600"/>
                  <a:gd name="connsiteY0" fmla="*/ 304800 h 304800"/>
                  <a:gd name="connsiteX1" fmla="*/ 609600 w 609600"/>
                  <a:gd name="connsiteY1" fmla="*/ 152400 h 304800"/>
                  <a:gd name="connsiteX2" fmla="*/ 579120 w 609600"/>
                  <a:gd name="connsiteY2" fmla="*/ 91440 h 304800"/>
                  <a:gd name="connsiteX3" fmla="*/ 430530 w 609600"/>
                  <a:gd name="connsiteY3" fmla="*/ 19050 h 304800"/>
                  <a:gd name="connsiteX4" fmla="*/ 304800 w 609600"/>
                  <a:gd name="connsiteY4" fmla="*/ 0 h 304800"/>
                  <a:gd name="connsiteX5" fmla="*/ 179070 w 609600"/>
                  <a:gd name="connsiteY5" fmla="*/ 19050 h 304800"/>
                  <a:gd name="connsiteX6" fmla="*/ 30480 w 609600"/>
                  <a:gd name="connsiteY6" fmla="*/ 91440 h 304800"/>
                  <a:gd name="connsiteX7" fmla="*/ 0 w 609600"/>
                  <a:gd name="connsiteY7" fmla="*/ 152400 h 304800"/>
                  <a:gd name="connsiteX8" fmla="*/ 0 w 609600"/>
                  <a:gd name="connsiteY8" fmla="*/ 304800 h 304800"/>
                  <a:gd name="connsiteX9" fmla="*/ 609600 w 609600"/>
                  <a:gd name="connsiteY9" fmla="*/ 304800 h 3048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609600" h="304800">
                    <a:moveTo>
                      <a:pt x="609600" y="304800"/>
                    </a:moveTo>
                    <a:lnTo>
                      <a:pt x="609600" y="152400"/>
                    </a:lnTo>
                    <a:cubicBezTo>
                      <a:pt x="609600" y="129540"/>
                      <a:pt x="598170" y="106680"/>
                      <a:pt x="579120" y="91440"/>
                    </a:cubicBezTo>
                    <a:cubicBezTo>
                      <a:pt x="537210" y="57150"/>
                      <a:pt x="483870" y="34290"/>
                      <a:pt x="430530" y="19050"/>
                    </a:cubicBezTo>
                    <a:cubicBezTo>
                      <a:pt x="392430" y="7620"/>
                      <a:pt x="350520" y="0"/>
                      <a:pt x="304800" y="0"/>
                    </a:cubicBezTo>
                    <a:cubicBezTo>
                      <a:pt x="262890" y="0"/>
                      <a:pt x="220980" y="7620"/>
                      <a:pt x="179070" y="19050"/>
                    </a:cubicBezTo>
                    <a:cubicBezTo>
                      <a:pt x="125730" y="34290"/>
                      <a:pt x="72390" y="60960"/>
                      <a:pt x="30480" y="91440"/>
                    </a:cubicBezTo>
                    <a:cubicBezTo>
                      <a:pt x="11430" y="106680"/>
                      <a:pt x="0" y="129540"/>
                      <a:pt x="0" y="152400"/>
                    </a:cubicBezTo>
                    <a:lnTo>
                      <a:pt x="0" y="304800"/>
                    </a:lnTo>
                    <a:lnTo>
                      <a:pt x="609600" y="304800"/>
                    </a:lnTo>
                    <a:close/>
                  </a:path>
                </a:pathLst>
              </a:custGeom>
              <a:grpFill/>
              <a:ln w="12700" cap="flat">
                <a:solidFill>
                  <a:srgbClr val="0B3F7C"/>
                </a:solidFill>
                <a:prstDash val="solid"/>
                <a:miter/>
              </a:ln>
            </xdr:spPr>
            <xdr:txBody>
              <a:bodyPr rtlCol="0" anchor="ctr"/>
              <a:lstStyle/>
              <a:p>
                <a:endParaRPr lang="ru-RU"/>
              </a:p>
            </xdr:txBody>
          </xdr:sp>
        </xdr:grpSp>
      </xdr:grpSp>
    </xdr:grpSp>
    <xdr:clientData/>
  </xdr:twoCellAnchor>
  <xdr:twoCellAnchor>
    <xdr:from>
      <xdr:col>2</xdr:col>
      <xdr:colOff>83820</xdr:colOff>
      <xdr:row>16</xdr:row>
      <xdr:rowOff>22860</xdr:rowOff>
    </xdr:from>
    <xdr:to>
      <xdr:col>5</xdr:col>
      <xdr:colOff>152400</xdr:colOff>
      <xdr:row>17</xdr:row>
      <xdr:rowOff>175260</xdr:rowOff>
    </xdr:to>
    <xdr:grpSp>
      <xdr:nvGrpSpPr>
        <xdr:cNvPr id="87" name="Group 86">
          <a:hlinkClick xmlns:r="http://schemas.openxmlformats.org/officeDocument/2006/relationships" r:id="rId23"/>
          <a:extLst>
            <a:ext uri="{FF2B5EF4-FFF2-40B4-BE49-F238E27FC236}">
              <a16:creationId xmlns:a16="http://schemas.microsoft.com/office/drawing/2014/main" id="{B5CBED24-B4A3-F674-700B-CF2387F8BA8B}"/>
            </a:ext>
          </a:extLst>
        </xdr:cNvPr>
        <xdr:cNvGrpSpPr/>
      </xdr:nvGrpSpPr>
      <xdr:grpSpPr>
        <a:xfrm>
          <a:off x="1271644" y="3070860"/>
          <a:ext cx="1850315" cy="342900"/>
          <a:chOff x="1303020" y="2948940"/>
          <a:chExt cx="1897380" cy="335280"/>
        </a:xfrm>
      </xdr:grpSpPr>
      <xdr:sp macro="" textlink="Processing!N5">
        <xdr:nvSpPr>
          <xdr:cNvPr id="21" name="TextBox 20">
            <a:extLst>
              <a:ext uri="{FF2B5EF4-FFF2-40B4-BE49-F238E27FC236}">
                <a16:creationId xmlns:a16="http://schemas.microsoft.com/office/drawing/2014/main" id="{00000000-0008-0000-0200-000015000000}"/>
              </a:ext>
            </a:extLst>
          </xdr:cNvPr>
          <xdr:cNvSpPr txBox="1"/>
        </xdr:nvSpPr>
        <xdr:spPr>
          <a:xfrm>
            <a:off x="1516380" y="294894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4009107-FB0F-46F8-BC8F-834375F6A070}" type="TxLink">
              <a:rPr lang="en-US" sz="1400" b="0">
                <a:solidFill>
                  <a:schemeClr val="bg1"/>
                </a:solidFill>
                <a:latin typeface="+mn-lt"/>
                <a:ea typeface="+mn-ea"/>
                <a:cs typeface="+mn-cs"/>
              </a:rPr>
              <a:pPr marL="0" indent="0"/>
              <a:t>Sales Funnel</a:t>
            </a:fld>
            <a:endParaRPr lang="ru-RU" sz="1400" b="0">
              <a:solidFill>
                <a:schemeClr val="bg1"/>
              </a:solidFill>
              <a:latin typeface="+mn-lt"/>
              <a:ea typeface="+mn-ea"/>
              <a:cs typeface="+mn-cs"/>
            </a:endParaRPr>
          </a:p>
        </xdr:txBody>
      </xdr:sp>
      <xdr:sp macro="" textlink="">
        <xdr:nvSpPr>
          <xdr:cNvPr id="105" name="Freeform: Shape 104">
            <a:extLst>
              <a:ext uri="{FF2B5EF4-FFF2-40B4-BE49-F238E27FC236}">
                <a16:creationId xmlns:a16="http://schemas.microsoft.com/office/drawing/2014/main" id="{00000000-0008-0000-0200-000069000000}"/>
              </a:ext>
            </a:extLst>
          </xdr:cNvPr>
          <xdr:cNvSpPr/>
        </xdr:nvSpPr>
        <xdr:spPr>
          <a:xfrm>
            <a:off x="1303020" y="3033607"/>
            <a:ext cx="198559" cy="143404"/>
          </a:xfrm>
          <a:custGeom>
            <a:avLst/>
            <a:gdLst>
              <a:gd name="connsiteX0" fmla="*/ 3313934 w 8036264"/>
              <a:gd name="connsiteY0" fmla="*/ 4614027 h 5638893"/>
              <a:gd name="connsiteX1" fmla="*/ 3835837 w 8036264"/>
              <a:gd name="connsiteY1" fmla="*/ 4614765 h 5638893"/>
              <a:gd name="connsiteX2" fmla="*/ 4188741 w 8036264"/>
              <a:gd name="connsiteY2" fmla="*/ 4614765 h 5638893"/>
              <a:gd name="connsiteX3" fmla="*/ 4710643 w 8036264"/>
              <a:gd name="connsiteY3" fmla="*/ 4614027 h 5638893"/>
              <a:gd name="connsiteX4" fmla="*/ 4846199 w 8036264"/>
              <a:gd name="connsiteY4" fmla="*/ 4929886 h 5638893"/>
              <a:gd name="connsiteX5" fmla="*/ 4463258 w 8036264"/>
              <a:gd name="connsiteY5" fmla="*/ 5495012 h 5638893"/>
              <a:gd name="connsiteX6" fmla="*/ 4200018 w 8036264"/>
              <a:gd name="connsiteY6" fmla="*/ 5638893 h 5638893"/>
              <a:gd name="connsiteX7" fmla="*/ 4199767 w 8036264"/>
              <a:gd name="connsiteY7" fmla="*/ 5638893 h 5638893"/>
              <a:gd name="connsiteX8" fmla="*/ 4012614 w 8036264"/>
              <a:gd name="connsiteY8" fmla="*/ 5638893 h 5638893"/>
              <a:gd name="connsiteX9" fmla="*/ 4011963 w 8036264"/>
              <a:gd name="connsiteY9" fmla="*/ 5638893 h 5638893"/>
              <a:gd name="connsiteX10" fmla="*/ 3824559 w 8036264"/>
              <a:gd name="connsiteY10" fmla="*/ 5638893 h 5638893"/>
              <a:gd name="connsiteX11" fmla="*/ 3743817 w 8036264"/>
              <a:gd name="connsiteY11" fmla="*/ 5638893 h 5638893"/>
              <a:gd name="connsiteX12" fmla="*/ 3743817 w 8036264"/>
              <a:gd name="connsiteY12" fmla="*/ 5634901 h 5638893"/>
              <a:gd name="connsiteX13" fmla="*/ 3691623 w 8036264"/>
              <a:gd name="connsiteY13" fmla="*/ 5623215 h 5638893"/>
              <a:gd name="connsiteX14" fmla="*/ 3561319 w 8036264"/>
              <a:gd name="connsiteY14" fmla="*/ 5495012 h 5638893"/>
              <a:gd name="connsiteX15" fmla="*/ 3178378 w 8036264"/>
              <a:gd name="connsiteY15" fmla="*/ 4929886 h 5638893"/>
              <a:gd name="connsiteX16" fmla="*/ 3313934 w 8036264"/>
              <a:gd name="connsiteY16" fmla="*/ 4614027 h 5638893"/>
              <a:gd name="connsiteX17" fmla="*/ 2520924 w 8036264"/>
              <a:gd name="connsiteY17" fmla="*/ 3460520 h 5638893"/>
              <a:gd name="connsiteX18" fmla="*/ 4011963 w 8036264"/>
              <a:gd name="connsiteY18" fmla="*/ 3462627 h 5638893"/>
              <a:gd name="connsiteX19" fmla="*/ 5503001 w 8036264"/>
              <a:gd name="connsiteY19" fmla="*/ 3460520 h 5638893"/>
              <a:gd name="connsiteX20" fmla="*/ 5638557 w 8036264"/>
              <a:gd name="connsiteY20" fmla="*/ 3776379 h 5638893"/>
              <a:gd name="connsiteX21" fmla="*/ 5255616 w 8036264"/>
              <a:gd name="connsiteY21" fmla="*/ 4341505 h 5638893"/>
              <a:gd name="connsiteX22" fmla="*/ 4992376 w 8036264"/>
              <a:gd name="connsiteY22" fmla="*/ 4485386 h 5638893"/>
              <a:gd name="connsiteX23" fmla="*/ 4011963 w 8036264"/>
              <a:gd name="connsiteY23" fmla="*/ 4485386 h 5638893"/>
              <a:gd name="connsiteX24" fmla="*/ 4011962 w 8036264"/>
              <a:gd name="connsiteY24" fmla="*/ 4485386 h 5638893"/>
              <a:gd name="connsiteX25" fmla="*/ 3031549 w 8036264"/>
              <a:gd name="connsiteY25" fmla="*/ 4485386 h 5638893"/>
              <a:gd name="connsiteX26" fmla="*/ 2768309 w 8036264"/>
              <a:gd name="connsiteY26" fmla="*/ 4341505 h 5638893"/>
              <a:gd name="connsiteX27" fmla="*/ 2385368 w 8036264"/>
              <a:gd name="connsiteY27" fmla="*/ 3776379 h 5638893"/>
              <a:gd name="connsiteX28" fmla="*/ 2520924 w 8036264"/>
              <a:gd name="connsiteY28" fmla="*/ 3460520 h 5638893"/>
              <a:gd name="connsiteX29" fmla="*/ 1755043 w 8036264"/>
              <a:gd name="connsiteY29" fmla="*/ 2307013 h 5638893"/>
              <a:gd name="connsiteX30" fmla="*/ 2777502 w 8036264"/>
              <a:gd name="connsiteY30" fmla="*/ 2308459 h 5638893"/>
              <a:gd name="connsiteX31" fmla="*/ 2777502 w 8036264"/>
              <a:gd name="connsiteY31" fmla="*/ 2307751 h 5638893"/>
              <a:gd name="connsiteX32" fmla="*/ 5753041 w 8036264"/>
              <a:gd name="connsiteY32" fmla="*/ 2307751 h 5638893"/>
              <a:gd name="connsiteX33" fmla="*/ 5753041 w 8036264"/>
              <a:gd name="connsiteY33" fmla="*/ 2307760 h 5638893"/>
              <a:gd name="connsiteX34" fmla="*/ 6281103 w 8036264"/>
              <a:gd name="connsiteY34" fmla="*/ 2307013 h 5638893"/>
              <a:gd name="connsiteX35" fmla="*/ 6416659 w 8036264"/>
              <a:gd name="connsiteY35" fmla="*/ 2622872 h 5638893"/>
              <a:gd name="connsiteX36" fmla="*/ 6033718 w 8036264"/>
              <a:gd name="connsiteY36" fmla="*/ 3187997 h 5638893"/>
              <a:gd name="connsiteX37" fmla="*/ 5770478 w 8036264"/>
              <a:gd name="connsiteY37" fmla="*/ 3331879 h 5638893"/>
              <a:gd name="connsiteX38" fmla="*/ 5753041 w 8036264"/>
              <a:gd name="connsiteY38" fmla="*/ 3331879 h 5638893"/>
              <a:gd name="connsiteX39" fmla="*/ 4024184 w 8036264"/>
              <a:gd name="connsiteY39" fmla="*/ 3331879 h 5638893"/>
              <a:gd name="connsiteX40" fmla="*/ 4011962 w 8036264"/>
              <a:gd name="connsiteY40" fmla="*/ 3331879 h 5638893"/>
              <a:gd name="connsiteX41" fmla="*/ 2777502 w 8036264"/>
              <a:gd name="connsiteY41" fmla="*/ 3331879 h 5638893"/>
              <a:gd name="connsiteX42" fmla="*/ 2265668 w 8036264"/>
              <a:gd name="connsiteY42" fmla="*/ 3331879 h 5638893"/>
              <a:gd name="connsiteX43" fmla="*/ 2002428 w 8036264"/>
              <a:gd name="connsiteY43" fmla="*/ 3187997 h 5638893"/>
              <a:gd name="connsiteX44" fmla="*/ 1619487 w 8036264"/>
              <a:gd name="connsiteY44" fmla="*/ 2622872 h 5638893"/>
              <a:gd name="connsiteX45" fmla="*/ 1755043 w 8036264"/>
              <a:gd name="connsiteY45" fmla="*/ 2307013 h 5638893"/>
              <a:gd name="connsiteX46" fmla="*/ 7077664 w 8036264"/>
              <a:gd name="connsiteY46" fmla="*/ 1153507 h 5638893"/>
              <a:gd name="connsiteX47" fmla="*/ 7213220 w 8036264"/>
              <a:gd name="connsiteY47" fmla="*/ 1469365 h 5638893"/>
              <a:gd name="connsiteX48" fmla="*/ 6830279 w 8036264"/>
              <a:gd name="connsiteY48" fmla="*/ 2034490 h 5638893"/>
              <a:gd name="connsiteX49" fmla="*/ 6567039 w 8036264"/>
              <a:gd name="connsiteY49" fmla="*/ 2178372 h 5638893"/>
              <a:gd name="connsiteX50" fmla="*/ 5753041 w 8036264"/>
              <a:gd name="connsiteY50" fmla="*/ 2178372 h 5638893"/>
              <a:gd name="connsiteX51" fmla="*/ 4280935 w 8036264"/>
              <a:gd name="connsiteY51" fmla="*/ 2178372 h 5638893"/>
              <a:gd name="connsiteX52" fmla="*/ 3757860 w 8036264"/>
              <a:gd name="connsiteY52" fmla="*/ 2178372 h 5638893"/>
              <a:gd name="connsiteX53" fmla="*/ 2777502 w 8036264"/>
              <a:gd name="connsiteY53" fmla="*/ 2178372 h 5638893"/>
              <a:gd name="connsiteX54" fmla="*/ 1471756 w 8036264"/>
              <a:gd name="connsiteY54" fmla="*/ 2178372 h 5638893"/>
              <a:gd name="connsiteX55" fmla="*/ 1208516 w 8036264"/>
              <a:gd name="connsiteY55" fmla="*/ 2034490 h 5638893"/>
              <a:gd name="connsiteX56" fmla="*/ 825575 w 8036264"/>
              <a:gd name="connsiteY56" fmla="*/ 1469365 h 5638893"/>
              <a:gd name="connsiteX57" fmla="*/ 961132 w 8036264"/>
              <a:gd name="connsiteY57" fmla="*/ 1153507 h 5638893"/>
              <a:gd name="connsiteX58" fmla="*/ 2777502 w 8036264"/>
              <a:gd name="connsiteY58" fmla="*/ 1156074 h 5638893"/>
              <a:gd name="connsiteX59" fmla="*/ 2777502 w 8036264"/>
              <a:gd name="connsiteY59" fmla="*/ 1154244 h 5638893"/>
              <a:gd name="connsiteX60" fmla="*/ 5753041 w 8036264"/>
              <a:gd name="connsiteY60" fmla="*/ 1154244 h 5638893"/>
              <a:gd name="connsiteX61" fmla="*/ 5753041 w 8036264"/>
              <a:gd name="connsiteY61" fmla="*/ 1155379 h 5638893"/>
              <a:gd name="connsiteX62" fmla="*/ 7857453 w 8036264"/>
              <a:gd name="connsiteY62" fmla="*/ 0 h 5638893"/>
              <a:gd name="connsiteX63" fmla="*/ 7993009 w 8036264"/>
              <a:gd name="connsiteY63" fmla="*/ 315858 h 5638893"/>
              <a:gd name="connsiteX64" fmla="*/ 7610068 w 8036264"/>
              <a:gd name="connsiteY64" fmla="*/ 880984 h 5638893"/>
              <a:gd name="connsiteX65" fmla="*/ 7346828 w 8036264"/>
              <a:gd name="connsiteY65" fmla="*/ 1024866 h 5638893"/>
              <a:gd name="connsiteX66" fmla="*/ 5060724 w 8036264"/>
              <a:gd name="connsiteY66" fmla="*/ 1024866 h 5638893"/>
              <a:gd name="connsiteX67" fmla="*/ 5060724 w 8036264"/>
              <a:gd name="connsiteY67" fmla="*/ 1024865 h 5638893"/>
              <a:gd name="connsiteX68" fmla="*/ 2975540 w 8036264"/>
              <a:gd name="connsiteY68" fmla="*/ 1024865 h 5638893"/>
              <a:gd name="connsiteX69" fmla="*/ 2975540 w 8036264"/>
              <a:gd name="connsiteY69" fmla="*/ 1024866 h 5638893"/>
              <a:gd name="connsiteX70" fmla="*/ 689436 w 8036264"/>
              <a:gd name="connsiteY70" fmla="*/ 1024866 h 5638893"/>
              <a:gd name="connsiteX71" fmla="*/ 426196 w 8036264"/>
              <a:gd name="connsiteY71" fmla="*/ 880984 h 5638893"/>
              <a:gd name="connsiteX72" fmla="*/ 43255 w 8036264"/>
              <a:gd name="connsiteY72" fmla="*/ 315858 h 5638893"/>
              <a:gd name="connsiteX73" fmla="*/ 178812 w 8036264"/>
              <a:gd name="connsiteY73" fmla="*/ 0 h 5638893"/>
              <a:gd name="connsiteX74" fmla="*/ 2777502 w 8036264"/>
              <a:gd name="connsiteY74" fmla="*/ 3673 h 5638893"/>
              <a:gd name="connsiteX75" fmla="*/ 2777502 w 8036264"/>
              <a:gd name="connsiteY75" fmla="*/ 737 h 5638893"/>
              <a:gd name="connsiteX76" fmla="*/ 5753041 w 8036264"/>
              <a:gd name="connsiteY76" fmla="*/ 737 h 5638893"/>
              <a:gd name="connsiteX77" fmla="*/ 5753041 w 8036264"/>
              <a:gd name="connsiteY77" fmla="*/ 2974 h 56388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Lst>
            <a:rect l="l" t="t" r="r" b="b"/>
            <a:pathLst>
              <a:path w="8036264" h="5638893">
                <a:moveTo>
                  <a:pt x="3313934" y="4614027"/>
                </a:moveTo>
                <a:lnTo>
                  <a:pt x="3835837" y="4614765"/>
                </a:lnTo>
                <a:lnTo>
                  <a:pt x="4188741" y="4614765"/>
                </a:lnTo>
                <a:lnTo>
                  <a:pt x="4710643" y="4614027"/>
                </a:lnTo>
                <a:cubicBezTo>
                  <a:pt x="4813183" y="4614685"/>
                  <a:pt x="4964646" y="4735764"/>
                  <a:pt x="4846199" y="4929886"/>
                </a:cubicBezTo>
                <a:lnTo>
                  <a:pt x="4463258" y="5495012"/>
                </a:lnTo>
                <a:cubicBezTo>
                  <a:pt x="4363236" y="5646361"/>
                  <a:pt x="4303549" y="5637577"/>
                  <a:pt x="4200018" y="5638893"/>
                </a:cubicBezTo>
                <a:lnTo>
                  <a:pt x="4199767" y="5638893"/>
                </a:lnTo>
                <a:lnTo>
                  <a:pt x="4012614" y="5638893"/>
                </a:lnTo>
                <a:lnTo>
                  <a:pt x="4011963" y="5638893"/>
                </a:lnTo>
                <a:lnTo>
                  <a:pt x="3824559" y="5638893"/>
                </a:lnTo>
                <a:lnTo>
                  <a:pt x="3743817" y="5638893"/>
                </a:lnTo>
                <a:lnTo>
                  <a:pt x="3743817" y="5634901"/>
                </a:lnTo>
                <a:lnTo>
                  <a:pt x="3691623" y="5623215"/>
                </a:lnTo>
                <a:cubicBezTo>
                  <a:pt x="3651257" y="5606328"/>
                  <a:pt x="3611330" y="5570687"/>
                  <a:pt x="3561319" y="5495012"/>
                </a:cubicBezTo>
                <a:lnTo>
                  <a:pt x="3178378" y="4929886"/>
                </a:lnTo>
                <a:cubicBezTo>
                  <a:pt x="3059931" y="4735764"/>
                  <a:pt x="3211394" y="4614685"/>
                  <a:pt x="3313934" y="4614027"/>
                </a:cubicBezTo>
                <a:close/>
                <a:moveTo>
                  <a:pt x="2520924" y="3460520"/>
                </a:moveTo>
                <a:lnTo>
                  <a:pt x="4011963" y="3462627"/>
                </a:lnTo>
                <a:lnTo>
                  <a:pt x="5503001" y="3460520"/>
                </a:lnTo>
                <a:cubicBezTo>
                  <a:pt x="5605541" y="3461178"/>
                  <a:pt x="5757004" y="3582257"/>
                  <a:pt x="5638557" y="3776379"/>
                </a:cubicBezTo>
                <a:lnTo>
                  <a:pt x="5255616" y="4341505"/>
                </a:lnTo>
                <a:cubicBezTo>
                  <a:pt x="5155594" y="4492854"/>
                  <a:pt x="5095907" y="4484070"/>
                  <a:pt x="4992376" y="4485386"/>
                </a:cubicBezTo>
                <a:lnTo>
                  <a:pt x="4011963" y="4485386"/>
                </a:lnTo>
                <a:lnTo>
                  <a:pt x="4011962" y="4485386"/>
                </a:lnTo>
                <a:lnTo>
                  <a:pt x="3031549" y="4485386"/>
                </a:lnTo>
                <a:cubicBezTo>
                  <a:pt x="2928018" y="4484070"/>
                  <a:pt x="2868331" y="4492854"/>
                  <a:pt x="2768309" y="4341505"/>
                </a:cubicBezTo>
                <a:lnTo>
                  <a:pt x="2385368" y="3776379"/>
                </a:lnTo>
                <a:cubicBezTo>
                  <a:pt x="2266921" y="3582257"/>
                  <a:pt x="2418384" y="3461178"/>
                  <a:pt x="2520924" y="3460520"/>
                </a:cubicBezTo>
                <a:close/>
                <a:moveTo>
                  <a:pt x="1755043" y="2307013"/>
                </a:moveTo>
                <a:lnTo>
                  <a:pt x="2777502" y="2308459"/>
                </a:lnTo>
                <a:lnTo>
                  <a:pt x="2777502" y="2307751"/>
                </a:lnTo>
                <a:lnTo>
                  <a:pt x="5753041" y="2307751"/>
                </a:lnTo>
                <a:lnTo>
                  <a:pt x="5753041" y="2307760"/>
                </a:lnTo>
                <a:lnTo>
                  <a:pt x="6281103" y="2307013"/>
                </a:lnTo>
                <a:cubicBezTo>
                  <a:pt x="6383643" y="2307671"/>
                  <a:pt x="6535106" y="2428750"/>
                  <a:pt x="6416659" y="2622872"/>
                </a:cubicBezTo>
                <a:lnTo>
                  <a:pt x="6033718" y="3187997"/>
                </a:lnTo>
                <a:cubicBezTo>
                  <a:pt x="5933696" y="3339347"/>
                  <a:pt x="5874009" y="3330563"/>
                  <a:pt x="5770478" y="3331879"/>
                </a:cubicBezTo>
                <a:lnTo>
                  <a:pt x="5753041" y="3331879"/>
                </a:lnTo>
                <a:lnTo>
                  <a:pt x="4024184" y="3331879"/>
                </a:lnTo>
                <a:lnTo>
                  <a:pt x="4011962" y="3331879"/>
                </a:lnTo>
                <a:lnTo>
                  <a:pt x="2777502" y="3331879"/>
                </a:lnTo>
                <a:lnTo>
                  <a:pt x="2265668" y="3331879"/>
                </a:lnTo>
                <a:cubicBezTo>
                  <a:pt x="2162137" y="3330563"/>
                  <a:pt x="2102450" y="3339347"/>
                  <a:pt x="2002428" y="3187997"/>
                </a:cubicBezTo>
                <a:lnTo>
                  <a:pt x="1619487" y="2622872"/>
                </a:lnTo>
                <a:cubicBezTo>
                  <a:pt x="1501040" y="2428750"/>
                  <a:pt x="1652503" y="2307671"/>
                  <a:pt x="1755043" y="2307013"/>
                </a:cubicBezTo>
                <a:close/>
                <a:moveTo>
                  <a:pt x="7077664" y="1153507"/>
                </a:moveTo>
                <a:cubicBezTo>
                  <a:pt x="7180204" y="1154164"/>
                  <a:pt x="7331667" y="1275244"/>
                  <a:pt x="7213220" y="1469365"/>
                </a:cubicBezTo>
                <a:lnTo>
                  <a:pt x="6830279" y="2034490"/>
                </a:lnTo>
                <a:cubicBezTo>
                  <a:pt x="6730257" y="2185840"/>
                  <a:pt x="6670570" y="2177056"/>
                  <a:pt x="6567039" y="2178372"/>
                </a:cubicBezTo>
                <a:lnTo>
                  <a:pt x="5753041" y="2178372"/>
                </a:lnTo>
                <a:lnTo>
                  <a:pt x="4280935" y="2178372"/>
                </a:lnTo>
                <a:lnTo>
                  <a:pt x="3757860" y="2178372"/>
                </a:lnTo>
                <a:lnTo>
                  <a:pt x="2777502" y="2178372"/>
                </a:lnTo>
                <a:lnTo>
                  <a:pt x="1471756" y="2178372"/>
                </a:lnTo>
                <a:cubicBezTo>
                  <a:pt x="1368225" y="2177056"/>
                  <a:pt x="1308538" y="2185840"/>
                  <a:pt x="1208516" y="2034490"/>
                </a:cubicBezTo>
                <a:lnTo>
                  <a:pt x="825575" y="1469365"/>
                </a:lnTo>
                <a:cubicBezTo>
                  <a:pt x="707128" y="1275244"/>
                  <a:pt x="858591" y="1154165"/>
                  <a:pt x="961132" y="1153507"/>
                </a:cubicBezTo>
                <a:lnTo>
                  <a:pt x="2777502" y="1156074"/>
                </a:lnTo>
                <a:lnTo>
                  <a:pt x="2777502" y="1154244"/>
                </a:lnTo>
                <a:lnTo>
                  <a:pt x="5753041" y="1154244"/>
                </a:lnTo>
                <a:lnTo>
                  <a:pt x="5753041" y="1155379"/>
                </a:lnTo>
                <a:close/>
                <a:moveTo>
                  <a:pt x="7857453" y="0"/>
                </a:moveTo>
                <a:cubicBezTo>
                  <a:pt x="7959993" y="657"/>
                  <a:pt x="8111456" y="121737"/>
                  <a:pt x="7993009" y="315858"/>
                </a:cubicBezTo>
                <a:lnTo>
                  <a:pt x="7610068" y="880984"/>
                </a:lnTo>
                <a:cubicBezTo>
                  <a:pt x="7510046" y="1032333"/>
                  <a:pt x="7450359" y="1023550"/>
                  <a:pt x="7346828" y="1024866"/>
                </a:cubicBezTo>
                <a:lnTo>
                  <a:pt x="5060724" y="1024866"/>
                </a:lnTo>
                <a:lnTo>
                  <a:pt x="5060724" y="1024865"/>
                </a:lnTo>
                <a:lnTo>
                  <a:pt x="2975540" y="1024865"/>
                </a:lnTo>
                <a:lnTo>
                  <a:pt x="2975540" y="1024866"/>
                </a:lnTo>
                <a:lnTo>
                  <a:pt x="689436" y="1024866"/>
                </a:lnTo>
                <a:cubicBezTo>
                  <a:pt x="585905" y="1023550"/>
                  <a:pt x="526218" y="1032334"/>
                  <a:pt x="426196" y="880984"/>
                </a:cubicBezTo>
                <a:lnTo>
                  <a:pt x="43255" y="315858"/>
                </a:lnTo>
                <a:cubicBezTo>
                  <a:pt x="-75192" y="121737"/>
                  <a:pt x="76271" y="658"/>
                  <a:pt x="178812" y="0"/>
                </a:cubicBezTo>
                <a:lnTo>
                  <a:pt x="2777502" y="3673"/>
                </a:lnTo>
                <a:lnTo>
                  <a:pt x="2777502" y="737"/>
                </a:lnTo>
                <a:lnTo>
                  <a:pt x="5753041" y="737"/>
                </a:lnTo>
                <a:lnTo>
                  <a:pt x="5753041" y="2974"/>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ru-RU"/>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ru-RU"/>
          </a:p>
        </xdr:txBody>
      </xdr:sp>
    </xdr:grpSp>
    <xdr:clientData/>
  </xdr:twoCellAnchor>
  <xdr:twoCellAnchor>
    <xdr:from>
      <xdr:col>2</xdr:col>
      <xdr:colOff>45720</xdr:colOff>
      <xdr:row>19</xdr:row>
      <xdr:rowOff>34290</xdr:rowOff>
    </xdr:from>
    <xdr:to>
      <xdr:col>5</xdr:col>
      <xdr:colOff>152400</xdr:colOff>
      <xdr:row>21</xdr:row>
      <xdr:rowOff>3810</xdr:rowOff>
    </xdr:to>
    <xdr:grpSp>
      <xdr:nvGrpSpPr>
        <xdr:cNvPr id="88" name="Group 87">
          <a:hlinkClick xmlns:r="http://schemas.openxmlformats.org/officeDocument/2006/relationships" r:id="rId24"/>
          <a:extLst>
            <a:ext uri="{FF2B5EF4-FFF2-40B4-BE49-F238E27FC236}">
              <a16:creationId xmlns:a16="http://schemas.microsoft.com/office/drawing/2014/main" id="{CED4FEB4-62FA-9F17-F6D8-C6E22D9EF63B}"/>
            </a:ext>
          </a:extLst>
        </xdr:cNvPr>
        <xdr:cNvGrpSpPr/>
      </xdr:nvGrpSpPr>
      <xdr:grpSpPr>
        <a:xfrm>
          <a:off x="1233544" y="3653790"/>
          <a:ext cx="1888415" cy="350520"/>
          <a:chOff x="1264920" y="3509010"/>
          <a:chExt cx="1935480" cy="335280"/>
        </a:xfrm>
      </xdr:grpSpPr>
      <xdr:sp macro="" textlink="Processing!N17">
        <xdr:nvSpPr>
          <xdr:cNvPr id="22" name="TextBox 21">
            <a:extLst>
              <a:ext uri="{FF2B5EF4-FFF2-40B4-BE49-F238E27FC236}">
                <a16:creationId xmlns:a16="http://schemas.microsoft.com/office/drawing/2014/main" id="{00000000-0008-0000-0200-000016000000}"/>
              </a:ext>
            </a:extLst>
          </xdr:cNvPr>
          <xdr:cNvSpPr txBox="1"/>
        </xdr:nvSpPr>
        <xdr:spPr>
          <a:xfrm>
            <a:off x="1516380" y="350901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116578D-2016-4FD0-ACCE-E0D1B7160541}" type="TxLink">
              <a:rPr lang="en-US" sz="1400" b="0">
                <a:solidFill>
                  <a:schemeClr val="bg1"/>
                </a:solidFill>
                <a:latin typeface="+mn-lt"/>
                <a:ea typeface="+mn-ea"/>
                <a:cs typeface="+mn-cs"/>
              </a:rPr>
              <a:pPr marL="0" indent="0"/>
              <a:t>Roadmap</a:t>
            </a:fld>
            <a:endParaRPr lang="ru-RU" sz="1400" b="0">
              <a:solidFill>
                <a:schemeClr val="bg1"/>
              </a:solidFill>
              <a:latin typeface="+mn-lt"/>
              <a:ea typeface="+mn-ea"/>
              <a:cs typeface="+mn-cs"/>
            </a:endParaRPr>
          </a:p>
        </xdr:txBody>
      </xdr:sp>
      <xdr:sp macro="" textlink="">
        <xdr:nvSpPr>
          <xdr:cNvPr id="106" name="Freeform: Shape 105">
            <a:extLst>
              <a:ext uri="{FF2B5EF4-FFF2-40B4-BE49-F238E27FC236}">
                <a16:creationId xmlns:a16="http://schemas.microsoft.com/office/drawing/2014/main" id="{00000000-0008-0000-0200-00006A000000}"/>
              </a:ext>
            </a:extLst>
          </xdr:cNvPr>
          <xdr:cNvSpPr/>
        </xdr:nvSpPr>
        <xdr:spPr>
          <a:xfrm>
            <a:off x="1264920" y="3578983"/>
            <a:ext cx="210620" cy="175771"/>
          </a:xfrm>
          <a:custGeom>
            <a:avLst/>
            <a:gdLst>
              <a:gd name="connsiteX0" fmla="*/ 474812 w 707311"/>
              <a:gd name="connsiteY0" fmla="*/ 72577 h 581031"/>
              <a:gd name="connsiteX1" fmla="*/ 639661 w 707311"/>
              <a:gd name="connsiteY1" fmla="*/ 164294 h 581031"/>
              <a:gd name="connsiteX2" fmla="*/ 683914 w 707311"/>
              <a:gd name="connsiteY2" fmla="*/ 332477 h 581031"/>
              <a:gd name="connsiteX3" fmla="*/ 523361 w 707311"/>
              <a:gd name="connsiteY3" fmla="*/ 581032 h 581031"/>
              <a:gd name="connsiteX4" fmla="*/ 0 w 707311"/>
              <a:gd name="connsiteY4" fmla="*/ 581032 h 581031"/>
              <a:gd name="connsiteX5" fmla="*/ 417052 w 707311"/>
              <a:gd name="connsiteY5" fmla="*/ 323599 h 581031"/>
              <a:gd name="connsiteX6" fmla="*/ 466725 w 707311"/>
              <a:gd name="connsiteY6" fmla="*/ 161932 h 581031"/>
              <a:gd name="connsiteX7" fmla="*/ 380448 w 707311"/>
              <a:gd name="connsiteY7" fmla="*/ 72206 h 581031"/>
              <a:gd name="connsiteX8" fmla="*/ 476250 w 707311"/>
              <a:gd name="connsiteY8" fmla="*/ 7 h 581031"/>
              <a:gd name="connsiteX9" fmla="*/ 514350 w 707311"/>
              <a:gd name="connsiteY9" fmla="*/ 7 h 581031"/>
              <a:gd name="connsiteX10" fmla="*/ 474812 w 707311"/>
              <a:gd name="connsiteY10" fmla="*/ 72577 h 581031"/>
              <a:gd name="connsiteX0" fmla="*/ 474812 w 696227"/>
              <a:gd name="connsiteY0" fmla="*/ 72577 h 581031"/>
              <a:gd name="connsiteX1" fmla="*/ 639661 w 696227"/>
              <a:gd name="connsiteY1" fmla="*/ 164294 h 581031"/>
              <a:gd name="connsiteX2" fmla="*/ 683914 w 696227"/>
              <a:gd name="connsiteY2" fmla="*/ 332477 h 581031"/>
              <a:gd name="connsiteX3" fmla="*/ 417303 w 696227"/>
              <a:gd name="connsiteY3" fmla="*/ 581031 h 581031"/>
              <a:gd name="connsiteX4" fmla="*/ 0 w 696227"/>
              <a:gd name="connsiteY4" fmla="*/ 581032 h 581031"/>
              <a:gd name="connsiteX5" fmla="*/ 417052 w 696227"/>
              <a:gd name="connsiteY5" fmla="*/ 323599 h 581031"/>
              <a:gd name="connsiteX6" fmla="*/ 466725 w 696227"/>
              <a:gd name="connsiteY6" fmla="*/ 161932 h 581031"/>
              <a:gd name="connsiteX7" fmla="*/ 380448 w 696227"/>
              <a:gd name="connsiteY7" fmla="*/ 72206 h 581031"/>
              <a:gd name="connsiteX8" fmla="*/ 476250 w 696227"/>
              <a:gd name="connsiteY8" fmla="*/ 7 h 581031"/>
              <a:gd name="connsiteX9" fmla="*/ 514350 w 696227"/>
              <a:gd name="connsiteY9" fmla="*/ 7 h 581031"/>
              <a:gd name="connsiteX10" fmla="*/ 474812 w 696227"/>
              <a:gd name="connsiteY10" fmla="*/ 72577 h 5810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696227" h="581031">
                <a:moveTo>
                  <a:pt x="474812" y="72577"/>
                </a:moveTo>
                <a:cubicBezTo>
                  <a:pt x="514750" y="99609"/>
                  <a:pt x="621573" y="151416"/>
                  <a:pt x="639661" y="164294"/>
                </a:cubicBezTo>
                <a:cubicBezTo>
                  <a:pt x="664959" y="182296"/>
                  <a:pt x="720974" y="263021"/>
                  <a:pt x="683914" y="332477"/>
                </a:cubicBezTo>
                <a:cubicBezTo>
                  <a:pt x="646854" y="401933"/>
                  <a:pt x="456069" y="522928"/>
                  <a:pt x="417303" y="581031"/>
                </a:cubicBezTo>
                <a:lnTo>
                  <a:pt x="0" y="581032"/>
                </a:lnTo>
                <a:cubicBezTo>
                  <a:pt x="130131" y="474209"/>
                  <a:pt x="330460" y="386064"/>
                  <a:pt x="417052" y="323599"/>
                </a:cubicBezTo>
                <a:cubicBezTo>
                  <a:pt x="503644" y="261134"/>
                  <a:pt x="508340" y="213948"/>
                  <a:pt x="466725" y="161932"/>
                </a:cubicBezTo>
                <a:cubicBezTo>
                  <a:pt x="428625" y="114307"/>
                  <a:pt x="394449" y="100886"/>
                  <a:pt x="380448" y="72206"/>
                </a:cubicBezTo>
                <a:cubicBezTo>
                  <a:pt x="355521" y="21171"/>
                  <a:pt x="445541" y="-432"/>
                  <a:pt x="476250" y="7"/>
                </a:cubicBezTo>
                <a:lnTo>
                  <a:pt x="514350" y="7"/>
                </a:lnTo>
                <a:cubicBezTo>
                  <a:pt x="514350" y="7"/>
                  <a:pt x="434864" y="45555"/>
                  <a:pt x="474812" y="72577"/>
                </a:cubicBezTo>
                <a:close/>
              </a:path>
            </a:pathLst>
          </a:custGeom>
          <a:solidFill>
            <a:schemeClr val="bg1"/>
          </a:solidFill>
          <a:ln w="9525" cap="flat">
            <a:noFill/>
            <a:prstDash val="solid"/>
            <a:miter/>
          </a:ln>
        </xdr:spPr>
        <xdr:txBody>
          <a:bodyPr rtlCol="0" anchor="ctr"/>
          <a:lstStyle/>
          <a:p>
            <a:endParaRPr lang="ru-RU"/>
          </a:p>
        </xdr:txBody>
      </xdr:sp>
    </xdr:grpSp>
    <xdr:clientData/>
  </xdr:twoCellAnchor>
  <xdr:twoCellAnchor>
    <xdr:from>
      <xdr:col>2</xdr:col>
      <xdr:colOff>52958</xdr:colOff>
      <xdr:row>22</xdr:row>
      <xdr:rowOff>45720</xdr:rowOff>
    </xdr:from>
    <xdr:to>
      <xdr:col>5</xdr:col>
      <xdr:colOff>152400</xdr:colOff>
      <xdr:row>24</xdr:row>
      <xdr:rowOff>15240</xdr:rowOff>
    </xdr:to>
    <xdr:grpSp>
      <xdr:nvGrpSpPr>
        <xdr:cNvPr id="89" name="Group 88">
          <a:hlinkClick xmlns:r="http://schemas.openxmlformats.org/officeDocument/2006/relationships" r:id="rId25"/>
          <a:extLst>
            <a:ext uri="{FF2B5EF4-FFF2-40B4-BE49-F238E27FC236}">
              <a16:creationId xmlns:a16="http://schemas.microsoft.com/office/drawing/2014/main" id="{04BBE92B-E671-1BED-DC6C-85B1E790FB64}"/>
            </a:ext>
          </a:extLst>
        </xdr:cNvPr>
        <xdr:cNvGrpSpPr/>
      </xdr:nvGrpSpPr>
      <xdr:grpSpPr>
        <a:xfrm>
          <a:off x="1240782" y="4236720"/>
          <a:ext cx="1881177" cy="350520"/>
          <a:chOff x="1272158" y="4069080"/>
          <a:chExt cx="1928242" cy="335280"/>
        </a:xfrm>
      </xdr:grpSpPr>
      <xdr:sp macro="" textlink="Processing!S2">
        <xdr:nvSpPr>
          <xdr:cNvPr id="23" name="TextBox 22">
            <a:extLst>
              <a:ext uri="{FF2B5EF4-FFF2-40B4-BE49-F238E27FC236}">
                <a16:creationId xmlns:a16="http://schemas.microsoft.com/office/drawing/2014/main" id="{00000000-0008-0000-0200-000017000000}"/>
              </a:ext>
            </a:extLst>
          </xdr:cNvPr>
          <xdr:cNvSpPr txBox="1"/>
        </xdr:nvSpPr>
        <xdr:spPr>
          <a:xfrm>
            <a:off x="1516380" y="4069080"/>
            <a:ext cx="16840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572A1D2-4494-4CFD-9BA4-459CF5A108E4}" type="TxLink">
              <a:rPr lang="en-US" sz="1400" b="0">
                <a:solidFill>
                  <a:schemeClr val="bg1"/>
                </a:solidFill>
                <a:latin typeface="+mn-lt"/>
                <a:ea typeface="+mn-ea"/>
                <a:cs typeface="+mn-cs"/>
              </a:rPr>
              <a:pPr marL="0" indent="0"/>
              <a:t>Sales Volume</a:t>
            </a:fld>
            <a:endParaRPr lang="ru-RU" sz="1400" b="0">
              <a:solidFill>
                <a:schemeClr val="bg1"/>
              </a:solidFill>
              <a:latin typeface="+mn-lt"/>
              <a:ea typeface="+mn-ea"/>
              <a:cs typeface="+mn-cs"/>
            </a:endParaRPr>
          </a:p>
        </xdr:txBody>
      </xdr:sp>
      <xdr:sp macro="" textlink="">
        <xdr:nvSpPr>
          <xdr:cNvPr id="107" name="Freeform: Shape 106">
            <a:extLst>
              <a:ext uri="{FF2B5EF4-FFF2-40B4-BE49-F238E27FC236}">
                <a16:creationId xmlns:a16="http://schemas.microsoft.com/office/drawing/2014/main" id="{00000000-0008-0000-0200-00006B000000}"/>
              </a:ext>
            </a:extLst>
          </xdr:cNvPr>
          <xdr:cNvSpPr/>
        </xdr:nvSpPr>
        <xdr:spPr>
          <a:xfrm rot="20841392">
            <a:off x="1272158" y="4164330"/>
            <a:ext cx="221361" cy="129920"/>
          </a:xfrm>
          <a:custGeom>
            <a:avLst/>
            <a:gdLst>
              <a:gd name="connsiteX0" fmla="*/ 160401 w 221361"/>
              <a:gd name="connsiteY0" fmla="*/ 0 h 129920"/>
              <a:gd name="connsiteX1" fmla="*/ 182880 w 221361"/>
              <a:gd name="connsiteY1" fmla="*/ 22479 h 129920"/>
              <a:gd name="connsiteX2" fmla="*/ 152781 w 221361"/>
              <a:gd name="connsiteY2" fmla="*/ 52578 h 129920"/>
              <a:gd name="connsiteX3" fmla="*/ 129921 w 221361"/>
              <a:gd name="connsiteY3" fmla="*/ 29718 h 129920"/>
              <a:gd name="connsiteX4" fmla="*/ 91821 w 221361"/>
              <a:gd name="connsiteY4" fmla="*/ 67818 h 129920"/>
              <a:gd name="connsiteX5" fmla="*/ 68961 w 221361"/>
              <a:gd name="connsiteY5" fmla="*/ 44958 h 129920"/>
              <a:gd name="connsiteX6" fmla="*/ 0 w 221361"/>
              <a:gd name="connsiteY6" fmla="*/ 113919 h 129920"/>
              <a:gd name="connsiteX7" fmla="*/ 16002 w 221361"/>
              <a:gd name="connsiteY7" fmla="*/ 129921 h 129920"/>
              <a:gd name="connsiteX8" fmla="*/ 68961 w 221361"/>
              <a:gd name="connsiteY8" fmla="*/ 76962 h 129920"/>
              <a:gd name="connsiteX9" fmla="*/ 91821 w 221361"/>
              <a:gd name="connsiteY9" fmla="*/ 99822 h 129920"/>
              <a:gd name="connsiteX10" fmla="*/ 129921 w 221361"/>
              <a:gd name="connsiteY10" fmla="*/ 61722 h 129920"/>
              <a:gd name="connsiteX11" fmla="*/ 152781 w 221361"/>
              <a:gd name="connsiteY11" fmla="*/ 84582 h 129920"/>
              <a:gd name="connsiteX12" fmla="*/ 198882 w 221361"/>
              <a:gd name="connsiteY12" fmla="*/ 38481 h 129920"/>
              <a:gd name="connsiteX13" fmla="*/ 221361 w 221361"/>
              <a:gd name="connsiteY13" fmla="*/ 60960 h 129920"/>
              <a:gd name="connsiteX14" fmla="*/ 221361 w 221361"/>
              <a:gd name="connsiteY14" fmla="*/ 0 h 12992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21361" h="129920">
                <a:moveTo>
                  <a:pt x="160401" y="0"/>
                </a:moveTo>
                <a:lnTo>
                  <a:pt x="182880" y="22479"/>
                </a:lnTo>
                <a:lnTo>
                  <a:pt x="152781" y="52578"/>
                </a:lnTo>
                <a:lnTo>
                  <a:pt x="129921" y="29718"/>
                </a:lnTo>
                <a:lnTo>
                  <a:pt x="91821" y="67818"/>
                </a:lnTo>
                <a:lnTo>
                  <a:pt x="68961" y="44958"/>
                </a:lnTo>
                <a:lnTo>
                  <a:pt x="0" y="113919"/>
                </a:lnTo>
                <a:lnTo>
                  <a:pt x="16002" y="129921"/>
                </a:lnTo>
                <a:lnTo>
                  <a:pt x="68961" y="76962"/>
                </a:lnTo>
                <a:lnTo>
                  <a:pt x="91821" y="99822"/>
                </a:lnTo>
                <a:lnTo>
                  <a:pt x="129921" y="61722"/>
                </a:lnTo>
                <a:lnTo>
                  <a:pt x="152781" y="84582"/>
                </a:lnTo>
                <a:lnTo>
                  <a:pt x="198882" y="38481"/>
                </a:lnTo>
                <a:lnTo>
                  <a:pt x="221361" y="60960"/>
                </a:lnTo>
                <a:lnTo>
                  <a:pt x="221361" y="0"/>
                </a:lnTo>
                <a:close/>
              </a:path>
            </a:pathLst>
          </a:custGeom>
          <a:solidFill>
            <a:schemeClr val="bg1"/>
          </a:solidFill>
          <a:ln w="3770" cap="flat">
            <a:noFill/>
            <a:prstDash val="solid"/>
            <a:miter/>
          </a:ln>
        </xdr:spPr>
        <xdr:txBody>
          <a:bodyPr rtlCol="0" anchor="ctr"/>
          <a:lstStyle/>
          <a:p>
            <a:endParaRPr lang="ru-RU"/>
          </a:p>
        </xdr:txBody>
      </xdr:sp>
    </xdr:grpSp>
    <xdr:clientData/>
  </xdr:twoCellAnchor>
  <xdr:twoCellAnchor>
    <xdr:from>
      <xdr:col>14</xdr:col>
      <xdr:colOff>167640</xdr:colOff>
      <xdr:row>29</xdr:row>
      <xdr:rowOff>114300</xdr:rowOff>
    </xdr:from>
    <xdr:to>
      <xdr:col>19</xdr:col>
      <xdr:colOff>502920</xdr:colOff>
      <xdr:row>38</xdr:row>
      <xdr:rowOff>114300</xdr:rowOff>
    </xdr:to>
    <xdr:graphicFrame macro="">
      <xdr:nvGraphicFramePr>
        <xdr:cNvPr id="108" name="Chart 107">
          <a:extLst>
            <a:ext uri="{FF2B5EF4-FFF2-40B4-BE49-F238E27FC236}">
              <a16:creationId xmlns:a16="http://schemas.microsoft.com/office/drawing/2014/main" id="{00000000-0008-0000-0200-00006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5</xdr:col>
      <xdr:colOff>396240</xdr:colOff>
      <xdr:row>2</xdr:row>
      <xdr:rowOff>30480</xdr:rowOff>
    </xdr:from>
    <xdr:to>
      <xdr:col>9</xdr:col>
      <xdr:colOff>60960</xdr:colOff>
      <xdr:row>9</xdr:row>
      <xdr:rowOff>38100</xdr:rowOff>
    </xdr:to>
    <xdr:sp macro="" textlink="">
      <xdr:nvSpPr>
        <xdr:cNvPr id="99" name="Rectangle 98">
          <a:hlinkClick xmlns:r="http://schemas.openxmlformats.org/officeDocument/2006/relationships" r:id="rId20"/>
          <a:extLst>
            <a:ext uri="{FF2B5EF4-FFF2-40B4-BE49-F238E27FC236}">
              <a16:creationId xmlns:a16="http://schemas.microsoft.com/office/drawing/2014/main" id="{165C4344-975C-44DC-8E29-04449779F2F4}"/>
            </a:ext>
          </a:extLst>
        </xdr:cNvPr>
        <xdr:cNvSpPr/>
      </xdr:nvSpPr>
      <xdr:spPr>
        <a:xfrm>
          <a:off x="3444240" y="396240"/>
          <a:ext cx="2103120" cy="12877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9</xdr:col>
      <xdr:colOff>144780</xdr:colOff>
      <xdr:row>2</xdr:row>
      <xdr:rowOff>30480</xdr:rowOff>
    </xdr:from>
    <xdr:to>
      <xdr:col>12</xdr:col>
      <xdr:colOff>419100</xdr:colOff>
      <xdr:row>9</xdr:row>
      <xdr:rowOff>38100</xdr:rowOff>
    </xdr:to>
    <xdr:sp macro="" textlink="">
      <xdr:nvSpPr>
        <xdr:cNvPr id="110" name="Rectangle 109">
          <a:hlinkClick xmlns:r="http://schemas.openxmlformats.org/officeDocument/2006/relationships" r:id="rId23"/>
          <a:extLst>
            <a:ext uri="{FF2B5EF4-FFF2-40B4-BE49-F238E27FC236}">
              <a16:creationId xmlns:a16="http://schemas.microsoft.com/office/drawing/2014/main" id="{910E76DD-CD20-48EF-9C78-55560B12E5AE}"/>
            </a:ext>
          </a:extLst>
        </xdr:cNvPr>
        <xdr:cNvSpPr/>
      </xdr:nvSpPr>
      <xdr:spPr>
        <a:xfrm>
          <a:off x="5631180" y="396240"/>
          <a:ext cx="2103120" cy="12877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12</xdr:col>
      <xdr:colOff>487680</xdr:colOff>
      <xdr:row>2</xdr:row>
      <xdr:rowOff>30480</xdr:rowOff>
    </xdr:from>
    <xdr:to>
      <xdr:col>16</xdr:col>
      <xdr:colOff>152400</xdr:colOff>
      <xdr:row>9</xdr:row>
      <xdr:rowOff>38100</xdr:rowOff>
    </xdr:to>
    <xdr:sp macro="" textlink="">
      <xdr:nvSpPr>
        <xdr:cNvPr id="111" name="Rectangle 110">
          <a:hlinkClick xmlns:r="http://schemas.openxmlformats.org/officeDocument/2006/relationships" r:id="rId24"/>
          <a:extLst>
            <a:ext uri="{FF2B5EF4-FFF2-40B4-BE49-F238E27FC236}">
              <a16:creationId xmlns:a16="http://schemas.microsoft.com/office/drawing/2014/main" id="{AD60CECE-B3C7-4FB7-A8E4-308B60B70513}"/>
            </a:ext>
          </a:extLst>
        </xdr:cNvPr>
        <xdr:cNvSpPr/>
      </xdr:nvSpPr>
      <xdr:spPr>
        <a:xfrm>
          <a:off x="7802880" y="396240"/>
          <a:ext cx="2103120" cy="12877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16</xdr:col>
      <xdr:colOff>228600</xdr:colOff>
      <xdr:row>2</xdr:row>
      <xdr:rowOff>30480</xdr:rowOff>
    </xdr:from>
    <xdr:to>
      <xdr:col>19</xdr:col>
      <xdr:colOff>502920</xdr:colOff>
      <xdr:row>9</xdr:row>
      <xdr:rowOff>38100</xdr:rowOff>
    </xdr:to>
    <xdr:sp macro="" textlink="">
      <xdr:nvSpPr>
        <xdr:cNvPr id="112" name="Rectangle 111">
          <a:hlinkClick xmlns:r="http://schemas.openxmlformats.org/officeDocument/2006/relationships" r:id="rId25"/>
          <a:extLst>
            <a:ext uri="{FF2B5EF4-FFF2-40B4-BE49-F238E27FC236}">
              <a16:creationId xmlns:a16="http://schemas.microsoft.com/office/drawing/2014/main" id="{2D9FFC0A-1E8D-466D-B14D-ECF7B24DF586}"/>
            </a:ext>
          </a:extLst>
        </xdr:cNvPr>
        <xdr:cNvSpPr/>
      </xdr:nvSpPr>
      <xdr:spPr>
        <a:xfrm>
          <a:off x="9982200" y="396240"/>
          <a:ext cx="2103120" cy="128778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14</xdr:col>
      <xdr:colOff>137160</xdr:colOff>
      <xdr:row>26</xdr:row>
      <xdr:rowOff>15240</xdr:rowOff>
    </xdr:from>
    <xdr:to>
      <xdr:col>19</xdr:col>
      <xdr:colOff>510540</xdr:colOff>
      <xdr:row>38</xdr:row>
      <xdr:rowOff>167640</xdr:rowOff>
    </xdr:to>
    <xdr:sp macro="" textlink="">
      <xdr:nvSpPr>
        <xdr:cNvPr id="109" name="Rectangle 108">
          <a:hlinkClick xmlns:r="http://schemas.openxmlformats.org/officeDocument/2006/relationships" r:id="rId27"/>
          <a:extLst>
            <a:ext uri="{FF2B5EF4-FFF2-40B4-BE49-F238E27FC236}">
              <a16:creationId xmlns:a16="http://schemas.microsoft.com/office/drawing/2014/main" id="{00000000-0008-0000-0200-00006D000000}"/>
            </a:ext>
          </a:extLst>
        </xdr:cNvPr>
        <xdr:cNvSpPr/>
      </xdr:nvSpPr>
      <xdr:spPr>
        <a:xfrm>
          <a:off x="8671560" y="4770120"/>
          <a:ext cx="3421380" cy="23469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0</xdr:colOff>
      <xdr:row>14</xdr:row>
      <xdr:rowOff>0</xdr:rowOff>
    </xdr:from>
    <xdr:to>
      <xdr:col>13</xdr:col>
      <xdr:colOff>182880</xdr:colOff>
      <xdr:row>20</xdr:row>
      <xdr:rowOff>91440</xdr:rowOff>
    </xdr:to>
    <xdr:sp macro="" textlink="">
      <xdr:nvSpPr>
        <xdr:cNvPr id="2" name="Rectangle: Rounded Corners 1">
          <a:extLst>
            <a:ext uri="{FF2B5EF4-FFF2-40B4-BE49-F238E27FC236}">
              <a16:creationId xmlns:a16="http://schemas.microsoft.com/office/drawing/2014/main" id="{00000000-0008-0000-0600-000002000000}"/>
            </a:ext>
          </a:extLst>
        </xdr:cNvPr>
        <xdr:cNvSpPr/>
      </xdr:nvSpPr>
      <xdr:spPr>
        <a:xfrm>
          <a:off x="6096000" y="2560320"/>
          <a:ext cx="2011680" cy="1188720"/>
        </a:xfrm>
        <a:prstGeom prst="roundRect">
          <a:avLst/>
        </a:prstGeom>
        <a:gradFill>
          <a:gsLst>
            <a:gs pos="17000">
              <a:srgbClr val="2384F9"/>
            </a:gs>
            <a:gs pos="100000">
              <a:srgbClr val="605776"/>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15</xdr:col>
      <xdr:colOff>0</xdr:colOff>
      <xdr:row>16</xdr:row>
      <xdr:rowOff>0</xdr:rowOff>
    </xdr:from>
    <xdr:to>
      <xdr:col>18</xdr:col>
      <xdr:colOff>182880</xdr:colOff>
      <xdr:row>22</xdr:row>
      <xdr:rowOff>91440</xdr:rowOff>
    </xdr:to>
    <xdr:sp macro="" textlink="">
      <xdr:nvSpPr>
        <xdr:cNvPr id="3" name="Rectangle: Rounded Corners 2">
          <a:extLst>
            <a:ext uri="{FF2B5EF4-FFF2-40B4-BE49-F238E27FC236}">
              <a16:creationId xmlns:a16="http://schemas.microsoft.com/office/drawing/2014/main" id="{00000000-0008-0000-0600-000003000000}"/>
            </a:ext>
          </a:extLst>
        </xdr:cNvPr>
        <xdr:cNvSpPr/>
      </xdr:nvSpPr>
      <xdr:spPr>
        <a:xfrm>
          <a:off x="9144000" y="2926080"/>
          <a:ext cx="2011680" cy="1188720"/>
        </a:xfrm>
        <a:prstGeom prst="roundRect">
          <a:avLst/>
        </a:prstGeom>
        <a:gradFill>
          <a:gsLst>
            <a:gs pos="0">
              <a:srgbClr val="0BA9A5"/>
            </a:gs>
            <a:gs pos="100000">
              <a:srgbClr val="046A90"/>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11</xdr:col>
      <xdr:colOff>0</xdr:colOff>
      <xdr:row>26</xdr:row>
      <xdr:rowOff>0</xdr:rowOff>
    </xdr:from>
    <xdr:to>
      <xdr:col>14</xdr:col>
      <xdr:colOff>182880</xdr:colOff>
      <xdr:row>32</xdr:row>
      <xdr:rowOff>91440</xdr:rowOff>
    </xdr:to>
    <xdr:sp macro="" textlink="">
      <xdr:nvSpPr>
        <xdr:cNvPr id="5" name="Rectangle: Rounded Corners 4">
          <a:extLst>
            <a:ext uri="{FF2B5EF4-FFF2-40B4-BE49-F238E27FC236}">
              <a16:creationId xmlns:a16="http://schemas.microsoft.com/office/drawing/2014/main" id="{00000000-0008-0000-0600-000005000000}"/>
            </a:ext>
          </a:extLst>
        </xdr:cNvPr>
        <xdr:cNvSpPr/>
      </xdr:nvSpPr>
      <xdr:spPr>
        <a:xfrm>
          <a:off x="6705600" y="4754880"/>
          <a:ext cx="2011680" cy="1188720"/>
        </a:xfrm>
        <a:prstGeom prst="roundRect">
          <a:avLst/>
        </a:prstGeom>
        <a:gradFill>
          <a:gsLst>
            <a:gs pos="0">
              <a:srgbClr val="00FFFF"/>
            </a:gs>
            <a:gs pos="97000">
              <a:srgbClr val="2384F9"/>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xdr:col>
      <xdr:colOff>83820</xdr:colOff>
      <xdr:row>11</xdr:row>
      <xdr:rowOff>22860</xdr:rowOff>
    </xdr:from>
    <xdr:to>
      <xdr:col>9</xdr:col>
      <xdr:colOff>525780</xdr:colOff>
      <xdr:row>23</xdr:row>
      <xdr:rowOff>114300</xdr:rowOff>
    </xdr:to>
    <xdr:sp macro="" textlink="">
      <xdr:nvSpPr>
        <xdr:cNvPr id="4" name="Rectangle: Rounded Corners 3">
          <a:extLst>
            <a:ext uri="{FF2B5EF4-FFF2-40B4-BE49-F238E27FC236}">
              <a16:creationId xmlns:a16="http://schemas.microsoft.com/office/drawing/2014/main" id="{00000000-0008-0000-0600-000004000000}"/>
            </a:ext>
          </a:extLst>
        </xdr:cNvPr>
        <xdr:cNvSpPr/>
      </xdr:nvSpPr>
      <xdr:spPr>
        <a:xfrm>
          <a:off x="3741420" y="2034540"/>
          <a:ext cx="2270760" cy="2286000"/>
        </a:xfrm>
        <a:prstGeom prst="roundRect">
          <a:avLst>
            <a:gd name="adj" fmla="val 9453"/>
          </a:avLst>
        </a:prstGeom>
        <a:gradFill>
          <a:gsLst>
            <a:gs pos="0">
              <a:schemeClr val="bg1"/>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marL="0" indent="0" algn="l"/>
          <a:endParaRPr lang="ru-RU" sz="1100">
            <a:solidFill>
              <a:schemeClr val="lt1"/>
            </a:solidFill>
            <a:latin typeface="+mn-lt"/>
            <a:ea typeface="+mn-ea"/>
            <a:cs typeface="+mn-cs"/>
          </a:endParaRPr>
        </a:p>
      </xdr:txBody>
    </xdr:sp>
    <xdr:clientData/>
  </xdr:twoCellAnchor>
  <xdr:twoCellAnchor>
    <xdr:from>
      <xdr:col>13</xdr:col>
      <xdr:colOff>601980</xdr:colOff>
      <xdr:row>3</xdr:row>
      <xdr:rowOff>45720</xdr:rowOff>
    </xdr:from>
    <xdr:to>
      <xdr:col>17</xdr:col>
      <xdr:colOff>434340</xdr:colOff>
      <xdr:row>15</xdr:row>
      <xdr:rowOff>137160</xdr:rowOff>
    </xdr:to>
    <xdr:sp macro="" textlink="">
      <xdr:nvSpPr>
        <xdr:cNvPr id="7" name="Rectangle: Rounded Corners 6">
          <a:extLst>
            <a:ext uri="{FF2B5EF4-FFF2-40B4-BE49-F238E27FC236}">
              <a16:creationId xmlns:a16="http://schemas.microsoft.com/office/drawing/2014/main" id="{00000000-0008-0000-0600-000007000000}"/>
            </a:ext>
          </a:extLst>
        </xdr:cNvPr>
        <xdr:cNvSpPr/>
      </xdr:nvSpPr>
      <xdr:spPr>
        <a:xfrm>
          <a:off x="8526780" y="594360"/>
          <a:ext cx="2270760" cy="2286000"/>
        </a:xfrm>
        <a:prstGeom prst="roundRect">
          <a:avLst>
            <a:gd name="adj" fmla="val 9453"/>
          </a:avLst>
        </a:prstGeom>
        <a:gradFill>
          <a:gsLst>
            <a:gs pos="0">
              <a:srgbClr val="CDE7E8"/>
            </a:gs>
            <a:gs pos="100000">
              <a:srgbClr val="83B7C2"/>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ru-RU"/>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marL="0" indent="0" algn="l"/>
          <a:endParaRPr lang="ru-RU" sz="1100">
            <a:solidFill>
              <a:schemeClr val="lt1"/>
            </a:solidFill>
            <a:latin typeface="+mn-lt"/>
            <a:ea typeface="+mn-ea"/>
            <a:cs typeface="+mn-cs"/>
          </a:endParaRPr>
        </a:p>
      </xdr:txBody>
    </xdr:sp>
    <xdr:clientData/>
  </xdr:twoCellAnchor>
  <xdr:twoCellAnchor>
    <xdr:from>
      <xdr:col>6</xdr:col>
      <xdr:colOff>198120</xdr:colOff>
      <xdr:row>25</xdr:row>
      <xdr:rowOff>0</xdr:rowOff>
    </xdr:from>
    <xdr:to>
      <xdr:col>9</xdr:col>
      <xdr:colOff>381000</xdr:colOff>
      <xdr:row>31</xdr:row>
      <xdr:rowOff>86236</xdr:rowOff>
    </xdr:to>
    <xdr:sp macro="" textlink="">
      <xdr:nvSpPr>
        <xdr:cNvPr id="8" name="Rectangle: Rounded Corners 7">
          <a:extLst>
            <a:ext uri="{FF2B5EF4-FFF2-40B4-BE49-F238E27FC236}">
              <a16:creationId xmlns:a16="http://schemas.microsoft.com/office/drawing/2014/main" id="{00000000-0008-0000-0600-000008000000}"/>
            </a:ext>
          </a:extLst>
        </xdr:cNvPr>
        <xdr:cNvSpPr/>
      </xdr:nvSpPr>
      <xdr:spPr>
        <a:xfrm>
          <a:off x="3855720" y="4572000"/>
          <a:ext cx="2011680" cy="1183516"/>
        </a:xfrm>
        <a:prstGeom prst="roundRect">
          <a:avLst/>
        </a:prstGeom>
        <a:gradFill>
          <a:gsLst>
            <a:gs pos="0">
              <a:srgbClr val="16C88C"/>
            </a:gs>
            <a:gs pos="100000">
              <a:srgbClr val="046A90"/>
            </a:gs>
          </a:gsLst>
          <a:lin ang="270000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4</xdr:col>
      <xdr:colOff>518160</xdr:colOff>
      <xdr:row>3</xdr:row>
      <xdr:rowOff>53340</xdr:rowOff>
    </xdr:from>
    <xdr:to>
      <xdr:col>6</xdr:col>
      <xdr:colOff>251460</xdr:colOff>
      <xdr:row>8</xdr:row>
      <xdr:rowOff>91440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56560" y="601980"/>
          <a:ext cx="952500" cy="952500"/>
        </a:xfrm>
        <a:prstGeom prst="rect">
          <a:avLst/>
        </a:prstGeom>
      </xdr:spPr>
    </xdr:pic>
    <xdr:clientData/>
  </xdr:twoCellAnchor>
  <xdr:twoCellAnchor editAs="oneCell">
    <xdr:from>
      <xdr:col>6</xdr:col>
      <xdr:colOff>502920</xdr:colOff>
      <xdr:row>3</xdr:row>
      <xdr:rowOff>106680</xdr:rowOff>
    </xdr:from>
    <xdr:to>
      <xdr:col>8</xdr:col>
      <xdr:colOff>236220</xdr:colOff>
      <xdr:row>8</xdr:row>
      <xdr:rowOff>144780</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60520" y="655320"/>
          <a:ext cx="952500" cy="952500"/>
        </a:xfrm>
        <a:prstGeom prst="rect">
          <a:avLst/>
        </a:prstGeom>
      </xdr:spPr>
    </xdr:pic>
    <xdr:clientData/>
  </xdr:twoCellAnchor>
  <xdr:twoCellAnchor editAs="oneCell">
    <xdr:from>
      <xdr:col>8</xdr:col>
      <xdr:colOff>439560</xdr:colOff>
      <xdr:row>3</xdr:row>
      <xdr:rowOff>73800</xdr:rowOff>
    </xdr:from>
    <xdr:to>
      <xdr:col>10</xdr:col>
      <xdr:colOff>172860</xdr:colOff>
      <xdr:row>8</xdr:row>
      <xdr:rowOff>111900</xdr:rowOff>
    </xdr:to>
    <xdr:pic>
      <xdr:nvPicPr>
        <xdr:cNvPr id="13" name="Picture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16360" y="622440"/>
          <a:ext cx="952500" cy="952500"/>
        </a:xfrm>
        <a:prstGeom prst="rect">
          <a:avLst/>
        </a:prstGeom>
      </xdr:spPr>
    </xdr:pic>
    <xdr:clientData/>
  </xdr:twoCellAnchor>
  <xdr:twoCellAnchor editAs="oneCell">
    <xdr:from>
      <xdr:col>10</xdr:col>
      <xdr:colOff>360960</xdr:colOff>
      <xdr:row>3</xdr:row>
      <xdr:rowOff>86640</xdr:rowOff>
    </xdr:from>
    <xdr:to>
      <xdr:col>12</xdr:col>
      <xdr:colOff>94260</xdr:colOff>
      <xdr:row>8</xdr:row>
      <xdr:rowOff>124740</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456960" y="635280"/>
          <a:ext cx="952500" cy="952500"/>
        </a:xfrm>
        <a:prstGeom prst="rect">
          <a:avLst/>
        </a:prstGeom>
      </xdr:spPr>
    </xdr:pic>
    <xdr:clientData/>
  </xdr:twoCellAnchor>
  <xdr:twoCellAnchor editAs="oneCell">
    <xdr:from>
      <xdr:col>2</xdr:col>
      <xdr:colOff>587160</xdr:colOff>
      <xdr:row>3</xdr:row>
      <xdr:rowOff>420</xdr:rowOff>
    </xdr:from>
    <xdr:to>
      <xdr:col>4</xdr:col>
      <xdr:colOff>320460</xdr:colOff>
      <xdr:row>8</xdr:row>
      <xdr:rowOff>38520</xdr:rowOff>
    </xdr:to>
    <xdr:pic>
      <xdr:nvPicPr>
        <xdr:cNvPr id="17" name="Picture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806360" y="549060"/>
          <a:ext cx="952500" cy="9525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02.90292951389" createdVersion="8" refreshedVersion="8" minRefreshableVersion="3" recordCount="48" xr:uid="{9D603EF2-7399-4847-AB72-102395889E48}">
  <cacheSource type="worksheet">
    <worksheetSource name="mydata"/>
  </cacheSource>
  <cacheFields count="20">
    <cacheField name="Year" numFmtId="0">
      <sharedItems containsSemiMixedTypes="0" containsString="0" containsNumber="1" containsInteger="1" minValue="2025" maxValue="2028" count="4">
        <n v="2025"/>
        <n v="2026"/>
        <n v="2027"/>
        <n v="2028"/>
      </sharedItems>
    </cacheField>
    <cacheField name="Month" numFmtId="0">
      <sharedItems count="12">
        <s v="JAN"/>
        <s v="FEB"/>
        <s v="MAR"/>
        <s v="APR"/>
        <s v="MAY"/>
        <s v="JUN"/>
        <s v="JUL"/>
        <s v="AUG"/>
        <s v="SEP"/>
        <s v="OCT"/>
        <s v="NOV"/>
        <s v="DEC"/>
      </sharedItems>
    </cacheField>
    <cacheField name="Visitors" numFmtId="0">
      <sharedItems containsSemiMixedTypes="0" containsString="0" containsNumber="1" containsInteger="1" minValue="5138" maxValue="11427"/>
    </cacheField>
    <cacheField name="Returning Buyers" numFmtId="0">
      <sharedItems containsSemiMixedTypes="0" containsString="0" containsNumber="1" containsInteger="1" minValue="242" maxValue="4795"/>
    </cacheField>
    <cacheField name="New Buyers" numFmtId="0">
      <sharedItems containsSemiMixedTypes="0" containsString="0" containsNumber="1" containsInteger="1" minValue="284" maxValue="2596"/>
    </cacheField>
    <cacheField name="Purchase Volume" numFmtId="166">
      <sharedItems containsSemiMixedTypes="0" containsString="0" containsNumber="1" containsInteger="1" minValue="50500" maxValue="181396"/>
    </cacheField>
    <cacheField name="Sales Volume" numFmtId="166">
      <sharedItems containsSemiMixedTypes="0" containsString="0" containsNumber="1" containsInteger="1" minValue="47470" maxValue="223782"/>
    </cacheField>
    <cacheField name="Product A" numFmtId="166">
      <sharedItems containsSemiMixedTypes="0" containsString="0" containsNumber="1" containsInteger="1" minValue="5959" maxValue="191092"/>
    </cacheField>
    <cacheField name="Product B" numFmtId="166">
      <sharedItems containsSemiMixedTypes="0" containsString="0" containsNumber="1" containsInteger="1" minValue="5454" maxValue="228967"/>
    </cacheField>
    <cacheField name="Product C" numFmtId="166">
      <sharedItems containsSemiMixedTypes="0" containsString="0" containsNumber="1" containsInteger="1" minValue="23129" maxValue="268559"/>
    </cacheField>
    <cacheField name="Level 1" numFmtId="9">
      <sharedItems containsSemiMixedTypes="0" containsString="0" containsNumber="1" minValue="0.32428332408262484" maxValue="0.52681674625979502"/>
    </cacheField>
    <cacheField name="Level 2" numFmtId="9">
      <sharedItems containsSemiMixedTypes="0" containsString="0" containsNumber="1" minValue="0.42171165649088738" maxValue="0.64449842088577458"/>
    </cacheField>
    <cacheField name="Level 3" numFmtId="9">
      <sharedItems containsSemiMixedTypes="0" containsString="0" containsNumber="1" minValue="0.47388282213997612" maxValue="0.7189482629743521"/>
    </cacheField>
    <cacheField name="Level 4" numFmtId="9">
      <sharedItems containsSemiMixedTypes="0" containsString="0" containsNumber="1" minValue="0.53127110435397373" maxValue="0.80084308927178738"/>
    </cacheField>
    <cacheField name="Level 5" numFmtId="9">
      <sharedItems containsSemiMixedTypes="0" containsString="0" containsNumber="1" minValue="0.69439821478937114" maxValue="0.99092739819896614"/>
    </cacheField>
    <cacheField name="Ethan Parker" numFmtId="166">
      <sharedItems containsSemiMixedTypes="0" containsString="0" containsNumber="1" containsInteger="1" minValue="739" maxValue="90633"/>
    </cacheField>
    <cacheField name="Alex Mitchell" numFmtId="166">
      <sharedItems containsSemiMixedTypes="0" containsString="0" containsNumber="1" containsInteger="1" minValue="2508" maxValue="69774"/>
    </cacheField>
    <cacheField name="Lucas Bennett" numFmtId="166">
      <sharedItems containsSemiMixedTypes="0" containsString="0" containsNumber="1" containsInteger="1" minValue="430" maxValue="68800"/>
    </cacheField>
    <cacheField name="Emma Sullivan" numFmtId="166">
      <sharedItems containsSemiMixedTypes="0" containsString="0" containsNumber="1" containsInteger="1" minValue="1340" maxValue="66160"/>
    </cacheField>
    <cacheField name="Sophia Reynolds" numFmtId="166">
      <sharedItems containsSemiMixedTypes="0" containsString="0" containsNumber="1" containsInteger="1" minValue="832" maxValue="94325"/>
    </cacheField>
  </cacheFields>
  <extLst>
    <ext xmlns:x14="http://schemas.microsoft.com/office/spreadsheetml/2009/9/main" uri="{725AE2AE-9491-48be-B2B4-4EB974FC3084}">
      <x14:pivotCacheDefinition pivotCacheId="18127417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
  <r>
    <x v="0"/>
    <x v="0"/>
    <n v="5270"/>
    <n v="263"/>
    <n v="284"/>
    <n v="75750"/>
    <n v="80800"/>
    <n v="18988"/>
    <n v="20705"/>
    <n v="41107"/>
    <n v="0.47786775812479154"/>
    <n v="0.59202518902600387"/>
    <n v="0.62907803215751723"/>
    <n v="0.77817242859568825"/>
    <n v="0.93328341413135896"/>
    <n v="19567"/>
    <n v="11355"/>
    <n v="18000"/>
    <n v="3486"/>
    <n v="28392"/>
  </r>
  <r>
    <x v="0"/>
    <x v="1"/>
    <n v="5270"/>
    <n v="339"/>
    <n v="431"/>
    <n v="84840"/>
    <n v="64438"/>
    <n v="13736"/>
    <n v="17170"/>
    <n v="33532"/>
    <n v="0.45166278482681799"/>
    <n v="0.53761776620569557"/>
    <n v="0.62680342061584138"/>
    <n v="0.73881566020870804"/>
    <n v="0.92269722622957884"/>
    <n v="4564"/>
    <n v="7477"/>
    <n v="13587"/>
    <n v="22206"/>
    <n v="16604"/>
  </r>
  <r>
    <x v="0"/>
    <x v="2"/>
    <n v="7150"/>
    <n v="242"/>
    <n v="430"/>
    <n v="88880"/>
    <n v="53227"/>
    <n v="15150"/>
    <n v="5454"/>
    <n v="32623"/>
    <n v="0.41208717480806556"/>
    <n v="0.56279821105228833"/>
    <n v="0.63316880518088847"/>
    <n v="0.80084308927178738"/>
    <n v="0.96869561237190449"/>
    <n v="3715"/>
    <n v="16677"/>
    <n v="15616"/>
    <n v="14885"/>
    <n v="2334"/>
  </r>
  <r>
    <x v="0"/>
    <x v="3"/>
    <n v="7150"/>
    <n v="597"/>
    <n v="1329"/>
    <n v="82820"/>
    <n v="50803"/>
    <n v="14847"/>
    <n v="12827"/>
    <n v="23129"/>
    <n v="0.38629793799789958"/>
    <n v="0.62761991303584963"/>
    <n v="0.62221518434676226"/>
    <n v="0.76437627609620296"/>
    <n v="0.99092739819896614"/>
    <n v="21207"/>
    <n v="7314"/>
    <n v="4854"/>
    <n v="11307"/>
    <n v="6121"/>
  </r>
  <r>
    <x v="0"/>
    <x v="4"/>
    <n v="8000"/>
    <n v="459"/>
    <n v="1072"/>
    <n v="67670"/>
    <n v="57873"/>
    <n v="15655"/>
    <n v="10706"/>
    <n v="31512"/>
    <n v="0.50081346569012919"/>
    <n v="0.57505909206556138"/>
    <n v="0.47388282213997612"/>
    <n v="0.78804052791270107"/>
    <n v="0.93099200449060759"/>
    <n v="1328"/>
    <n v="20749"/>
    <n v="4985"/>
    <n v="12762"/>
    <n v="18049"/>
  </r>
  <r>
    <x v="0"/>
    <x v="5"/>
    <n v="8000"/>
    <n v="656"/>
    <n v="1070"/>
    <n v="59590"/>
    <n v="72215"/>
    <n v="10403"/>
    <n v="17271"/>
    <n v="44541"/>
    <n v="0.47713594104199197"/>
    <n v="0.60118964247284656"/>
    <n v="0.61341879786793152"/>
    <n v="0.74635636771873415"/>
    <n v="0.84866924681978095"/>
    <n v="12782"/>
    <n v="8544"/>
    <n v="7433"/>
    <n v="15918"/>
    <n v="27538"/>
  </r>
  <r>
    <x v="0"/>
    <x v="6"/>
    <n v="9620"/>
    <n v="748"/>
    <n v="878"/>
    <n v="60600"/>
    <n v="89385"/>
    <n v="31007"/>
    <n v="20402"/>
    <n v="37976"/>
    <n v="0.49941868977926573"/>
    <n v="0.64449842088577458"/>
    <n v="0.61877646683953247"/>
    <n v="0.7855651495894026"/>
    <n v="0.8663709987786361"/>
    <n v="23325"/>
    <n v="26769"/>
    <n v="9406"/>
    <n v="27808"/>
    <n v="2077"/>
  </r>
  <r>
    <x v="0"/>
    <x v="7"/>
    <n v="9620"/>
    <n v="717"/>
    <n v="1673"/>
    <n v="72720"/>
    <n v="103727"/>
    <n v="24543"/>
    <n v="19998"/>
    <n v="59186"/>
    <n v="0.51719799242126285"/>
    <n v="0.61436055875719242"/>
    <n v="0.61600908989969916"/>
    <n v="0.78042009477337826"/>
    <n v="0.9846948740589152"/>
    <n v="27857"/>
    <n v="15621"/>
    <n v="27785"/>
    <n v="13392"/>
    <n v="19072"/>
  </r>
  <r>
    <x v="0"/>
    <x v="8"/>
    <n v="10270"/>
    <n v="528"/>
    <n v="1121"/>
    <n v="78275"/>
    <n v="110797"/>
    <n v="21816"/>
    <n v="26361"/>
    <n v="62620"/>
    <n v="0.45254382822935291"/>
    <n v="0.55343315167230223"/>
    <n v="0.64256500127211758"/>
    <n v="0.74843946739214451"/>
    <n v="0.93101672605853636"/>
    <n v="37942"/>
    <n v="25271"/>
    <n v="8081"/>
    <n v="31532"/>
    <n v="7971"/>
  </r>
  <r>
    <x v="0"/>
    <x v="9"/>
    <n v="10270"/>
    <n v="1205"/>
    <n v="1734"/>
    <n v="70195"/>
    <n v="108373"/>
    <n v="24341"/>
    <n v="31714"/>
    <n v="52318"/>
    <n v="0.51854975666060343"/>
    <n v="0.5588906033433596"/>
    <n v="0.67687602229350752"/>
    <n v="0.64463912978304516"/>
    <n v="0.69439821478937114"/>
    <n v="28763"/>
    <n v="6577"/>
    <n v="40093"/>
    <n v="18901"/>
    <n v="14039"/>
  </r>
  <r>
    <x v="0"/>
    <x v="10"/>
    <n v="10970"/>
    <n v="1215"/>
    <n v="1485"/>
    <n v="64135"/>
    <n v="97162"/>
    <n v="24038"/>
    <n v="22321"/>
    <n v="50803"/>
    <n v="0.48151493181665161"/>
    <n v="0.45836188966607072"/>
    <n v="0.61580036171733987"/>
    <n v="0.74649697807332072"/>
    <n v="0.81910304276134971"/>
    <n v="10007"/>
    <n v="26354"/>
    <n v="16516"/>
    <n v="35180"/>
    <n v="9105"/>
  </r>
  <r>
    <x v="0"/>
    <x v="11"/>
    <n v="10970"/>
    <n v="1167"/>
    <n v="2481"/>
    <n v="68680"/>
    <n v="80800"/>
    <n v="17473"/>
    <n v="15453"/>
    <n v="47874"/>
    <n v="0.44174304950388343"/>
    <n v="0.55649962270250575"/>
    <n v="0.62801196964044992"/>
    <n v="0.70648568569897741"/>
    <n v="0.74317967514554029"/>
    <n v="12192"/>
    <n v="12965"/>
    <n v="9516"/>
    <n v="15714"/>
    <n v="30413"/>
  </r>
  <r>
    <x v="1"/>
    <x v="0"/>
    <n v="8333"/>
    <n v="2835"/>
    <n v="1665"/>
    <n v="136350"/>
    <n v="168333"/>
    <n v="136350"/>
    <n v="198465"/>
    <n v="170185"/>
    <n v="0.47245145034950908"/>
    <n v="0.56073038237803752"/>
    <n v="0.64271858515547975"/>
    <n v="0.70198583537326897"/>
    <n v="0.88218441891059596"/>
    <n v="22495"/>
    <n v="20380"/>
    <n v="68800"/>
    <n v="18978"/>
    <n v="37680"/>
  </r>
  <r>
    <x v="1"/>
    <x v="1"/>
    <n v="10021"/>
    <n v="4089"/>
    <n v="1222"/>
    <n v="126452"/>
    <n v="195637"/>
    <n v="182406"/>
    <n v="185840"/>
    <n v="218665"/>
    <n v="0.51147264821440863"/>
    <n v="0.56651709561898944"/>
    <n v="0.67130860672013126"/>
    <n v="0.69948376267742562"/>
    <n v="0.86323674542019724"/>
    <n v="24446"/>
    <n v="36082"/>
    <n v="23487"/>
    <n v="17297"/>
    <n v="94325"/>
  </r>
  <r>
    <x v="1"/>
    <x v="2"/>
    <n v="11177"/>
    <n v="4795"/>
    <n v="1352"/>
    <n v="138774"/>
    <n v="223782"/>
    <n v="173821"/>
    <n v="228967"/>
    <n v="268559"/>
    <n v="0.44681783882045967"/>
    <n v="0.56182906330949989"/>
    <n v="0.69833857145062561"/>
    <n v="0.73471793752689163"/>
    <n v="0.89868948803813065"/>
    <n v="88018"/>
    <n v="44341"/>
    <n v="28083"/>
    <n v="14398"/>
    <n v="48942"/>
  </r>
  <r>
    <x v="1"/>
    <x v="3"/>
    <n v="11427"/>
    <n v="4205"/>
    <n v="1051"/>
    <n v="158772"/>
    <n v="193785"/>
    <n v="191092"/>
    <n v="205434"/>
    <n v="184830"/>
    <n v="0.35"/>
    <n v="0.48"/>
    <n v="0.55000000000000004"/>
    <n v="0.68"/>
    <n v="0.9"/>
    <n v="90633"/>
    <n v="69774"/>
    <n v="758"/>
    <n v="21541"/>
    <n v="11079"/>
  </r>
  <r>
    <x v="1"/>
    <x v="4"/>
    <n v="10698"/>
    <n v="3740"/>
    <n v="1181"/>
    <n v="148470"/>
    <n v="182507"/>
    <n v="168973"/>
    <n v="194324"/>
    <n v="184224"/>
    <n v="0.50978394334762434"/>
    <n v="0.55072760156121803"/>
    <n v="0.6641330674981486"/>
    <n v="0.6847606776547247"/>
    <n v="0.94001998697514422"/>
    <n v="16687"/>
    <n v="34611"/>
    <n v="65025"/>
    <n v="46486"/>
    <n v="19698"/>
  </r>
  <r>
    <x v="1"/>
    <x v="5"/>
    <n v="9219"/>
    <n v="4056"/>
    <n v="1014"/>
    <n v="124028"/>
    <n v="187523"/>
    <n v="148470"/>
    <n v="189072"/>
    <n v="225028"/>
    <n v="0.40945839953647245"/>
    <n v="0.52388874475647573"/>
    <n v="0.65971998733099801"/>
    <n v="0.6873803978890739"/>
    <n v="0.95580700021799814"/>
    <n v="24352"/>
    <n v="64749"/>
    <n v="19688"/>
    <n v="47061"/>
    <n v="31673"/>
  </r>
  <r>
    <x v="1"/>
    <x v="6"/>
    <n v="7448"/>
    <n v="2815"/>
    <n v="1207"/>
    <n v="117160"/>
    <n v="152241"/>
    <n v="150288"/>
    <n v="176548"/>
    <n v="129886"/>
    <n v="0.44157054687383446"/>
    <n v="0.59323608281711393"/>
    <n v="0.68992314067603144"/>
    <n v="0.67151749710889175"/>
    <n v="0.97684458070397129"/>
    <n v="30939"/>
    <n v="56169"/>
    <n v="792"/>
    <n v="25814"/>
    <n v="38527"/>
  </r>
  <r>
    <x v="1"/>
    <x v="7"/>
    <n v="5969"/>
    <n v="2181"/>
    <n v="1281"/>
    <n v="132714"/>
    <n v="133387"/>
    <n v="104939"/>
    <n v="149177"/>
    <n v="146046"/>
    <n v="0.44403013788391099"/>
    <n v="0.51843995050905867"/>
    <n v="0.7005748862577722"/>
    <n v="0.71682150139932943"/>
    <n v="0.86182803286962484"/>
    <n v="31048"/>
    <n v="36942"/>
    <n v="41988"/>
    <n v="5816"/>
    <n v="17593"/>
  </r>
  <r>
    <x v="1"/>
    <x v="8"/>
    <n v="5240"/>
    <n v="2330"/>
    <n v="657"/>
    <n v="163418"/>
    <n v="117396"/>
    <n v="99586"/>
    <n v="144935"/>
    <n v="107666"/>
    <n v="0.41221813682641684"/>
    <n v="0.61811194606911946"/>
    <n v="0.58028394555996454"/>
    <n v="0.73569198606409791"/>
    <n v="0.87698339305001183"/>
    <n v="4136"/>
    <n v="17361"/>
    <n v="2121"/>
    <n v="36875"/>
    <n v="56903"/>
  </r>
  <r>
    <x v="1"/>
    <x v="9"/>
    <n v="5490"/>
    <n v="2416"/>
    <n v="604"/>
    <n v="181396"/>
    <n v="118507"/>
    <n v="88476"/>
    <n v="130997"/>
    <n v="136047"/>
    <n v="0.48021462074283072"/>
    <n v="0.60625092935773406"/>
    <n v="0.51419807863267786"/>
    <n v="0.74054637424796355"/>
    <n v="0.91818973127958081"/>
    <n v="42263"/>
    <n v="26087"/>
    <n v="13359"/>
    <n v="26330"/>
    <n v="10468"/>
  </r>
  <r>
    <x v="1"/>
    <x v="10"/>
    <n v="6646"/>
    <n v="2568"/>
    <n v="1154"/>
    <n v="171700"/>
    <n v="142141"/>
    <n v="139077"/>
    <n v="146854"/>
    <n v="140491"/>
    <n v="0.37036637578175979"/>
    <n v="0.63540473232666383"/>
    <n v="0.60137954282626516"/>
    <n v="0.700813166604495"/>
    <n v="0.82295183263648908"/>
    <n v="21018"/>
    <n v="24657"/>
    <n v="5689"/>
    <n v="66160"/>
    <n v="24617"/>
  </r>
  <r>
    <x v="1"/>
    <x v="11"/>
    <n v="8333"/>
    <n v="2662"/>
    <n v="1088"/>
    <n v="149480"/>
    <n v="143083"/>
    <n v="125038"/>
    <n v="151500"/>
    <n v="152712"/>
    <n v="0.45066398398003404"/>
    <n v="0.5475041569268404"/>
    <n v="0.70894520555933027"/>
    <n v="0.78983972611526332"/>
    <n v="0.97412166454834292"/>
    <n v="20974"/>
    <n v="28219"/>
    <n v="42950"/>
    <n v="31179"/>
    <n v="19761"/>
  </r>
  <r>
    <x v="2"/>
    <x v="0"/>
    <n v="7857"/>
    <n v="2685"/>
    <n v="1322"/>
    <n v="71205"/>
    <n v="80800"/>
    <n v="20099"/>
    <n v="19493"/>
    <n v="41208"/>
    <n v="0.49204629941612177"/>
    <n v="0.64127205665843157"/>
    <n v="0.66943531079217877"/>
    <n v="0.69436454347003207"/>
    <n v="0.76186841078207479"/>
    <n v="9316"/>
    <n v="16820"/>
    <n v="28427"/>
    <n v="8838"/>
    <n v="17399"/>
  </r>
  <r>
    <x v="2"/>
    <x v="1"/>
    <n v="7337"/>
    <n v="2342"/>
    <n v="1840"/>
    <n v="65650"/>
    <n v="103727"/>
    <n v="14443"/>
    <n v="34542"/>
    <n v="54742"/>
    <n v="0.50282904188101762"/>
    <n v="0.5946664249983169"/>
    <n v="0.52964331469592951"/>
    <n v="0.78063237488354953"/>
    <n v="0.87380099781703535"/>
    <n v="20987"/>
    <n v="11578"/>
    <n v="29395"/>
    <n v="21181"/>
    <n v="20586"/>
  </r>
  <r>
    <x v="2"/>
    <x v="2"/>
    <n v="8030"/>
    <n v="2074"/>
    <n v="1218"/>
    <n v="72619"/>
    <n v="110797"/>
    <n v="9494"/>
    <n v="29896"/>
    <n v="71407"/>
    <n v="0.51163213740311742"/>
    <n v="0.61589481225914222"/>
    <n v="0.6625596910988254"/>
    <n v="0.65490538115533581"/>
    <n v="0.97882369872678976"/>
    <n v="9395"/>
    <n v="17685"/>
    <n v="2931"/>
    <n v="28177"/>
    <n v="52609"/>
  </r>
  <r>
    <x v="2"/>
    <x v="3"/>
    <n v="8954"/>
    <n v="2747"/>
    <n v="1909"/>
    <n v="82012"/>
    <n v="97162"/>
    <n v="34845"/>
    <n v="20402"/>
    <n v="41915"/>
    <n v="0.52388368787130135"/>
    <n v="0.6398158332523779"/>
    <n v="0.70730957082972823"/>
    <n v="0.78990405375193495"/>
    <n v="0.9508139037058233"/>
    <n v="1969"/>
    <n v="42925"/>
    <n v="26597"/>
    <n v="4946"/>
    <n v="20725"/>
  </r>
  <r>
    <x v="2"/>
    <x v="4"/>
    <n v="8319"/>
    <n v="3055"/>
    <n v="1437"/>
    <n v="76760"/>
    <n v="72215"/>
    <n v="12221"/>
    <n v="15655"/>
    <n v="44339"/>
    <n v="0.35760171787824602"/>
    <n v="0.58984953514619132"/>
    <n v="0.68748429348505646"/>
    <n v="0.73735047872146475"/>
    <n v="0.86971952487583448"/>
    <n v="17372"/>
    <n v="2508"/>
    <n v="8337"/>
    <n v="18221"/>
    <n v="25777"/>
  </r>
  <r>
    <x v="2"/>
    <x v="5"/>
    <n v="6932"/>
    <n v="1996"/>
    <n v="1331"/>
    <n v="64135"/>
    <n v="53227"/>
    <n v="12221"/>
    <n v="17372"/>
    <n v="23634"/>
    <n v="0.48589695106791619"/>
    <n v="0.59958427939943848"/>
    <n v="0.70505922689945688"/>
    <n v="0.76623272283356214"/>
    <n v="0.9684621042507161"/>
    <n v="5840"/>
    <n v="12099"/>
    <n v="7047"/>
    <n v="23525"/>
    <n v="4716"/>
  </r>
  <r>
    <x v="2"/>
    <x v="6"/>
    <n v="6817"/>
    <n v="2171"/>
    <n v="1169"/>
    <n v="60802"/>
    <n v="53227"/>
    <n v="13736"/>
    <n v="13332"/>
    <n v="26159"/>
    <n v="0.44687205317914225"/>
    <n v="0.51829589228887218"/>
    <n v="0.61225457261952454"/>
    <n v="0.7545636245228583"/>
    <n v="0.91926118467050777"/>
    <n v="11484"/>
    <n v="11254"/>
    <n v="21591"/>
    <n v="1937"/>
    <n v="6961"/>
  </r>
  <r>
    <x v="2"/>
    <x v="7"/>
    <n v="7741"/>
    <n v="1691"/>
    <n v="1560"/>
    <n v="68680"/>
    <n v="72215"/>
    <n v="24745"/>
    <n v="13736"/>
    <n v="33734"/>
    <n v="0.52681674625979502"/>
    <n v="0.59065453393727085"/>
    <n v="0.61835026604507792"/>
    <n v="0.79517715823537738"/>
    <n v="0.86920382191454437"/>
    <n v="20536"/>
    <n v="13448"/>
    <n v="20409"/>
    <n v="1340"/>
    <n v="16482"/>
  </r>
  <r>
    <x v="2"/>
    <x v="8"/>
    <n v="9474"/>
    <n v="2078"/>
    <n v="1996"/>
    <n v="84335"/>
    <n v="97162"/>
    <n v="9393"/>
    <n v="24745"/>
    <n v="63024"/>
    <n v="0.44899145758487224"/>
    <n v="0.63187202445405166"/>
    <n v="0.62214958497275641"/>
    <n v="0.68760999888966912"/>
    <n v="0.98663310741237265"/>
    <n v="18401"/>
    <n v="13346"/>
    <n v="18684"/>
    <n v="3613"/>
    <n v="43118"/>
  </r>
  <r>
    <x v="2"/>
    <x v="9"/>
    <n v="10168"/>
    <n v="2904"/>
    <n v="1367"/>
    <n v="93425"/>
    <n v="110797"/>
    <n v="17069"/>
    <n v="30906"/>
    <n v="62822"/>
    <n v="0.43960231228754654"/>
    <n v="0.54856254351630129"/>
    <n v="0.65316625492290614"/>
    <n v="0.59260764616552253"/>
    <n v="0.91133116845671658"/>
    <n v="24081"/>
    <n v="24918"/>
    <n v="14087"/>
    <n v="24120"/>
    <n v="23591"/>
  </r>
  <r>
    <x v="2"/>
    <x v="10"/>
    <n v="9705"/>
    <n v="3319"/>
    <n v="2213"/>
    <n v="88375"/>
    <n v="103727"/>
    <n v="12423"/>
    <n v="35754"/>
    <n v="55550"/>
    <n v="0.42965251473245047"/>
    <n v="0.58469659538446006"/>
    <n v="0.7003819043394347"/>
    <n v="0.68348002988147705"/>
    <n v="0.88089448326494457"/>
    <n v="12263"/>
    <n v="21173"/>
    <n v="16314"/>
    <n v="28811"/>
    <n v="25166"/>
  </r>
  <r>
    <x v="2"/>
    <x v="11"/>
    <n v="8666"/>
    <n v="2863"/>
    <n v="1990"/>
    <n v="77265"/>
    <n v="80800"/>
    <n v="17675"/>
    <n v="19089"/>
    <n v="44036"/>
    <n v="0.48744512952076946"/>
    <n v="0.59946807249482148"/>
    <n v="0.70900368522903168"/>
    <n v="0.69443670278143854"/>
    <n v="0.93114667588065281"/>
    <n v="17889"/>
    <n v="25063"/>
    <n v="3809"/>
    <n v="24369"/>
    <n v="9670"/>
  </r>
  <r>
    <x v="3"/>
    <x v="0"/>
    <n v="7800"/>
    <n v="1989"/>
    <n v="1911"/>
    <n v="52520"/>
    <n v="61812"/>
    <n v="10807"/>
    <n v="11211"/>
    <n v="39794"/>
    <n v="0.4638170125251897"/>
    <n v="0.63545789566275601"/>
    <n v="0.7189482629743521"/>
    <n v="0.79693918855670232"/>
    <n v="0.89850365153926237"/>
    <n v="26401"/>
    <n v="7879"/>
    <n v="10018"/>
    <n v="7247"/>
    <n v="10267"/>
  </r>
  <r>
    <x v="3"/>
    <x v="1"/>
    <n v="10014"/>
    <n v="2812"/>
    <n v="2596"/>
    <n v="67670"/>
    <n v="82315"/>
    <n v="11211"/>
    <n v="23937"/>
    <n v="47167"/>
    <n v="0.4386401426607639"/>
    <n v="0.63391779166338924"/>
    <n v="0.5489205049774587"/>
    <n v="0.71699044367102782"/>
    <n v="0.95285599511691843"/>
    <n v="6164"/>
    <n v="33833"/>
    <n v="430"/>
    <n v="25719"/>
    <n v="16169"/>
  </r>
  <r>
    <x v="3"/>
    <x v="2"/>
    <n v="10696"/>
    <n v="2225"/>
    <n v="2053"/>
    <n v="85850"/>
    <n v="85951"/>
    <n v="19998"/>
    <n v="9797"/>
    <n v="56156"/>
    <n v="0.48598570854494394"/>
    <n v="0.62576233768238687"/>
    <n v="0.62477966367769566"/>
    <n v="0.76891545474363465"/>
    <n v="0.92108552659361131"/>
    <n v="28834"/>
    <n v="18163"/>
    <n v="12269"/>
    <n v="25853"/>
    <n v="832"/>
  </r>
  <r>
    <x v="3"/>
    <x v="3"/>
    <n v="9380"/>
    <n v="2536"/>
    <n v="2248"/>
    <n v="104030"/>
    <n v="76255"/>
    <n v="16261"/>
    <n v="19594"/>
    <n v="40400"/>
    <n v="0.47911380820545801"/>
    <n v="0.55091735445427192"/>
    <n v="0.68579661463291175"/>
    <n v="0.64831234011596106"/>
    <n v="0.88713425426887516"/>
    <n v="29157"/>
    <n v="21974"/>
    <n v="4391"/>
    <n v="17598"/>
    <n v="3135"/>
  </r>
  <r>
    <x v="3"/>
    <x v="4"/>
    <n v="6972"/>
    <n v="2635"/>
    <n v="1548"/>
    <n v="108575"/>
    <n v="60398"/>
    <n v="18786"/>
    <n v="11716"/>
    <n v="29896"/>
    <n v="0.52255984841125258"/>
    <n v="0.47240301335993584"/>
    <n v="0.5862776192321234"/>
    <n v="0.53127110435397373"/>
    <n v="0.78519381102272512"/>
    <n v="16516"/>
    <n v="9092"/>
    <n v="21134"/>
    <n v="11037"/>
    <n v="2619"/>
  </r>
  <r>
    <x v="3"/>
    <x v="5"/>
    <n v="5138"/>
    <n v="1837"/>
    <n v="989"/>
    <n v="98980"/>
    <n v="47470"/>
    <n v="15251"/>
    <n v="8686"/>
    <n v="23533"/>
    <n v="0.41717158614225058"/>
    <n v="0.62779535114342921"/>
    <n v="0.65883448866081051"/>
    <n v="0.69065411352348582"/>
    <n v="0.83039591927086942"/>
    <n v="2890"/>
    <n v="15378"/>
    <n v="1716"/>
    <n v="25909"/>
    <n v="1577"/>
  </r>
  <r>
    <x v="3"/>
    <x v="6"/>
    <n v="5138"/>
    <n v="1443"/>
    <n v="1280"/>
    <n v="81810"/>
    <n v="55045"/>
    <n v="5959"/>
    <n v="22725"/>
    <n v="26361"/>
    <n v="0.46369008369596476"/>
    <n v="0.48992773179768967"/>
    <n v="0.71379741657761575"/>
    <n v="0.64813802966953549"/>
    <n v="0.86611843767798136"/>
    <n v="8543"/>
    <n v="10265"/>
    <n v="4432"/>
    <n v="19662"/>
    <n v="12143"/>
  </r>
  <r>
    <x v="3"/>
    <x v="7"/>
    <n v="6972"/>
    <n v="1658"/>
    <n v="1201"/>
    <n v="64640"/>
    <n v="99990"/>
    <n v="15251"/>
    <n v="29189"/>
    <n v="55550"/>
    <n v="0.32428332408262484"/>
    <n v="0.55655925849705656"/>
    <n v="0.6612277079286043"/>
    <n v="0.74637884187139669"/>
    <n v="0.97889445912712847"/>
    <n v="739"/>
    <n v="13000"/>
    <n v="22965"/>
    <n v="25590"/>
    <n v="37696"/>
  </r>
  <r>
    <x v="3"/>
    <x v="8"/>
    <n v="9380"/>
    <n v="2719"/>
    <n v="1221"/>
    <n v="50500"/>
    <n v="114635"/>
    <n v="28886"/>
    <n v="15655"/>
    <n v="70094"/>
    <n v="0.44367790582237832"/>
    <n v="0.59948664617470793"/>
    <n v="0.66954270733938237"/>
    <n v="0.5756178864959457"/>
    <n v="0.92460101167275999"/>
    <n v="19918"/>
    <n v="28334"/>
    <n v="18626"/>
    <n v="24666"/>
    <n v="23091"/>
  </r>
  <r>
    <x v="3"/>
    <x v="9"/>
    <n v="10696"/>
    <n v="2823"/>
    <n v="1455"/>
    <n v="62620"/>
    <n v="109080"/>
    <n v="36663"/>
    <n v="16261"/>
    <n v="56156"/>
    <n v="0.51533820404913777"/>
    <n v="0.51540423949011982"/>
    <n v="0.58012548151775944"/>
    <n v="0.72848288041519682"/>
    <n v="0.87943213894516825"/>
    <n v="16924"/>
    <n v="21208"/>
    <n v="36484"/>
    <n v="4941"/>
    <n v="29523"/>
  </r>
  <r>
    <x v="3"/>
    <x v="10"/>
    <n v="10014"/>
    <n v="2604"/>
    <n v="2403"/>
    <n v="80800"/>
    <n v="96455"/>
    <n v="32623"/>
    <n v="18584"/>
    <n v="45248"/>
    <n v="0.45592463238089942"/>
    <n v="0.5530456964046162"/>
    <n v="0.71539926232427475"/>
    <n v="0.69018529264958572"/>
    <n v="0.96598967145525716"/>
    <n v="13050"/>
    <n v="36307"/>
    <n v="1130"/>
    <n v="28182"/>
    <n v="17786"/>
  </r>
  <r>
    <x v="3"/>
    <x v="11"/>
    <n v="7800"/>
    <n v="1819"/>
    <n v="1613"/>
    <n v="95950"/>
    <n v="93930"/>
    <n v="12120"/>
    <n v="32926"/>
    <n v="48884"/>
    <n v="0.51859808696614174"/>
    <n v="0.42171165649088738"/>
    <n v="0.66941487974430369"/>
    <n v="0.69725763004546526"/>
    <n v="0.82314357412755723"/>
    <n v="7666"/>
    <n v="33604"/>
    <n v="29207"/>
    <n v="9101"/>
    <n v="1435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FCACCE-3328-4477-AB0E-46101AD01A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I33" firstHeaderRow="0" firstDataRow="1" firstDataCol="1"/>
  <pivotFields count="20">
    <pivotField showAll="0">
      <items count="5">
        <item h="1" x="0"/>
        <item x="1"/>
        <item h="1" x="2"/>
        <item h="1" x="3"/>
        <item t="default"/>
      </items>
    </pivotField>
    <pivotField axis="axisRow" showAll="0">
      <items count="13">
        <item x="0"/>
        <item x="1"/>
        <item x="2"/>
        <item x="3"/>
        <item x="4"/>
        <item x="5"/>
        <item x="6"/>
        <item x="7"/>
        <item x="8"/>
        <item x="9"/>
        <item x="10"/>
        <item x="11"/>
        <item t="default"/>
      </items>
    </pivotField>
    <pivotField dataField="1" showAll="0"/>
    <pivotField dataField="1" showAll="0"/>
    <pivotField dataField="1" showAll="0"/>
    <pivotField dataField="1" numFmtId="166" showAll="0"/>
    <pivotField dataField="1" numFmtId="166" showAll="0"/>
    <pivotField dataField="1" numFmtId="166" showAll="0"/>
    <pivotField dataField="1" numFmtId="166" showAll="0"/>
    <pivotField dataField="1" numFmtId="166" showAll="0"/>
    <pivotField numFmtId="9" showAll="0"/>
    <pivotField numFmtId="9" showAll="0"/>
    <pivotField numFmtId="9" showAll="0"/>
    <pivotField numFmtId="9" showAll="0"/>
    <pivotField numFmtId="9" showAll="0"/>
    <pivotField numFmtId="166" showAll="0"/>
    <pivotField numFmtId="166" showAll="0"/>
    <pivotField numFmtId="166" showAll="0"/>
    <pivotField numFmtId="166" showAll="0"/>
    <pivotField numFmtId="166" showAll="0"/>
  </pivotFields>
  <rowFields count="1">
    <field x="1"/>
  </rowFields>
  <rowItems count="13">
    <i>
      <x/>
    </i>
    <i>
      <x v="1"/>
    </i>
    <i>
      <x v="2"/>
    </i>
    <i>
      <x v="3"/>
    </i>
    <i>
      <x v="4"/>
    </i>
    <i>
      <x v="5"/>
    </i>
    <i>
      <x v="6"/>
    </i>
    <i>
      <x v="7"/>
    </i>
    <i>
      <x v="8"/>
    </i>
    <i>
      <x v="9"/>
    </i>
    <i>
      <x v="10"/>
    </i>
    <i>
      <x v="11"/>
    </i>
    <i t="grand">
      <x/>
    </i>
  </rowItems>
  <colFields count="1">
    <field x="-2"/>
  </colFields>
  <colItems count="8">
    <i>
      <x/>
    </i>
    <i i="1">
      <x v="1"/>
    </i>
    <i i="2">
      <x v="2"/>
    </i>
    <i i="3">
      <x v="3"/>
    </i>
    <i i="4">
      <x v="4"/>
    </i>
    <i i="5">
      <x v="5"/>
    </i>
    <i i="6">
      <x v="6"/>
    </i>
    <i i="7">
      <x v="7"/>
    </i>
  </colItems>
  <dataFields count="8">
    <dataField name="Sum of Visitors" fld="2" baseField="0" baseItem="0"/>
    <dataField name="Sum of Returning Buyers" fld="3" baseField="0" baseItem="0"/>
    <dataField name="Sum of New Buyers" fld="4" baseField="0" baseItem="0"/>
    <dataField name="Sum of Purchase Volume" fld="5" baseField="0" baseItem="0" numFmtId="166"/>
    <dataField name="Sum of Sales Volume" fld="6" baseField="0" baseItem="0" numFmtId="166"/>
    <dataField name="Sum of Product A" fld="7" baseField="0" baseItem="0" numFmtId="166"/>
    <dataField name="Sum of Product B" fld="8" baseField="0" baseItem="0" numFmtId="166"/>
    <dataField name="Sum of Product C" fld="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C27E03-0366-49AA-A94E-891238E64B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S6" firstHeaderRow="0" firstDataRow="1" firstDataCol="1"/>
  <pivotFields count="20">
    <pivotField showAll="0">
      <items count="5">
        <item h="1" x="0"/>
        <item x="1"/>
        <item h="1" x="2"/>
        <item h="1" x="3"/>
        <item t="default"/>
      </items>
    </pivotField>
    <pivotField axis="axisRow" showAll="0">
      <items count="13">
        <item x="0"/>
        <item h="1" x="1"/>
        <item h="1" x="2"/>
        <item h="1" x="3"/>
        <item h="1" x="4"/>
        <item h="1" x="5"/>
        <item h="1" x="6"/>
        <item h="1" x="7"/>
        <item h="1" x="8"/>
        <item x="9"/>
        <item h="1" x="10"/>
        <item h="1" x="11"/>
        <item t="default"/>
      </items>
    </pivotField>
    <pivotField dataField="1" showAll="0"/>
    <pivotField dataField="1" showAll="0"/>
    <pivotField dataField="1" showAll="0"/>
    <pivotField dataField="1" numFmtId="166" showAll="0"/>
    <pivotField dataField="1" numFmtId="166" showAll="0"/>
    <pivotField dataField="1" numFmtId="166" showAll="0"/>
    <pivotField dataField="1" numFmtId="166" showAll="0"/>
    <pivotField dataField="1" numFmtId="166" showAll="0"/>
    <pivotField dataField="1" numFmtId="9" showAll="0"/>
    <pivotField dataField="1" numFmtId="9" showAll="0"/>
    <pivotField dataField="1" numFmtId="9" showAll="0"/>
    <pivotField dataField="1" numFmtId="9" showAll="0"/>
    <pivotField dataField="1" numFmtId="9" showAll="0"/>
    <pivotField dataField="1" numFmtId="166" showAll="0"/>
    <pivotField dataField="1" numFmtId="166" showAll="0"/>
    <pivotField dataField="1" numFmtId="166" showAll="0"/>
    <pivotField dataField="1" numFmtId="166" showAll="0"/>
    <pivotField dataField="1" numFmtId="166" showAll="0"/>
  </pivotFields>
  <rowFields count="1">
    <field x="1"/>
  </rowFields>
  <rowItems count="3">
    <i>
      <x/>
    </i>
    <i>
      <x v="9"/>
    </i>
    <i t="grand">
      <x/>
    </i>
  </rowItems>
  <colFields count="1">
    <field x="-2"/>
  </colFields>
  <colItems count="18">
    <i>
      <x/>
    </i>
    <i i="1">
      <x v="1"/>
    </i>
    <i i="2">
      <x v="2"/>
    </i>
    <i i="3">
      <x v="3"/>
    </i>
    <i i="4">
      <x v="4"/>
    </i>
    <i i="5">
      <x v="5"/>
    </i>
    <i i="6">
      <x v="6"/>
    </i>
    <i i="7">
      <x v="7"/>
    </i>
    <i i="8">
      <x v="8"/>
    </i>
    <i i="9">
      <x v="9"/>
    </i>
    <i i="10">
      <x v="10"/>
    </i>
    <i i="11">
      <x v="11"/>
    </i>
    <i i="12">
      <x v="12"/>
    </i>
    <i i="13">
      <x v="13"/>
    </i>
    <i i="14">
      <x v="14"/>
    </i>
    <i i="15">
      <x v="15"/>
    </i>
    <i i="16">
      <x v="16"/>
    </i>
    <i i="17">
      <x v="17"/>
    </i>
  </colItems>
  <dataFields count="18">
    <dataField name="Sum of Visitors" fld="2" baseField="0" baseItem="0"/>
    <dataField name="Sum of Returning Buyers" fld="3" baseField="0" baseItem="0"/>
    <dataField name="Sum of New Buyers" fld="4" baseField="0" baseItem="0"/>
    <dataField name="Sum of Purchase Volume" fld="5" baseField="0" baseItem="0" numFmtId="166"/>
    <dataField name="Sum of Sales Volume" fld="6" baseField="0" baseItem="0" numFmtId="166"/>
    <dataField name="Sum of Product A" fld="7" baseField="0" baseItem="0" numFmtId="166"/>
    <dataField name="Sum of Product B" fld="8" baseField="0" baseItem="0" numFmtId="166"/>
    <dataField name="Sum of Product C" fld="9" baseField="0" baseItem="0" numFmtId="166"/>
    <dataField name="Average of Level 1" fld="10" subtotal="average" baseField="1" baseItem="0" numFmtId="9"/>
    <dataField name="Average of Level 2" fld="11" subtotal="average" baseField="1" baseItem="0" numFmtId="9"/>
    <dataField name="Average of Level 3" fld="12" subtotal="average" baseField="1" baseItem="0" numFmtId="9"/>
    <dataField name="Average of Level 4" fld="13" subtotal="average" baseField="1" baseItem="0" numFmtId="9"/>
    <dataField name="Average of Level 5" fld="14" subtotal="average" baseField="1" baseItem="0" numFmtId="9"/>
    <dataField name="Sum of Ethan Parker" fld="15" baseField="0" baseItem="0" numFmtId="166"/>
    <dataField name="Sum of Alex Mitchell" fld="16" baseField="0" baseItem="0" numFmtId="166"/>
    <dataField name="Sum of Lucas Bennett" fld="17" baseField="0" baseItem="0" numFmtId="166"/>
    <dataField name="Sum of Emma Sullivan" fld="18" baseField="0" baseItem="0" numFmtId="166"/>
    <dataField name="Sum of Sophia Reynolds" fld="19"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9952C81-9895-497A-9122-C624C77F2AE4}" sourceName="Year">
  <pivotTables>
    <pivotTable tabId="6" name="PivotTable1"/>
    <pivotTable tabId="6" name="PivotTable2"/>
  </pivotTables>
  <data>
    <tabular pivotCacheId="1812741739">
      <items count="4">
        <i x="0"/>
        <i x="1" s="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D6A5638-CF37-4CFD-AD5E-A7501F044050}" sourceName="Month">
  <pivotTables>
    <pivotTable tabId="6" name="PivotTable1"/>
  </pivotTables>
  <data>
    <tabular pivotCacheId="1812741739">
      <items count="12">
        <i x="0" s="1"/>
        <i x="1"/>
        <i x="2"/>
        <i x="3"/>
        <i x="4"/>
        <i x="5"/>
        <i x="6"/>
        <i x="7"/>
        <i x="8"/>
        <i x="9" s="1"/>
        <i x="10"/>
        <i x="1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297045D-5B6C-400C-AFC1-3E616CFC80C2}" cache="Slicer_Year" caption="Year" columnCount="4" showCaption="0" style="SlicerStyleLight1 2 3" rowHeight="247650"/>
  <slicer name="Month" xr10:uid="{23DD4FA3-8357-421B-9DEB-817F06A9B114}" cache="Slicer_Month" caption="Month" columnCount="3" showCaption="0" style="SlicerStyleLight1 2 3" rowHeight="247650"/>
  <slicer name="Month 1" xr10:uid="{EFC393FD-358F-4A8D-8215-723821F70260}" cache="Slicer_Month" caption="Month" columnCount="12" showCaption="0" style="SlicerStyleLight1 2 3 2"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7" xr10:uid="{48ECB452-78D6-4872-8E76-F9A3D3DE0443}" cache="Slicer_Year" caption="Year" columnCount="4" showCaption="0" style="SlicerStyleLight1 2 3" rowHeight="247650"/>
  <slicer name="Month 14" xr10:uid="{4E2F2202-9119-4CBA-850D-FFABC5E81CA1}" cache="Slicer_Month" caption="Month" columnCount="3" showCaption="0" style="SlicerStyleLight1 2 3" rowHeight="247650"/>
  <slicer name="Month 15" xr10:uid="{56596485-F0AE-41E3-96C7-799CFF354F76}" cache="Slicer_Month" caption="Month" columnCount="12" showCaption="0" style="SlicerStyleLight1 2 3 2" rowHeight="18288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65BA98A-00DB-4425-9A65-A650C2EB56A1}" cache="Slicer_Year" caption="Year" columnCount="4" showCaption="0" style="SlicerStyleLight1 2 3" rowHeight="247650"/>
  <slicer name="Month 4" xr10:uid="{5B62456C-1E6D-4EC2-9C70-0B223B6F00E1}" cache="Slicer_Month" caption="Month" columnCount="3" showCaption="0" style="SlicerStyleLight1 2 3" rowHeight="247650"/>
  <slicer name="Month 5" xr10:uid="{C6A104A2-7F63-4B7C-ADD8-456302234998}" cache="Slicer_Month" caption="Month" columnCount="12" showCaption="0" style="SlicerStyleLight1 2 3 2" rowHeight="18288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8B59F091-ECFA-46CE-A9BF-8B8134F62AEA}" cache="Slicer_Year" caption="Year" columnCount="4" showCaption="0" style="SlicerStyleLight1 2 3" rowHeight="247650"/>
  <slicer name="Month 6" xr10:uid="{1F39258F-D447-48B1-B31C-FA11104B6CFC}" cache="Slicer_Month" caption="Month" columnCount="3" showCaption="0" style="SlicerStyleLight1 2 3" rowHeight="247650"/>
  <slicer name="Month 7" xr10:uid="{EE604A1B-AAFA-4FFF-96D4-EC31989A768C}" cache="Slicer_Month" caption="Month" columnCount="12" showCaption="0" style="SlicerStyleLight1 2 3 2" rowHeight="18288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FFA0ECB1-6FD8-4C5F-AA7D-A4C48FE81236}" cache="Slicer_Year" caption="Year" columnCount="4" showCaption="0" style="SlicerStyleLight1 2 3" rowHeight="247650"/>
  <slicer name="Month 8" xr10:uid="{60C49007-D108-4652-90DE-9D20E93CFA6B}" cache="Slicer_Month" caption="Month" columnCount="3" showCaption="0" style="SlicerStyleLight1 2 3" rowHeight="247650"/>
  <slicer name="Month 9" xr10:uid="{052011A8-3C20-450B-AC6E-019CB2055E2F}" cache="Slicer_Month" caption="Month" columnCount="12" showCaption="0" style="SlicerStyleLight1 2 3 2" rowHeight="18288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5" xr10:uid="{3A8140D4-66A6-46B0-8EA3-082C95AB3F9F}" cache="Slicer_Year" caption="Year" columnCount="4" showCaption="0" style="SlicerStyleLight1 2 3" rowHeight="247650"/>
  <slicer name="Month 10" xr10:uid="{A054C5D6-5FDD-448C-B28B-051DDB5B9966}" cache="Slicer_Month" caption="Month" columnCount="3" showCaption="0" style="SlicerStyleLight1 2 3" rowHeight="247650"/>
  <slicer name="Month 11" xr10:uid="{18CE4DE7-4677-47B1-BBA0-DFDDEEAA4115}" cache="Slicer_Month" caption="Month" columnCount="12" showCaption="0" style="SlicerStyleLight1 2 3 2" rowHeight="18288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A252ABDA-9C80-4802-8EA2-91C0C60DEE9B}" cache="Slicer_Year" caption="Year" columnCount="4" showCaption="0" style="SlicerStyleLight1 2 3" rowHeight="247650"/>
  <slicer name="Month 12" xr10:uid="{223D43F5-87F8-476F-A68C-C2896EEAA9F6}" cache="Slicer_Month" caption="Month" columnCount="3" showCaption="0" style="SlicerStyleLight1 2 3" rowHeight="247650"/>
  <slicer name="Month 13" xr10:uid="{41DF1BC1-1939-4BB0-8A83-CD979A0BFE56}" cache="Slicer_Month" caption="Month" columnCount="12" showCaption="0" style="SlicerStyleLight1 2 3 2" rowHeight="18288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95A10B7-45ED-490F-A27B-3B8F8BCF50DF}" cache="Slicer_Year" caption="Year" columnCount="4" showCaption="0" style="SlicerStyleLight1 2 3" rowHeight="247650"/>
  <slicer name="Month 2" xr10:uid="{64C960CD-2255-44C0-AA6A-49BB95A1606C}" cache="Slicer_Month" caption="Month" columnCount="3" showCaption="0" style="SlicerStyleLight1 2 3" rowHeight="247650"/>
  <slicer name="Month 3" xr10:uid="{8D58943D-860E-4FF1-90C7-967D725C9F3E}" cache="Slicer_Month" caption="Month" columnCount="12" showCaption="0" style="SlicerStyleLight1 2 3 2" rowHeight="18288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80F97A-7C07-4490-B48A-0C855F2742E8}" name="mydata" displayName="mydata" ref="A1:T49" totalsRowShown="0" headerRowDxfId="18" dataDxfId="17" headerRowCellStyle="Percent" dataCellStyle="Percent">
  <autoFilter ref="A1:T49" xr:uid="{4780F97A-7C07-4490-B48A-0C855F2742E8}"/>
  <tableColumns count="20">
    <tableColumn id="1" xr3:uid="{37BD02F7-C03B-4912-9C93-0FB26523B624}" name="Year" dataDxfId="16"/>
    <tableColumn id="2" xr3:uid="{2D331085-2504-4DFF-8439-609C7FFA721D}" name="Month" dataDxfId="15"/>
    <tableColumn id="3" xr3:uid="{E5F22DE7-5F13-4E0A-B001-2113D2294B75}" name="Visitors"/>
    <tableColumn id="4" xr3:uid="{8EC30700-8E49-4E78-890A-EB5E8E86B367}" name="Returning Buyers"/>
    <tableColumn id="5" xr3:uid="{41C503D7-F6A1-428D-9ABF-B1DFCF7DD51F}" name="New Buyers"/>
    <tableColumn id="6" xr3:uid="{7C76D095-C46D-4ECA-9350-90726AD580EF}" name="Purchase Volume" dataDxfId="14"/>
    <tableColumn id="7" xr3:uid="{3A0F7A7B-729E-4A06-B81A-3ACF00F374E2}" name="Sales Volume" dataDxfId="13"/>
    <tableColumn id="8" xr3:uid="{0EAF7255-9E6D-4EAB-8C4B-F22075F3A478}" name="Product A" dataDxfId="12" dataCellStyle="Currency"/>
    <tableColumn id="9" xr3:uid="{0B70AE3D-7EAA-4762-BD45-07228A7CB8BB}" name="Product B" dataDxfId="11" dataCellStyle="Currency"/>
    <tableColumn id="10" xr3:uid="{0886DFFD-89C6-496A-B99C-E17FD143B332}" name="Product C" dataDxfId="10" dataCellStyle="Currency"/>
    <tableColumn id="11" xr3:uid="{41DB8E32-A041-444A-A9E4-169A0D65699B}" name="Level 1" dataDxfId="9" dataCellStyle="Percent"/>
    <tableColumn id="12" xr3:uid="{3D8C0BFD-293D-4C2E-BE21-7805439B9EA3}" name="Level 2" dataDxfId="8" dataCellStyle="Percent"/>
    <tableColumn id="13" xr3:uid="{45053772-BCB7-45DD-8873-D33BE1662746}" name="Level 3" dataDxfId="7" dataCellStyle="Percent"/>
    <tableColumn id="14" xr3:uid="{86070CF6-7050-4A1B-80CB-72CCCA4F4E26}" name="Level 4" dataDxfId="6" dataCellStyle="Percent"/>
    <tableColumn id="15" xr3:uid="{0FDA7029-99BA-4392-978D-838E78113D78}" name="Level 5" dataDxfId="5" dataCellStyle="Percent"/>
    <tableColumn id="16" xr3:uid="{B2ED5E86-5E52-4697-8E4C-CD54D431B4FA}" name="Ethan Parker" dataDxfId="4" dataCellStyle="Currency"/>
    <tableColumn id="17" xr3:uid="{FC9B4747-2BB8-40B2-96E9-FAC8598EE08C}" name="Alex Mitchell" dataDxfId="3" dataCellStyle="Currency"/>
    <tableColumn id="18" xr3:uid="{45F42ED7-EB15-407F-B0FE-8EB618E02499}" name="Lucas Bennett" dataDxfId="2" dataCellStyle="Currency"/>
    <tableColumn id="19" xr3:uid="{33693D52-85BC-4311-9DFA-BFE598A0A90A}" name="Emma Sullivan" dataDxfId="1" dataCellStyle="Currency"/>
    <tableColumn id="20" xr3:uid="{79EB7C3B-A91B-43CB-A94B-93AACF93F1C1}" name="Sophia Reynolds" dataDxfId="0"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hyperlink" Target="https://exceltable.com/" TargetMode="Externa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microsoft.com/office/2007/relationships/slicer" Target="../slicers/slicer7.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23279-22C0-4FEF-BA4A-5F84EF48E560}">
  <dimension ref="A54:D55"/>
  <sheetViews>
    <sheetView showRowColHeaders="0" zoomScale="80" zoomScaleNormal="80" workbookViewId="0"/>
  </sheetViews>
  <sheetFormatPr defaultColWidth="8.85546875" defaultRowHeight="15" x14ac:dyDescent="0.25"/>
  <cols>
    <col min="1" max="16384" width="8.85546875" style="1"/>
  </cols>
  <sheetData>
    <row r="54" spans="1:4" x14ac:dyDescent="0.25">
      <c r="A54" s="19" t="s">
        <v>112</v>
      </c>
      <c r="B54" s="19"/>
      <c r="C54" s="19"/>
      <c r="D54" s="19"/>
    </row>
    <row r="55" spans="1:4" x14ac:dyDescent="0.25">
      <c r="A55" s="19"/>
      <c r="B55" s="19"/>
      <c r="C55" s="19"/>
      <c r="D55" s="19"/>
    </row>
  </sheetData>
  <mergeCells count="1">
    <mergeCell ref="A54:D55"/>
  </mergeCells>
  <hyperlinks>
    <hyperlink ref="A54" r:id="rId1" xr:uid="{B98EF550-576B-401D-A17C-28EA0F29BD52}"/>
  </hyperlink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2A95C-206F-4791-BC00-13B065D725E0}">
  <dimension ref="A1"/>
  <sheetViews>
    <sheetView showRowColHeaders="0" topLeftCell="A28" zoomScaleNormal="100" workbookViewId="0">
      <selection activeCell="A55" sqref="A55:D56"/>
    </sheetView>
  </sheetViews>
  <sheetFormatPr defaultColWidth="8.85546875" defaultRowHeight="15" x14ac:dyDescent="0.25"/>
  <cols>
    <col min="1" max="16384" width="8.85546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38161-7931-4B3D-B5EA-CA38BC23CEB5}">
  <dimension ref="A1"/>
  <sheetViews>
    <sheetView showRowColHeaders="0" zoomScale="80" zoomScaleNormal="80" workbookViewId="0"/>
  </sheetViews>
  <sheetFormatPr defaultColWidth="8.85546875" defaultRowHeight="15" x14ac:dyDescent="0.25"/>
  <cols>
    <col min="1" max="16384" width="8.85546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421DA-4E9E-42D6-A31E-7030AA8F28F0}">
  <dimension ref="A1"/>
  <sheetViews>
    <sheetView showRowColHeaders="0" zoomScale="80" zoomScaleNormal="80" workbookViewId="0"/>
  </sheetViews>
  <sheetFormatPr defaultColWidth="8.85546875" defaultRowHeight="15" x14ac:dyDescent="0.25"/>
  <cols>
    <col min="1" max="16384" width="8.85546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0310D-3CC1-42B9-8217-BC9708A9D032}">
  <dimension ref="A1"/>
  <sheetViews>
    <sheetView showRowColHeaders="0" zoomScale="80" zoomScaleNormal="80" workbookViewId="0"/>
  </sheetViews>
  <sheetFormatPr defaultColWidth="8.85546875" defaultRowHeight="15" x14ac:dyDescent="0.25"/>
  <cols>
    <col min="1" max="16384" width="8.85546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9A563-0478-47A2-96EB-795A999A4C85}">
  <dimension ref="A1"/>
  <sheetViews>
    <sheetView showRowColHeaders="0" zoomScale="80" zoomScaleNormal="80" workbookViewId="0"/>
  </sheetViews>
  <sheetFormatPr defaultColWidth="8.85546875" defaultRowHeight="15" x14ac:dyDescent="0.25"/>
  <cols>
    <col min="1" max="16384" width="8.85546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D4F70-413A-4442-BBE9-38208F66FE24}">
  <dimension ref="A1"/>
  <sheetViews>
    <sheetView showRowColHeaders="0" tabSelected="1" topLeftCell="A4" zoomScale="80" zoomScaleNormal="80" workbookViewId="0"/>
  </sheetViews>
  <sheetFormatPr defaultColWidth="8.85546875" defaultRowHeight="15" x14ac:dyDescent="0.25"/>
  <cols>
    <col min="1" max="16384" width="8.85546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8114C-1C40-4DEF-B716-FA61F9E388B5}">
  <dimension ref="A1"/>
  <sheetViews>
    <sheetView showRowColHeaders="0" topLeftCell="A4" zoomScale="85" zoomScaleNormal="85" workbookViewId="0">
      <selection activeCell="A55" sqref="A55:D56"/>
    </sheetView>
  </sheetViews>
  <sheetFormatPr defaultColWidth="8.85546875" defaultRowHeight="15" x14ac:dyDescent="0.25"/>
  <cols>
    <col min="1" max="16384" width="8.85546875" style="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6666C-5D61-473F-AF8A-4FC67EE58BB0}">
  <dimension ref="A1:V47"/>
  <sheetViews>
    <sheetView zoomScaleNormal="100" workbookViewId="0">
      <selection activeCell="S24" sqref="S24:V25"/>
    </sheetView>
  </sheetViews>
  <sheetFormatPr defaultRowHeight="15" x14ac:dyDescent="0.25"/>
  <cols>
    <col min="1" max="1" width="7" customWidth="1"/>
    <col min="2" max="2" width="11.5703125" customWidth="1"/>
    <col min="3" max="4" width="10.28515625" bestFit="1" customWidth="1"/>
    <col min="10" max="10" width="11.42578125" customWidth="1"/>
  </cols>
  <sheetData>
    <row r="1" spans="1:22" x14ac:dyDescent="0.25">
      <c r="F1" t="s">
        <v>0</v>
      </c>
      <c r="N1" t="s">
        <v>18</v>
      </c>
    </row>
    <row r="2" spans="1:22" x14ac:dyDescent="0.25">
      <c r="B2" t="s">
        <v>54</v>
      </c>
      <c r="C2" t="s">
        <v>52</v>
      </c>
      <c r="F2" t="s">
        <v>1</v>
      </c>
      <c r="G2" t="s">
        <v>2</v>
      </c>
      <c r="H2" t="s">
        <v>52</v>
      </c>
      <c r="I2" t="s">
        <v>3</v>
      </c>
      <c r="J2" t="s">
        <v>4</v>
      </c>
      <c r="K2" t="s">
        <v>46</v>
      </c>
      <c r="N2" s="3">
        <f>B15/I15</f>
        <v>0.379874122838747</v>
      </c>
      <c r="O2" s="3">
        <f>C15/I15</f>
        <v>0.16414671200173625</v>
      </c>
      <c r="P2" s="4">
        <f>100%-SUM(N2:O2)</f>
        <v>0.45597916515951675</v>
      </c>
      <c r="S2" t="s">
        <v>42</v>
      </c>
      <c r="T2" t="s">
        <v>43</v>
      </c>
      <c r="U2" t="s">
        <v>44</v>
      </c>
      <c r="V2" t="s">
        <v>45</v>
      </c>
    </row>
    <row r="3" spans="1:22" x14ac:dyDescent="0.25">
      <c r="A3" t="s">
        <v>5</v>
      </c>
      <c r="B3">
        <f>GETPIVOTDATA(""&amp;B$2,Control!$A$20,"Month",""&amp;$A3)</f>
        <v>2835</v>
      </c>
      <c r="C3">
        <f>GETPIVOTDATA(""&amp;C$2,Control!$A$20,"Month",""&amp;$A3)</f>
        <v>1665</v>
      </c>
      <c r="E3" t="s">
        <v>5</v>
      </c>
      <c r="F3">
        <f>GETPIVOTDATA("Sum of Visitors",Control!$A$20,"Month",""&amp;A3)</f>
        <v>8333</v>
      </c>
      <c r="G3">
        <f>B3+C3</f>
        <v>4500</v>
      </c>
      <c r="H3">
        <f>G3-C3</f>
        <v>2835</v>
      </c>
      <c r="I3" s="9">
        <f>IFERROR(GETPIVOTDATA("Sum of Visitors",Control!$A$3,"Month",""&amp;E3),NA())</f>
        <v>8333</v>
      </c>
      <c r="J3" s="9">
        <f>IF(ISNA(I3),I3,G3)</f>
        <v>4500</v>
      </c>
      <c r="K3" s="9">
        <f>IF(ISNA(I3),I3,H3)</f>
        <v>2835</v>
      </c>
      <c r="L3" s="9">
        <f>IF(ISNA($K3),$K3,F3-G3)</f>
        <v>3833</v>
      </c>
      <c r="N3" t="s">
        <v>2</v>
      </c>
      <c r="O3" s="2">
        <f>SUM(N2:O2)</f>
        <v>0.54402083484048325</v>
      </c>
      <c r="R3" t="s">
        <v>5</v>
      </c>
      <c r="S3">
        <f>GETPIVOTDATA("Sum of Sales Volume",Control!$A$20,"Month",""&amp;$R3)</f>
        <v>168333</v>
      </c>
      <c r="T3">
        <f>GETPIVOTDATA("Sum of Purchase Volume",Control!$A$20,"Month",""&amp;$R3)</f>
        <v>136350</v>
      </c>
      <c r="U3">
        <f>IF(ISNA($K3),$K3,S3)</f>
        <v>168333</v>
      </c>
      <c r="V3">
        <f>IF(ISNA($K3),$K3,T3)</f>
        <v>136350</v>
      </c>
    </row>
    <row r="4" spans="1:22" x14ac:dyDescent="0.25">
      <c r="A4" t="s">
        <v>6</v>
      </c>
      <c r="B4">
        <f>GETPIVOTDATA(""&amp;B$2,Control!$A$20,"Month",""&amp;$A4)</f>
        <v>4089</v>
      </c>
      <c r="C4">
        <f>GETPIVOTDATA(""&amp;C$2,Control!$A$20,"Month",""&amp;$A4)</f>
        <v>1222</v>
      </c>
      <c r="E4" t="s">
        <v>6</v>
      </c>
      <c r="F4">
        <f>GETPIVOTDATA("Sum of Visitors",Control!$A$20,"Month",""&amp;A4)</f>
        <v>10021</v>
      </c>
      <c r="G4">
        <f t="shared" ref="G4:G14" si="0">B4+C4</f>
        <v>5311</v>
      </c>
      <c r="H4">
        <f t="shared" ref="H4:H14" si="1">G4-C4</f>
        <v>4089</v>
      </c>
      <c r="I4" s="9" t="e">
        <f>IFERROR(GETPIVOTDATA("Sum of Visitors",Control!$A$3,"Month",""&amp;E4),NA())</f>
        <v>#N/A</v>
      </c>
      <c r="J4" s="9" t="e">
        <f t="shared" ref="J4:J14" si="2">IF(ISNA(I4),I4,G4)</f>
        <v>#N/A</v>
      </c>
      <c r="K4" s="9" t="e">
        <f t="shared" ref="K4:K14" si="3">IF(ISNA(I4),I4,H4)</f>
        <v>#N/A</v>
      </c>
      <c r="L4" s="9" t="e">
        <f t="shared" ref="L4:L14" si="4">IF(ISNA($K4),$K4,F4-G4)</f>
        <v>#N/A</v>
      </c>
      <c r="R4" t="s">
        <v>6</v>
      </c>
      <c r="S4">
        <f>GETPIVOTDATA("Sum of Sales Volume",Control!$A$20,"Month",""&amp;$R4)</f>
        <v>195637</v>
      </c>
      <c r="T4">
        <f>GETPIVOTDATA("Sum of Purchase Volume",Control!$A$20,"Month",""&amp;$R4)</f>
        <v>126452</v>
      </c>
      <c r="U4" t="e">
        <f t="shared" ref="U4:U14" si="5">IF(ISNA($K4),$K4,S4)</f>
        <v>#N/A</v>
      </c>
      <c r="V4" t="e">
        <f t="shared" ref="V4:V14" si="6">IF(ISNA($K4),$K4,T4)</f>
        <v>#N/A</v>
      </c>
    </row>
    <row r="5" spans="1:22" x14ac:dyDescent="0.25">
      <c r="A5" t="s">
        <v>7</v>
      </c>
      <c r="B5">
        <f>GETPIVOTDATA(""&amp;B$2,Control!$A$20,"Month",""&amp;$A5)</f>
        <v>4795</v>
      </c>
      <c r="C5">
        <f>GETPIVOTDATA(""&amp;C$2,Control!$A$20,"Month",""&amp;$A5)</f>
        <v>1352</v>
      </c>
      <c r="E5" t="s">
        <v>7</v>
      </c>
      <c r="F5">
        <f>GETPIVOTDATA("Sum of Visitors",Control!$A$20,"Month",""&amp;A5)</f>
        <v>11177</v>
      </c>
      <c r="G5">
        <f t="shared" si="0"/>
        <v>6147</v>
      </c>
      <c r="H5">
        <f t="shared" si="1"/>
        <v>4795</v>
      </c>
      <c r="I5" s="9" t="e">
        <f>IFERROR(GETPIVOTDATA("Sum of Visitors",Control!$A$3,"Month",""&amp;E5),NA())</f>
        <v>#N/A</v>
      </c>
      <c r="J5" s="9" t="e">
        <f t="shared" si="2"/>
        <v>#N/A</v>
      </c>
      <c r="K5" s="9" t="e">
        <f t="shared" si="3"/>
        <v>#N/A</v>
      </c>
      <c r="L5" s="9" t="e">
        <f t="shared" si="4"/>
        <v>#N/A</v>
      </c>
      <c r="N5" t="s">
        <v>19</v>
      </c>
      <c r="R5" t="s">
        <v>7</v>
      </c>
      <c r="S5">
        <f>GETPIVOTDATA("Sum of Sales Volume",Control!$A$20,"Month",""&amp;$R5)</f>
        <v>223782</v>
      </c>
      <c r="T5">
        <f>GETPIVOTDATA("Sum of Purchase Volume",Control!$A$20,"Month",""&amp;$R5)</f>
        <v>138774</v>
      </c>
      <c r="U5" t="e">
        <f t="shared" si="5"/>
        <v>#N/A</v>
      </c>
      <c r="V5" t="e">
        <f t="shared" si="6"/>
        <v>#N/A</v>
      </c>
    </row>
    <row r="6" spans="1:22" x14ac:dyDescent="0.25">
      <c r="A6" t="s">
        <v>8</v>
      </c>
      <c r="B6">
        <f>GETPIVOTDATA(""&amp;B$2,Control!$A$20,"Month",""&amp;$A6)</f>
        <v>4205</v>
      </c>
      <c r="C6">
        <f>GETPIVOTDATA(""&amp;C$2,Control!$A$20,"Month",""&amp;$A6)</f>
        <v>1051</v>
      </c>
      <c r="E6" t="s">
        <v>8</v>
      </c>
      <c r="F6">
        <f>GETPIVOTDATA("Sum of Visitors",Control!$A$20,"Month",""&amp;A6)</f>
        <v>11427</v>
      </c>
      <c r="G6">
        <f t="shared" si="0"/>
        <v>5256</v>
      </c>
      <c r="H6">
        <f t="shared" si="1"/>
        <v>4205</v>
      </c>
      <c r="I6" s="9" t="e">
        <f>IFERROR(GETPIVOTDATA("Sum of Visitors",Control!$A$3,"Month",""&amp;E6),NA())</f>
        <v>#N/A</v>
      </c>
      <c r="J6" s="9" t="e">
        <f t="shared" si="2"/>
        <v>#N/A</v>
      </c>
      <c r="K6" s="9" t="e">
        <f t="shared" si="3"/>
        <v>#N/A</v>
      </c>
      <c r="L6" s="9" t="e">
        <f t="shared" si="4"/>
        <v>#N/A</v>
      </c>
      <c r="N6" t="s">
        <v>51</v>
      </c>
      <c r="O6" s="12">
        <f>I15-(B15-C15)</f>
        <v>10841</v>
      </c>
      <c r="P6" s="2"/>
      <c r="R6" t="s">
        <v>8</v>
      </c>
      <c r="S6">
        <f>GETPIVOTDATA("Sum of Sales Volume",Control!$A$20,"Month",""&amp;$R6)</f>
        <v>193785</v>
      </c>
      <c r="T6">
        <f>GETPIVOTDATA("Sum of Purchase Volume",Control!$A$20,"Month",""&amp;$R6)</f>
        <v>158772</v>
      </c>
      <c r="U6" t="e">
        <f t="shared" si="5"/>
        <v>#N/A</v>
      </c>
      <c r="V6" t="e">
        <f t="shared" si="6"/>
        <v>#N/A</v>
      </c>
    </row>
    <row r="7" spans="1:22" x14ac:dyDescent="0.25">
      <c r="A7" t="s">
        <v>9</v>
      </c>
      <c r="B7">
        <f>GETPIVOTDATA(""&amp;B$2,Control!$A$20,"Month",""&amp;$A7)</f>
        <v>3740</v>
      </c>
      <c r="C7">
        <f>GETPIVOTDATA(""&amp;C$2,Control!$A$20,"Month",""&amp;$A7)</f>
        <v>1181</v>
      </c>
      <c r="E7" t="s">
        <v>9</v>
      </c>
      <c r="F7">
        <f>GETPIVOTDATA("Sum of Visitors",Control!$A$20,"Month",""&amp;A7)</f>
        <v>10698</v>
      </c>
      <c r="G7">
        <f t="shared" si="0"/>
        <v>4921</v>
      </c>
      <c r="H7">
        <f t="shared" si="1"/>
        <v>3740</v>
      </c>
      <c r="I7" s="9" t="e">
        <f>IFERROR(GETPIVOTDATA("Sum of Visitors",Control!$A$3,"Month",""&amp;E7),NA())</f>
        <v>#N/A</v>
      </c>
      <c r="J7" s="9" t="e">
        <f t="shared" si="2"/>
        <v>#N/A</v>
      </c>
      <c r="K7" s="9" t="e">
        <f t="shared" si="3"/>
        <v>#N/A</v>
      </c>
      <c r="L7" s="9" t="e">
        <f t="shared" si="4"/>
        <v>#N/A</v>
      </c>
      <c r="M7" t="s">
        <v>99</v>
      </c>
      <c r="N7" t="s">
        <v>59</v>
      </c>
      <c r="O7" s="3">
        <f>GETPIVOTDATA(""&amp;N7,Control!$A$3)</f>
        <v>0.90018707509508844</v>
      </c>
      <c r="P7" s="3">
        <f>100%-O7</f>
        <v>9.981292490491156E-2</v>
      </c>
      <c r="R7" t="s">
        <v>9</v>
      </c>
      <c r="S7">
        <f>GETPIVOTDATA("Sum of Sales Volume",Control!$A$20,"Month",""&amp;$R7)</f>
        <v>182507</v>
      </c>
      <c r="T7">
        <f>GETPIVOTDATA("Sum of Purchase Volume",Control!$A$20,"Month",""&amp;$R7)</f>
        <v>148470</v>
      </c>
      <c r="U7" t="e">
        <f t="shared" si="5"/>
        <v>#N/A</v>
      </c>
      <c r="V7" t="e">
        <f t="shared" si="6"/>
        <v>#N/A</v>
      </c>
    </row>
    <row r="8" spans="1:22" x14ac:dyDescent="0.25">
      <c r="A8" t="s">
        <v>10</v>
      </c>
      <c r="B8">
        <f>GETPIVOTDATA(""&amp;B$2,Control!$A$20,"Month",""&amp;$A8)</f>
        <v>4056</v>
      </c>
      <c r="C8">
        <f>GETPIVOTDATA(""&amp;C$2,Control!$A$20,"Month",""&amp;$A8)</f>
        <v>1014</v>
      </c>
      <c r="E8" t="s">
        <v>10</v>
      </c>
      <c r="F8">
        <f>GETPIVOTDATA("Sum of Visitors",Control!$A$20,"Month",""&amp;A8)</f>
        <v>9219</v>
      </c>
      <c r="G8">
        <f t="shared" si="0"/>
        <v>5070</v>
      </c>
      <c r="H8">
        <f t="shared" si="1"/>
        <v>4056</v>
      </c>
      <c r="I8" s="9" t="e">
        <f>IFERROR(GETPIVOTDATA("Sum of Visitors",Control!$A$3,"Month",""&amp;E8),NA())</f>
        <v>#N/A</v>
      </c>
      <c r="J8" s="9" t="e">
        <f t="shared" si="2"/>
        <v>#N/A</v>
      </c>
      <c r="K8" s="9" t="e">
        <f t="shared" si="3"/>
        <v>#N/A</v>
      </c>
      <c r="L8" s="9" t="e">
        <f t="shared" si="4"/>
        <v>#N/A</v>
      </c>
      <c r="M8" t="s">
        <v>98</v>
      </c>
      <c r="N8" t="s">
        <v>58</v>
      </c>
      <c r="O8" s="3">
        <f>GETPIVOTDATA(""&amp;N8,Control!$A$3)</f>
        <v>0.72126610481061626</v>
      </c>
      <c r="P8" s="3">
        <f>100%-O8</f>
        <v>0.27873389518938374</v>
      </c>
      <c r="R8" t="s">
        <v>10</v>
      </c>
      <c r="S8">
        <f>GETPIVOTDATA("Sum of Sales Volume",Control!$A$20,"Month",""&amp;$R8)</f>
        <v>187523</v>
      </c>
      <c r="T8">
        <f>GETPIVOTDATA("Sum of Purchase Volume",Control!$A$20,"Month",""&amp;$R8)</f>
        <v>124028</v>
      </c>
      <c r="U8" t="e">
        <f t="shared" si="5"/>
        <v>#N/A</v>
      </c>
      <c r="V8" t="e">
        <f t="shared" si="6"/>
        <v>#N/A</v>
      </c>
    </row>
    <row r="9" spans="1:22" x14ac:dyDescent="0.25">
      <c r="A9" t="s">
        <v>11</v>
      </c>
      <c r="B9">
        <f>GETPIVOTDATA(""&amp;B$2,Control!$A$20,"Month",""&amp;$A9)</f>
        <v>2815</v>
      </c>
      <c r="C9">
        <f>GETPIVOTDATA(""&amp;C$2,Control!$A$20,"Month",""&amp;$A9)</f>
        <v>1207</v>
      </c>
      <c r="E9" t="s">
        <v>11</v>
      </c>
      <c r="F9">
        <f>GETPIVOTDATA("Sum of Visitors",Control!$A$20,"Month",""&amp;A9)</f>
        <v>7448</v>
      </c>
      <c r="G9">
        <f t="shared" si="0"/>
        <v>4022</v>
      </c>
      <c r="H9">
        <f t="shared" si="1"/>
        <v>2815</v>
      </c>
      <c r="I9" s="9" t="e">
        <f>IFERROR(GETPIVOTDATA("Sum of Visitors",Control!$A$3,"Month",""&amp;E9),NA())</f>
        <v>#N/A</v>
      </c>
      <c r="J9" s="9" t="e">
        <f t="shared" si="2"/>
        <v>#N/A</v>
      </c>
      <c r="K9" s="9" t="e">
        <f t="shared" si="3"/>
        <v>#N/A</v>
      </c>
      <c r="L9" s="9" t="e">
        <f t="shared" si="4"/>
        <v>#N/A</v>
      </c>
      <c r="M9" t="s">
        <v>97</v>
      </c>
      <c r="N9" t="s">
        <v>57</v>
      </c>
      <c r="O9" s="3">
        <f>GETPIVOTDATA(""&amp;N9,Control!$A$3)</f>
        <v>0.5784583318940788</v>
      </c>
      <c r="P9" s="3">
        <f>100%-O9</f>
        <v>0.4215416681059212</v>
      </c>
      <c r="R9" t="s">
        <v>11</v>
      </c>
      <c r="S9">
        <f>GETPIVOTDATA("Sum of Sales Volume",Control!$A$20,"Month",""&amp;$R9)</f>
        <v>152241</v>
      </c>
      <c r="T9">
        <f>GETPIVOTDATA("Sum of Purchase Volume",Control!$A$20,"Month",""&amp;$R9)</f>
        <v>117160</v>
      </c>
      <c r="U9" t="e">
        <f t="shared" si="5"/>
        <v>#N/A</v>
      </c>
      <c r="V9" t="e">
        <f t="shared" si="6"/>
        <v>#N/A</v>
      </c>
    </row>
    <row r="10" spans="1:22" x14ac:dyDescent="0.25">
      <c r="A10" t="s">
        <v>12</v>
      </c>
      <c r="B10">
        <f>GETPIVOTDATA(""&amp;B$2,Control!$A$20,"Month",""&amp;$A10)</f>
        <v>2181</v>
      </c>
      <c r="C10">
        <f>GETPIVOTDATA(""&amp;C$2,Control!$A$20,"Month",""&amp;$A10)</f>
        <v>1281</v>
      </c>
      <c r="E10" t="s">
        <v>12</v>
      </c>
      <c r="F10">
        <f>GETPIVOTDATA("Sum of Visitors",Control!$A$20,"Month",""&amp;A10)</f>
        <v>5969</v>
      </c>
      <c r="G10">
        <f t="shared" si="0"/>
        <v>3462</v>
      </c>
      <c r="H10">
        <f t="shared" si="1"/>
        <v>2181</v>
      </c>
      <c r="I10" s="9" t="e">
        <f>IFERROR(GETPIVOTDATA("Sum of Visitors",Control!$A$3,"Month",""&amp;E10),NA())</f>
        <v>#N/A</v>
      </c>
      <c r="J10" s="9" t="e">
        <f t="shared" si="2"/>
        <v>#N/A</v>
      </c>
      <c r="K10" s="9" t="e">
        <f t="shared" si="3"/>
        <v>#N/A</v>
      </c>
      <c r="L10" s="9" t="e">
        <f t="shared" si="4"/>
        <v>#N/A</v>
      </c>
      <c r="M10" t="s">
        <v>96</v>
      </c>
      <c r="N10" t="s">
        <v>56</v>
      </c>
      <c r="O10" s="3">
        <f>GETPIVOTDATA(""&amp;N10,Control!$A$3)</f>
        <v>0.58349065586788584</v>
      </c>
      <c r="P10" s="3">
        <f>100%-O10</f>
        <v>0.41650934413211416</v>
      </c>
      <c r="R10" t="s">
        <v>12</v>
      </c>
      <c r="S10">
        <f>GETPIVOTDATA("Sum of Sales Volume",Control!$A$20,"Month",""&amp;$R10)</f>
        <v>133387</v>
      </c>
      <c r="T10">
        <f>GETPIVOTDATA("Sum of Purchase Volume",Control!$A$20,"Month",""&amp;$R10)</f>
        <v>132714</v>
      </c>
      <c r="U10" t="e">
        <f t="shared" si="5"/>
        <v>#N/A</v>
      </c>
      <c r="V10" t="e">
        <f t="shared" si="6"/>
        <v>#N/A</v>
      </c>
    </row>
    <row r="11" spans="1:22" x14ac:dyDescent="0.25">
      <c r="A11" t="s">
        <v>13</v>
      </c>
      <c r="B11">
        <f>GETPIVOTDATA(""&amp;B$2,Control!$A$20,"Month",""&amp;$A11)</f>
        <v>2330</v>
      </c>
      <c r="C11">
        <f>GETPIVOTDATA(""&amp;C$2,Control!$A$20,"Month",""&amp;$A11)</f>
        <v>657</v>
      </c>
      <c r="E11" t="s">
        <v>13</v>
      </c>
      <c r="F11">
        <f>GETPIVOTDATA("Sum of Visitors",Control!$A$20,"Month",""&amp;A11)</f>
        <v>5240</v>
      </c>
      <c r="G11">
        <f t="shared" si="0"/>
        <v>2987</v>
      </c>
      <c r="H11">
        <f t="shared" si="1"/>
        <v>2330</v>
      </c>
      <c r="I11" s="9" t="e">
        <f>IFERROR(GETPIVOTDATA("Sum of Visitors",Control!$A$3,"Month",""&amp;E11),NA())</f>
        <v>#N/A</v>
      </c>
      <c r="J11" s="9" t="e">
        <f t="shared" si="2"/>
        <v>#N/A</v>
      </c>
      <c r="K11" s="9" t="e">
        <f t="shared" si="3"/>
        <v>#N/A</v>
      </c>
      <c r="L11" s="9" t="e">
        <f t="shared" si="4"/>
        <v>#N/A</v>
      </c>
      <c r="M11" t="s">
        <v>95</v>
      </c>
      <c r="N11" t="s">
        <v>55</v>
      </c>
      <c r="O11" s="3">
        <f>GETPIVOTDATA(""&amp;N11,Control!$A$3)</f>
        <v>0.4763330355461699</v>
      </c>
      <c r="P11" s="3">
        <f>100%-O11</f>
        <v>0.5236669644538301</v>
      </c>
      <c r="R11" t="s">
        <v>13</v>
      </c>
      <c r="S11">
        <f>GETPIVOTDATA("Sum of Sales Volume",Control!$A$20,"Month",""&amp;$R11)</f>
        <v>117396</v>
      </c>
      <c r="T11">
        <f>GETPIVOTDATA("Sum of Purchase Volume",Control!$A$20,"Month",""&amp;$R11)</f>
        <v>163418</v>
      </c>
      <c r="U11" t="e">
        <f t="shared" si="5"/>
        <v>#N/A</v>
      </c>
      <c r="V11" t="e">
        <f t="shared" si="6"/>
        <v>#N/A</v>
      </c>
    </row>
    <row r="12" spans="1:22" x14ac:dyDescent="0.25">
      <c r="A12" t="s">
        <v>14</v>
      </c>
      <c r="B12">
        <f>GETPIVOTDATA(""&amp;B$2,Control!$A$20,"Month",""&amp;$A12)</f>
        <v>2416</v>
      </c>
      <c r="C12">
        <f>GETPIVOTDATA(""&amp;C$2,Control!$A$20,"Month",""&amp;$A12)</f>
        <v>604</v>
      </c>
      <c r="E12" t="s">
        <v>14</v>
      </c>
      <c r="F12">
        <f>GETPIVOTDATA("Sum of Visitors",Control!$A$20,"Month",""&amp;A12)</f>
        <v>5490</v>
      </c>
      <c r="G12">
        <f t="shared" si="0"/>
        <v>3020</v>
      </c>
      <c r="H12">
        <f t="shared" si="1"/>
        <v>2416</v>
      </c>
      <c r="I12" s="9">
        <f>IFERROR(GETPIVOTDATA("Sum of Visitors",Control!$A$3,"Month",""&amp;E12),NA())</f>
        <v>5490</v>
      </c>
      <c r="J12" s="9">
        <f t="shared" si="2"/>
        <v>3020</v>
      </c>
      <c r="K12" s="9">
        <f t="shared" si="3"/>
        <v>2416</v>
      </c>
      <c r="L12" s="9">
        <f t="shared" si="4"/>
        <v>2470</v>
      </c>
      <c r="N12" t="s">
        <v>52</v>
      </c>
      <c r="O12" s="12">
        <f>O6*O13</f>
        <v>2269</v>
      </c>
      <c r="P12" s="16"/>
      <c r="R12" t="s">
        <v>14</v>
      </c>
      <c r="S12">
        <f>GETPIVOTDATA("Sum of Sales Volume",Control!$A$20,"Month",""&amp;$R12)</f>
        <v>118507</v>
      </c>
      <c r="T12">
        <f>GETPIVOTDATA("Sum of Purchase Volume",Control!$A$20,"Month",""&amp;$R12)</f>
        <v>181396</v>
      </c>
      <c r="U12">
        <f t="shared" si="5"/>
        <v>118507</v>
      </c>
      <c r="V12">
        <f t="shared" si="6"/>
        <v>181396</v>
      </c>
    </row>
    <row r="13" spans="1:22" x14ac:dyDescent="0.25">
      <c r="A13" t="s">
        <v>15</v>
      </c>
      <c r="B13">
        <f>GETPIVOTDATA(""&amp;B$2,Control!$A$20,"Month",""&amp;$A13)</f>
        <v>2568</v>
      </c>
      <c r="C13">
        <f>GETPIVOTDATA(""&amp;C$2,Control!$A$20,"Month",""&amp;$A13)</f>
        <v>1154</v>
      </c>
      <c r="E13" t="s">
        <v>15</v>
      </c>
      <c r="F13">
        <f>GETPIVOTDATA("Sum of Visitors",Control!$A$20,"Month",""&amp;A13)</f>
        <v>6646</v>
      </c>
      <c r="G13">
        <f t="shared" si="0"/>
        <v>3722</v>
      </c>
      <c r="H13">
        <f t="shared" si="1"/>
        <v>2568</v>
      </c>
      <c r="I13" s="9" t="e">
        <f>IFERROR(GETPIVOTDATA("Sum of Visitors",Control!$A$3,"Month",""&amp;E13),NA())</f>
        <v>#N/A</v>
      </c>
      <c r="J13" s="9" t="e">
        <f t="shared" si="2"/>
        <v>#N/A</v>
      </c>
      <c r="K13" s="9" t="e">
        <f t="shared" si="3"/>
        <v>#N/A</v>
      </c>
      <c r="L13" s="9" t="e">
        <f t="shared" si="4"/>
        <v>#N/A</v>
      </c>
      <c r="N13" t="str">
        <f>N1</f>
        <v>Conversion</v>
      </c>
      <c r="O13" s="3">
        <f>C15/O6</f>
        <v>0.20929803523660179</v>
      </c>
      <c r="P13" s="9"/>
      <c r="R13" t="s">
        <v>15</v>
      </c>
      <c r="S13">
        <f>GETPIVOTDATA("Sum of Sales Volume",Control!$A$20,"Month",""&amp;$R13)</f>
        <v>142141</v>
      </c>
      <c r="T13">
        <f>GETPIVOTDATA("Sum of Purchase Volume",Control!$A$20,"Month",""&amp;$R13)</f>
        <v>171700</v>
      </c>
      <c r="U13" t="e">
        <f t="shared" si="5"/>
        <v>#N/A</v>
      </c>
      <c r="V13" t="e">
        <f t="shared" si="6"/>
        <v>#N/A</v>
      </c>
    </row>
    <row r="14" spans="1:22" x14ac:dyDescent="0.25">
      <c r="A14" t="s">
        <v>16</v>
      </c>
      <c r="B14">
        <f>GETPIVOTDATA(""&amp;B$2,Control!$A$20,"Month",""&amp;$A14)</f>
        <v>2662</v>
      </c>
      <c r="C14">
        <f>GETPIVOTDATA(""&amp;C$2,Control!$A$20,"Month",""&amp;$A14)</f>
        <v>1088</v>
      </c>
      <c r="E14" t="s">
        <v>16</v>
      </c>
      <c r="F14">
        <f>GETPIVOTDATA("Sum of Visitors",Control!$A$20,"Month",""&amp;A14)</f>
        <v>8333</v>
      </c>
      <c r="G14">
        <f t="shared" si="0"/>
        <v>3750</v>
      </c>
      <c r="H14">
        <f t="shared" si="1"/>
        <v>2662</v>
      </c>
      <c r="I14" s="9" t="e">
        <f>IFERROR(GETPIVOTDATA("Sum of Visitors",Control!$A$3,"Month",""&amp;E14),NA())</f>
        <v>#N/A</v>
      </c>
      <c r="J14" s="9" t="e">
        <f t="shared" si="2"/>
        <v>#N/A</v>
      </c>
      <c r="K14" s="9" t="e">
        <f t="shared" si="3"/>
        <v>#N/A</v>
      </c>
      <c r="L14" s="9" t="e">
        <f t="shared" si="4"/>
        <v>#N/A</v>
      </c>
      <c r="R14" t="s">
        <v>16</v>
      </c>
      <c r="S14">
        <f>GETPIVOTDATA("Sum of Sales Volume",Control!$A$20,"Month",""&amp;$R14)</f>
        <v>143083</v>
      </c>
      <c r="T14">
        <f>GETPIVOTDATA("Sum of Purchase Volume",Control!$A$20,"Month",""&amp;$R14)</f>
        <v>149480</v>
      </c>
      <c r="U14" t="e">
        <f t="shared" si="5"/>
        <v>#N/A</v>
      </c>
      <c r="V14" t="e">
        <f t="shared" si="6"/>
        <v>#N/A</v>
      </c>
    </row>
    <row r="15" spans="1:22" x14ac:dyDescent="0.25">
      <c r="A15" t="s">
        <v>48</v>
      </c>
      <c r="B15" s="7">
        <f>SUMIF($I$3:$I$14,"&gt;0",B3:B14)</f>
        <v>5251</v>
      </c>
      <c r="C15" s="7">
        <f>SUMIF($I$3:$I$14,"&gt;0",C3:C14)</f>
        <v>2269</v>
      </c>
      <c r="I15" s="12" cm="1">
        <f t="array" ref="I15">SUM(IFERROR(I3:I14,0))</f>
        <v>13823</v>
      </c>
      <c r="J15" s="12" cm="1">
        <f t="array" ref="J15">SUM(IFERROR(J3:J14,0))</f>
        <v>7520</v>
      </c>
      <c r="K15" s="12" cm="1">
        <f t="array" ref="K15">J15-SUM(IFERROR(K3:K14,0))</f>
        <v>2269</v>
      </c>
      <c r="L15" s="9"/>
      <c r="U15">
        <f>GETPIVOTDATA("Sum of Sales Volume",Control!$A$3)</f>
        <v>286840</v>
      </c>
      <c r="V15">
        <f>GETPIVOTDATA("Sum of Purchase Volume",Control!$A$3)</f>
        <v>317746</v>
      </c>
    </row>
    <row r="16" spans="1:22" x14ac:dyDescent="0.25">
      <c r="K16" s="2"/>
      <c r="O16" t="s">
        <v>47</v>
      </c>
      <c r="P16" t="str" cm="1">
        <f t="array" ref="P16">INDEX(O18:O29,Q17)</f>
        <v>Advert</v>
      </c>
      <c r="Q16" s="9" t="s">
        <v>50</v>
      </c>
      <c r="R16" t="str" cm="1">
        <f t="array" ref="R16">INDEX(N18:N29,Q17)</f>
        <v>October</v>
      </c>
      <c r="T16" t="s">
        <v>53</v>
      </c>
      <c r="U16" s="8" t="str">
        <f>"$"&amp;IF(ABS(U15)&gt;=1000000,TEXT(U15/1000000,"0.0")&amp;"M",IF(ABS(U15)&gt;=1000,TEXT(U15/1000,"0.0")&amp;"K",TEXT(U15,"0")))</f>
        <v>$286.8K</v>
      </c>
      <c r="V16" s="8" t="str">
        <f>"$"&amp;IF(ABS(V15)&gt;=1000000,TEXT(V15/1000000,"0.0")&amp;"M",IF(ABS(V15)&gt;=1000,TEXT(V15/1000,"0.0")&amp;"K",TEXT(V15,"0")))</f>
        <v>$317.7K</v>
      </c>
    </row>
    <row r="17" spans="1:18" x14ac:dyDescent="0.25">
      <c r="B17" t="s">
        <v>23</v>
      </c>
      <c r="C17" t="s">
        <v>24</v>
      </c>
      <c r="D17" t="s">
        <v>25</v>
      </c>
      <c r="G17" t="s">
        <v>23</v>
      </c>
      <c r="H17" t="s">
        <v>24</v>
      </c>
      <c r="I17" t="s">
        <v>25</v>
      </c>
      <c r="J17" t="s">
        <v>26</v>
      </c>
      <c r="K17" t="s">
        <v>4</v>
      </c>
      <c r="L17" t="s">
        <v>17</v>
      </c>
      <c r="N17" t="s">
        <v>27</v>
      </c>
      <c r="O17" t="s">
        <v>40</v>
      </c>
      <c r="P17" s="2"/>
      <c r="Q17" s="9" cm="1">
        <f t="array" ref="Q17">MATCH(INDEX(Control!A4:A16,COUNTA(Control!A4:A16)-1),R3:R14,0)</f>
        <v>10</v>
      </c>
      <c r="R17" s="6">
        <f>Q17/12</f>
        <v>0.83333333333333337</v>
      </c>
    </row>
    <row r="18" spans="1:18" x14ac:dyDescent="0.25">
      <c r="A18" t="s">
        <v>5</v>
      </c>
      <c r="B18" s="8">
        <f>GETPIVOTDATA(""&amp;B$17,Control!$A$20,"Month",""&amp;$A18)</f>
        <v>136350</v>
      </c>
      <c r="C18" s="8">
        <f>GETPIVOTDATA(""&amp;C$17,Control!$A$20,"Month",""&amp;$A18)</f>
        <v>198465</v>
      </c>
      <c r="D18" s="8">
        <f>GETPIVOTDATA(""&amp;D$17,Control!$A$20,"Month",""&amp;$A18)</f>
        <v>170185</v>
      </c>
      <c r="F18" t="s">
        <v>5</v>
      </c>
      <c r="G18" s="9">
        <f t="shared" ref="G18:G29" si="7">SUM(B18:D18)</f>
        <v>505000</v>
      </c>
      <c r="H18" s="9">
        <f t="shared" ref="H18:H29" si="8">C18+D18</f>
        <v>368650</v>
      </c>
      <c r="I18" s="9">
        <f t="shared" ref="I18:I29" si="9">D18</f>
        <v>170185</v>
      </c>
      <c r="J18">
        <f>IF(ISNA($I3),$I3,G18)</f>
        <v>505000</v>
      </c>
      <c r="K18">
        <f t="shared" ref="K18:L29" si="10">IF(ISNA($I3),$I3,H18)</f>
        <v>368650</v>
      </c>
      <c r="L18">
        <f t="shared" si="10"/>
        <v>170185</v>
      </c>
      <c r="N18" s="18" t="s">
        <v>100</v>
      </c>
      <c r="O18" s="5" t="s">
        <v>28</v>
      </c>
      <c r="P18">
        <v>30</v>
      </c>
      <c r="Q18">
        <f>IF(Q17&lt;7,30*(Q17-1),180)</f>
        <v>180</v>
      </c>
      <c r="R18">
        <v>180</v>
      </c>
    </row>
    <row r="19" spans="1:18" x14ac:dyDescent="0.25">
      <c r="A19" t="s">
        <v>6</v>
      </c>
      <c r="B19" s="8">
        <f>GETPIVOTDATA(""&amp;B$17,Control!$A$20,"Month",""&amp;$A19)</f>
        <v>182406</v>
      </c>
      <c r="C19" s="8">
        <f>GETPIVOTDATA(""&amp;C$17,Control!$A$20,"Month",""&amp;$A19)</f>
        <v>185840</v>
      </c>
      <c r="D19" s="8">
        <f>GETPIVOTDATA(""&amp;D$17,Control!$A$20,"Month",""&amp;$A19)</f>
        <v>218665</v>
      </c>
      <c r="F19" t="s">
        <v>6</v>
      </c>
      <c r="G19" s="9">
        <f t="shared" si="7"/>
        <v>586911</v>
      </c>
      <c r="H19" s="9">
        <f t="shared" si="8"/>
        <v>404505</v>
      </c>
      <c r="I19" s="9">
        <f t="shared" si="9"/>
        <v>218665</v>
      </c>
      <c r="J19" t="e">
        <f t="shared" ref="J19:J29" si="11">IF(ISNA($I4),$I4,G19)</f>
        <v>#N/A</v>
      </c>
      <c r="K19" t="e">
        <f t="shared" si="10"/>
        <v>#N/A</v>
      </c>
      <c r="L19" t="e">
        <f t="shared" si="10"/>
        <v>#N/A</v>
      </c>
      <c r="N19" s="18" t="s">
        <v>101</v>
      </c>
      <c r="O19" s="5" t="s">
        <v>29</v>
      </c>
      <c r="P19">
        <v>30</v>
      </c>
      <c r="Q19">
        <f>IF(Q17&lt;7,30,0)</f>
        <v>0</v>
      </c>
      <c r="R19">
        <f>IF(Q17&lt;7,180,360-Q17*30)</f>
        <v>60</v>
      </c>
    </row>
    <row r="20" spans="1:18" x14ac:dyDescent="0.25">
      <c r="A20" t="s">
        <v>7</v>
      </c>
      <c r="B20" s="8">
        <f>GETPIVOTDATA(""&amp;B$17,Control!$A$20,"Month",""&amp;$A20)</f>
        <v>173821</v>
      </c>
      <c r="C20" s="8">
        <f>GETPIVOTDATA(""&amp;C$17,Control!$A$20,"Month",""&amp;$A20)</f>
        <v>228967</v>
      </c>
      <c r="D20" s="8">
        <f>GETPIVOTDATA(""&amp;D$17,Control!$A$20,"Month",""&amp;$A20)</f>
        <v>268559</v>
      </c>
      <c r="F20" t="s">
        <v>7</v>
      </c>
      <c r="G20" s="9">
        <f t="shared" si="7"/>
        <v>671347</v>
      </c>
      <c r="H20" s="9">
        <f t="shared" si="8"/>
        <v>497526</v>
      </c>
      <c r="I20" s="9">
        <f t="shared" si="9"/>
        <v>268559</v>
      </c>
      <c r="J20" t="e">
        <f t="shared" si="11"/>
        <v>#N/A</v>
      </c>
      <c r="K20" t="e">
        <f t="shared" si="10"/>
        <v>#N/A</v>
      </c>
      <c r="L20" t="e">
        <f t="shared" si="10"/>
        <v>#N/A</v>
      </c>
      <c r="N20" s="18" t="s">
        <v>102</v>
      </c>
      <c r="O20" s="5" t="s">
        <v>30</v>
      </c>
      <c r="P20">
        <v>30</v>
      </c>
      <c r="Q20">
        <f>360-Q18-Q19</f>
        <v>180</v>
      </c>
      <c r="R20">
        <f>IF(Q17&lt;7,0,30)</f>
        <v>30</v>
      </c>
    </row>
    <row r="21" spans="1:18" x14ac:dyDescent="0.25">
      <c r="A21" t="s">
        <v>8</v>
      </c>
      <c r="B21" s="8">
        <f>GETPIVOTDATA(""&amp;B$17,Control!$A$20,"Month",""&amp;$A21)</f>
        <v>191092</v>
      </c>
      <c r="C21" s="8">
        <f>GETPIVOTDATA(""&amp;C$17,Control!$A$20,"Month",""&amp;$A21)</f>
        <v>205434</v>
      </c>
      <c r="D21" s="8">
        <f>GETPIVOTDATA(""&amp;D$17,Control!$A$20,"Month",""&amp;$A21)</f>
        <v>184830</v>
      </c>
      <c r="F21" t="s">
        <v>8</v>
      </c>
      <c r="G21" s="9">
        <f t="shared" si="7"/>
        <v>581356</v>
      </c>
      <c r="H21" s="9">
        <f t="shared" si="8"/>
        <v>390264</v>
      </c>
      <c r="I21" s="9">
        <f t="shared" si="9"/>
        <v>184830</v>
      </c>
      <c r="J21" t="e">
        <f t="shared" si="11"/>
        <v>#N/A</v>
      </c>
      <c r="K21" t="e">
        <f t="shared" si="10"/>
        <v>#N/A</v>
      </c>
      <c r="L21" t="e">
        <f t="shared" si="10"/>
        <v>#N/A</v>
      </c>
      <c r="N21" s="18" t="s">
        <v>103</v>
      </c>
      <c r="O21" s="5" t="s">
        <v>31</v>
      </c>
      <c r="P21">
        <v>30</v>
      </c>
      <c r="R21">
        <f>180-R19-R20</f>
        <v>90</v>
      </c>
    </row>
    <row r="22" spans="1:18" x14ac:dyDescent="0.25">
      <c r="A22" t="s">
        <v>9</v>
      </c>
      <c r="B22" s="8">
        <f>GETPIVOTDATA(""&amp;B$17,Control!$A$20,"Month",""&amp;$A22)</f>
        <v>168973</v>
      </c>
      <c r="C22" s="8">
        <f>GETPIVOTDATA(""&amp;C$17,Control!$A$20,"Month",""&amp;$A22)</f>
        <v>194324</v>
      </c>
      <c r="D22" s="8">
        <f>GETPIVOTDATA(""&amp;D$17,Control!$A$20,"Month",""&amp;$A22)</f>
        <v>184224</v>
      </c>
      <c r="F22" t="s">
        <v>9</v>
      </c>
      <c r="G22" s="9">
        <f t="shared" si="7"/>
        <v>547521</v>
      </c>
      <c r="H22" s="9">
        <f t="shared" si="8"/>
        <v>378548</v>
      </c>
      <c r="I22" s="9">
        <f t="shared" si="9"/>
        <v>184224</v>
      </c>
      <c r="J22" t="e">
        <f t="shared" si="11"/>
        <v>#N/A</v>
      </c>
      <c r="K22" t="e">
        <f t="shared" si="10"/>
        <v>#N/A</v>
      </c>
      <c r="L22" t="e">
        <f t="shared" si="10"/>
        <v>#N/A</v>
      </c>
      <c r="N22" s="18" t="s">
        <v>104</v>
      </c>
      <c r="O22" s="5" t="s">
        <v>32</v>
      </c>
      <c r="P22">
        <v>30</v>
      </c>
    </row>
    <row r="23" spans="1:18" x14ac:dyDescent="0.25">
      <c r="A23" t="s">
        <v>10</v>
      </c>
      <c r="B23" s="8">
        <f>GETPIVOTDATA(""&amp;B$17,Control!$A$20,"Month",""&amp;$A23)</f>
        <v>148470</v>
      </c>
      <c r="C23" s="8">
        <f>GETPIVOTDATA(""&amp;C$17,Control!$A$20,"Month",""&amp;$A23)</f>
        <v>189072</v>
      </c>
      <c r="D23" s="8">
        <f>GETPIVOTDATA(""&amp;D$17,Control!$A$20,"Month",""&amp;$A23)</f>
        <v>225028</v>
      </c>
      <c r="F23" t="s">
        <v>10</v>
      </c>
      <c r="G23" s="9">
        <f t="shared" si="7"/>
        <v>562570</v>
      </c>
      <c r="H23" s="9">
        <f t="shared" si="8"/>
        <v>414100</v>
      </c>
      <c r="I23" s="9">
        <f t="shared" si="9"/>
        <v>225028</v>
      </c>
      <c r="J23" t="e">
        <f t="shared" si="11"/>
        <v>#N/A</v>
      </c>
      <c r="K23" t="e">
        <f t="shared" si="10"/>
        <v>#N/A</v>
      </c>
      <c r="L23" t="e">
        <f t="shared" si="10"/>
        <v>#N/A</v>
      </c>
      <c r="N23" s="18" t="s">
        <v>105</v>
      </c>
      <c r="O23" s="5" t="s">
        <v>33</v>
      </c>
      <c r="P23">
        <v>30</v>
      </c>
    </row>
    <row r="24" spans="1:18" x14ac:dyDescent="0.25">
      <c r="A24" t="s">
        <v>11</v>
      </c>
      <c r="B24" s="8">
        <f>GETPIVOTDATA(""&amp;B$17,Control!$A$20,"Month",""&amp;$A24)</f>
        <v>150288</v>
      </c>
      <c r="C24" s="8">
        <f>GETPIVOTDATA(""&amp;C$17,Control!$A$20,"Month",""&amp;$A24)</f>
        <v>176548</v>
      </c>
      <c r="D24" s="8">
        <f>GETPIVOTDATA(""&amp;D$17,Control!$A$20,"Month",""&amp;$A24)</f>
        <v>129886</v>
      </c>
      <c r="F24" t="s">
        <v>11</v>
      </c>
      <c r="G24" s="9">
        <f t="shared" si="7"/>
        <v>456722</v>
      </c>
      <c r="H24" s="9">
        <f t="shared" si="8"/>
        <v>306434</v>
      </c>
      <c r="I24" s="9">
        <f t="shared" si="9"/>
        <v>129886</v>
      </c>
      <c r="J24" t="e">
        <f t="shared" si="11"/>
        <v>#N/A</v>
      </c>
      <c r="K24" t="e">
        <f t="shared" si="10"/>
        <v>#N/A</v>
      </c>
      <c r="L24" t="e">
        <f t="shared" si="10"/>
        <v>#N/A</v>
      </c>
      <c r="N24" s="18" t="s">
        <v>106</v>
      </c>
      <c r="O24" s="5" t="s">
        <v>34</v>
      </c>
      <c r="P24">
        <v>30</v>
      </c>
    </row>
    <row r="25" spans="1:18" x14ac:dyDescent="0.25">
      <c r="A25" t="s">
        <v>12</v>
      </c>
      <c r="B25" s="8">
        <f>GETPIVOTDATA(""&amp;B$17,Control!$A$20,"Month",""&amp;$A25)</f>
        <v>104939</v>
      </c>
      <c r="C25" s="8">
        <f>GETPIVOTDATA(""&amp;C$17,Control!$A$20,"Month",""&amp;$A25)</f>
        <v>149177</v>
      </c>
      <c r="D25" s="8">
        <f>GETPIVOTDATA(""&amp;D$17,Control!$A$20,"Month",""&amp;$A25)</f>
        <v>146046</v>
      </c>
      <c r="F25" t="s">
        <v>12</v>
      </c>
      <c r="G25" s="9">
        <f t="shared" si="7"/>
        <v>400162</v>
      </c>
      <c r="H25" s="9">
        <f t="shared" si="8"/>
        <v>295223</v>
      </c>
      <c r="I25" s="9">
        <f t="shared" si="9"/>
        <v>146046</v>
      </c>
      <c r="J25" t="e">
        <f t="shared" si="11"/>
        <v>#N/A</v>
      </c>
      <c r="K25" t="e">
        <f t="shared" si="10"/>
        <v>#N/A</v>
      </c>
      <c r="L25" t="e">
        <f t="shared" si="10"/>
        <v>#N/A</v>
      </c>
      <c r="N25" s="18" t="s">
        <v>107</v>
      </c>
      <c r="O25" s="5" t="s">
        <v>35</v>
      </c>
      <c r="P25">
        <v>30</v>
      </c>
    </row>
    <row r="26" spans="1:18" x14ac:dyDescent="0.25">
      <c r="A26" t="s">
        <v>13</v>
      </c>
      <c r="B26" s="8">
        <f>GETPIVOTDATA(""&amp;B$17,Control!$A$20,"Month",""&amp;$A26)</f>
        <v>99586</v>
      </c>
      <c r="C26" s="8">
        <f>GETPIVOTDATA(""&amp;C$17,Control!$A$20,"Month",""&amp;$A26)</f>
        <v>144935</v>
      </c>
      <c r="D26" s="8">
        <f>GETPIVOTDATA(""&amp;D$17,Control!$A$20,"Month",""&amp;$A26)</f>
        <v>107666</v>
      </c>
      <c r="F26" t="s">
        <v>13</v>
      </c>
      <c r="G26" s="9">
        <f t="shared" si="7"/>
        <v>352187</v>
      </c>
      <c r="H26" s="9">
        <f t="shared" si="8"/>
        <v>252601</v>
      </c>
      <c r="I26" s="9">
        <f t="shared" si="9"/>
        <v>107666</v>
      </c>
      <c r="J26" t="e">
        <f t="shared" si="11"/>
        <v>#N/A</v>
      </c>
      <c r="K26" t="e">
        <f t="shared" si="10"/>
        <v>#N/A</v>
      </c>
      <c r="L26" t="e">
        <f t="shared" si="10"/>
        <v>#N/A</v>
      </c>
      <c r="N26" s="18" t="s">
        <v>108</v>
      </c>
      <c r="O26" s="5" t="s">
        <v>36</v>
      </c>
      <c r="P26">
        <v>30</v>
      </c>
    </row>
    <row r="27" spans="1:18" x14ac:dyDescent="0.25">
      <c r="A27" t="s">
        <v>14</v>
      </c>
      <c r="B27" s="8">
        <f>GETPIVOTDATA(""&amp;B$17,Control!$A$20,"Month",""&amp;$A27)</f>
        <v>88476</v>
      </c>
      <c r="C27" s="8">
        <f>GETPIVOTDATA(""&amp;C$17,Control!$A$20,"Month",""&amp;$A27)</f>
        <v>130997</v>
      </c>
      <c r="D27" s="8">
        <f>GETPIVOTDATA(""&amp;D$17,Control!$A$20,"Month",""&amp;$A27)</f>
        <v>136047</v>
      </c>
      <c r="F27" t="s">
        <v>14</v>
      </c>
      <c r="G27" s="9">
        <f t="shared" si="7"/>
        <v>355520</v>
      </c>
      <c r="H27" s="9">
        <f t="shared" si="8"/>
        <v>267044</v>
      </c>
      <c r="I27" s="9">
        <f t="shared" si="9"/>
        <v>136047</v>
      </c>
      <c r="J27">
        <f t="shared" si="11"/>
        <v>355520</v>
      </c>
      <c r="K27">
        <f t="shared" si="10"/>
        <v>267044</v>
      </c>
      <c r="L27">
        <f t="shared" si="10"/>
        <v>136047</v>
      </c>
      <c r="N27" s="18" t="s">
        <v>109</v>
      </c>
      <c r="O27" s="5" t="s">
        <v>39</v>
      </c>
      <c r="P27">
        <v>30</v>
      </c>
    </row>
    <row r="28" spans="1:18" x14ac:dyDescent="0.25">
      <c r="A28" t="s">
        <v>15</v>
      </c>
      <c r="B28" s="8">
        <f>GETPIVOTDATA(""&amp;B$17,Control!$A$20,"Month",""&amp;$A28)</f>
        <v>139077</v>
      </c>
      <c r="C28" s="8">
        <f>GETPIVOTDATA(""&amp;C$17,Control!$A$20,"Month",""&amp;$A28)</f>
        <v>146854</v>
      </c>
      <c r="D28" s="8">
        <f>GETPIVOTDATA(""&amp;D$17,Control!$A$20,"Month",""&amp;$A28)</f>
        <v>140491</v>
      </c>
      <c r="F28" t="s">
        <v>15</v>
      </c>
      <c r="G28" s="9">
        <f t="shared" si="7"/>
        <v>426422</v>
      </c>
      <c r="H28" s="9">
        <f t="shared" si="8"/>
        <v>287345</v>
      </c>
      <c r="I28" s="9">
        <f t="shared" si="9"/>
        <v>140491</v>
      </c>
      <c r="J28" t="e">
        <f t="shared" si="11"/>
        <v>#N/A</v>
      </c>
      <c r="K28" t="e">
        <f t="shared" si="10"/>
        <v>#N/A</v>
      </c>
      <c r="L28" t="e">
        <f t="shared" si="10"/>
        <v>#N/A</v>
      </c>
      <c r="N28" s="18" t="s">
        <v>110</v>
      </c>
      <c r="O28" s="5" t="s">
        <v>37</v>
      </c>
      <c r="P28">
        <v>30</v>
      </c>
    </row>
    <row r="29" spans="1:18" x14ac:dyDescent="0.25">
      <c r="A29" t="s">
        <v>16</v>
      </c>
      <c r="B29" s="8">
        <f>GETPIVOTDATA(""&amp;B$17,Control!$A$20,"Month",""&amp;$A29)</f>
        <v>125038</v>
      </c>
      <c r="C29" s="8">
        <f>GETPIVOTDATA(""&amp;C$17,Control!$A$20,"Month",""&amp;$A29)</f>
        <v>151500</v>
      </c>
      <c r="D29" s="8">
        <f>GETPIVOTDATA(""&amp;D$17,Control!$A$20,"Month",""&amp;$A29)</f>
        <v>152712</v>
      </c>
      <c r="F29" t="s">
        <v>16</v>
      </c>
      <c r="G29" s="9">
        <f t="shared" si="7"/>
        <v>429250</v>
      </c>
      <c r="H29" s="9">
        <f t="shared" si="8"/>
        <v>304212</v>
      </c>
      <c r="I29" s="9">
        <f t="shared" si="9"/>
        <v>152712</v>
      </c>
      <c r="J29" t="e">
        <f t="shared" si="11"/>
        <v>#N/A</v>
      </c>
      <c r="K29" t="e">
        <f t="shared" si="10"/>
        <v>#N/A</v>
      </c>
      <c r="L29" t="e">
        <f t="shared" si="10"/>
        <v>#N/A</v>
      </c>
      <c r="N29" s="18" t="s">
        <v>111</v>
      </c>
      <c r="O29" s="5" t="s">
        <v>38</v>
      </c>
      <c r="P29">
        <v>30</v>
      </c>
    </row>
    <row r="30" spans="1:18" x14ac:dyDescent="0.25">
      <c r="B30">
        <f>SUMIF($J$18:$J$29,"&gt;0",B18:B29)</f>
        <v>224826</v>
      </c>
      <c r="C30">
        <f t="shared" ref="C30:D30" si="12">SUMIF($J$18:$J$29,"&gt;0",C18:C29)</f>
        <v>329462</v>
      </c>
      <c r="D30">
        <f t="shared" si="12"/>
        <v>306232</v>
      </c>
      <c r="G30" s="9" t="s">
        <v>20</v>
      </c>
      <c r="H30" s="9" t="s">
        <v>21</v>
      </c>
      <c r="I30" s="9" t="s">
        <v>22</v>
      </c>
      <c r="J30" s="8" cm="1">
        <f t="array" ref="J30">SUM(IFERROR(J18:J29,0))</f>
        <v>860520</v>
      </c>
      <c r="O30" s="5" t="s">
        <v>41</v>
      </c>
    </row>
    <row r="31" spans="1:18" x14ac:dyDescent="0.25">
      <c r="A31" t="s">
        <v>75</v>
      </c>
      <c r="B31">
        <f>SUM(B30:D30)</f>
        <v>860520</v>
      </c>
    </row>
    <row r="32" spans="1:18" x14ac:dyDescent="0.25">
      <c r="A32" t="s">
        <v>53</v>
      </c>
      <c r="B32" s="8" t="str">
        <f>"$"&amp;IF(ABS(B30)&gt;=1000000,TEXT(B30/1000000,"0.0")&amp;"M",IF(ABS(B30)&gt;=1000,TEXT(B30/1000,"0.0")&amp;"K",TEXT(B30,"0")))</f>
        <v>$224.8K</v>
      </c>
      <c r="C32" s="8" t="str">
        <f>"$"&amp;IF(ABS(C30)&gt;=1000000,TEXT(C30/1000000,"0.0")&amp;"M",IF(ABS(C30)&gt;=1000,TEXT(C30/1000,"0.0")&amp;"K",TEXT(C30,"0")))</f>
        <v>$329.5K</v>
      </c>
      <c r="D32" s="8" t="str">
        <f>"$"&amp;IF(ABS(D30)&gt;=1000000,TEXT(D30/1000000,"0.0")&amp;"M",IF(ABS(D30)&gt;=1000,TEXT(D30/1000,"0.0")&amp;"K",TEXT(D30,"0")))</f>
        <v>$306.2K</v>
      </c>
    </row>
    <row r="33" spans="1:18" x14ac:dyDescent="0.25">
      <c r="B33" s="8" t="str">
        <f>"$"&amp;IF(ABS(B31)&gt;=1000000,TEXT(B31/1000000,"0.0")&amp;"M",IF(ABS(B31)&gt;=1000,TEXT(B31/1000,"0.0")&amp;"K",TEXT(B31,"0")))</f>
        <v>$860.5K</v>
      </c>
      <c r="E33">
        <f>COUNTA(Control!$A$4:$A$16)-1</f>
        <v>2</v>
      </c>
    </row>
    <row r="34" spans="1:18" x14ac:dyDescent="0.25">
      <c r="E34" s="8">
        <v>50000</v>
      </c>
    </row>
    <row r="35" spans="1:18" x14ac:dyDescent="0.25">
      <c r="A35" t="s">
        <v>88</v>
      </c>
      <c r="B35" t="s">
        <v>90</v>
      </c>
      <c r="C35" t="s">
        <v>89</v>
      </c>
      <c r="E35" t="s">
        <v>87</v>
      </c>
      <c r="G35" t="s">
        <v>94</v>
      </c>
      <c r="H35" t="s">
        <v>76</v>
      </c>
      <c r="L35" t="s">
        <v>53</v>
      </c>
      <c r="N35">
        <v>1</v>
      </c>
      <c r="O35">
        <v>2</v>
      </c>
      <c r="P35">
        <v>3</v>
      </c>
      <c r="Q35">
        <v>4</v>
      </c>
      <c r="R35">
        <v>5</v>
      </c>
    </row>
    <row r="36" spans="1:18" x14ac:dyDescent="0.25">
      <c r="A36">
        <v>1</v>
      </c>
      <c r="B36" t="s">
        <v>77</v>
      </c>
      <c r="C36">
        <f>GETPIVOTDATA(""&amp;B36,Control!$A$3)</f>
        <v>64758</v>
      </c>
      <c r="E36" s="8">
        <f>(COUNTA(Control!$A$4:$A$16)-1)*$E$34</f>
        <v>100000</v>
      </c>
      <c r="F36">
        <f t="array" ref="F36:H40">_xlfn._xlws.SORT($A$36:$C$40,3,-1)</f>
        <v>3</v>
      </c>
      <c r="G36" t="str">
        <v>Lucas Bennett</v>
      </c>
      <c r="H36" s="8">
        <v>82159</v>
      </c>
      <c r="I36" s="4">
        <f>IF((H36/E36)&lt;100%,H36/E36,100%)</f>
        <v>0.82159000000000004</v>
      </c>
      <c r="J36" s="4">
        <f>IF((H36/E36)&lt;100%,0,H36/E36-100%)</f>
        <v>0</v>
      </c>
      <c r="K36" s="6">
        <f>100%-I36</f>
        <v>0.17840999999999996</v>
      </c>
      <c r="L36" s="6">
        <f>H36/E36</f>
        <v>0.82159000000000004</v>
      </c>
      <c r="M36" t="s">
        <v>91</v>
      </c>
      <c r="N36">
        <f>IF($F36=N$35,10,0)</f>
        <v>0</v>
      </c>
      <c r="O36">
        <f t="shared" ref="O36:R38" si="13">IF($F36=O$35,10,0)</f>
        <v>0</v>
      </c>
      <c r="P36">
        <f t="shared" si="13"/>
        <v>10</v>
      </c>
      <c r="Q36">
        <f t="shared" si="13"/>
        <v>0</v>
      </c>
      <c r="R36">
        <f t="shared" si="13"/>
        <v>0</v>
      </c>
    </row>
    <row r="37" spans="1:18" x14ac:dyDescent="0.25">
      <c r="A37">
        <v>2</v>
      </c>
      <c r="B37" t="s">
        <v>78</v>
      </c>
      <c r="C37">
        <f>GETPIVOTDATA(""&amp;B37,Control!$A$3)</f>
        <v>46467</v>
      </c>
      <c r="E37" s="8">
        <f>(COUNTA(Control!$A$4:$A$16)-1)*$E$34</f>
        <v>100000</v>
      </c>
      <c r="F37">
        <v>1</v>
      </c>
      <c r="G37" t="str">
        <v>Ethan Parker</v>
      </c>
      <c r="H37" s="8">
        <v>64758</v>
      </c>
      <c r="I37" s="4">
        <f t="shared" ref="I37:I38" si="14">IF((H37/E37)&lt;100%,H37/E37,100%)</f>
        <v>0.64758000000000004</v>
      </c>
      <c r="J37" s="4">
        <f t="shared" ref="J37:J38" si="15">IF((H37/E37)&lt;100%,0,H37/E37-100%)</f>
        <v>0</v>
      </c>
      <c r="K37" s="6">
        <f t="shared" ref="K37:K38" si="16">100%-I37</f>
        <v>0.35241999999999996</v>
      </c>
      <c r="L37" s="6">
        <f t="shared" ref="L37:L38" si="17">H37/E37</f>
        <v>0.64758000000000004</v>
      </c>
      <c r="M37" t="s">
        <v>92</v>
      </c>
      <c r="N37">
        <f t="shared" ref="N37:N38" si="18">IF($F37=N$35,10,0)</f>
        <v>10</v>
      </c>
      <c r="O37">
        <f t="shared" si="13"/>
        <v>0</v>
      </c>
      <c r="P37">
        <f t="shared" si="13"/>
        <v>0</v>
      </c>
      <c r="Q37">
        <f t="shared" si="13"/>
        <v>0</v>
      </c>
      <c r="R37">
        <f t="shared" si="13"/>
        <v>0</v>
      </c>
    </row>
    <row r="38" spans="1:18" x14ac:dyDescent="0.25">
      <c r="A38">
        <v>3</v>
      </c>
      <c r="B38" t="s">
        <v>79</v>
      </c>
      <c r="C38">
        <f>GETPIVOTDATA(""&amp;B38,Control!$A$3)</f>
        <v>82159</v>
      </c>
      <c r="E38" s="8">
        <f>(COUNTA(Control!$A$4:$A$16)-1)*$E$34</f>
        <v>100000</v>
      </c>
      <c r="F38">
        <v>5</v>
      </c>
      <c r="G38" t="str">
        <v>Sophia Reynolds</v>
      </c>
      <c r="H38" s="8">
        <v>48148</v>
      </c>
      <c r="I38" s="4">
        <f t="shared" si="14"/>
        <v>0.48148000000000002</v>
      </c>
      <c r="J38" s="4">
        <f t="shared" si="15"/>
        <v>0</v>
      </c>
      <c r="K38" s="6">
        <f t="shared" si="16"/>
        <v>0.51851999999999998</v>
      </c>
      <c r="L38" s="6">
        <f t="shared" si="17"/>
        <v>0.48148000000000002</v>
      </c>
      <c r="M38" t="s">
        <v>93</v>
      </c>
      <c r="N38">
        <f t="shared" si="18"/>
        <v>0</v>
      </c>
      <c r="O38">
        <f t="shared" si="13"/>
        <v>0</v>
      </c>
      <c r="P38">
        <f t="shared" si="13"/>
        <v>0</v>
      </c>
      <c r="Q38">
        <f t="shared" si="13"/>
        <v>0</v>
      </c>
      <c r="R38">
        <f t="shared" si="13"/>
        <v>10</v>
      </c>
    </row>
    <row r="39" spans="1:18" x14ac:dyDescent="0.25">
      <c r="A39">
        <v>4</v>
      </c>
      <c r="B39" t="s">
        <v>80</v>
      </c>
      <c r="C39">
        <f>GETPIVOTDATA(""&amp;B39,Control!$A$3)</f>
        <v>45308</v>
      </c>
      <c r="F39" s="17">
        <v>2</v>
      </c>
      <c r="G39" t="str">
        <v>Alex Mitchell</v>
      </c>
      <c r="H39" s="8">
        <v>46467</v>
      </c>
    </row>
    <row r="40" spans="1:18" x14ac:dyDescent="0.25">
      <c r="A40">
        <v>5</v>
      </c>
      <c r="B40" t="s">
        <v>81</v>
      </c>
      <c r="C40">
        <f>GETPIVOTDATA(""&amp;B40,Control!$A$3)</f>
        <v>48148</v>
      </c>
      <c r="F40" s="17">
        <v>4</v>
      </c>
      <c r="G40" t="str">
        <v>Emma Sullivan</v>
      </c>
      <c r="H40" s="8">
        <v>45308</v>
      </c>
    </row>
    <row r="47" spans="1:18" x14ac:dyDescent="0.25">
      <c r="I47" s="4"/>
    </row>
  </sheetData>
  <sortState xmlns:xlrd2="http://schemas.microsoft.com/office/spreadsheetml/2017/richdata2" ref="N6:P11">
    <sortCondition descending="1" ref="N6:N11"/>
  </sortState>
  <phoneticPr fontId="3" type="noConversion"/>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CAB09-4FF1-4285-AA76-6A68A1463EFC}">
  <dimension ref="A3:S33"/>
  <sheetViews>
    <sheetView workbookViewId="0">
      <selection sqref="A1:D2"/>
    </sheetView>
  </sheetViews>
  <sheetFormatPr defaultRowHeight="15" x14ac:dyDescent="0.25"/>
  <cols>
    <col min="1" max="1" width="13.42578125" bestFit="1" customWidth="1"/>
    <col min="2" max="2" width="14.7109375" bestFit="1" customWidth="1"/>
    <col min="3" max="3" width="23.5703125" bestFit="1" customWidth="1"/>
    <col min="4" max="4" width="18.5703125" bestFit="1" customWidth="1"/>
    <col min="5" max="5" width="23.7109375" bestFit="1" customWidth="1"/>
    <col min="6" max="6" width="20.140625" bestFit="1" customWidth="1"/>
    <col min="7" max="8" width="16.42578125" bestFit="1" customWidth="1"/>
    <col min="9" max="9" width="16.7109375" bestFit="1" customWidth="1"/>
    <col min="10" max="14" width="17.42578125" bestFit="1" customWidth="1"/>
    <col min="15" max="15" width="19.28515625" bestFit="1" customWidth="1"/>
    <col min="16" max="16" width="19.5703125" bestFit="1" customWidth="1"/>
    <col min="17" max="17" width="20.7109375" bestFit="1" customWidth="1"/>
    <col min="18" max="18" width="21.140625" bestFit="1" customWidth="1"/>
    <col min="19" max="19" width="23.140625" bestFit="1" customWidth="1"/>
  </cols>
  <sheetData>
    <row r="3" spans="1:19" x14ac:dyDescent="0.25">
      <c r="A3" s="15" t="s">
        <v>60</v>
      </c>
      <c r="B3" t="s">
        <v>62</v>
      </c>
      <c r="C3" t="s">
        <v>63</v>
      </c>
      <c r="D3" t="s">
        <v>64</v>
      </c>
      <c r="E3" t="s">
        <v>65</v>
      </c>
      <c r="F3" t="s">
        <v>66</v>
      </c>
      <c r="G3" t="s">
        <v>67</v>
      </c>
      <c r="H3" t="s">
        <v>68</v>
      </c>
      <c r="I3" t="s">
        <v>69</v>
      </c>
      <c r="J3" t="s">
        <v>70</v>
      </c>
      <c r="K3" t="s">
        <v>71</v>
      </c>
      <c r="L3" t="s">
        <v>72</v>
      </c>
      <c r="M3" t="s">
        <v>73</v>
      </c>
      <c r="N3" t="s">
        <v>74</v>
      </c>
      <c r="O3" t="s">
        <v>82</v>
      </c>
      <c r="P3" t="s">
        <v>83</v>
      </c>
      <c r="Q3" t="s">
        <v>84</v>
      </c>
      <c r="R3" t="s">
        <v>85</v>
      </c>
      <c r="S3" t="s">
        <v>86</v>
      </c>
    </row>
    <row r="4" spans="1:19" x14ac:dyDescent="0.25">
      <c r="A4" s="14" t="s">
        <v>5</v>
      </c>
      <c r="B4" s="20">
        <v>8333</v>
      </c>
      <c r="C4" s="20">
        <v>2835</v>
      </c>
      <c r="D4" s="20">
        <v>1665</v>
      </c>
      <c r="E4" s="11">
        <v>136350</v>
      </c>
      <c r="F4" s="11">
        <v>168333</v>
      </c>
      <c r="G4" s="11">
        <v>136350</v>
      </c>
      <c r="H4" s="11">
        <v>198465</v>
      </c>
      <c r="I4" s="11">
        <v>170185</v>
      </c>
      <c r="J4" s="2">
        <v>0.47245145034950908</v>
      </c>
      <c r="K4" s="2">
        <v>0.56073038237803752</v>
      </c>
      <c r="L4" s="2">
        <v>0.64271858515547975</v>
      </c>
      <c r="M4" s="2">
        <v>0.70198583537326897</v>
      </c>
      <c r="N4" s="2">
        <v>0.88218441891059596</v>
      </c>
      <c r="O4" s="11">
        <v>22495</v>
      </c>
      <c r="P4" s="11">
        <v>20380</v>
      </c>
      <c r="Q4" s="11">
        <v>68800</v>
      </c>
      <c r="R4" s="11">
        <v>18978</v>
      </c>
      <c r="S4" s="11">
        <v>37680</v>
      </c>
    </row>
    <row r="5" spans="1:19" x14ac:dyDescent="0.25">
      <c r="A5" s="14" t="s">
        <v>14</v>
      </c>
      <c r="B5" s="20">
        <v>5490</v>
      </c>
      <c r="C5" s="20">
        <v>2416</v>
      </c>
      <c r="D5" s="20">
        <v>604</v>
      </c>
      <c r="E5" s="11">
        <v>181396</v>
      </c>
      <c r="F5" s="11">
        <v>118507</v>
      </c>
      <c r="G5" s="11">
        <v>88476</v>
      </c>
      <c r="H5" s="11">
        <v>130997</v>
      </c>
      <c r="I5" s="11">
        <v>136047</v>
      </c>
      <c r="J5" s="2">
        <v>0.48021462074283072</v>
      </c>
      <c r="K5" s="2">
        <v>0.60625092935773406</v>
      </c>
      <c r="L5" s="2">
        <v>0.51419807863267786</v>
      </c>
      <c r="M5" s="2">
        <v>0.74054637424796355</v>
      </c>
      <c r="N5" s="2">
        <v>0.91818973127958081</v>
      </c>
      <c r="O5" s="11">
        <v>42263</v>
      </c>
      <c r="P5" s="11">
        <v>26087</v>
      </c>
      <c r="Q5" s="11">
        <v>13359</v>
      </c>
      <c r="R5" s="11">
        <v>26330</v>
      </c>
      <c r="S5" s="11">
        <v>10468</v>
      </c>
    </row>
    <row r="6" spans="1:19" x14ac:dyDescent="0.25">
      <c r="A6" s="14" t="s">
        <v>61</v>
      </c>
      <c r="B6" s="20">
        <v>13823</v>
      </c>
      <c r="C6" s="20">
        <v>5251</v>
      </c>
      <c r="D6" s="20">
        <v>2269</v>
      </c>
      <c r="E6" s="11">
        <v>317746</v>
      </c>
      <c r="F6" s="11">
        <v>286840</v>
      </c>
      <c r="G6" s="11">
        <v>224826</v>
      </c>
      <c r="H6" s="11">
        <v>329462</v>
      </c>
      <c r="I6" s="11">
        <v>306232</v>
      </c>
      <c r="J6" s="2">
        <v>0.4763330355461699</v>
      </c>
      <c r="K6" s="2">
        <v>0.58349065586788584</v>
      </c>
      <c r="L6" s="2">
        <v>0.5784583318940788</v>
      </c>
      <c r="M6" s="2">
        <v>0.72126610481061626</v>
      </c>
      <c r="N6" s="2">
        <v>0.90018707509508844</v>
      </c>
      <c r="O6" s="11">
        <v>64758</v>
      </c>
      <c r="P6" s="11">
        <v>46467</v>
      </c>
      <c r="Q6" s="11">
        <v>82159</v>
      </c>
      <c r="R6" s="11">
        <v>45308</v>
      </c>
      <c r="S6" s="11">
        <v>48148</v>
      </c>
    </row>
    <row r="20" spans="1:9" x14ac:dyDescent="0.25">
      <c r="A20" s="15" t="s">
        <v>60</v>
      </c>
      <c r="B20" t="s">
        <v>62</v>
      </c>
      <c r="C20" t="s">
        <v>63</v>
      </c>
      <c r="D20" t="s">
        <v>64</v>
      </c>
      <c r="E20" t="s">
        <v>65</v>
      </c>
      <c r="F20" t="s">
        <v>66</v>
      </c>
      <c r="G20" t="s">
        <v>67</v>
      </c>
      <c r="H20" t="s">
        <v>68</v>
      </c>
      <c r="I20" t="s">
        <v>69</v>
      </c>
    </row>
    <row r="21" spans="1:9" x14ac:dyDescent="0.25">
      <c r="A21" s="14" t="s">
        <v>5</v>
      </c>
      <c r="B21">
        <v>8333</v>
      </c>
      <c r="C21">
        <v>2835</v>
      </c>
      <c r="D21">
        <v>1665</v>
      </c>
      <c r="E21" s="11">
        <v>136350</v>
      </c>
      <c r="F21" s="11">
        <v>168333</v>
      </c>
      <c r="G21" s="11">
        <v>136350</v>
      </c>
      <c r="H21" s="11">
        <v>198465</v>
      </c>
      <c r="I21" s="11">
        <v>170185</v>
      </c>
    </row>
    <row r="22" spans="1:9" x14ac:dyDescent="0.25">
      <c r="A22" s="14" t="s">
        <v>6</v>
      </c>
      <c r="B22">
        <v>10021</v>
      </c>
      <c r="C22">
        <v>4089</v>
      </c>
      <c r="D22">
        <v>1222</v>
      </c>
      <c r="E22" s="11">
        <v>126452</v>
      </c>
      <c r="F22" s="11">
        <v>195637</v>
      </c>
      <c r="G22" s="11">
        <v>182406</v>
      </c>
      <c r="H22" s="11">
        <v>185840</v>
      </c>
      <c r="I22" s="11">
        <v>218665</v>
      </c>
    </row>
    <row r="23" spans="1:9" x14ac:dyDescent="0.25">
      <c r="A23" s="14" t="s">
        <v>7</v>
      </c>
      <c r="B23">
        <v>11177</v>
      </c>
      <c r="C23">
        <v>4795</v>
      </c>
      <c r="D23">
        <v>1352</v>
      </c>
      <c r="E23" s="11">
        <v>138774</v>
      </c>
      <c r="F23" s="11">
        <v>223782</v>
      </c>
      <c r="G23" s="11">
        <v>173821</v>
      </c>
      <c r="H23" s="11">
        <v>228967</v>
      </c>
      <c r="I23" s="11">
        <v>268559</v>
      </c>
    </row>
    <row r="24" spans="1:9" x14ac:dyDescent="0.25">
      <c r="A24" s="14" t="s">
        <v>8</v>
      </c>
      <c r="B24">
        <v>11427</v>
      </c>
      <c r="C24">
        <v>4205</v>
      </c>
      <c r="D24">
        <v>1051</v>
      </c>
      <c r="E24" s="11">
        <v>158772</v>
      </c>
      <c r="F24" s="11">
        <v>193785</v>
      </c>
      <c r="G24" s="11">
        <v>191092</v>
      </c>
      <c r="H24" s="11">
        <v>205434</v>
      </c>
      <c r="I24" s="11">
        <v>184830</v>
      </c>
    </row>
    <row r="25" spans="1:9" x14ac:dyDescent="0.25">
      <c r="A25" s="14" t="s">
        <v>9</v>
      </c>
      <c r="B25">
        <v>10698</v>
      </c>
      <c r="C25">
        <v>3740</v>
      </c>
      <c r="D25">
        <v>1181</v>
      </c>
      <c r="E25" s="11">
        <v>148470</v>
      </c>
      <c r="F25" s="11">
        <v>182507</v>
      </c>
      <c r="G25" s="11">
        <v>168973</v>
      </c>
      <c r="H25" s="11">
        <v>194324</v>
      </c>
      <c r="I25" s="11">
        <v>184224</v>
      </c>
    </row>
    <row r="26" spans="1:9" x14ac:dyDescent="0.25">
      <c r="A26" s="14" t="s">
        <v>10</v>
      </c>
      <c r="B26">
        <v>9219</v>
      </c>
      <c r="C26">
        <v>4056</v>
      </c>
      <c r="D26">
        <v>1014</v>
      </c>
      <c r="E26" s="11">
        <v>124028</v>
      </c>
      <c r="F26" s="11">
        <v>187523</v>
      </c>
      <c r="G26" s="11">
        <v>148470</v>
      </c>
      <c r="H26" s="11">
        <v>189072</v>
      </c>
      <c r="I26" s="11">
        <v>225028</v>
      </c>
    </row>
    <row r="27" spans="1:9" x14ac:dyDescent="0.25">
      <c r="A27" s="14" t="s">
        <v>11</v>
      </c>
      <c r="B27">
        <v>7448</v>
      </c>
      <c r="C27">
        <v>2815</v>
      </c>
      <c r="D27">
        <v>1207</v>
      </c>
      <c r="E27" s="11">
        <v>117160</v>
      </c>
      <c r="F27" s="11">
        <v>152241</v>
      </c>
      <c r="G27" s="11">
        <v>150288</v>
      </c>
      <c r="H27" s="11">
        <v>176548</v>
      </c>
      <c r="I27" s="11">
        <v>129886</v>
      </c>
    </row>
    <row r="28" spans="1:9" x14ac:dyDescent="0.25">
      <c r="A28" s="14" t="s">
        <v>12</v>
      </c>
      <c r="B28">
        <v>5969</v>
      </c>
      <c r="C28">
        <v>2181</v>
      </c>
      <c r="D28">
        <v>1281</v>
      </c>
      <c r="E28" s="11">
        <v>132714</v>
      </c>
      <c r="F28" s="11">
        <v>133387</v>
      </c>
      <c r="G28" s="11">
        <v>104939</v>
      </c>
      <c r="H28" s="11">
        <v>149177</v>
      </c>
      <c r="I28" s="11">
        <v>146046</v>
      </c>
    </row>
    <row r="29" spans="1:9" x14ac:dyDescent="0.25">
      <c r="A29" s="14" t="s">
        <v>13</v>
      </c>
      <c r="B29">
        <v>5240</v>
      </c>
      <c r="C29">
        <v>2330</v>
      </c>
      <c r="D29">
        <v>657</v>
      </c>
      <c r="E29" s="11">
        <v>163418</v>
      </c>
      <c r="F29" s="11">
        <v>117396</v>
      </c>
      <c r="G29" s="11">
        <v>99586</v>
      </c>
      <c r="H29" s="11">
        <v>144935</v>
      </c>
      <c r="I29" s="11">
        <v>107666</v>
      </c>
    </row>
    <row r="30" spans="1:9" x14ac:dyDescent="0.25">
      <c r="A30" s="14" t="s">
        <v>14</v>
      </c>
      <c r="B30">
        <v>5490</v>
      </c>
      <c r="C30">
        <v>2416</v>
      </c>
      <c r="D30">
        <v>604</v>
      </c>
      <c r="E30" s="11">
        <v>181396</v>
      </c>
      <c r="F30" s="11">
        <v>118507</v>
      </c>
      <c r="G30" s="11">
        <v>88476</v>
      </c>
      <c r="H30" s="11">
        <v>130997</v>
      </c>
      <c r="I30" s="11">
        <v>136047</v>
      </c>
    </row>
    <row r="31" spans="1:9" x14ac:dyDescent="0.25">
      <c r="A31" s="14" t="s">
        <v>15</v>
      </c>
      <c r="B31">
        <v>6646</v>
      </c>
      <c r="C31">
        <v>2568</v>
      </c>
      <c r="D31">
        <v>1154</v>
      </c>
      <c r="E31" s="11">
        <v>171700</v>
      </c>
      <c r="F31" s="11">
        <v>142141</v>
      </c>
      <c r="G31" s="11">
        <v>139077</v>
      </c>
      <c r="H31" s="11">
        <v>146854</v>
      </c>
      <c r="I31" s="11">
        <v>140491</v>
      </c>
    </row>
    <row r="32" spans="1:9" x14ac:dyDescent="0.25">
      <c r="A32" s="14" t="s">
        <v>16</v>
      </c>
      <c r="B32">
        <v>8333</v>
      </c>
      <c r="C32">
        <v>2662</v>
      </c>
      <c r="D32">
        <v>1088</v>
      </c>
      <c r="E32" s="11">
        <v>149480</v>
      </c>
      <c r="F32" s="11">
        <v>143083</v>
      </c>
      <c r="G32" s="11">
        <v>125038</v>
      </c>
      <c r="H32" s="11">
        <v>151500</v>
      </c>
      <c r="I32" s="11">
        <v>152712</v>
      </c>
    </row>
    <row r="33" spans="1:9" x14ac:dyDescent="0.25">
      <c r="A33" s="14" t="s">
        <v>61</v>
      </c>
      <c r="B33">
        <v>100001</v>
      </c>
      <c r="C33">
        <v>38692</v>
      </c>
      <c r="D33">
        <v>13476</v>
      </c>
      <c r="E33" s="11">
        <v>1748714</v>
      </c>
      <c r="F33" s="11">
        <v>1958322</v>
      </c>
      <c r="G33" s="11">
        <v>1708516</v>
      </c>
      <c r="H33" s="11">
        <v>2102113</v>
      </c>
      <c r="I33" s="11">
        <v>2064339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49CD7-BAB0-4BF3-BA5C-607D484F6BDC}">
  <dimension ref="A1:T49"/>
  <sheetViews>
    <sheetView workbookViewId="0">
      <selection activeCell="V28" sqref="V28"/>
    </sheetView>
  </sheetViews>
  <sheetFormatPr defaultRowHeight="15" x14ac:dyDescent="0.25"/>
  <cols>
    <col min="3" max="3" width="9.28515625" customWidth="1"/>
    <col min="6" max="6" width="17.28515625" customWidth="1"/>
    <col min="7" max="7" width="14.140625" customWidth="1"/>
    <col min="8" max="9" width="10.85546875" customWidth="1"/>
    <col min="10" max="10" width="11" customWidth="1"/>
    <col min="16" max="20" width="11.28515625" bestFit="1" customWidth="1"/>
  </cols>
  <sheetData>
    <row r="1" spans="1:20" x14ac:dyDescent="0.25">
      <c r="A1" s="10" t="s">
        <v>49</v>
      </c>
      <c r="B1" s="10" t="s">
        <v>50</v>
      </c>
      <c r="C1" s="5" t="s">
        <v>1</v>
      </c>
      <c r="D1" t="s">
        <v>54</v>
      </c>
      <c r="E1" t="s">
        <v>52</v>
      </c>
      <c r="F1" s="5" t="s">
        <v>43</v>
      </c>
      <c r="G1" s="5" t="s">
        <v>42</v>
      </c>
      <c r="H1" s="5" t="s">
        <v>23</v>
      </c>
      <c r="I1" s="5" t="s">
        <v>24</v>
      </c>
      <c r="J1" s="5" t="s">
        <v>25</v>
      </c>
      <c r="K1" s="13" t="s">
        <v>55</v>
      </c>
      <c r="L1" s="13" t="s">
        <v>56</v>
      </c>
      <c r="M1" s="13" t="s">
        <v>57</v>
      </c>
      <c r="N1" s="13" t="s">
        <v>58</v>
      </c>
      <c r="O1" s="13" t="s">
        <v>59</v>
      </c>
      <c r="P1" s="13" t="s">
        <v>77</v>
      </c>
      <c r="Q1" s="13" t="s">
        <v>78</v>
      </c>
      <c r="R1" s="13" t="s">
        <v>79</v>
      </c>
      <c r="S1" s="13" t="s">
        <v>80</v>
      </c>
      <c r="T1" s="13" t="s">
        <v>81</v>
      </c>
    </row>
    <row r="2" spans="1:20" x14ac:dyDescent="0.25">
      <c r="A2" s="9">
        <v>2025</v>
      </c>
      <c r="B2" s="9" t="s">
        <v>5</v>
      </c>
      <c r="C2">
        <v>5270</v>
      </c>
      <c r="D2">
        <v>263</v>
      </c>
      <c r="E2">
        <v>284</v>
      </c>
      <c r="F2" s="11">
        <v>75750</v>
      </c>
      <c r="G2" s="11">
        <v>80800</v>
      </c>
      <c r="H2" s="11">
        <v>18988</v>
      </c>
      <c r="I2" s="11">
        <v>20705</v>
      </c>
      <c r="J2" s="11">
        <v>41107</v>
      </c>
      <c r="K2" s="4">
        <v>0.47786775812479154</v>
      </c>
      <c r="L2" s="4">
        <v>0.59202518902600387</v>
      </c>
      <c r="M2" s="4">
        <v>0.62907803215751723</v>
      </c>
      <c r="N2" s="4">
        <v>0.77817242859568825</v>
      </c>
      <c r="O2" s="4">
        <v>0.93328341413135896</v>
      </c>
      <c r="P2" s="8">
        <v>19567</v>
      </c>
      <c r="Q2" s="8">
        <v>11355</v>
      </c>
      <c r="R2" s="8">
        <v>18000</v>
      </c>
      <c r="S2" s="8">
        <v>3486</v>
      </c>
      <c r="T2" s="8">
        <v>28392</v>
      </c>
    </row>
    <row r="3" spans="1:20" x14ac:dyDescent="0.25">
      <c r="A3" s="9">
        <v>2025</v>
      </c>
      <c r="B3" s="9" t="s">
        <v>6</v>
      </c>
      <c r="C3">
        <v>5270</v>
      </c>
      <c r="D3">
        <v>339</v>
      </c>
      <c r="E3">
        <v>431</v>
      </c>
      <c r="F3" s="11">
        <v>84840</v>
      </c>
      <c r="G3" s="11">
        <v>64438</v>
      </c>
      <c r="H3" s="11">
        <v>13736</v>
      </c>
      <c r="I3" s="11">
        <v>17170</v>
      </c>
      <c r="J3" s="11">
        <v>33532</v>
      </c>
      <c r="K3" s="4">
        <v>0.45166278482681799</v>
      </c>
      <c r="L3" s="4">
        <v>0.53761776620569557</v>
      </c>
      <c r="M3" s="4">
        <v>0.62680342061584138</v>
      </c>
      <c r="N3" s="4">
        <v>0.73881566020870804</v>
      </c>
      <c r="O3" s="4">
        <v>0.92269722622957884</v>
      </c>
      <c r="P3" s="8">
        <v>4564</v>
      </c>
      <c r="Q3" s="8">
        <v>7477</v>
      </c>
      <c r="R3" s="8">
        <v>13587</v>
      </c>
      <c r="S3" s="8">
        <v>22206</v>
      </c>
      <c r="T3" s="8">
        <v>16604</v>
      </c>
    </row>
    <row r="4" spans="1:20" x14ac:dyDescent="0.25">
      <c r="A4" s="9">
        <v>2025</v>
      </c>
      <c r="B4" s="9" t="s">
        <v>7</v>
      </c>
      <c r="C4">
        <v>7150</v>
      </c>
      <c r="D4">
        <v>242</v>
      </c>
      <c r="E4">
        <v>430</v>
      </c>
      <c r="F4" s="11">
        <v>88880</v>
      </c>
      <c r="G4" s="11">
        <v>53227</v>
      </c>
      <c r="H4" s="11">
        <v>15150</v>
      </c>
      <c r="I4" s="11">
        <v>5454</v>
      </c>
      <c r="J4" s="11">
        <v>32623</v>
      </c>
      <c r="K4" s="4">
        <v>0.41208717480806556</v>
      </c>
      <c r="L4" s="4">
        <v>0.56279821105228833</v>
      </c>
      <c r="M4" s="4">
        <v>0.63316880518088847</v>
      </c>
      <c r="N4" s="4">
        <v>0.80084308927178738</v>
      </c>
      <c r="O4" s="4">
        <v>0.96869561237190449</v>
      </c>
      <c r="P4" s="8">
        <v>3715</v>
      </c>
      <c r="Q4" s="8">
        <v>16677</v>
      </c>
      <c r="R4" s="8">
        <v>15616</v>
      </c>
      <c r="S4" s="8">
        <v>14885</v>
      </c>
      <c r="T4" s="8">
        <v>2334</v>
      </c>
    </row>
    <row r="5" spans="1:20" x14ac:dyDescent="0.25">
      <c r="A5" s="9">
        <v>2025</v>
      </c>
      <c r="B5" s="9" t="s">
        <v>8</v>
      </c>
      <c r="C5">
        <v>7150</v>
      </c>
      <c r="D5">
        <v>597</v>
      </c>
      <c r="E5">
        <v>1329</v>
      </c>
      <c r="F5" s="11">
        <v>82820</v>
      </c>
      <c r="G5" s="11">
        <v>50803</v>
      </c>
      <c r="H5" s="11">
        <v>14847</v>
      </c>
      <c r="I5" s="11">
        <v>12827</v>
      </c>
      <c r="J5" s="11">
        <v>23129</v>
      </c>
      <c r="K5" s="4">
        <v>0.38629793799789958</v>
      </c>
      <c r="L5" s="4">
        <v>0.62761991303584963</v>
      </c>
      <c r="M5" s="4">
        <v>0.62221518434676226</v>
      </c>
      <c r="N5" s="4">
        <v>0.76437627609620296</v>
      </c>
      <c r="O5" s="4">
        <v>0.99092739819896614</v>
      </c>
      <c r="P5" s="8">
        <v>21207</v>
      </c>
      <c r="Q5" s="8">
        <v>7314</v>
      </c>
      <c r="R5" s="8">
        <v>4854</v>
      </c>
      <c r="S5" s="8">
        <v>11307</v>
      </c>
      <c r="T5" s="8">
        <v>6121</v>
      </c>
    </row>
    <row r="6" spans="1:20" x14ac:dyDescent="0.25">
      <c r="A6" s="9">
        <v>2025</v>
      </c>
      <c r="B6" s="9" t="s">
        <v>9</v>
      </c>
      <c r="C6">
        <v>8000</v>
      </c>
      <c r="D6">
        <v>459</v>
      </c>
      <c r="E6">
        <v>1072</v>
      </c>
      <c r="F6" s="11">
        <v>67670</v>
      </c>
      <c r="G6" s="11">
        <v>57873</v>
      </c>
      <c r="H6" s="11">
        <v>15655</v>
      </c>
      <c r="I6" s="11">
        <v>10706</v>
      </c>
      <c r="J6" s="11">
        <v>31512</v>
      </c>
      <c r="K6" s="4">
        <v>0.50081346569012919</v>
      </c>
      <c r="L6" s="4">
        <v>0.57505909206556138</v>
      </c>
      <c r="M6" s="4">
        <v>0.47388282213997612</v>
      </c>
      <c r="N6" s="4">
        <v>0.78804052791270107</v>
      </c>
      <c r="O6" s="4">
        <v>0.93099200449060759</v>
      </c>
      <c r="P6" s="8">
        <v>1328</v>
      </c>
      <c r="Q6" s="8">
        <v>20749</v>
      </c>
      <c r="R6" s="8">
        <v>4985</v>
      </c>
      <c r="S6" s="8">
        <v>12762</v>
      </c>
      <c r="T6" s="8">
        <v>18049</v>
      </c>
    </row>
    <row r="7" spans="1:20" x14ac:dyDescent="0.25">
      <c r="A7" s="9">
        <v>2025</v>
      </c>
      <c r="B7" s="9" t="s">
        <v>10</v>
      </c>
      <c r="C7">
        <v>8000</v>
      </c>
      <c r="D7">
        <v>656</v>
      </c>
      <c r="E7">
        <v>1070</v>
      </c>
      <c r="F7" s="11">
        <v>59590</v>
      </c>
      <c r="G7" s="11">
        <v>72215</v>
      </c>
      <c r="H7" s="11">
        <v>10403</v>
      </c>
      <c r="I7" s="11">
        <v>17271</v>
      </c>
      <c r="J7" s="11">
        <v>44541</v>
      </c>
      <c r="K7" s="4">
        <v>0.47713594104199197</v>
      </c>
      <c r="L7" s="4">
        <v>0.60118964247284656</v>
      </c>
      <c r="M7" s="4">
        <v>0.61341879786793152</v>
      </c>
      <c r="N7" s="4">
        <v>0.74635636771873415</v>
      </c>
      <c r="O7" s="4">
        <v>0.84866924681978095</v>
      </c>
      <c r="P7" s="8">
        <v>12782</v>
      </c>
      <c r="Q7" s="8">
        <v>8544</v>
      </c>
      <c r="R7" s="8">
        <v>7433</v>
      </c>
      <c r="S7" s="8">
        <v>15918</v>
      </c>
      <c r="T7" s="8">
        <v>27538</v>
      </c>
    </row>
    <row r="8" spans="1:20" x14ac:dyDescent="0.25">
      <c r="A8" s="9">
        <v>2025</v>
      </c>
      <c r="B8" s="9" t="s">
        <v>11</v>
      </c>
      <c r="C8">
        <v>9620</v>
      </c>
      <c r="D8">
        <v>748</v>
      </c>
      <c r="E8">
        <v>878</v>
      </c>
      <c r="F8" s="11">
        <v>60600</v>
      </c>
      <c r="G8" s="11">
        <v>89385</v>
      </c>
      <c r="H8" s="11">
        <v>31007</v>
      </c>
      <c r="I8" s="11">
        <v>20402</v>
      </c>
      <c r="J8" s="11">
        <v>37976</v>
      </c>
      <c r="K8" s="4">
        <v>0.49941868977926573</v>
      </c>
      <c r="L8" s="4">
        <v>0.64449842088577458</v>
      </c>
      <c r="M8" s="4">
        <v>0.61877646683953247</v>
      </c>
      <c r="N8" s="4">
        <v>0.7855651495894026</v>
      </c>
      <c r="O8" s="4">
        <v>0.8663709987786361</v>
      </c>
      <c r="P8" s="8">
        <v>23325</v>
      </c>
      <c r="Q8" s="8">
        <v>26769</v>
      </c>
      <c r="R8" s="8">
        <v>9406</v>
      </c>
      <c r="S8" s="8">
        <v>27808</v>
      </c>
      <c r="T8" s="8">
        <v>2077</v>
      </c>
    </row>
    <row r="9" spans="1:20" x14ac:dyDescent="0.25">
      <c r="A9" s="9">
        <v>2025</v>
      </c>
      <c r="B9" s="9" t="s">
        <v>12</v>
      </c>
      <c r="C9">
        <v>9620</v>
      </c>
      <c r="D9">
        <v>717</v>
      </c>
      <c r="E9">
        <v>1673</v>
      </c>
      <c r="F9" s="11">
        <v>72720</v>
      </c>
      <c r="G9" s="11">
        <v>103727</v>
      </c>
      <c r="H9" s="11">
        <v>24543</v>
      </c>
      <c r="I9" s="11">
        <v>19998</v>
      </c>
      <c r="J9" s="11">
        <v>59186</v>
      </c>
      <c r="K9" s="4">
        <v>0.51719799242126285</v>
      </c>
      <c r="L9" s="4">
        <v>0.61436055875719242</v>
      </c>
      <c r="M9" s="4">
        <v>0.61600908989969916</v>
      </c>
      <c r="N9" s="4">
        <v>0.78042009477337826</v>
      </c>
      <c r="O9" s="4">
        <v>0.9846948740589152</v>
      </c>
      <c r="P9" s="8">
        <v>27857</v>
      </c>
      <c r="Q9" s="8">
        <v>15621</v>
      </c>
      <c r="R9" s="8">
        <v>27785</v>
      </c>
      <c r="S9" s="8">
        <v>13392</v>
      </c>
      <c r="T9" s="8">
        <v>19072</v>
      </c>
    </row>
    <row r="10" spans="1:20" x14ac:dyDescent="0.25">
      <c r="A10" s="9">
        <v>2025</v>
      </c>
      <c r="B10" s="9" t="s">
        <v>13</v>
      </c>
      <c r="C10">
        <v>10270</v>
      </c>
      <c r="D10">
        <v>528</v>
      </c>
      <c r="E10">
        <v>1121</v>
      </c>
      <c r="F10" s="11">
        <v>78275</v>
      </c>
      <c r="G10" s="11">
        <v>110797</v>
      </c>
      <c r="H10" s="11">
        <v>21816</v>
      </c>
      <c r="I10" s="11">
        <v>26361</v>
      </c>
      <c r="J10" s="11">
        <v>62620</v>
      </c>
      <c r="K10" s="4">
        <v>0.45254382822935291</v>
      </c>
      <c r="L10" s="4">
        <v>0.55343315167230223</v>
      </c>
      <c r="M10" s="4">
        <v>0.64256500127211758</v>
      </c>
      <c r="N10" s="4">
        <v>0.74843946739214451</v>
      </c>
      <c r="O10" s="4">
        <v>0.93101672605853636</v>
      </c>
      <c r="P10" s="8">
        <v>37942</v>
      </c>
      <c r="Q10" s="8">
        <v>25271</v>
      </c>
      <c r="R10" s="8">
        <v>8081</v>
      </c>
      <c r="S10" s="8">
        <v>31532</v>
      </c>
      <c r="T10" s="8">
        <v>7971</v>
      </c>
    </row>
    <row r="11" spans="1:20" x14ac:dyDescent="0.25">
      <c r="A11" s="9">
        <v>2025</v>
      </c>
      <c r="B11" s="9" t="s">
        <v>14</v>
      </c>
      <c r="C11">
        <v>10270</v>
      </c>
      <c r="D11">
        <v>1205</v>
      </c>
      <c r="E11">
        <v>1734</v>
      </c>
      <c r="F11" s="11">
        <v>70195</v>
      </c>
      <c r="G11" s="11">
        <v>108373</v>
      </c>
      <c r="H11" s="11">
        <v>24341</v>
      </c>
      <c r="I11" s="11">
        <v>31714</v>
      </c>
      <c r="J11" s="11">
        <v>52318</v>
      </c>
      <c r="K11" s="4">
        <v>0.51854975666060343</v>
      </c>
      <c r="L11" s="4">
        <v>0.5588906033433596</v>
      </c>
      <c r="M11" s="4">
        <v>0.67687602229350752</v>
      </c>
      <c r="N11" s="4">
        <v>0.64463912978304516</v>
      </c>
      <c r="O11" s="4">
        <v>0.69439821478937114</v>
      </c>
      <c r="P11" s="8">
        <v>28763</v>
      </c>
      <c r="Q11" s="8">
        <v>6577</v>
      </c>
      <c r="R11" s="8">
        <v>40093</v>
      </c>
      <c r="S11" s="8">
        <v>18901</v>
      </c>
      <c r="T11" s="8">
        <v>14039</v>
      </c>
    </row>
    <row r="12" spans="1:20" x14ac:dyDescent="0.25">
      <c r="A12" s="9">
        <v>2025</v>
      </c>
      <c r="B12" s="9" t="s">
        <v>15</v>
      </c>
      <c r="C12">
        <v>10970</v>
      </c>
      <c r="D12">
        <v>1215</v>
      </c>
      <c r="E12">
        <v>1485</v>
      </c>
      <c r="F12" s="11">
        <v>64135</v>
      </c>
      <c r="G12" s="11">
        <v>97162</v>
      </c>
      <c r="H12" s="11">
        <v>24038</v>
      </c>
      <c r="I12" s="11">
        <v>22321</v>
      </c>
      <c r="J12" s="11">
        <v>50803</v>
      </c>
      <c r="K12" s="4">
        <v>0.48151493181665161</v>
      </c>
      <c r="L12" s="4">
        <v>0.45836188966607072</v>
      </c>
      <c r="M12" s="4">
        <v>0.61580036171733987</v>
      </c>
      <c r="N12" s="4">
        <v>0.74649697807332072</v>
      </c>
      <c r="O12" s="4">
        <v>0.81910304276134971</v>
      </c>
      <c r="P12" s="8">
        <v>10007</v>
      </c>
      <c r="Q12" s="8">
        <v>26354</v>
      </c>
      <c r="R12" s="8">
        <v>16516</v>
      </c>
      <c r="S12" s="8">
        <v>35180</v>
      </c>
      <c r="T12" s="8">
        <v>9105</v>
      </c>
    </row>
    <row r="13" spans="1:20" x14ac:dyDescent="0.25">
      <c r="A13" s="9">
        <v>2025</v>
      </c>
      <c r="B13" s="9" t="s">
        <v>16</v>
      </c>
      <c r="C13">
        <v>10970</v>
      </c>
      <c r="D13">
        <v>1167</v>
      </c>
      <c r="E13">
        <v>2481</v>
      </c>
      <c r="F13" s="11">
        <v>68680</v>
      </c>
      <c r="G13" s="11">
        <v>80800</v>
      </c>
      <c r="H13" s="11">
        <v>17473</v>
      </c>
      <c r="I13" s="11">
        <v>15453</v>
      </c>
      <c r="J13" s="11">
        <v>47874</v>
      </c>
      <c r="K13" s="4">
        <v>0.44174304950388343</v>
      </c>
      <c r="L13" s="4">
        <v>0.55649962270250575</v>
      </c>
      <c r="M13" s="4">
        <v>0.62801196964044992</v>
      </c>
      <c r="N13" s="4">
        <v>0.70648568569897741</v>
      </c>
      <c r="O13" s="4">
        <v>0.74317967514554029</v>
      </c>
      <c r="P13" s="8">
        <v>12192</v>
      </c>
      <c r="Q13" s="8">
        <v>12965</v>
      </c>
      <c r="R13" s="8">
        <v>9516</v>
      </c>
      <c r="S13" s="8">
        <v>15714</v>
      </c>
      <c r="T13" s="8">
        <v>30413</v>
      </c>
    </row>
    <row r="14" spans="1:20" x14ac:dyDescent="0.25">
      <c r="A14" s="9">
        <v>2026</v>
      </c>
      <c r="B14" s="9" t="s">
        <v>5</v>
      </c>
      <c r="C14">
        <v>8333</v>
      </c>
      <c r="D14">
        <v>2835</v>
      </c>
      <c r="E14">
        <v>1665</v>
      </c>
      <c r="F14" s="11">
        <v>136350</v>
      </c>
      <c r="G14" s="11">
        <v>168333</v>
      </c>
      <c r="H14" s="8">
        <v>136350</v>
      </c>
      <c r="I14" s="8">
        <v>198465</v>
      </c>
      <c r="J14" s="8">
        <v>170185</v>
      </c>
      <c r="K14" s="4">
        <v>0.47245145034950908</v>
      </c>
      <c r="L14" s="4">
        <v>0.56073038237803752</v>
      </c>
      <c r="M14" s="4">
        <v>0.64271858515547975</v>
      </c>
      <c r="N14" s="4">
        <v>0.70198583537326897</v>
      </c>
      <c r="O14" s="4">
        <v>0.88218441891059596</v>
      </c>
      <c r="P14" s="8">
        <v>22495</v>
      </c>
      <c r="Q14" s="8">
        <v>20380</v>
      </c>
      <c r="R14" s="8">
        <v>68800</v>
      </c>
      <c r="S14" s="8">
        <v>18978</v>
      </c>
      <c r="T14" s="8">
        <v>37680</v>
      </c>
    </row>
    <row r="15" spans="1:20" x14ac:dyDescent="0.25">
      <c r="A15" s="9">
        <v>2026</v>
      </c>
      <c r="B15" s="9" t="s">
        <v>6</v>
      </c>
      <c r="C15">
        <v>10021</v>
      </c>
      <c r="D15">
        <v>4089</v>
      </c>
      <c r="E15">
        <v>1222</v>
      </c>
      <c r="F15" s="11">
        <v>126452</v>
      </c>
      <c r="G15" s="11">
        <v>195637</v>
      </c>
      <c r="H15" s="8">
        <v>182406</v>
      </c>
      <c r="I15" s="8">
        <v>185840</v>
      </c>
      <c r="J15" s="8">
        <v>218665</v>
      </c>
      <c r="K15" s="4">
        <v>0.51147264821440863</v>
      </c>
      <c r="L15" s="4">
        <v>0.56651709561898944</v>
      </c>
      <c r="M15" s="4">
        <v>0.67130860672013126</v>
      </c>
      <c r="N15" s="4">
        <v>0.69948376267742562</v>
      </c>
      <c r="O15" s="4">
        <v>0.86323674542019724</v>
      </c>
      <c r="P15" s="8">
        <v>24446</v>
      </c>
      <c r="Q15" s="8">
        <v>36082</v>
      </c>
      <c r="R15" s="8">
        <v>23487</v>
      </c>
      <c r="S15" s="8">
        <v>17297</v>
      </c>
      <c r="T15" s="8">
        <v>94325</v>
      </c>
    </row>
    <row r="16" spans="1:20" x14ac:dyDescent="0.25">
      <c r="A16" s="9">
        <v>2026</v>
      </c>
      <c r="B16" s="9" t="s">
        <v>7</v>
      </c>
      <c r="C16">
        <v>11177</v>
      </c>
      <c r="D16">
        <v>4795</v>
      </c>
      <c r="E16">
        <v>1352</v>
      </c>
      <c r="F16" s="11">
        <v>138774</v>
      </c>
      <c r="G16" s="11">
        <v>223782</v>
      </c>
      <c r="H16" s="8">
        <v>173821</v>
      </c>
      <c r="I16" s="8">
        <v>228967</v>
      </c>
      <c r="J16" s="8">
        <v>268559</v>
      </c>
      <c r="K16" s="4">
        <v>0.44681783882045967</v>
      </c>
      <c r="L16" s="4">
        <v>0.56182906330949989</v>
      </c>
      <c r="M16" s="4">
        <v>0.69833857145062561</v>
      </c>
      <c r="N16" s="4">
        <v>0.73471793752689163</v>
      </c>
      <c r="O16" s="4">
        <v>0.89868948803813065</v>
      </c>
      <c r="P16" s="8">
        <v>88018</v>
      </c>
      <c r="Q16" s="8">
        <v>44341</v>
      </c>
      <c r="R16" s="8">
        <v>28083</v>
      </c>
      <c r="S16" s="8">
        <v>14398</v>
      </c>
      <c r="T16" s="8">
        <v>48942</v>
      </c>
    </row>
    <row r="17" spans="1:20" x14ac:dyDescent="0.25">
      <c r="A17" s="9">
        <v>2026</v>
      </c>
      <c r="B17" s="9" t="s">
        <v>8</v>
      </c>
      <c r="C17">
        <v>11427</v>
      </c>
      <c r="D17">
        <v>4205</v>
      </c>
      <c r="E17">
        <v>1051</v>
      </c>
      <c r="F17" s="11">
        <v>158772</v>
      </c>
      <c r="G17" s="11">
        <v>193785</v>
      </c>
      <c r="H17" s="8">
        <v>191092</v>
      </c>
      <c r="I17" s="8">
        <v>205434</v>
      </c>
      <c r="J17" s="8">
        <v>184830</v>
      </c>
      <c r="K17" s="4">
        <v>0.35</v>
      </c>
      <c r="L17" s="4">
        <v>0.48</v>
      </c>
      <c r="M17" s="4">
        <v>0.55000000000000004</v>
      </c>
      <c r="N17" s="4">
        <v>0.68</v>
      </c>
      <c r="O17" s="4">
        <v>0.9</v>
      </c>
      <c r="P17" s="8">
        <v>90633</v>
      </c>
      <c r="Q17" s="8">
        <v>69774</v>
      </c>
      <c r="R17" s="8">
        <v>758</v>
      </c>
      <c r="S17" s="8">
        <v>21541</v>
      </c>
      <c r="T17" s="8">
        <v>11079</v>
      </c>
    </row>
    <row r="18" spans="1:20" x14ac:dyDescent="0.25">
      <c r="A18" s="9">
        <v>2026</v>
      </c>
      <c r="B18" s="9" t="s">
        <v>9</v>
      </c>
      <c r="C18">
        <v>10698</v>
      </c>
      <c r="D18">
        <v>3740</v>
      </c>
      <c r="E18">
        <v>1181</v>
      </c>
      <c r="F18" s="11">
        <v>148470</v>
      </c>
      <c r="G18" s="11">
        <v>182507</v>
      </c>
      <c r="H18" s="8">
        <v>168973</v>
      </c>
      <c r="I18" s="8">
        <v>194324</v>
      </c>
      <c r="J18" s="8">
        <v>184224</v>
      </c>
      <c r="K18" s="4">
        <v>0.50978394334762434</v>
      </c>
      <c r="L18" s="4">
        <v>0.55072760156121803</v>
      </c>
      <c r="M18" s="4">
        <v>0.6641330674981486</v>
      </c>
      <c r="N18" s="4">
        <v>0.6847606776547247</v>
      </c>
      <c r="O18" s="4">
        <v>0.94001998697514422</v>
      </c>
      <c r="P18" s="8">
        <v>16687</v>
      </c>
      <c r="Q18" s="8">
        <v>34611</v>
      </c>
      <c r="R18" s="8">
        <v>65025</v>
      </c>
      <c r="S18" s="8">
        <v>46486</v>
      </c>
      <c r="T18" s="8">
        <v>19698</v>
      </c>
    </row>
    <row r="19" spans="1:20" x14ac:dyDescent="0.25">
      <c r="A19" s="9">
        <v>2026</v>
      </c>
      <c r="B19" s="9" t="s">
        <v>10</v>
      </c>
      <c r="C19">
        <v>9219</v>
      </c>
      <c r="D19">
        <v>4056</v>
      </c>
      <c r="E19">
        <v>1014</v>
      </c>
      <c r="F19" s="11">
        <v>124028</v>
      </c>
      <c r="G19" s="11">
        <v>187523</v>
      </c>
      <c r="H19" s="8">
        <v>148470</v>
      </c>
      <c r="I19" s="8">
        <v>189072</v>
      </c>
      <c r="J19" s="8">
        <v>225028</v>
      </c>
      <c r="K19" s="4">
        <v>0.40945839953647245</v>
      </c>
      <c r="L19" s="4">
        <v>0.52388874475647573</v>
      </c>
      <c r="M19" s="4">
        <v>0.65971998733099801</v>
      </c>
      <c r="N19" s="4">
        <v>0.6873803978890739</v>
      </c>
      <c r="O19" s="4">
        <v>0.95580700021799814</v>
      </c>
      <c r="P19" s="8">
        <v>24352</v>
      </c>
      <c r="Q19" s="8">
        <v>64749</v>
      </c>
      <c r="R19" s="8">
        <v>19688</v>
      </c>
      <c r="S19" s="8">
        <v>47061</v>
      </c>
      <c r="T19" s="8">
        <v>31673</v>
      </c>
    </row>
    <row r="20" spans="1:20" x14ac:dyDescent="0.25">
      <c r="A20" s="9">
        <v>2026</v>
      </c>
      <c r="B20" s="9" t="s">
        <v>11</v>
      </c>
      <c r="C20">
        <v>7448</v>
      </c>
      <c r="D20">
        <v>2815</v>
      </c>
      <c r="E20">
        <v>1207</v>
      </c>
      <c r="F20" s="11">
        <v>117160</v>
      </c>
      <c r="G20" s="11">
        <v>152241</v>
      </c>
      <c r="H20" s="8">
        <v>150288</v>
      </c>
      <c r="I20" s="8">
        <v>176548</v>
      </c>
      <c r="J20" s="8">
        <v>129886</v>
      </c>
      <c r="K20" s="4">
        <v>0.44157054687383446</v>
      </c>
      <c r="L20" s="4">
        <v>0.59323608281711393</v>
      </c>
      <c r="M20" s="4">
        <v>0.68992314067603144</v>
      </c>
      <c r="N20" s="4">
        <v>0.67151749710889175</v>
      </c>
      <c r="O20" s="4">
        <v>0.97684458070397129</v>
      </c>
      <c r="P20" s="8">
        <v>30939</v>
      </c>
      <c r="Q20" s="8">
        <v>56169</v>
      </c>
      <c r="R20" s="8">
        <v>792</v>
      </c>
      <c r="S20" s="8">
        <v>25814</v>
      </c>
      <c r="T20" s="8">
        <v>38527</v>
      </c>
    </row>
    <row r="21" spans="1:20" x14ac:dyDescent="0.25">
      <c r="A21" s="9">
        <v>2026</v>
      </c>
      <c r="B21" s="9" t="s">
        <v>12</v>
      </c>
      <c r="C21">
        <v>5969</v>
      </c>
      <c r="D21">
        <v>2181</v>
      </c>
      <c r="E21">
        <v>1281</v>
      </c>
      <c r="F21" s="11">
        <v>132714</v>
      </c>
      <c r="G21" s="11">
        <v>133387</v>
      </c>
      <c r="H21" s="8">
        <v>104939</v>
      </c>
      <c r="I21" s="8">
        <v>149177</v>
      </c>
      <c r="J21" s="8">
        <v>146046</v>
      </c>
      <c r="K21" s="4">
        <v>0.44403013788391099</v>
      </c>
      <c r="L21" s="4">
        <v>0.51843995050905867</v>
      </c>
      <c r="M21" s="4">
        <v>0.7005748862577722</v>
      </c>
      <c r="N21" s="4">
        <v>0.71682150139932943</v>
      </c>
      <c r="O21" s="4">
        <v>0.86182803286962484</v>
      </c>
      <c r="P21" s="8">
        <v>31048</v>
      </c>
      <c r="Q21" s="8">
        <v>36942</v>
      </c>
      <c r="R21" s="8">
        <v>41988</v>
      </c>
      <c r="S21" s="8">
        <v>5816</v>
      </c>
      <c r="T21" s="8">
        <v>17593</v>
      </c>
    </row>
    <row r="22" spans="1:20" x14ac:dyDescent="0.25">
      <c r="A22" s="9">
        <v>2026</v>
      </c>
      <c r="B22" s="9" t="s">
        <v>13</v>
      </c>
      <c r="C22">
        <v>5240</v>
      </c>
      <c r="D22">
        <v>2330</v>
      </c>
      <c r="E22">
        <v>657</v>
      </c>
      <c r="F22" s="11">
        <v>163418</v>
      </c>
      <c r="G22" s="11">
        <v>117396</v>
      </c>
      <c r="H22" s="8">
        <v>99586</v>
      </c>
      <c r="I22" s="8">
        <v>144935</v>
      </c>
      <c r="J22" s="8">
        <v>107666</v>
      </c>
      <c r="K22" s="4">
        <v>0.41221813682641684</v>
      </c>
      <c r="L22" s="4">
        <v>0.61811194606911946</v>
      </c>
      <c r="M22" s="4">
        <v>0.58028394555996454</v>
      </c>
      <c r="N22" s="4">
        <v>0.73569198606409791</v>
      </c>
      <c r="O22" s="4">
        <v>0.87698339305001183</v>
      </c>
      <c r="P22" s="8">
        <v>4136</v>
      </c>
      <c r="Q22" s="8">
        <v>17361</v>
      </c>
      <c r="R22" s="8">
        <v>2121</v>
      </c>
      <c r="S22" s="8">
        <v>36875</v>
      </c>
      <c r="T22" s="8">
        <v>56903</v>
      </c>
    </row>
    <row r="23" spans="1:20" x14ac:dyDescent="0.25">
      <c r="A23" s="9">
        <v>2026</v>
      </c>
      <c r="B23" s="9" t="s">
        <v>14</v>
      </c>
      <c r="C23">
        <v>5490</v>
      </c>
      <c r="D23">
        <v>2416</v>
      </c>
      <c r="E23">
        <v>604</v>
      </c>
      <c r="F23" s="11">
        <v>181396</v>
      </c>
      <c r="G23" s="11">
        <v>118507</v>
      </c>
      <c r="H23" s="8">
        <v>88476</v>
      </c>
      <c r="I23" s="8">
        <v>130997</v>
      </c>
      <c r="J23" s="8">
        <v>136047</v>
      </c>
      <c r="K23" s="4">
        <v>0.48021462074283072</v>
      </c>
      <c r="L23" s="4">
        <v>0.60625092935773406</v>
      </c>
      <c r="M23" s="4">
        <v>0.51419807863267786</v>
      </c>
      <c r="N23" s="4">
        <v>0.74054637424796355</v>
      </c>
      <c r="O23" s="4">
        <v>0.91818973127958081</v>
      </c>
      <c r="P23" s="8">
        <v>42263</v>
      </c>
      <c r="Q23" s="8">
        <v>26087</v>
      </c>
      <c r="R23" s="8">
        <v>13359</v>
      </c>
      <c r="S23" s="8">
        <v>26330</v>
      </c>
      <c r="T23" s="8">
        <v>10468</v>
      </c>
    </row>
    <row r="24" spans="1:20" x14ac:dyDescent="0.25">
      <c r="A24" s="9">
        <v>2026</v>
      </c>
      <c r="B24" s="9" t="s">
        <v>15</v>
      </c>
      <c r="C24">
        <v>6646</v>
      </c>
      <c r="D24">
        <v>2568</v>
      </c>
      <c r="E24">
        <v>1154</v>
      </c>
      <c r="F24" s="11">
        <v>171700</v>
      </c>
      <c r="G24" s="11">
        <v>142141</v>
      </c>
      <c r="H24" s="8">
        <v>139077</v>
      </c>
      <c r="I24" s="8">
        <v>146854</v>
      </c>
      <c r="J24" s="8">
        <v>140491</v>
      </c>
      <c r="K24" s="4">
        <v>0.37036637578175979</v>
      </c>
      <c r="L24" s="4">
        <v>0.63540473232666383</v>
      </c>
      <c r="M24" s="4">
        <v>0.60137954282626516</v>
      </c>
      <c r="N24" s="4">
        <v>0.700813166604495</v>
      </c>
      <c r="O24" s="4">
        <v>0.82295183263648908</v>
      </c>
      <c r="P24" s="8">
        <v>21018</v>
      </c>
      <c r="Q24" s="8">
        <v>24657</v>
      </c>
      <c r="R24" s="8">
        <v>5689</v>
      </c>
      <c r="S24" s="8">
        <v>66160</v>
      </c>
      <c r="T24" s="8">
        <v>24617</v>
      </c>
    </row>
    <row r="25" spans="1:20" x14ac:dyDescent="0.25">
      <c r="A25" s="9">
        <v>2026</v>
      </c>
      <c r="B25" s="9" t="s">
        <v>16</v>
      </c>
      <c r="C25">
        <v>8333</v>
      </c>
      <c r="D25">
        <v>2662</v>
      </c>
      <c r="E25">
        <v>1088</v>
      </c>
      <c r="F25" s="11">
        <v>149480</v>
      </c>
      <c r="G25" s="11">
        <v>143083</v>
      </c>
      <c r="H25" s="8">
        <v>125038</v>
      </c>
      <c r="I25" s="8">
        <v>151500</v>
      </c>
      <c r="J25" s="8">
        <v>152712</v>
      </c>
      <c r="K25" s="4">
        <v>0.45066398398003404</v>
      </c>
      <c r="L25" s="4">
        <v>0.5475041569268404</v>
      </c>
      <c r="M25" s="4">
        <v>0.70894520555933027</v>
      </c>
      <c r="N25" s="4">
        <v>0.78983972611526332</v>
      </c>
      <c r="O25" s="4">
        <v>0.97412166454834292</v>
      </c>
      <c r="P25" s="8">
        <v>20974</v>
      </c>
      <c r="Q25" s="8">
        <v>28219</v>
      </c>
      <c r="R25" s="8">
        <v>42950</v>
      </c>
      <c r="S25" s="8">
        <v>31179</v>
      </c>
      <c r="T25" s="8">
        <v>19761</v>
      </c>
    </row>
    <row r="26" spans="1:20" x14ac:dyDescent="0.25">
      <c r="A26" s="9">
        <v>2027</v>
      </c>
      <c r="B26" s="9" t="s">
        <v>5</v>
      </c>
      <c r="C26">
        <v>7857</v>
      </c>
      <c r="D26">
        <v>2685</v>
      </c>
      <c r="E26">
        <v>1322</v>
      </c>
      <c r="F26" s="11">
        <v>71205</v>
      </c>
      <c r="G26" s="11">
        <v>80800</v>
      </c>
      <c r="H26" s="8">
        <v>20099</v>
      </c>
      <c r="I26" s="8">
        <v>19493</v>
      </c>
      <c r="J26" s="8">
        <v>41208</v>
      </c>
      <c r="K26" s="4">
        <v>0.49204629941612177</v>
      </c>
      <c r="L26" s="4">
        <v>0.64127205665843157</v>
      </c>
      <c r="M26" s="4">
        <v>0.66943531079217877</v>
      </c>
      <c r="N26" s="4">
        <v>0.69436454347003207</v>
      </c>
      <c r="O26" s="4">
        <v>0.76186841078207479</v>
      </c>
      <c r="P26" s="8">
        <v>9316</v>
      </c>
      <c r="Q26" s="8">
        <v>16820</v>
      </c>
      <c r="R26" s="8">
        <v>28427</v>
      </c>
      <c r="S26" s="8">
        <v>8838</v>
      </c>
      <c r="T26" s="8">
        <v>17399</v>
      </c>
    </row>
    <row r="27" spans="1:20" x14ac:dyDescent="0.25">
      <c r="A27" s="9">
        <v>2027</v>
      </c>
      <c r="B27" s="9" t="s">
        <v>6</v>
      </c>
      <c r="C27">
        <v>7337</v>
      </c>
      <c r="D27">
        <v>2342</v>
      </c>
      <c r="E27">
        <v>1840</v>
      </c>
      <c r="F27" s="11">
        <v>65650</v>
      </c>
      <c r="G27" s="11">
        <v>103727</v>
      </c>
      <c r="H27" s="8">
        <v>14443</v>
      </c>
      <c r="I27" s="8">
        <v>34542</v>
      </c>
      <c r="J27" s="8">
        <v>54742</v>
      </c>
      <c r="K27" s="4">
        <v>0.50282904188101762</v>
      </c>
      <c r="L27" s="4">
        <v>0.5946664249983169</v>
      </c>
      <c r="M27" s="4">
        <v>0.52964331469592951</v>
      </c>
      <c r="N27" s="4">
        <v>0.78063237488354953</v>
      </c>
      <c r="O27" s="4">
        <v>0.87380099781703535</v>
      </c>
      <c r="P27" s="8">
        <v>20987</v>
      </c>
      <c r="Q27" s="8">
        <v>11578</v>
      </c>
      <c r="R27" s="8">
        <v>29395</v>
      </c>
      <c r="S27" s="8">
        <v>21181</v>
      </c>
      <c r="T27" s="8">
        <v>20586</v>
      </c>
    </row>
    <row r="28" spans="1:20" x14ac:dyDescent="0.25">
      <c r="A28" s="9">
        <v>2027</v>
      </c>
      <c r="B28" s="9" t="s">
        <v>7</v>
      </c>
      <c r="C28">
        <v>8030</v>
      </c>
      <c r="D28">
        <v>2074</v>
      </c>
      <c r="E28">
        <v>1218</v>
      </c>
      <c r="F28" s="11">
        <v>72619</v>
      </c>
      <c r="G28" s="11">
        <v>110797</v>
      </c>
      <c r="H28" s="8">
        <v>9494</v>
      </c>
      <c r="I28" s="8">
        <v>29896</v>
      </c>
      <c r="J28" s="8">
        <v>71407</v>
      </c>
      <c r="K28" s="4">
        <v>0.51163213740311742</v>
      </c>
      <c r="L28" s="4">
        <v>0.61589481225914222</v>
      </c>
      <c r="M28" s="4">
        <v>0.6625596910988254</v>
      </c>
      <c r="N28" s="4">
        <v>0.65490538115533581</v>
      </c>
      <c r="O28" s="4">
        <v>0.97882369872678976</v>
      </c>
      <c r="P28" s="8">
        <v>9395</v>
      </c>
      <c r="Q28" s="8">
        <v>17685</v>
      </c>
      <c r="R28" s="8">
        <v>2931</v>
      </c>
      <c r="S28" s="8">
        <v>28177</v>
      </c>
      <c r="T28" s="8">
        <v>52609</v>
      </c>
    </row>
    <row r="29" spans="1:20" x14ac:dyDescent="0.25">
      <c r="A29" s="9">
        <v>2027</v>
      </c>
      <c r="B29" s="9" t="s">
        <v>8</v>
      </c>
      <c r="C29">
        <v>8954</v>
      </c>
      <c r="D29">
        <v>2747</v>
      </c>
      <c r="E29">
        <v>1909</v>
      </c>
      <c r="F29" s="11">
        <v>82012</v>
      </c>
      <c r="G29" s="11">
        <v>97162</v>
      </c>
      <c r="H29" s="8">
        <v>34845</v>
      </c>
      <c r="I29" s="8">
        <v>20402</v>
      </c>
      <c r="J29" s="8">
        <v>41915</v>
      </c>
      <c r="K29" s="4">
        <v>0.52388368787130135</v>
      </c>
      <c r="L29" s="4">
        <v>0.6398158332523779</v>
      </c>
      <c r="M29" s="4">
        <v>0.70730957082972823</v>
      </c>
      <c r="N29" s="4">
        <v>0.78990405375193495</v>
      </c>
      <c r="O29" s="4">
        <v>0.9508139037058233</v>
      </c>
      <c r="P29" s="8">
        <v>1969</v>
      </c>
      <c r="Q29" s="8">
        <v>42925</v>
      </c>
      <c r="R29" s="8">
        <v>26597</v>
      </c>
      <c r="S29" s="8">
        <v>4946</v>
      </c>
      <c r="T29" s="8">
        <v>20725</v>
      </c>
    </row>
    <row r="30" spans="1:20" x14ac:dyDescent="0.25">
      <c r="A30" s="9">
        <v>2027</v>
      </c>
      <c r="B30" s="9" t="s">
        <v>9</v>
      </c>
      <c r="C30">
        <v>8319</v>
      </c>
      <c r="D30">
        <v>3055</v>
      </c>
      <c r="E30">
        <v>1437</v>
      </c>
      <c r="F30" s="11">
        <v>76760</v>
      </c>
      <c r="G30" s="11">
        <v>72215</v>
      </c>
      <c r="H30" s="8">
        <v>12221</v>
      </c>
      <c r="I30" s="8">
        <v>15655</v>
      </c>
      <c r="J30" s="8">
        <v>44339</v>
      </c>
      <c r="K30" s="4">
        <v>0.35760171787824602</v>
      </c>
      <c r="L30" s="4">
        <v>0.58984953514619132</v>
      </c>
      <c r="M30" s="4">
        <v>0.68748429348505646</v>
      </c>
      <c r="N30" s="4">
        <v>0.73735047872146475</v>
      </c>
      <c r="O30" s="4">
        <v>0.86971952487583448</v>
      </c>
      <c r="P30" s="8">
        <v>17372</v>
      </c>
      <c r="Q30" s="8">
        <v>2508</v>
      </c>
      <c r="R30" s="8">
        <v>8337</v>
      </c>
      <c r="S30" s="8">
        <v>18221</v>
      </c>
      <c r="T30" s="8">
        <v>25777</v>
      </c>
    </row>
    <row r="31" spans="1:20" x14ac:dyDescent="0.25">
      <c r="A31" s="9">
        <v>2027</v>
      </c>
      <c r="B31" s="9" t="s">
        <v>10</v>
      </c>
      <c r="C31">
        <v>6932</v>
      </c>
      <c r="D31">
        <v>1996</v>
      </c>
      <c r="E31">
        <v>1331</v>
      </c>
      <c r="F31" s="11">
        <v>64135</v>
      </c>
      <c r="G31" s="11">
        <v>53227</v>
      </c>
      <c r="H31" s="8">
        <v>12221</v>
      </c>
      <c r="I31" s="8">
        <v>17372</v>
      </c>
      <c r="J31" s="8">
        <v>23634</v>
      </c>
      <c r="K31" s="4">
        <v>0.48589695106791619</v>
      </c>
      <c r="L31" s="4">
        <v>0.59958427939943848</v>
      </c>
      <c r="M31" s="4">
        <v>0.70505922689945688</v>
      </c>
      <c r="N31" s="4">
        <v>0.76623272283356214</v>
      </c>
      <c r="O31" s="4">
        <v>0.9684621042507161</v>
      </c>
      <c r="P31" s="8">
        <v>5840</v>
      </c>
      <c r="Q31" s="8">
        <v>12099</v>
      </c>
      <c r="R31" s="8">
        <v>7047</v>
      </c>
      <c r="S31" s="8">
        <v>23525</v>
      </c>
      <c r="T31" s="8">
        <v>4716</v>
      </c>
    </row>
    <row r="32" spans="1:20" x14ac:dyDescent="0.25">
      <c r="A32" s="9">
        <v>2027</v>
      </c>
      <c r="B32" s="9" t="s">
        <v>11</v>
      </c>
      <c r="C32">
        <v>6817</v>
      </c>
      <c r="D32">
        <v>2171</v>
      </c>
      <c r="E32">
        <v>1169</v>
      </c>
      <c r="F32" s="11">
        <v>60802</v>
      </c>
      <c r="G32" s="11">
        <v>53227</v>
      </c>
      <c r="H32" s="8">
        <v>13736</v>
      </c>
      <c r="I32" s="8">
        <v>13332</v>
      </c>
      <c r="J32" s="8">
        <v>26159</v>
      </c>
      <c r="K32" s="4">
        <v>0.44687205317914225</v>
      </c>
      <c r="L32" s="4">
        <v>0.51829589228887218</v>
      </c>
      <c r="M32" s="4">
        <v>0.61225457261952454</v>
      </c>
      <c r="N32" s="4">
        <v>0.7545636245228583</v>
      </c>
      <c r="O32" s="4">
        <v>0.91926118467050777</v>
      </c>
      <c r="P32" s="8">
        <v>11484</v>
      </c>
      <c r="Q32" s="8">
        <v>11254</v>
      </c>
      <c r="R32" s="8">
        <v>21591</v>
      </c>
      <c r="S32" s="8">
        <v>1937</v>
      </c>
      <c r="T32" s="8">
        <v>6961</v>
      </c>
    </row>
    <row r="33" spans="1:20" x14ac:dyDescent="0.25">
      <c r="A33" s="9">
        <v>2027</v>
      </c>
      <c r="B33" s="9" t="s">
        <v>12</v>
      </c>
      <c r="C33">
        <v>7741</v>
      </c>
      <c r="D33">
        <v>1691</v>
      </c>
      <c r="E33">
        <v>1560</v>
      </c>
      <c r="F33" s="11">
        <v>68680</v>
      </c>
      <c r="G33" s="11">
        <v>72215</v>
      </c>
      <c r="H33" s="8">
        <v>24745</v>
      </c>
      <c r="I33" s="8">
        <v>13736</v>
      </c>
      <c r="J33" s="8">
        <v>33734</v>
      </c>
      <c r="K33" s="4">
        <v>0.52681674625979502</v>
      </c>
      <c r="L33" s="4">
        <v>0.59065453393727085</v>
      </c>
      <c r="M33" s="4">
        <v>0.61835026604507792</v>
      </c>
      <c r="N33" s="4">
        <v>0.79517715823537738</v>
      </c>
      <c r="O33" s="4">
        <v>0.86920382191454437</v>
      </c>
      <c r="P33" s="8">
        <v>20536</v>
      </c>
      <c r="Q33" s="8">
        <v>13448</v>
      </c>
      <c r="R33" s="8">
        <v>20409</v>
      </c>
      <c r="S33" s="8">
        <v>1340</v>
      </c>
      <c r="T33" s="8">
        <v>16482</v>
      </c>
    </row>
    <row r="34" spans="1:20" x14ac:dyDescent="0.25">
      <c r="A34" s="9">
        <v>2027</v>
      </c>
      <c r="B34" s="9" t="s">
        <v>13</v>
      </c>
      <c r="C34">
        <v>9474</v>
      </c>
      <c r="D34">
        <v>2078</v>
      </c>
      <c r="E34">
        <v>1996</v>
      </c>
      <c r="F34" s="11">
        <v>84335</v>
      </c>
      <c r="G34" s="11">
        <v>97162</v>
      </c>
      <c r="H34" s="8">
        <v>9393</v>
      </c>
      <c r="I34" s="8">
        <v>24745</v>
      </c>
      <c r="J34" s="8">
        <v>63024</v>
      </c>
      <c r="K34" s="4">
        <v>0.44899145758487224</v>
      </c>
      <c r="L34" s="4">
        <v>0.63187202445405166</v>
      </c>
      <c r="M34" s="4">
        <v>0.62214958497275641</v>
      </c>
      <c r="N34" s="4">
        <v>0.68760999888966912</v>
      </c>
      <c r="O34" s="4">
        <v>0.98663310741237265</v>
      </c>
      <c r="P34" s="8">
        <v>18401</v>
      </c>
      <c r="Q34" s="8">
        <v>13346</v>
      </c>
      <c r="R34" s="8">
        <v>18684</v>
      </c>
      <c r="S34" s="8">
        <v>3613</v>
      </c>
      <c r="T34" s="8">
        <v>43118</v>
      </c>
    </row>
    <row r="35" spans="1:20" x14ac:dyDescent="0.25">
      <c r="A35" s="9">
        <v>2027</v>
      </c>
      <c r="B35" s="9" t="s">
        <v>14</v>
      </c>
      <c r="C35">
        <v>10168</v>
      </c>
      <c r="D35">
        <v>2904</v>
      </c>
      <c r="E35">
        <v>1367</v>
      </c>
      <c r="F35" s="11">
        <v>93425</v>
      </c>
      <c r="G35" s="11">
        <v>110797</v>
      </c>
      <c r="H35" s="8">
        <v>17069</v>
      </c>
      <c r="I35" s="8">
        <v>30906</v>
      </c>
      <c r="J35" s="8">
        <v>62822</v>
      </c>
      <c r="K35" s="4">
        <v>0.43960231228754654</v>
      </c>
      <c r="L35" s="4">
        <v>0.54856254351630129</v>
      </c>
      <c r="M35" s="4">
        <v>0.65316625492290614</v>
      </c>
      <c r="N35" s="4">
        <v>0.59260764616552253</v>
      </c>
      <c r="O35" s="4">
        <v>0.91133116845671658</v>
      </c>
      <c r="P35" s="8">
        <v>24081</v>
      </c>
      <c r="Q35" s="8">
        <v>24918</v>
      </c>
      <c r="R35" s="8">
        <v>14087</v>
      </c>
      <c r="S35" s="8">
        <v>24120</v>
      </c>
      <c r="T35" s="8">
        <v>23591</v>
      </c>
    </row>
    <row r="36" spans="1:20" x14ac:dyDescent="0.25">
      <c r="A36" s="9">
        <v>2027</v>
      </c>
      <c r="B36" s="9" t="s">
        <v>15</v>
      </c>
      <c r="C36">
        <v>9705</v>
      </c>
      <c r="D36">
        <v>3319</v>
      </c>
      <c r="E36">
        <v>2213</v>
      </c>
      <c r="F36" s="11">
        <v>88375</v>
      </c>
      <c r="G36" s="11">
        <v>103727</v>
      </c>
      <c r="H36" s="8">
        <v>12423</v>
      </c>
      <c r="I36" s="8">
        <v>35754</v>
      </c>
      <c r="J36" s="8">
        <v>55550</v>
      </c>
      <c r="K36" s="4">
        <v>0.42965251473245047</v>
      </c>
      <c r="L36" s="4">
        <v>0.58469659538446006</v>
      </c>
      <c r="M36" s="4">
        <v>0.7003819043394347</v>
      </c>
      <c r="N36" s="4">
        <v>0.68348002988147705</v>
      </c>
      <c r="O36" s="4">
        <v>0.88089448326494457</v>
      </c>
      <c r="P36" s="8">
        <v>12263</v>
      </c>
      <c r="Q36" s="8">
        <v>21173</v>
      </c>
      <c r="R36" s="8">
        <v>16314</v>
      </c>
      <c r="S36" s="8">
        <v>28811</v>
      </c>
      <c r="T36" s="8">
        <v>25166</v>
      </c>
    </row>
    <row r="37" spans="1:20" x14ac:dyDescent="0.25">
      <c r="A37" s="9">
        <v>2027</v>
      </c>
      <c r="B37" s="9" t="s">
        <v>16</v>
      </c>
      <c r="C37">
        <v>8666</v>
      </c>
      <c r="D37">
        <v>2863</v>
      </c>
      <c r="E37">
        <v>1990</v>
      </c>
      <c r="F37" s="11">
        <v>77265</v>
      </c>
      <c r="G37" s="11">
        <v>80800</v>
      </c>
      <c r="H37" s="8">
        <v>17675</v>
      </c>
      <c r="I37" s="8">
        <v>19089</v>
      </c>
      <c r="J37" s="8">
        <v>44036</v>
      </c>
      <c r="K37" s="4">
        <v>0.48744512952076946</v>
      </c>
      <c r="L37" s="4">
        <v>0.59946807249482148</v>
      </c>
      <c r="M37" s="4">
        <v>0.70900368522903168</v>
      </c>
      <c r="N37" s="4">
        <v>0.69443670278143854</v>
      </c>
      <c r="O37" s="4">
        <v>0.93114667588065281</v>
      </c>
      <c r="P37" s="8">
        <v>17889</v>
      </c>
      <c r="Q37" s="8">
        <v>25063</v>
      </c>
      <c r="R37" s="8">
        <v>3809</v>
      </c>
      <c r="S37" s="8">
        <v>24369</v>
      </c>
      <c r="T37" s="8">
        <v>9670</v>
      </c>
    </row>
    <row r="38" spans="1:20" x14ac:dyDescent="0.25">
      <c r="A38" s="9">
        <v>2028</v>
      </c>
      <c r="B38" s="9" t="s">
        <v>5</v>
      </c>
      <c r="C38">
        <v>7800</v>
      </c>
      <c r="D38">
        <v>1989</v>
      </c>
      <c r="E38">
        <v>1911</v>
      </c>
      <c r="F38" s="11">
        <v>52520</v>
      </c>
      <c r="G38" s="11">
        <v>61812</v>
      </c>
      <c r="H38" s="8">
        <v>10807</v>
      </c>
      <c r="I38" s="8">
        <v>11211</v>
      </c>
      <c r="J38" s="8">
        <v>39794</v>
      </c>
      <c r="K38" s="4">
        <v>0.4638170125251897</v>
      </c>
      <c r="L38" s="4">
        <v>0.63545789566275601</v>
      </c>
      <c r="M38" s="4">
        <v>0.7189482629743521</v>
      </c>
      <c r="N38" s="4">
        <v>0.79693918855670232</v>
      </c>
      <c r="O38" s="4">
        <v>0.89850365153926237</v>
      </c>
      <c r="P38" s="8">
        <v>26401</v>
      </c>
      <c r="Q38" s="8">
        <v>7879</v>
      </c>
      <c r="R38" s="8">
        <v>10018</v>
      </c>
      <c r="S38" s="8">
        <v>7247</v>
      </c>
      <c r="T38" s="8">
        <v>10267</v>
      </c>
    </row>
    <row r="39" spans="1:20" x14ac:dyDescent="0.25">
      <c r="A39" s="9">
        <v>2028</v>
      </c>
      <c r="B39" s="9" t="s">
        <v>6</v>
      </c>
      <c r="C39">
        <v>10014</v>
      </c>
      <c r="D39">
        <v>2812</v>
      </c>
      <c r="E39">
        <v>2596</v>
      </c>
      <c r="F39" s="11">
        <v>67670</v>
      </c>
      <c r="G39" s="11">
        <v>82315</v>
      </c>
      <c r="H39" s="8">
        <v>11211</v>
      </c>
      <c r="I39" s="8">
        <v>23937</v>
      </c>
      <c r="J39" s="8">
        <v>47167</v>
      </c>
      <c r="K39" s="4">
        <v>0.4386401426607639</v>
      </c>
      <c r="L39" s="4">
        <v>0.63391779166338924</v>
      </c>
      <c r="M39" s="4">
        <v>0.5489205049774587</v>
      </c>
      <c r="N39" s="4">
        <v>0.71699044367102782</v>
      </c>
      <c r="O39" s="4">
        <v>0.95285599511691843</v>
      </c>
      <c r="P39" s="8">
        <v>6164</v>
      </c>
      <c r="Q39" s="8">
        <v>33833</v>
      </c>
      <c r="R39" s="8">
        <v>430</v>
      </c>
      <c r="S39" s="8">
        <v>25719</v>
      </c>
      <c r="T39" s="8">
        <v>16169</v>
      </c>
    </row>
    <row r="40" spans="1:20" x14ac:dyDescent="0.25">
      <c r="A40" s="9">
        <v>2028</v>
      </c>
      <c r="B40" s="9" t="s">
        <v>7</v>
      </c>
      <c r="C40">
        <v>10696</v>
      </c>
      <c r="D40">
        <v>2225</v>
      </c>
      <c r="E40">
        <v>2053</v>
      </c>
      <c r="F40" s="11">
        <v>85850</v>
      </c>
      <c r="G40" s="11">
        <v>85951</v>
      </c>
      <c r="H40" s="8">
        <v>19998</v>
      </c>
      <c r="I40" s="8">
        <v>9797</v>
      </c>
      <c r="J40" s="8">
        <v>56156</v>
      </c>
      <c r="K40" s="4">
        <v>0.48598570854494394</v>
      </c>
      <c r="L40" s="4">
        <v>0.62576233768238687</v>
      </c>
      <c r="M40" s="4">
        <v>0.62477966367769566</v>
      </c>
      <c r="N40" s="4">
        <v>0.76891545474363465</v>
      </c>
      <c r="O40" s="4">
        <v>0.92108552659361131</v>
      </c>
      <c r="P40" s="8">
        <v>28834</v>
      </c>
      <c r="Q40" s="8">
        <v>18163</v>
      </c>
      <c r="R40" s="8">
        <v>12269</v>
      </c>
      <c r="S40" s="8">
        <v>25853</v>
      </c>
      <c r="T40" s="8">
        <v>832</v>
      </c>
    </row>
    <row r="41" spans="1:20" x14ac:dyDescent="0.25">
      <c r="A41" s="9">
        <v>2028</v>
      </c>
      <c r="B41" s="9" t="s">
        <v>8</v>
      </c>
      <c r="C41">
        <v>9380</v>
      </c>
      <c r="D41">
        <v>2536</v>
      </c>
      <c r="E41">
        <v>2248</v>
      </c>
      <c r="F41" s="11">
        <v>104030</v>
      </c>
      <c r="G41" s="11">
        <v>76255</v>
      </c>
      <c r="H41" s="8">
        <v>16261</v>
      </c>
      <c r="I41" s="8">
        <v>19594</v>
      </c>
      <c r="J41" s="8">
        <v>40400</v>
      </c>
      <c r="K41" s="4">
        <v>0.47911380820545801</v>
      </c>
      <c r="L41" s="4">
        <v>0.55091735445427192</v>
      </c>
      <c r="M41" s="4">
        <v>0.68579661463291175</v>
      </c>
      <c r="N41" s="4">
        <v>0.64831234011596106</v>
      </c>
      <c r="O41" s="4">
        <v>0.88713425426887516</v>
      </c>
      <c r="P41" s="8">
        <v>29157</v>
      </c>
      <c r="Q41" s="8">
        <v>21974</v>
      </c>
      <c r="R41" s="8">
        <v>4391</v>
      </c>
      <c r="S41" s="8">
        <v>17598</v>
      </c>
      <c r="T41" s="8">
        <v>3135</v>
      </c>
    </row>
    <row r="42" spans="1:20" x14ac:dyDescent="0.25">
      <c r="A42" s="9">
        <v>2028</v>
      </c>
      <c r="B42" s="9" t="s">
        <v>9</v>
      </c>
      <c r="C42">
        <v>6972</v>
      </c>
      <c r="D42">
        <v>2635</v>
      </c>
      <c r="E42">
        <v>1548</v>
      </c>
      <c r="F42" s="11">
        <v>108575</v>
      </c>
      <c r="G42" s="11">
        <v>60398</v>
      </c>
      <c r="H42" s="8">
        <v>18786</v>
      </c>
      <c r="I42" s="8">
        <v>11716</v>
      </c>
      <c r="J42" s="8">
        <v>29896</v>
      </c>
      <c r="K42" s="4">
        <v>0.52255984841125258</v>
      </c>
      <c r="L42" s="4">
        <v>0.47240301335993584</v>
      </c>
      <c r="M42" s="4">
        <v>0.5862776192321234</v>
      </c>
      <c r="N42" s="4">
        <v>0.53127110435397373</v>
      </c>
      <c r="O42" s="4">
        <v>0.78519381102272512</v>
      </c>
      <c r="P42" s="8">
        <v>16516</v>
      </c>
      <c r="Q42" s="8">
        <v>9092</v>
      </c>
      <c r="R42" s="8">
        <v>21134</v>
      </c>
      <c r="S42" s="8">
        <v>11037</v>
      </c>
      <c r="T42" s="8">
        <v>2619</v>
      </c>
    </row>
    <row r="43" spans="1:20" x14ac:dyDescent="0.25">
      <c r="A43" s="9">
        <v>2028</v>
      </c>
      <c r="B43" s="9" t="s">
        <v>10</v>
      </c>
      <c r="C43">
        <v>5138</v>
      </c>
      <c r="D43">
        <v>1837</v>
      </c>
      <c r="E43">
        <v>989</v>
      </c>
      <c r="F43" s="11">
        <v>98980</v>
      </c>
      <c r="G43" s="11">
        <v>47470</v>
      </c>
      <c r="H43" s="8">
        <v>15251</v>
      </c>
      <c r="I43" s="8">
        <v>8686</v>
      </c>
      <c r="J43" s="8">
        <v>23533</v>
      </c>
      <c r="K43" s="4">
        <v>0.41717158614225058</v>
      </c>
      <c r="L43" s="4">
        <v>0.62779535114342921</v>
      </c>
      <c r="M43" s="4">
        <v>0.65883448866081051</v>
      </c>
      <c r="N43" s="4">
        <v>0.69065411352348582</v>
      </c>
      <c r="O43" s="4">
        <v>0.83039591927086942</v>
      </c>
      <c r="P43" s="8">
        <v>2890</v>
      </c>
      <c r="Q43" s="8">
        <v>15378</v>
      </c>
      <c r="R43" s="8">
        <v>1716</v>
      </c>
      <c r="S43" s="8">
        <v>25909</v>
      </c>
      <c r="T43" s="8">
        <v>1577</v>
      </c>
    </row>
    <row r="44" spans="1:20" x14ac:dyDescent="0.25">
      <c r="A44" s="9">
        <v>2028</v>
      </c>
      <c r="B44" s="9" t="s">
        <v>11</v>
      </c>
      <c r="C44">
        <v>5138</v>
      </c>
      <c r="D44">
        <v>1443</v>
      </c>
      <c r="E44">
        <v>1280</v>
      </c>
      <c r="F44" s="11">
        <v>81810</v>
      </c>
      <c r="G44" s="11">
        <v>55045</v>
      </c>
      <c r="H44" s="8">
        <v>5959</v>
      </c>
      <c r="I44" s="8">
        <v>22725</v>
      </c>
      <c r="J44" s="8">
        <v>26361</v>
      </c>
      <c r="K44" s="4">
        <v>0.46369008369596476</v>
      </c>
      <c r="L44" s="4">
        <v>0.48992773179768967</v>
      </c>
      <c r="M44" s="4">
        <v>0.71379741657761575</v>
      </c>
      <c r="N44" s="4">
        <v>0.64813802966953549</v>
      </c>
      <c r="O44" s="4">
        <v>0.86611843767798136</v>
      </c>
      <c r="P44" s="8">
        <v>8543</v>
      </c>
      <c r="Q44" s="8">
        <v>10265</v>
      </c>
      <c r="R44" s="8">
        <v>4432</v>
      </c>
      <c r="S44" s="8">
        <v>19662</v>
      </c>
      <c r="T44" s="8">
        <v>12143</v>
      </c>
    </row>
    <row r="45" spans="1:20" x14ac:dyDescent="0.25">
      <c r="A45" s="9">
        <v>2028</v>
      </c>
      <c r="B45" s="9" t="s">
        <v>12</v>
      </c>
      <c r="C45">
        <v>6972</v>
      </c>
      <c r="D45">
        <v>1658</v>
      </c>
      <c r="E45">
        <v>1201</v>
      </c>
      <c r="F45" s="11">
        <v>64640</v>
      </c>
      <c r="G45" s="11">
        <v>99990</v>
      </c>
      <c r="H45" s="8">
        <v>15251</v>
      </c>
      <c r="I45" s="8">
        <v>29189</v>
      </c>
      <c r="J45" s="8">
        <v>55550</v>
      </c>
      <c r="K45" s="4">
        <v>0.32428332408262484</v>
      </c>
      <c r="L45" s="4">
        <v>0.55655925849705656</v>
      </c>
      <c r="M45" s="4">
        <v>0.6612277079286043</v>
      </c>
      <c r="N45" s="4">
        <v>0.74637884187139669</v>
      </c>
      <c r="O45" s="4">
        <v>0.97889445912712847</v>
      </c>
      <c r="P45" s="8">
        <v>739</v>
      </c>
      <c r="Q45" s="8">
        <v>13000</v>
      </c>
      <c r="R45" s="8">
        <v>22965</v>
      </c>
      <c r="S45" s="8">
        <v>25590</v>
      </c>
      <c r="T45" s="8">
        <v>37696</v>
      </c>
    </row>
    <row r="46" spans="1:20" x14ac:dyDescent="0.25">
      <c r="A46" s="9">
        <v>2028</v>
      </c>
      <c r="B46" s="9" t="s">
        <v>13</v>
      </c>
      <c r="C46">
        <v>9380</v>
      </c>
      <c r="D46">
        <v>2719</v>
      </c>
      <c r="E46">
        <v>1221</v>
      </c>
      <c r="F46" s="11">
        <v>50500</v>
      </c>
      <c r="G46" s="11">
        <v>114635</v>
      </c>
      <c r="H46" s="8">
        <v>28886</v>
      </c>
      <c r="I46" s="8">
        <v>15655</v>
      </c>
      <c r="J46" s="8">
        <v>70094</v>
      </c>
      <c r="K46" s="4">
        <v>0.44367790582237832</v>
      </c>
      <c r="L46" s="4">
        <v>0.59948664617470793</v>
      </c>
      <c r="M46" s="4">
        <v>0.66954270733938237</v>
      </c>
      <c r="N46" s="4">
        <v>0.5756178864959457</v>
      </c>
      <c r="O46" s="4">
        <v>0.92460101167275999</v>
      </c>
      <c r="P46" s="8">
        <v>19918</v>
      </c>
      <c r="Q46" s="8">
        <v>28334</v>
      </c>
      <c r="R46" s="8">
        <v>18626</v>
      </c>
      <c r="S46" s="8">
        <v>24666</v>
      </c>
      <c r="T46" s="8">
        <v>23091</v>
      </c>
    </row>
    <row r="47" spans="1:20" x14ac:dyDescent="0.25">
      <c r="A47" s="9">
        <v>2028</v>
      </c>
      <c r="B47" s="9" t="s">
        <v>14</v>
      </c>
      <c r="C47">
        <v>10696</v>
      </c>
      <c r="D47">
        <v>2823</v>
      </c>
      <c r="E47">
        <v>1455</v>
      </c>
      <c r="F47" s="11">
        <v>62620</v>
      </c>
      <c r="G47" s="11">
        <v>109080</v>
      </c>
      <c r="H47" s="8">
        <v>36663</v>
      </c>
      <c r="I47" s="8">
        <v>16261</v>
      </c>
      <c r="J47" s="8">
        <v>56156</v>
      </c>
      <c r="K47" s="4">
        <v>0.51533820404913777</v>
      </c>
      <c r="L47" s="4">
        <v>0.51540423949011982</v>
      </c>
      <c r="M47" s="4">
        <v>0.58012548151775944</v>
      </c>
      <c r="N47" s="4">
        <v>0.72848288041519682</v>
      </c>
      <c r="O47" s="4">
        <v>0.87943213894516825</v>
      </c>
      <c r="P47" s="8">
        <v>16924</v>
      </c>
      <c r="Q47" s="8">
        <v>21208</v>
      </c>
      <c r="R47" s="8">
        <v>36484</v>
      </c>
      <c r="S47" s="8">
        <v>4941</v>
      </c>
      <c r="T47" s="8">
        <v>29523</v>
      </c>
    </row>
    <row r="48" spans="1:20" x14ac:dyDescent="0.25">
      <c r="A48" s="9">
        <v>2028</v>
      </c>
      <c r="B48" s="9" t="s">
        <v>15</v>
      </c>
      <c r="C48">
        <v>10014</v>
      </c>
      <c r="D48">
        <v>2604</v>
      </c>
      <c r="E48">
        <v>2403</v>
      </c>
      <c r="F48" s="11">
        <v>80800</v>
      </c>
      <c r="G48" s="11">
        <v>96455</v>
      </c>
      <c r="H48" s="8">
        <v>32623</v>
      </c>
      <c r="I48" s="8">
        <v>18584</v>
      </c>
      <c r="J48" s="8">
        <v>45248</v>
      </c>
      <c r="K48" s="4">
        <v>0.45592463238089942</v>
      </c>
      <c r="L48" s="4">
        <v>0.5530456964046162</v>
      </c>
      <c r="M48" s="4">
        <v>0.71539926232427475</v>
      </c>
      <c r="N48" s="4">
        <v>0.69018529264958572</v>
      </c>
      <c r="O48" s="4">
        <v>0.96598967145525716</v>
      </c>
      <c r="P48" s="8">
        <v>13050</v>
      </c>
      <c r="Q48" s="8">
        <v>36307</v>
      </c>
      <c r="R48" s="8">
        <v>1130</v>
      </c>
      <c r="S48" s="8">
        <v>28182</v>
      </c>
      <c r="T48" s="8">
        <v>17786</v>
      </c>
    </row>
    <row r="49" spans="1:20" x14ac:dyDescent="0.25">
      <c r="A49" s="9">
        <v>2028</v>
      </c>
      <c r="B49" s="9" t="s">
        <v>16</v>
      </c>
      <c r="C49">
        <v>7800</v>
      </c>
      <c r="D49">
        <v>1819</v>
      </c>
      <c r="E49">
        <v>1613</v>
      </c>
      <c r="F49" s="11">
        <v>95950</v>
      </c>
      <c r="G49" s="11">
        <v>93930</v>
      </c>
      <c r="H49" s="8">
        <v>12120</v>
      </c>
      <c r="I49" s="8">
        <v>32926</v>
      </c>
      <c r="J49" s="8">
        <v>48884</v>
      </c>
      <c r="K49" s="4">
        <v>0.51859808696614174</v>
      </c>
      <c r="L49" s="4">
        <v>0.42171165649088738</v>
      </c>
      <c r="M49" s="4">
        <v>0.66941487974430369</v>
      </c>
      <c r="N49" s="4">
        <v>0.69725763004546526</v>
      </c>
      <c r="O49" s="4">
        <v>0.82314357412755723</v>
      </c>
      <c r="P49" s="8">
        <v>7666</v>
      </c>
      <c r="Q49" s="8">
        <v>33604</v>
      </c>
      <c r="R49" s="8">
        <v>29207</v>
      </c>
      <c r="S49" s="8">
        <v>9101</v>
      </c>
      <c r="T49" s="8">
        <v>14352</v>
      </c>
    </row>
  </sheetData>
  <phoneticPr fontId="3"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C9729-B6E8-446C-B304-C1C7A251C912}">
  <dimension ref="A1"/>
  <sheetViews>
    <sheetView workbookViewId="0">
      <selection activeCell="F29" sqref="F29"/>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DASHBOARD TOP3</vt:lpstr>
      <vt:lpstr>Visitors and Buyers</vt:lpstr>
      <vt:lpstr>Sales Funnel</vt:lpstr>
      <vt:lpstr>Roadmap</vt:lpstr>
      <vt:lpstr>Sales Volume</vt:lpstr>
      <vt:lpstr>Sales Volume V2</vt:lpstr>
      <vt:lpstr>DASHBOARD SV</vt:lpstr>
      <vt:lpstr>Processing</vt:lpstr>
      <vt:lpstr>Control</vt:lpstr>
      <vt:lpstr>Data</vt:lpstr>
      <vt:lpstr>Resources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Dashboard Presentation</dc:creator>
  <cp:lastModifiedBy>don10627@hotmail.com</cp:lastModifiedBy>
  <dcterms:created xsi:type="dcterms:W3CDTF">2025-05-23T14:28:50Z</dcterms:created>
  <dcterms:modified xsi:type="dcterms:W3CDTF">2025-08-07T22:07:30Z</dcterms:modified>
</cp:coreProperties>
</file>