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Data Analysis with Excel\Project\IPL Data Analysis\"/>
    </mc:Choice>
  </mc:AlternateContent>
  <xr:revisionPtr revIDLastSave="0" documentId="13_ncr:1_{17E357DC-8EDB-4C22-B579-C482DFFE172D}" xr6:coauthVersionLast="47" xr6:coauthVersionMax="47" xr10:uidLastSave="{00000000-0000-0000-0000-000000000000}"/>
  <bookViews>
    <workbookView xWindow="-120" yWindow="-120" windowWidth="20730" windowHeight="11040" firstSheet="3" activeTab="8" xr2:uid="{6835C5E1-A5AF-46F6-AB34-779C16BF0DB8}"/>
  </bookViews>
  <sheets>
    <sheet name="Matches win by team" sheetId="3" r:id="rId1"/>
    <sheet name="Toss Based Decision" sheetId="4" r:id="rId2"/>
    <sheet name="Top 10 Venues" sheetId="5" r:id="rId3"/>
    <sheet name="MoM" sheetId="6" r:id="rId4"/>
    <sheet name="KPI" sheetId="8" r:id="rId5"/>
    <sheet name="IPL Matches 2008-2018" sheetId="1" r:id="rId6"/>
    <sheet name="Title winner" sheetId="7" r:id="rId7"/>
    <sheet name="Winner Data" sheetId="2" r:id="rId8"/>
    <sheet name="Dashboard" sheetId="10"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9" r:id="rId10"/>
    <pivotCache cacheId="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8" l="1"/>
  <c r="I4" i="8" s="1"/>
  <c r="D5" i="7"/>
  <c r="D6" i="7"/>
  <c r="D7" i="7"/>
  <c r="D8" i="7"/>
  <c r="D9" i="7"/>
  <c r="D4" i="7"/>
  <c r="D5" i="6"/>
  <c r="D6" i="6"/>
  <c r="D7" i="6"/>
  <c r="D8" i="6"/>
  <c r="D9" i="6"/>
  <c r="D10" i="6"/>
  <c r="D11" i="6"/>
  <c r="D12" i="6"/>
  <c r="D13" i="6"/>
  <c r="D4" i="6"/>
  <c r="E5" i="7"/>
  <c r="E6" i="7"/>
  <c r="E7" i="7"/>
  <c r="E8" i="7"/>
  <c r="E9" i="7"/>
  <c r="E4" i="7"/>
  <c r="E5" i="6"/>
  <c r="E13" i="6"/>
  <c r="E11" i="6"/>
  <c r="E6" i="6"/>
  <c r="E7" i="6"/>
  <c r="E8" i="6"/>
  <c r="E9" i="6"/>
  <c r="E10" i="6"/>
  <c r="E12" i="6"/>
  <c r="E4" i="6"/>
  <c r="G4" i="8" l="1"/>
  <c r="F4" i="8"/>
  <c r="H4" i="8"/>
</calcChain>
</file>

<file path=xl/sharedStrings.xml><?xml version="1.0" encoding="utf-8"?>
<sst xmlns="http://schemas.openxmlformats.org/spreadsheetml/2006/main" count="8575" uniqueCount="430">
  <si>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</si>
  <si>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</si>
  <si>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</si>
  <si>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</si>
  <si>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</si>
  <si>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</si>
  <si>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</si>
  <si>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</si>
  <si>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</si>
  <si>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</si>
  <si>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</si>
  <si>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</si>
  <si>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</si>
  <si>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</si>
  <si>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</si>
  <si>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</si>
  <si>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</si>
  <si>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</si>
  <si>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</si>
  <si>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</si>
  <si>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</si>
  <si>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</si>
  <si>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</si>
  <si>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</si>
  <si>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</si>
  <si>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</si>
  <si>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</si>
  <si>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</si>
  <si>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</si>
  <si>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</si>
  <si>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</si>
  <si>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</si>
  <si>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</si>
  <si>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</si>
  <si>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</si>
  <si>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</si>
  <si>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</si>
  <si>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</si>
  <si>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</si>
  <si>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</si>
  <si>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</si>
  <si>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</si>
  <si>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</si>
  <si>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</si>
  <si>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</si>
  <si>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</si>
  <si>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</si>
  <si>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</si>
  <si>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</si>
  <si>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</si>
  <si>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</si>
  <si>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</si>
  <si>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</si>
  <si>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</si>
  <si>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</si>
  <si>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</si>
  <si>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</si>
  <si>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</si>
  <si>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</si>
  <si>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</si>
  <si>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</si>
  <si>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</si>
  <si>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</si>
  <si>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</si>
  <si>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</si>
  <si>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</si>
  <si>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</si>
  <si>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</si>
  <si>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</si>
  <si>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</si>
  <si>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</si>
  <si>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</si>
  <si>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</si>
  <si>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</si>
  <si>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</si>
  <si>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</si>
  <si>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</si>
  <si>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</si>
  <si>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</si>
  <si>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</si>
  <si>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</si>
  <si>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</si>
  <si>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</si>
  <si>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</si>
  <si>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</si>
  <si>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</si>
  <si>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</si>
  <si>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</si>
  <si>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</si>
  <si>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</si>
  <si>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</si>
  <si>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</si>
  <si>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</si>
  <si>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</si>
  <si>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</si>
  <si>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</si>
  <si>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</si>
  <si>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</si>
  <si>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</si>
  <si>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</si>
  <si>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</si>
  <si>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</si>
  <si>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</si>
  <si>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</si>
  <si>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</si>
  <si>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</si>
  <si>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</si>
  <si>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</si>
  <si>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</si>
  <si>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</si>
  <si>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</si>
  <si>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</si>
  <si>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</si>
  <si>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</si>
  <si>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</si>
  <si>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</si>
  <si>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</si>
  <si>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</si>
  <si>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</si>
  <si>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</si>
  <si>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</si>
  <si>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</si>
  <si>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</si>
  <si>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</si>
  <si>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</si>
  <si>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</si>
  <si>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</si>
  <si>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</si>
  <si>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</si>
  <si>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</si>
  <si>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</si>
  <si>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</si>
  <si>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</si>
  <si>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</si>
  <si>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</si>
  <si>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</si>
  <si>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</si>
  <si>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</si>
  <si>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</si>
  <si>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</si>
  <si>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</si>
  <si>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</si>
  <si>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</si>
  <si>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</si>
  <si>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</si>
  <si>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</si>
  <si>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</si>
  <si>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</si>
  <si>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</si>
  <si>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</si>
  <si>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</si>
  <si>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</si>
  <si>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</si>
  <si>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</si>
  <si>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</si>
  <si>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</si>
  <si>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</si>
  <si>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</si>
  <si>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</si>
  <si>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</si>
  <si>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</si>
  <si>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</si>
  <si>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</si>
  <si>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</si>
  <si>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</si>
  <si>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</si>
  <si>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</si>
  <si>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</si>
  <si>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</si>
  <si>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</si>
  <si>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</si>
  <si>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</si>
  <si>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</si>
  <si>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</si>
  <si>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</si>
  <si>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</si>
  <si>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</si>
  <si>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</si>
  <si>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</si>
  <si>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</si>
  <si>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</si>
  <si>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</si>
  <si>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</si>
  <si>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</si>
  <si>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</si>
  <si>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</si>
  <si>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</si>
  <si>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</si>
  <si>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</si>
  <si>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</si>
  <si>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</si>
  <si>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</si>
  <si>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</si>
  <si>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</si>
  <si>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</si>
  <si>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</si>
  <si>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</si>
  <si>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</si>
  <si>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</si>
  <si>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</si>
  <si>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</si>
  <si>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</si>
  <si>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</si>
  <si>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</si>
  <si>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</si>
  <si>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</si>
  <si>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</si>
  <si>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</si>
  <si>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</si>
  <si>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</si>
  <si>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</si>
  <si>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</si>
  <si>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</si>
  <si>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</si>
  <si>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</si>
  <si>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</si>
  <si>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</si>
  <si>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</si>
  <si>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</si>
  <si>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</si>
  <si>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</si>
  <si>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</si>
  <si>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</si>
  <si>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</si>
  <si>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</si>
  <si>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</si>
  <si>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</si>
  <si>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</si>
  <si>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</si>
  <si>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</si>
  <si>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</si>
  <si>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</si>
  <si>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</si>
  <si>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</si>
  <si>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</si>
  <si>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</si>
  <si>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</si>
  <si>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</si>
  <si>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</si>
  <si>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</si>
  <si>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</si>
  <si>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</si>
  <si>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</si>
  <si>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</si>
  <si>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</si>
  <si>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</si>
  <si>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</si>
  <si>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</si>
  <si>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</si>
  <si>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</si>
  <si>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</si>
  <si>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</si>
  <si>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</si>
  <si>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</si>
  <si>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</si>
  <si>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</si>
  <si>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</si>
  <si>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</si>
  <si>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</si>
  <si>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</si>
  <si>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</si>
  <si>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</si>
  <si>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</si>
  <si>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</si>
  <si>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</si>
  <si>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</si>
  <si>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</si>
  <si>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</si>
  <si>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</si>
  <si>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</si>
  <si>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</si>
  <si>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</si>
  <si>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</si>
  <si>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</si>
  <si>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</si>
  <si>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</si>
  <si>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</si>
  <si>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</si>
  <si>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</si>
  <si>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</si>
  <si>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</si>
  <si>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</si>
  <si>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</si>
  <si>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</si>
  <si>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</si>
  <si>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</si>
  <si>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</si>
  <si>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</si>
  <si>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</si>
  <si>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</si>
  <si>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</si>
  <si>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</si>
  <si>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</si>
  <si>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</si>
  <si>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</si>
  <si>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</si>
  <si>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</si>
  <si>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</si>
  <si>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</si>
  <si>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</si>
  <si>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</si>
  <si>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</si>
  <si>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</si>
  <si>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</si>
  <si>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</si>
  <si>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</si>
  <si>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</si>
  <si>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</si>
  <si>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</si>
  <si>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</si>
  <si>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</si>
  <si>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</si>
  <si>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</si>
  <si>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</si>
  <si>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</si>
  <si>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</si>
  <si>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</si>
  <si>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</si>
  <si>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</si>
  <si>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</si>
  <si>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</si>
  <si>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</si>
  <si>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</si>
  <si>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</si>
  <si>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</si>
  <si>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</si>
  <si>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</si>
  <si>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</si>
  <si>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</si>
  <si>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</si>
  <si>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</si>
  <si>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</si>
  <si>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</si>
  <si>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</si>
  <si>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</si>
  <si>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</si>
  <si>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</si>
  <si>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</si>
  <si>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</si>
  <si>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</si>
  <si>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</si>
  <si>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</si>
  <si>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</si>
  <si>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</si>
  <si>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</si>
  <si>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</si>
  <si>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</si>
  <si>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</si>
  <si>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</si>
  <si>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</si>
  <si>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</si>
  <si>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</si>
  <si>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</si>
  <si>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</si>
  <si>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</si>
  <si>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</si>
  <si>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</si>
  <si>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</si>
  <si>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</si>
  <si>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</si>
  <si>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</si>
  <si>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</si>
  <si>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</si>
  <si>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</si>
  <si>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</si>
  <si>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</si>
  <si>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</si>
  <si>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</si>
  <si>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</si>
  <si>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</si>
  <si>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</si>
  <si>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</si>
  <si>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</si>
  <si>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</si>
  <si>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</si>
  <si>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</si>
  <si>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</si>
  <si>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</si>
  <si>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</si>
  <si>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</si>
  <si>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</si>
  <si>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</si>
  <si>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</si>
  <si>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</si>
  <si>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</si>
  <si>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</si>
  <si>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</si>
  <si>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</si>
  <si>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</si>
  <si>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</si>
  <si>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</si>
  <si>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</si>
  <si>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</si>
  <si>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</si>
  <si>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</si>
  <si>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</si>
  <si>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</si>
  <si>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</si>
  <si>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</si>
  <si>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</si>
  <si>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</si>
  <si>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</si>
  <si>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</si>
  <si>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</si>
  <si>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</si>
  <si>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</si>
  <si>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</si>
  <si>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</si>
  <si>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</si>
  <si>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</si>
  <si>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</si>
  <si>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</si>
  <si>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</si>
  <si>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</si>
  <si>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</si>
  <si>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</si>
  <si>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</si>
  <si>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</si>
  <si>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</si>
  <si>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</si>
  <si>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</si>
  <si>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</si>
  <si>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</si>
  <si>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toss_winner</t>
  </si>
  <si>
    <t>,</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</si>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</sst>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3B696D67-F8AB-4F61-8CBB-5D1457BB220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Matches Win by Team wrt Bat</a:t>
            </a:r>
            <a:r>
              <a:rPr lang="en-US" sz="1200" b="1" baseline="0"/>
              <a:t> First and Field First since 2008</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49565835224304E-2"/>
          <c:y val="0.16041666666666668"/>
          <c:w val="0.9098097063291547"/>
          <c:h val="0.63047061825605133"/>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79A4-4EBD-BC73-3702962860F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79A4-4EBD-BC73-3702962860F6}"/>
            </c:ext>
          </c:extLst>
        </c:ser>
        <c:dLbls>
          <c:dLblPos val="ctr"/>
          <c:showLegendKey val="0"/>
          <c:showVal val="1"/>
          <c:showCatName val="0"/>
          <c:showSerName val="0"/>
          <c:showPercent val="0"/>
          <c:showBubbleSize val="0"/>
        </c:dLbls>
        <c:gapWidth val="87"/>
        <c:overlap val="100"/>
        <c:axId val="1156214352"/>
        <c:axId val="1156212912"/>
      </c:barChart>
      <c:catAx>
        <c:axId val="115621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12912"/>
        <c:crosses val="autoZero"/>
        <c:auto val="1"/>
        <c:lblAlgn val="ctr"/>
        <c:lblOffset val="100"/>
        <c:noMultiLvlLbl val="0"/>
      </c:catAx>
      <c:valAx>
        <c:axId val="115621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14352"/>
        <c:crosses val="autoZero"/>
        <c:crossBetween val="between"/>
      </c:valAx>
      <c:spPr>
        <a:noFill/>
        <a:ln>
          <a:noFill/>
        </a:ln>
        <a:effectLst/>
      </c:spPr>
    </c:plotArea>
    <c:legend>
      <c:legendPos val="r"/>
      <c:layout>
        <c:manualLayout>
          <c:xMode val="edge"/>
          <c:yMode val="edge"/>
          <c:x val="0.45272957205598935"/>
          <c:y val="0.11087890055409738"/>
          <c:w val="8.665262834453992E-2"/>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 Decision Based winning</a:t>
            </a:r>
            <a:r>
              <a:rPr lang="en-US" sz="1100" baseline="0"/>
              <a:t> %</a:t>
            </a:r>
            <a:endParaRPr lang="en-US"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1B2-4D8E-8637-754281CF21A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42-4692-830B-0DEBBEBF63C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0-61B2-4D8E-8637-754281CF21A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007874015748035"/>
          <c:y val="0.10342519685039368"/>
          <c:w val="0.20825459317585299"/>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venues</a:t>
            </a:r>
            <a:r>
              <a:rPr lang="en-US" sz="1200" baseline="0"/>
              <a:t> with most matches winning based on Bat First &amp; Field First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99224091366587"/>
          <c:y val="0.23228896837520538"/>
          <c:w val="0.38319993324221419"/>
          <c:h val="0.625049744116557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F365-49C8-A96B-F93325577DE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F365-49C8-A96B-F93325577DE2}"/>
            </c:ext>
          </c:extLst>
        </c:ser>
        <c:dLbls>
          <c:dLblPos val="ctr"/>
          <c:showLegendKey val="0"/>
          <c:showVal val="1"/>
          <c:showCatName val="0"/>
          <c:showSerName val="0"/>
          <c:showPercent val="0"/>
          <c:showBubbleSize val="0"/>
        </c:dLbls>
        <c:gapWidth val="37"/>
        <c:overlap val="100"/>
        <c:axId val="852683368"/>
        <c:axId val="852681208"/>
      </c:barChart>
      <c:catAx>
        <c:axId val="852683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81208"/>
        <c:crosses val="autoZero"/>
        <c:auto val="1"/>
        <c:lblAlgn val="ctr"/>
        <c:lblOffset val="100"/>
        <c:noMultiLvlLbl val="0"/>
      </c:catAx>
      <c:valAx>
        <c:axId val="852681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83368"/>
        <c:crosses val="autoZero"/>
        <c:crossBetween val="between"/>
      </c:valAx>
      <c:spPr>
        <a:noFill/>
        <a:ln>
          <a:noFill/>
        </a:ln>
        <a:effectLst/>
      </c:spPr>
    </c:plotArea>
    <c:legend>
      <c:legendPos val="r"/>
      <c:layout>
        <c:manualLayout>
          <c:xMode val="edge"/>
          <c:yMode val="edge"/>
          <c:x val="0.36883164535950541"/>
          <c:y val="0.15488287075092869"/>
          <c:w val="0.27918371134126213"/>
          <c:h val="4.50831586057230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MoM Award Winners</a:t>
            </a:r>
            <a:r>
              <a:rPr lang="en-US" sz="1200" baseline="0"/>
              <a:t>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502-457D-8A23-4CF202F275A5}"/>
            </c:ext>
          </c:extLst>
        </c:ser>
        <c:dLbls>
          <c:dLblPos val="inEnd"/>
          <c:showLegendKey val="0"/>
          <c:showVal val="1"/>
          <c:showCatName val="0"/>
          <c:showSerName val="0"/>
          <c:showPercent val="0"/>
          <c:showBubbleSize val="0"/>
        </c:dLbls>
        <c:gapWidth val="138"/>
        <c:overlap val="-27"/>
        <c:axId val="761148800"/>
        <c:axId val="761152040"/>
      </c:barChart>
      <c:catAx>
        <c:axId val="7611488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1152040"/>
        <c:crosses val="autoZero"/>
        <c:auto val="1"/>
        <c:lblAlgn val="ctr"/>
        <c:lblOffset val="100"/>
        <c:noMultiLvlLbl val="0"/>
      </c:catAx>
      <c:valAx>
        <c:axId val="761152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a:t>
                </a:r>
                <a:r>
                  <a:rPr lang="en-US" baseline="0"/>
                  <a:t>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Matches Win by Team wrt Bat</a:t>
            </a:r>
            <a:r>
              <a:rPr lang="en-US" sz="1200" b="1" baseline="0"/>
              <a:t> First and Field First since 2008</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49565835224304E-2"/>
          <c:y val="0.16041666666666668"/>
          <c:w val="0.9098097063291547"/>
          <c:h val="0.63047061825605133"/>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66C9-413C-96B9-80AF4CF3F39B}"/>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66C9-413C-96B9-80AF4CF3F39B}"/>
            </c:ext>
          </c:extLst>
        </c:ser>
        <c:dLbls>
          <c:dLblPos val="ctr"/>
          <c:showLegendKey val="0"/>
          <c:showVal val="1"/>
          <c:showCatName val="0"/>
          <c:showSerName val="0"/>
          <c:showPercent val="0"/>
          <c:showBubbleSize val="0"/>
        </c:dLbls>
        <c:gapWidth val="87"/>
        <c:overlap val="100"/>
        <c:axId val="1156214352"/>
        <c:axId val="1156212912"/>
      </c:barChart>
      <c:catAx>
        <c:axId val="115621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56212912"/>
        <c:crosses val="autoZero"/>
        <c:auto val="1"/>
        <c:lblAlgn val="ctr"/>
        <c:lblOffset val="100"/>
        <c:noMultiLvlLbl val="0"/>
      </c:catAx>
      <c:valAx>
        <c:axId val="115621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14352"/>
        <c:crosses val="autoZero"/>
        <c:crossBetween val="between"/>
      </c:valAx>
      <c:spPr>
        <a:noFill/>
        <a:ln>
          <a:noFill/>
        </a:ln>
        <a:effectLst/>
      </c:spPr>
    </c:plotArea>
    <c:legend>
      <c:legendPos val="r"/>
      <c:layout>
        <c:manualLayout>
          <c:xMode val="edge"/>
          <c:yMode val="edge"/>
          <c:x val="0.45272957205598935"/>
          <c:y val="0.11087890055409738"/>
          <c:w val="8.665262834453992E-2"/>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 Decision Based winning</a:t>
            </a:r>
            <a:r>
              <a:rPr lang="en-US" sz="1100" baseline="0"/>
              <a:t> %</a:t>
            </a:r>
            <a:endParaRPr lang="en-US"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16-4FF3-9E9D-673D85F2A1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16-4FF3-9E9D-673D85F2A1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0.44827586206896552</c:v>
                </c:pt>
                <c:pt idx="1">
                  <c:v>0.55172413793103448</c:v>
                </c:pt>
              </c:numCache>
            </c:numRef>
          </c:val>
          <c:extLst>
            <c:ext xmlns:c16="http://schemas.microsoft.com/office/drawing/2014/chart" uri="{C3380CC4-5D6E-409C-BE32-E72D297353CC}">
              <c16:uniqueId val="{00000004-ED16-4FF3-9E9D-673D85F2A1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007874015748035"/>
          <c:y val="0.10342519685039368"/>
          <c:w val="0.20825459317585299"/>
          <c:h val="7.291776027996500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venues</a:t>
            </a:r>
            <a:r>
              <a:rPr lang="en-US" sz="1200" baseline="0"/>
              <a:t> with most matches winning based on Bat First &amp; Field First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99224091366587"/>
          <c:y val="0.23228896837520538"/>
          <c:w val="0.38319993324221419"/>
          <c:h val="0.625049744116557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DBBD-4851-BC79-DD37F9C8EB0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DBBD-4851-BC79-DD37F9C8EB02}"/>
            </c:ext>
          </c:extLst>
        </c:ser>
        <c:dLbls>
          <c:dLblPos val="ctr"/>
          <c:showLegendKey val="0"/>
          <c:showVal val="1"/>
          <c:showCatName val="0"/>
          <c:showSerName val="0"/>
          <c:showPercent val="0"/>
          <c:showBubbleSize val="0"/>
        </c:dLbls>
        <c:gapWidth val="40"/>
        <c:overlap val="100"/>
        <c:axId val="852683368"/>
        <c:axId val="852681208"/>
      </c:barChart>
      <c:catAx>
        <c:axId val="852683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52681208"/>
        <c:crosses val="autoZero"/>
        <c:auto val="1"/>
        <c:lblAlgn val="ctr"/>
        <c:lblOffset val="100"/>
        <c:noMultiLvlLbl val="0"/>
      </c:catAx>
      <c:valAx>
        <c:axId val="852681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83368"/>
        <c:crosses val="autoZero"/>
        <c:crossBetween val="between"/>
      </c:valAx>
      <c:spPr>
        <a:noFill/>
        <a:ln>
          <a:noFill/>
        </a:ln>
        <a:effectLst/>
      </c:spPr>
    </c:plotArea>
    <c:legend>
      <c:legendPos val="r"/>
      <c:layout>
        <c:manualLayout>
          <c:xMode val="edge"/>
          <c:yMode val="edge"/>
          <c:x val="0.36883164535950541"/>
          <c:y val="0.15488287075092869"/>
          <c:w val="0.27918371134126213"/>
          <c:h val="4.50831586057230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MoM Award Winners</a:t>
            </a:r>
            <a:r>
              <a:rPr lang="en-US" sz="1200" baseline="0"/>
              <a:t>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06A-4AC6-898C-211B5F01157F}"/>
            </c:ext>
          </c:extLst>
        </c:ser>
        <c:dLbls>
          <c:dLblPos val="inEnd"/>
          <c:showLegendKey val="0"/>
          <c:showVal val="1"/>
          <c:showCatName val="0"/>
          <c:showSerName val="0"/>
          <c:showPercent val="0"/>
          <c:showBubbleSize val="0"/>
        </c:dLbls>
        <c:gapWidth val="60"/>
        <c:overlap val="-27"/>
        <c:axId val="761148800"/>
        <c:axId val="761152040"/>
      </c:barChart>
      <c:catAx>
        <c:axId val="7611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761152040"/>
        <c:crosses val="autoZero"/>
        <c:auto val="1"/>
        <c:lblAlgn val="ctr"/>
        <c:lblOffset val="100"/>
        <c:noMultiLvlLbl val="0"/>
      </c:catAx>
      <c:valAx>
        <c:axId val="761152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a:t>
                </a:r>
                <a:r>
                  <a:rPr lang="en-US" baseline="0"/>
                  <a:t>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1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E5D0A3F-5F84-4811-A38D-755D202C550E}">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E5D0A3F-5F84-4811-A38D-755D202C550E}">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566737</xdr:colOff>
      <xdr:row>10</xdr:row>
      <xdr:rowOff>38100</xdr:rowOff>
    </xdr:from>
    <xdr:to>
      <xdr:col>10</xdr:col>
      <xdr:colOff>981075</xdr:colOff>
      <xdr:row>26</xdr:row>
      <xdr:rowOff>171450</xdr:rowOff>
    </xdr:to>
    <xdr:graphicFrame macro="">
      <xdr:nvGraphicFramePr>
        <xdr:cNvPr id="2" name="Chart 1">
          <a:extLst>
            <a:ext uri="{FF2B5EF4-FFF2-40B4-BE49-F238E27FC236}">
              <a16:creationId xmlns:a16="http://schemas.microsoft.com/office/drawing/2014/main" id="{15F29A6D-EA16-5D10-23A4-1F8624390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623887</xdr:colOff>
      <xdr:row>3</xdr:row>
      <xdr:rowOff>19050</xdr:rowOff>
    </xdr:from>
    <xdr:to>
      <xdr:col>7</xdr:col>
      <xdr:colOff>304800</xdr:colOff>
      <xdr:row>14</xdr:row>
      <xdr:rowOff>85725</xdr:rowOff>
    </xdr:to>
    <xdr:graphicFrame macro="">
      <xdr:nvGraphicFramePr>
        <xdr:cNvPr id="2" name="Chart 1">
          <a:extLst>
            <a:ext uri="{FF2B5EF4-FFF2-40B4-BE49-F238E27FC236}">
              <a16:creationId xmlns:a16="http://schemas.microsoft.com/office/drawing/2014/main" id="{7601B9F7-A4E2-ACDC-12D6-AE0B2DE1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614362</xdr:colOff>
      <xdr:row>1</xdr:row>
      <xdr:rowOff>152399</xdr:rowOff>
    </xdr:from>
    <xdr:to>
      <xdr:col>7</xdr:col>
      <xdr:colOff>498538</xdr:colOff>
      <xdr:row>18</xdr:row>
      <xdr:rowOff>161925</xdr:rowOff>
    </xdr:to>
    <xdr:graphicFrame macro="">
      <xdr:nvGraphicFramePr>
        <xdr:cNvPr id="2" name="Chart 1">
          <a:extLst>
            <a:ext uri="{FF2B5EF4-FFF2-40B4-BE49-F238E27FC236}">
              <a16:creationId xmlns:a16="http://schemas.microsoft.com/office/drawing/2014/main" id="{887313C5-B4E4-F2D5-09AD-2B1265AEE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0</xdr:row>
      <xdr:rowOff>104774</xdr:rowOff>
    </xdr:from>
    <xdr:to>
      <xdr:col>9</xdr:col>
      <xdr:colOff>723900</xdr:colOff>
      <xdr:row>18</xdr:row>
      <xdr:rowOff>19050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0B139B97-B94A-D5E8-4A7A-81D426415E2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077450" y="104774"/>
              <a:ext cx="1828800" cy="3514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676275</xdr:colOff>
      <xdr:row>0</xdr:row>
      <xdr:rowOff>161925</xdr:rowOff>
    </xdr:from>
    <xdr:to>
      <xdr:col>14</xdr:col>
      <xdr:colOff>447675</xdr:colOff>
      <xdr:row>18</xdr:row>
      <xdr:rowOff>123825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78A507A3-58B1-7055-C304-0EE45138DDE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429875" y="161925"/>
              <a:ext cx="1828800" cy="356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128587</xdr:colOff>
      <xdr:row>0</xdr:row>
      <xdr:rowOff>171450</xdr:rowOff>
    </xdr:from>
    <xdr:to>
      <xdr:col>11</xdr:col>
      <xdr:colOff>590551</xdr:colOff>
      <xdr:row>14</xdr:row>
      <xdr:rowOff>114300</xdr:rowOff>
    </xdr:to>
    <xdr:graphicFrame macro="">
      <xdr:nvGraphicFramePr>
        <xdr:cNvPr id="3" name="Chart 2">
          <a:extLst>
            <a:ext uri="{FF2B5EF4-FFF2-40B4-BE49-F238E27FC236}">
              <a16:creationId xmlns:a16="http://schemas.microsoft.com/office/drawing/2014/main" id="{6249CB50-910B-EED6-758B-4436ACDA1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676275</xdr:colOff>
      <xdr:row>0</xdr:row>
      <xdr:rowOff>123826</xdr:rowOff>
    </xdr:from>
    <xdr:to>
      <xdr:col>13</xdr:col>
      <xdr:colOff>447675</xdr:colOff>
      <xdr:row>12</xdr:row>
      <xdr:rowOff>571501</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865E834D-2CFD-2178-2662-F1FB913A8294}"/>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220325" y="123826"/>
              <a:ext cx="18288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923925</xdr:colOff>
      <xdr:row>5</xdr:row>
      <xdr:rowOff>133350</xdr:rowOff>
    </xdr:from>
    <xdr:to>
      <xdr:col>9</xdr:col>
      <xdr:colOff>228600</xdr:colOff>
      <xdr:row>9</xdr:row>
      <xdr:rowOff>38100</xdr:rowOff>
    </xdr:to>
    <xdr:grpSp>
      <xdr:nvGrpSpPr>
        <xdr:cNvPr id="13" name="Group 12">
          <a:extLst>
            <a:ext uri="{FF2B5EF4-FFF2-40B4-BE49-F238E27FC236}">
              <a16:creationId xmlns:a16="http://schemas.microsoft.com/office/drawing/2014/main" id="{A7BA82B7-C6F1-4936-A46B-1E6BF33D067A}"/>
            </a:ext>
          </a:extLst>
        </xdr:cNvPr>
        <xdr:cNvGrpSpPr/>
      </xdr:nvGrpSpPr>
      <xdr:grpSpPr>
        <a:xfrm>
          <a:off x="7219950" y="1314450"/>
          <a:ext cx="1866900" cy="704850"/>
          <a:chOff x="6429845" y="1481370"/>
          <a:chExt cx="1324514" cy="652229"/>
        </a:xfrm>
      </xdr:grpSpPr>
      <xdr:sp macro="" textlink="">
        <xdr:nvSpPr>
          <xdr:cNvPr id="14" name="Arrow: Chevron 13">
            <a:extLst>
              <a:ext uri="{FF2B5EF4-FFF2-40B4-BE49-F238E27FC236}">
                <a16:creationId xmlns:a16="http://schemas.microsoft.com/office/drawing/2014/main" id="{D1ED109E-1C9D-6877-CA32-50AAB51F7B29}"/>
              </a:ext>
            </a:extLst>
          </xdr:cNvPr>
          <xdr:cNvSpPr/>
        </xdr:nvSpPr>
        <xdr:spPr>
          <a:xfrm>
            <a:off x="6429845" y="1481370"/>
            <a:ext cx="1183490" cy="45682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C0433FFB-3500-704F-1B0E-C6B911B0A19E}"/>
              </a:ext>
            </a:extLst>
          </xdr:cNvPr>
          <xdr:cNvSpPr/>
        </xdr:nvSpPr>
        <xdr:spPr>
          <a:xfrm>
            <a:off x="6754967" y="1757502"/>
            <a:ext cx="999392" cy="376097"/>
          </a:xfrm>
          <a:custGeom>
            <a:avLst/>
            <a:gdLst>
              <a:gd name="connsiteX0" fmla="*/ 0 w 999392"/>
              <a:gd name="connsiteY0" fmla="*/ 45683 h 456827"/>
              <a:gd name="connsiteX1" fmla="*/ 45683 w 999392"/>
              <a:gd name="connsiteY1" fmla="*/ 0 h 456827"/>
              <a:gd name="connsiteX2" fmla="*/ 953709 w 999392"/>
              <a:gd name="connsiteY2" fmla="*/ 0 h 456827"/>
              <a:gd name="connsiteX3" fmla="*/ 999392 w 999392"/>
              <a:gd name="connsiteY3" fmla="*/ 45683 h 456827"/>
              <a:gd name="connsiteX4" fmla="*/ 999392 w 999392"/>
              <a:gd name="connsiteY4" fmla="*/ 411144 h 456827"/>
              <a:gd name="connsiteX5" fmla="*/ 953709 w 999392"/>
              <a:gd name="connsiteY5" fmla="*/ 456827 h 456827"/>
              <a:gd name="connsiteX6" fmla="*/ 45683 w 999392"/>
              <a:gd name="connsiteY6" fmla="*/ 456827 h 456827"/>
              <a:gd name="connsiteX7" fmla="*/ 0 w 999392"/>
              <a:gd name="connsiteY7" fmla="*/ 411144 h 456827"/>
              <a:gd name="connsiteX8" fmla="*/ 0 w 999392"/>
              <a:gd name="connsiteY8" fmla="*/ 45683 h 456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99392" h="456827">
                <a:moveTo>
                  <a:pt x="0" y="45683"/>
                </a:moveTo>
                <a:cubicBezTo>
                  <a:pt x="0" y="20453"/>
                  <a:pt x="20453" y="0"/>
                  <a:pt x="45683" y="0"/>
                </a:cubicBezTo>
                <a:lnTo>
                  <a:pt x="953709" y="0"/>
                </a:lnTo>
                <a:cubicBezTo>
                  <a:pt x="978939" y="0"/>
                  <a:pt x="999392" y="20453"/>
                  <a:pt x="999392" y="45683"/>
                </a:cubicBezTo>
                <a:lnTo>
                  <a:pt x="999392" y="411144"/>
                </a:lnTo>
                <a:cubicBezTo>
                  <a:pt x="999392" y="436374"/>
                  <a:pt x="978939" y="456827"/>
                  <a:pt x="953709" y="456827"/>
                </a:cubicBezTo>
                <a:lnTo>
                  <a:pt x="45683" y="456827"/>
                </a:lnTo>
                <a:cubicBezTo>
                  <a:pt x="20453" y="456827"/>
                  <a:pt x="0" y="436374"/>
                  <a:pt x="0" y="411144"/>
                </a:cubicBezTo>
                <a:lnTo>
                  <a:pt x="0" y="4568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060" tIns="120060" rIns="120060" bIns="120060" numCol="1" spcCol="1270" anchor="ctr" anchorCtr="0">
            <a:noAutofit/>
          </a:bodyPr>
          <a:lstStyle/>
          <a:p>
            <a:pPr marL="0" lvl="0" indent="0" algn="ctr" defTabSz="666750">
              <a:lnSpc>
                <a:spcPct val="90000"/>
              </a:lnSpc>
              <a:spcBef>
                <a:spcPct val="0"/>
              </a:spcBef>
              <a:spcAft>
                <a:spcPct val="35000"/>
              </a:spcAft>
              <a:buNone/>
            </a:pPr>
            <a:endParaRPr lang="en-US" sz="15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442912</xdr:colOff>
      <xdr:row>1</xdr:row>
      <xdr:rowOff>180975</xdr:rowOff>
    </xdr:from>
    <xdr:to>
      <xdr:col>12</xdr:col>
      <xdr:colOff>214312</xdr:colOff>
      <xdr:row>15</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19D0626-FF88-BE54-4BEC-1248BED0AD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76912" y="381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0</xdr:row>
      <xdr:rowOff>19050</xdr:rowOff>
    </xdr:from>
    <xdr:to>
      <xdr:col>5</xdr:col>
      <xdr:colOff>381000</xdr:colOff>
      <xdr:row>3</xdr:row>
      <xdr:rowOff>142874</xdr:rowOff>
    </xdr:to>
    <xdr:sp macro="" textlink="">
      <xdr:nvSpPr>
        <xdr:cNvPr id="2" name="Rectangle: Rounded Corners 1">
          <a:extLst>
            <a:ext uri="{FF2B5EF4-FFF2-40B4-BE49-F238E27FC236}">
              <a16:creationId xmlns:a16="http://schemas.microsoft.com/office/drawing/2014/main" id="{C6A5805E-8260-ACF5-E211-AB6F3C77B98E}"/>
            </a:ext>
          </a:extLst>
        </xdr:cNvPr>
        <xdr:cNvSpPr/>
      </xdr:nvSpPr>
      <xdr:spPr>
        <a:xfrm>
          <a:off x="28575" y="19050"/>
          <a:ext cx="3781425" cy="7238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Lato Black" panose="020F0A02020204030203" pitchFamily="34" charset="0"/>
            </a:rPr>
            <a:t>INDIAN</a:t>
          </a:r>
          <a:r>
            <a:rPr lang="en-US" sz="1800" b="1" baseline="0">
              <a:latin typeface="Lato Black" panose="020F0A02020204030203" pitchFamily="34" charset="0"/>
            </a:rPr>
            <a:t> PREMIERE LEAGUE ANALYSIS</a:t>
          </a:r>
          <a:endParaRPr lang="en-US" sz="1800" b="1">
            <a:latin typeface="Lato Black" panose="020F0A02020204030203" pitchFamily="34" charset="0"/>
          </a:endParaRPr>
        </a:p>
      </xdr:txBody>
    </xdr:sp>
    <xdr:clientData/>
  </xdr:twoCellAnchor>
  <xdr:twoCellAnchor>
    <xdr:from>
      <xdr:col>5</xdr:col>
      <xdr:colOff>533401</xdr:colOff>
      <xdr:row>0</xdr:row>
      <xdr:rowOff>9525</xdr:rowOff>
    </xdr:from>
    <xdr:to>
      <xdr:col>8</xdr:col>
      <xdr:colOff>28575</xdr:colOff>
      <xdr:row>3</xdr:row>
      <xdr:rowOff>114300</xdr:rowOff>
    </xdr:to>
    <xdr:grpSp>
      <xdr:nvGrpSpPr>
        <xdr:cNvPr id="3" name="Group 2">
          <a:extLst>
            <a:ext uri="{FF2B5EF4-FFF2-40B4-BE49-F238E27FC236}">
              <a16:creationId xmlns:a16="http://schemas.microsoft.com/office/drawing/2014/main" id="{20600348-6024-4712-865C-267B176302DA}"/>
            </a:ext>
          </a:extLst>
        </xdr:cNvPr>
        <xdr:cNvGrpSpPr/>
      </xdr:nvGrpSpPr>
      <xdr:grpSpPr>
        <a:xfrm>
          <a:off x="3962401" y="9525"/>
          <a:ext cx="1552574" cy="704850"/>
          <a:chOff x="6429844" y="1481370"/>
          <a:chExt cx="1324515" cy="652229"/>
        </a:xfrm>
      </xdr:grpSpPr>
      <xdr:sp macro="" textlink="KPI!E3">
        <xdr:nvSpPr>
          <xdr:cNvPr id="4" name="Arrow: Chevron 3">
            <a:extLst>
              <a:ext uri="{FF2B5EF4-FFF2-40B4-BE49-F238E27FC236}">
                <a16:creationId xmlns:a16="http://schemas.microsoft.com/office/drawing/2014/main" id="{6D6DAAB5-CBDF-9A36-B381-870E2B269F36}"/>
              </a:ext>
            </a:extLst>
          </xdr:cNvPr>
          <xdr:cNvSpPr/>
        </xdr:nvSpPr>
        <xdr:spPr>
          <a:xfrm>
            <a:off x="6429844" y="1481370"/>
            <a:ext cx="1183490" cy="45682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1A96BF5-19A8-4AB5-8CEA-CF0B3504D73B}" type="TxLink">
              <a:rPr lang="en-US" sz="1400" b="1" i="0" u="none" strike="noStrike">
                <a:solidFill>
                  <a:schemeClr val="bg1"/>
                </a:solidFill>
                <a:latin typeface="Calibri"/>
                <a:ea typeface="Calibri"/>
                <a:cs typeface="Calibri"/>
              </a:rPr>
              <a:t>Season</a:t>
            </a:fld>
            <a:endParaRPr lang="en-US" sz="1400">
              <a:solidFill>
                <a:schemeClr val="bg1"/>
              </a:solidFill>
            </a:endParaRPr>
          </a:p>
        </xdr:txBody>
      </xdr:sp>
      <xdr:sp macro="" textlink="KPI!E4">
        <xdr:nvSpPr>
          <xdr:cNvPr id="5" name="Freeform: Shape 4">
            <a:extLst>
              <a:ext uri="{FF2B5EF4-FFF2-40B4-BE49-F238E27FC236}">
                <a16:creationId xmlns:a16="http://schemas.microsoft.com/office/drawing/2014/main" id="{A408DDC5-9B0F-9371-D013-D5D169E835D2}"/>
              </a:ext>
            </a:extLst>
          </xdr:cNvPr>
          <xdr:cNvSpPr/>
        </xdr:nvSpPr>
        <xdr:spPr>
          <a:xfrm>
            <a:off x="6754967" y="1757502"/>
            <a:ext cx="999392" cy="376097"/>
          </a:xfrm>
          <a:custGeom>
            <a:avLst/>
            <a:gdLst>
              <a:gd name="connsiteX0" fmla="*/ 0 w 999392"/>
              <a:gd name="connsiteY0" fmla="*/ 45683 h 456827"/>
              <a:gd name="connsiteX1" fmla="*/ 45683 w 999392"/>
              <a:gd name="connsiteY1" fmla="*/ 0 h 456827"/>
              <a:gd name="connsiteX2" fmla="*/ 953709 w 999392"/>
              <a:gd name="connsiteY2" fmla="*/ 0 h 456827"/>
              <a:gd name="connsiteX3" fmla="*/ 999392 w 999392"/>
              <a:gd name="connsiteY3" fmla="*/ 45683 h 456827"/>
              <a:gd name="connsiteX4" fmla="*/ 999392 w 999392"/>
              <a:gd name="connsiteY4" fmla="*/ 411144 h 456827"/>
              <a:gd name="connsiteX5" fmla="*/ 953709 w 999392"/>
              <a:gd name="connsiteY5" fmla="*/ 456827 h 456827"/>
              <a:gd name="connsiteX6" fmla="*/ 45683 w 999392"/>
              <a:gd name="connsiteY6" fmla="*/ 456827 h 456827"/>
              <a:gd name="connsiteX7" fmla="*/ 0 w 999392"/>
              <a:gd name="connsiteY7" fmla="*/ 411144 h 456827"/>
              <a:gd name="connsiteX8" fmla="*/ 0 w 999392"/>
              <a:gd name="connsiteY8" fmla="*/ 45683 h 456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99392" h="456827">
                <a:moveTo>
                  <a:pt x="0" y="45683"/>
                </a:moveTo>
                <a:cubicBezTo>
                  <a:pt x="0" y="20453"/>
                  <a:pt x="20453" y="0"/>
                  <a:pt x="45683" y="0"/>
                </a:cubicBezTo>
                <a:lnTo>
                  <a:pt x="953709" y="0"/>
                </a:lnTo>
                <a:cubicBezTo>
                  <a:pt x="978939" y="0"/>
                  <a:pt x="999392" y="20453"/>
                  <a:pt x="999392" y="45683"/>
                </a:cubicBezTo>
                <a:lnTo>
                  <a:pt x="999392" y="411144"/>
                </a:lnTo>
                <a:cubicBezTo>
                  <a:pt x="999392" y="436374"/>
                  <a:pt x="978939" y="456827"/>
                  <a:pt x="953709" y="456827"/>
                </a:cubicBezTo>
                <a:lnTo>
                  <a:pt x="45683" y="456827"/>
                </a:lnTo>
                <a:cubicBezTo>
                  <a:pt x="20453" y="456827"/>
                  <a:pt x="0" y="436374"/>
                  <a:pt x="0" y="411144"/>
                </a:cubicBezTo>
                <a:lnTo>
                  <a:pt x="0" y="4568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060" tIns="120060" rIns="120060" bIns="120060" numCol="1" spcCol="1270" anchor="ctr" anchorCtr="0">
            <a:noAutofit/>
          </a:bodyPr>
          <a:lstStyle/>
          <a:p>
            <a:pPr marL="0" lvl="0" indent="0" algn="ctr" defTabSz="666750">
              <a:lnSpc>
                <a:spcPct val="90000"/>
              </a:lnSpc>
              <a:spcBef>
                <a:spcPct val="0"/>
              </a:spcBef>
              <a:spcAft>
                <a:spcPct val="35000"/>
              </a:spcAft>
              <a:buNone/>
            </a:pPr>
            <a:fld id="{B945C0AE-6D70-4CEF-9655-69E391487296}" type="TxLink">
              <a:rPr lang="en-US" sz="1100" b="0" i="0" u="none" strike="noStrike" kern="1200">
                <a:solidFill>
                  <a:srgbClr val="000000"/>
                </a:solidFill>
                <a:latin typeface="Lato Black" panose="020F0A02020204030203" pitchFamily="34" charset="0"/>
                <a:ea typeface="Calibri"/>
                <a:cs typeface="Calibri"/>
              </a:rPr>
              <a:t>IPL-2008</a:t>
            </a:fld>
            <a:endParaRPr lang="en-US" sz="1200" kern="1200">
              <a:latin typeface="Lato Black" panose="020F0A02020204030203" pitchFamily="34" charset="0"/>
            </a:endParaRPr>
          </a:p>
        </xdr:txBody>
      </xdr:sp>
    </xdr:grpSp>
    <xdr:clientData/>
  </xdr:twoCellAnchor>
  <xdr:twoCellAnchor>
    <xdr:from>
      <xdr:col>8</xdr:col>
      <xdr:colOff>123825</xdr:colOff>
      <xdr:row>0</xdr:row>
      <xdr:rowOff>9525</xdr:rowOff>
    </xdr:from>
    <xdr:to>
      <xdr:col>11</xdr:col>
      <xdr:colOff>228600</xdr:colOff>
      <xdr:row>3</xdr:row>
      <xdr:rowOff>114300</xdr:rowOff>
    </xdr:to>
    <xdr:grpSp>
      <xdr:nvGrpSpPr>
        <xdr:cNvPr id="6" name="Group 5">
          <a:extLst>
            <a:ext uri="{FF2B5EF4-FFF2-40B4-BE49-F238E27FC236}">
              <a16:creationId xmlns:a16="http://schemas.microsoft.com/office/drawing/2014/main" id="{BFF06E58-6F9F-41DB-BD44-865B1887DA95}"/>
            </a:ext>
          </a:extLst>
        </xdr:cNvPr>
        <xdr:cNvGrpSpPr/>
      </xdr:nvGrpSpPr>
      <xdr:grpSpPr>
        <a:xfrm>
          <a:off x="5610225" y="9525"/>
          <a:ext cx="2162175" cy="704850"/>
          <a:chOff x="6429845" y="1481370"/>
          <a:chExt cx="1324514" cy="652229"/>
        </a:xfrm>
      </xdr:grpSpPr>
      <xdr:sp macro="" textlink="KPI!F3">
        <xdr:nvSpPr>
          <xdr:cNvPr id="7" name="Arrow: Chevron 6">
            <a:extLst>
              <a:ext uri="{FF2B5EF4-FFF2-40B4-BE49-F238E27FC236}">
                <a16:creationId xmlns:a16="http://schemas.microsoft.com/office/drawing/2014/main" id="{3DBFC0B4-1F30-8500-DCE4-3B527DA66292}"/>
              </a:ext>
            </a:extLst>
          </xdr:cNvPr>
          <xdr:cNvSpPr/>
        </xdr:nvSpPr>
        <xdr:spPr>
          <a:xfrm>
            <a:off x="6429845" y="1481370"/>
            <a:ext cx="1183490" cy="45682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946A586-6B81-46CC-82A8-DF6E73DE397A}" type="TxLink">
              <a:rPr lang="en-US" sz="1400" b="1" i="0" u="none" strike="noStrike">
                <a:solidFill>
                  <a:schemeClr val="bg1"/>
                </a:solidFill>
                <a:latin typeface="Calibri"/>
                <a:ea typeface="Calibri"/>
                <a:cs typeface="Calibri"/>
              </a:rPr>
              <a:t>Winner</a:t>
            </a:fld>
            <a:endParaRPr lang="en-US" sz="1400">
              <a:solidFill>
                <a:schemeClr val="bg1"/>
              </a:solidFill>
            </a:endParaRPr>
          </a:p>
        </xdr:txBody>
      </xdr:sp>
      <xdr:sp macro="" textlink="KPI!F4">
        <xdr:nvSpPr>
          <xdr:cNvPr id="8" name="Freeform: Shape 7">
            <a:extLst>
              <a:ext uri="{FF2B5EF4-FFF2-40B4-BE49-F238E27FC236}">
                <a16:creationId xmlns:a16="http://schemas.microsoft.com/office/drawing/2014/main" id="{E0B527AC-6808-0020-D1D4-E846AA922866}"/>
              </a:ext>
            </a:extLst>
          </xdr:cNvPr>
          <xdr:cNvSpPr/>
        </xdr:nvSpPr>
        <xdr:spPr>
          <a:xfrm>
            <a:off x="6754967" y="1757502"/>
            <a:ext cx="999392" cy="376097"/>
          </a:xfrm>
          <a:custGeom>
            <a:avLst/>
            <a:gdLst>
              <a:gd name="connsiteX0" fmla="*/ 0 w 999392"/>
              <a:gd name="connsiteY0" fmla="*/ 45683 h 456827"/>
              <a:gd name="connsiteX1" fmla="*/ 45683 w 999392"/>
              <a:gd name="connsiteY1" fmla="*/ 0 h 456827"/>
              <a:gd name="connsiteX2" fmla="*/ 953709 w 999392"/>
              <a:gd name="connsiteY2" fmla="*/ 0 h 456827"/>
              <a:gd name="connsiteX3" fmla="*/ 999392 w 999392"/>
              <a:gd name="connsiteY3" fmla="*/ 45683 h 456827"/>
              <a:gd name="connsiteX4" fmla="*/ 999392 w 999392"/>
              <a:gd name="connsiteY4" fmla="*/ 411144 h 456827"/>
              <a:gd name="connsiteX5" fmla="*/ 953709 w 999392"/>
              <a:gd name="connsiteY5" fmla="*/ 456827 h 456827"/>
              <a:gd name="connsiteX6" fmla="*/ 45683 w 999392"/>
              <a:gd name="connsiteY6" fmla="*/ 456827 h 456827"/>
              <a:gd name="connsiteX7" fmla="*/ 0 w 999392"/>
              <a:gd name="connsiteY7" fmla="*/ 411144 h 456827"/>
              <a:gd name="connsiteX8" fmla="*/ 0 w 999392"/>
              <a:gd name="connsiteY8" fmla="*/ 45683 h 456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99392" h="456827">
                <a:moveTo>
                  <a:pt x="0" y="45683"/>
                </a:moveTo>
                <a:cubicBezTo>
                  <a:pt x="0" y="20453"/>
                  <a:pt x="20453" y="0"/>
                  <a:pt x="45683" y="0"/>
                </a:cubicBezTo>
                <a:lnTo>
                  <a:pt x="953709" y="0"/>
                </a:lnTo>
                <a:cubicBezTo>
                  <a:pt x="978939" y="0"/>
                  <a:pt x="999392" y="20453"/>
                  <a:pt x="999392" y="45683"/>
                </a:cubicBezTo>
                <a:lnTo>
                  <a:pt x="999392" y="411144"/>
                </a:lnTo>
                <a:cubicBezTo>
                  <a:pt x="999392" y="436374"/>
                  <a:pt x="978939" y="456827"/>
                  <a:pt x="953709" y="456827"/>
                </a:cubicBezTo>
                <a:lnTo>
                  <a:pt x="45683" y="456827"/>
                </a:lnTo>
                <a:cubicBezTo>
                  <a:pt x="20453" y="456827"/>
                  <a:pt x="0" y="436374"/>
                  <a:pt x="0" y="411144"/>
                </a:cubicBezTo>
                <a:lnTo>
                  <a:pt x="0" y="4568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060" tIns="120060" rIns="120060" bIns="120060" numCol="1" spcCol="1270" anchor="ctr" anchorCtr="0">
            <a:noAutofit/>
          </a:bodyPr>
          <a:lstStyle/>
          <a:p>
            <a:pPr marL="0" lvl="0" indent="0" algn="ctr" defTabSz="666750">
              <a:lnSpc>
                <a:spcPct val="90000"/>
              </a:lnSpc>
              <a:spcBef>
                <a:spcPct val="0"/>
              </a:spcBef>
              <a:spcAft>
                <a:spcPct val="35000"/>
              </a:spcAft>
              <a:buNone/>
            </a:pPr>
            <a:fld id="{4AC839BB-1A1B-4CBB-A6C0-1B23791BD627}" type="TxLink">
              <a:rPr lang="en-US" sz="1100" b="1" i="0" u="none" strike="noStrike" kern="1200">
                <a:solidFill>
                  <a:srgbClr val="000000"/>
                </a:solidFill>
                <a:latin typeface="Lato Black" panose="020F0A02020204030203" pitchFamily="34" charset="0"/>
                <a:ea typeface="Calibri"/>
                <a:cs typeface="Calibri"/>
              </a:rPr>
              <a:t>Rajasthan Royals</a:t>
            </a:fld>
            <a:endParaRPr lang="en-US" sz="1200" b="1" kern="1200">
              <a:latin typeface="Lato Black" panose="020F0A02020204030203" pitchFamily="34" charset="0"/>
            </a:endParaRPr>
          </a:p>
        </xdr:txBody>
      </xdr:sp>
    </xdr:grpSp>
    <xdr:clientData/>
  </xdr:twoCellAnchor>
  <xdr:twoCellAnchor>
    <xdr:from>
      <xdr:col>14</xdr:col>
      <xdr:colOff>476250</xdr:colOff>
      <xdr:row>0</xdr:row>
      <xdr:rowOff>9525</xdr:rowOff>
    </xdr:from>
    <xdr:to>
      <xdr:col>18</xdr:col>
      <xdr:colOff>76200</xdr:colOff>
      <xdr:row>3</xdr:row>
      <xdr:rowOff>114300</xdr:rowOff>
    </xdr:to>
    <xdr:grpSp>
      <xdr:nvGrpSpPr>
        <xdr:cNvPr id="9" name="Group 8">
          <a:extLst>
            <a:ext uri="{FF2B5EF4-FFF2-40B4-BE49-F238E27FC236}">
              <a16:creationId xmlns:a16="http://schemas.microsoft.com/office/drawing/2014/main" id="{C34D5B38-58F2-4F88-BFFA-11CCB809A6B2}"/>
            </a:ext>
          </a:extLst>
        </xdr:cNvPr>
        <xdr:cNvGrpSpPr/>
      </xdr:nvGrpSpPr>
      <xdr:grpSpPr>
        <a:xfrm>
          <a:off x="10077450" y="9525"/>
          <a:ext cx="2343150" cy="704850"/>
          <a:chOff x="6429845" y="1481370"/>
          <a:chExt cx="1324514" cy="652229"/>
        </a:xfrm>
      </xdr:grpSpPr>
      <xdr:sp macro="" textlink="KPI!I3">
        <xdr:nvSpPr>
          <xdr:cNvPr id="10" name="Arrow: Chevron 9">
            <a:extLst>
              <a:ext uri="{FF2B5EF4-FFF2-40B4-BE49-F238E27FC236}">
                <a16:creationId xmlns:a16="http://schemas.microsoft.com/office/drawing/2014/main" id="{7D246A58-9DDB-CABB-AD71-E350222F8F47}"/>
              </a:ext>
            </a:extLst>
          </xdr:cNvPr>
          <xdr:cNvSpPr/>
        </xdr:nvSpPr>
        <xdr:spPr>
          <a:xfrm>
            <a:off x="6429845" y="1481370"/>
            <a:ext cx="1183490" cy="45682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8BAE934-48D2-4D54-9545-0257FFAF5027}" type="TxLink">
              <a:rPr lang="en-US" sz="1400" b="1" i="0" u="none" strike="noStrike">
                <a:solidFill>
                  <a:schemeClr val="bg1"/>
                </a:solidFill>
                <a:latin typeface="Calibri"/>
                <a:ea typeface="Calibri"/>
                <a:cs typeface="Calibri"/>
              </a:rPr>
              <a:t>Player of the Series</a:t>
            </a:fld>
            <a:endParaRPr lang="en-US" sz="1400">
              <a:solidFill>
                <a:schemeClr val="bg1"/>
              </a:solidFill>
            </a:endParaRPr>
          </a:p>
        </xdr:txBody>
      </xdr:sp>
      <xdr:sp macro="" textlink="KPI!I4">
        <xdr:nvSpPr>
          <xdr:cNvPr id="11" name="Freeform: Shape 10">
            <a:extLst>
              <a:ext uri="{FF2B5EF4-FFF2-40B4-BE49-F238E27FC236}">
                <a16:creationId xmlns:a16="http://schemas.microsoft.com/office/drawing/2014/main" id="{F2FC8B2D-C421-5C5C-F199-1DE0C1E382C4}"/>
              </a:ext>
            </a:extLst>
          </xdr:cNvPr>
          <xdr:cNvSpPr/>
        </xdr:nvSpPr>
        <xdr:spPr>
          <a:xfrm>
            <a:off x="6754967" y="1757502"/>
            <a:ext cx="999392" cy="376097"/>
          </a:xfrm>
          <a:custGeom>
            <a:avLst/>
            <a:gdLst>
              <a:gd name="connsiteX0" fmla="*/ 0 w 999392"/>
              <a:gd name="connsiteY0" fmla="*/ 45683 h 456827"/>
              <a:gd name="connsiteX1" fmla="*/ 45683 w 999392"/>
              <a:gd name="connsiteY1" fmla="*/ 0 h 456827"/>
              <a:gd name="connsiteX2" fmla="*/ 953709 w 999392"/>
              <a:gd name="connsiteY2" fmla="*/ 0 h 456827"/>
              <a:gd name="connsiteX3" fmla="*/ 999392 w 999392"/>
              <a:gd name="connsiteY3" fmla="*/ 45683 h 456827"/>
              <a:gd name="connsiteX4" fmla="*/ 999392 w 999392"/>
              <a:gd name="connsiteY4" fmla="*/ 411144 h 456827"/>
              <a:gd name="connsiteX5" fmla="*/ 953709 w 999392"/>
              <a:gd name="connsiteY5" fmla="*/ 456827 h 456827"/>
              <a:gd name="connsiteX6" fmla="*/ 45683 w 999392"/>
              <a:gd name="connsiteY6" fmla="*/ 456827 h 456827"/>
              <a:gd name="connsiteX7" fmla="*/ 0 w 999392"/>
              <a:gd name="connsiteY7" fmla="*/ 411144 h 456827"/>
              <a:gd name="connsiteX8" fmla="*/ 0 w 999392"/>
              <a:gd name="connsiteY8" fmla="*/ 45683 h 456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99392" h="456827">
                <a:moveTo>
                  <a:pt x="0" y="45683"/>
                </a:moveTo>
                <a:cubicBezTo>
                  <a:pt x="0" y="20453"/>
                  <a:pt x="20453" y="0"/>
                  <a:pt x="45683" y="0"/>
                </a:cubicBezTo>
                <a:lnTo>
                  <a:pt x="953709" y="0"/>
                </a:lnTo>
                <a:cubicBezTo>
                  <a:pt x="978939" y="0"/>
                  <a:pt x="999392" y="20453"/>
                  <a:pt x="999392" y="45683"/>
                </a:cubicBezTo>
                <a:lnTo>
                  <a:pt x="999392" y="411144"/>
                </a:lnTo>
                <a:cubicBezTo>
                  <a:pt x="999392" y="436374"/>
                  <a:pt x="978939" y="456827"/>
                  <a:pt x="953709" y="456827"/>
                </a:cubicBezTo>
                <a:lnTo>
                  <a:pt x="45683" y="456827"/>
                </a:lnTo>
                <a:cubicBezTo>
                  <a:pt x="20453" y="456827"/>
                  <a:pt x="0" y="436374"/>
                  <a:pt x="0" y="411144"/>
                </a:cubicBezTo>
                <a:lnTo>
                  <a:pt x="0" y="4568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060" tIns="120060" rIns="120060" bIns="120060" numCol="1" spcCol="1270" anchor="ctr" anchorCtr="0">
            <a:noAutofit/>
          </a:bodyPr>
          <a:lstStyle/>
          <a:p>
            <a:pPr marL="0" lvl="0" indent="0" algn="ctr" defTabSz="666750">
              <a:lnSpc>
                <a:spcPct val="90000"/>
              </a:lnSpc>
              <a:spcBef>
                <a:spcPct val="0"/>
              </a:spcBef>
              <a:spcAft>
                <a:spcPct val="35000"/>
              </a:spcAft>
              <a:buNone/>
            </a:pPr>
            <a:fld id="{0F88656F-CDE5-4250-A355-73E955C33024}" type="TxLink">
              <a:rPr lang="en-US" sz="1100" b="0" i="0" u="none" strike="noStrike" kern="1200">
                <a:solidFill>
                  <a:srgbClr val="000000"/>
                </a:solidFill>
                <a:latin typeface="Lato Black" panose="020F0A02020204030203" pitchFamily="34" charset="0"/>
                <a:ea typeface="Calibri"/>
                <a:cs typeface="Calibri"/>
              </a:rPr>
              <a:t>Shane Watson</a:t>
            </a:fld>
            <a:endParaRPr lang="en-US" sz="1200" kern="1200">
              <a:latin typeface="Lato Black" panose="020F0A02020204030203" pitchFamily="34" charset="0"/>
            </a:endParaRPr>
          </a:p>
        </xdr:txBody>
      </xdr:sp>
    </xdr:grpSp>
    <xdr:clientData/>
  </xdr:twoCellAnchor>
  <xdr:twoCellAnchor>
    <xdr:from>
      <xdr:col>11</xdr:col>
      <xdr:colOff>314328</xdr:colOff>
      <xdr:row>0</xdr:row>
      <xdr:rowOff>9525</xdr:rowOff>
    </xdr:from>
    <xdr:to>
      <xdr:col>14</xdr:col>
      <xdr:colOff>381002</xdr:colOff>
      <xdr:row>3</xdr:row>
      <xdr:rowOff>114301</xdr:rowOff>
    </xdr:to>
    <xdr:grpSp>
      <xdr:nvGrpSpPr>
        <xdr:cNvPr id="12" name="Group 11">
          <a:extLst>
            <a:ext uri="{FF2B5EF4-FFF2-40B4-BE49-F238E27FC236}">
              <a16:creationId xmlns:a16="http://schemas.microsoft.com/office/drawing/2014/main" id="{7C32EDC9-2A90-4B71-B07A-1609BE4D0AFF}"/>
            </a:ext>
          </a:extLst>
        </xdr:cNvPr>
        <xdr:cNvGrpSpPr/>
      </xdr:nvGrpSpPr>
      <xdr:grpSpPr>
        <a:xfrm>
          <a:off x="7858128" y="9525"/>
          <a:ext cx="2124074" cy="704851"/>
          <a:chOff x="6429845" y="1481370"/>
          <a:chExt cx="1324513" cy="652230"/>
        </a:xfrm>
      </xdr:grpSpPr>
      <xdr:sp macro="" textlink="KPI!G3">
        <xdr:nvSpPr>
          <xdr:cNvPr id="13" name="Arrow: Chevron 12">
            <a:extLst>
              <a:ext uri="{FF2B5EF4-FFF2-40B4-BE49-F238E27FC236}">
                <a16:creationId xmlns:a16="http://schemas.microsoft.com/office/drawing/2014/main" id="{2BC6FBF8-5E85-3644-3DD2-545105EE5798}"/>
              </a:ext>
            </a:extLst>
          </xdr:cNvPr>
          <xdr:cNvSpPr/>
        </xdr:nvSpPr>
        <xdr:spPr>
          <a:xfrm>
            <a:off x="6429845" y="1481370"/>
            <a:ext cx="1183490" cy="45682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F3AA2FD-72F5-4B33-AF22-71F2CA3DC6C2}" type="TxLink">
              <a:rPr lang="en-US" sz="1400" b="1" i="0" u="none" strike="noStrike">
                <a:solidFill>
                  <a:schemeClr val="bg1"/>
                </a:solidFill>
                <a:latin typeface="Calibri"/>
                <a:ea typeface="Calibri"/>
                <a:cs typeface="Calibri"/>
              </a:rPr>
              <a:t>Runner Up</a:t>
            </a:fld>
            <a:endParaRPr lang="en-US" sz="1400">
              <a:solidFill>
                <a:schemeClr val="bg1"/>
              </a:solidFill>
            </a:endParaRPr>
          </a:p>
        </xdr:txBody>
      </xdr:sp>
      <xdr:sp macro="" textlink="KPI!G4">
        <xdr:nvSpPr>
          <xdr:cNvPr id="14" name="Freeform: Shape 13">
            <a:extLst>
              <a:ext uri="{FF2B5EF4-FFF2-40B4-BE49-F238E27FC236}">
                <a16:creationId xmlns:a16="http://schemas.microsoft.com/office/drawing/2014/main" id="{5166B598-714B-1054-6A1B-3570B25526B0}"/>
              </a:ext>
            </a:extLst>
          </xdr:cNvPr>
          <xdr:cNvSpPr/>
        </xdr:nvSpPr>
        <xdr:spPr>
          <a:xfrm>
            <a:off x="6754966" y="1757503"/>
            <a:ext cx="999392" cy="376097"/>
          </a:xfrm>
          <a:custGeom>
            <a:avLst/>
            <a:gdLst>
              <a:gd name="connsiteX0" fmla="*/ 0 w 999392"/>
              <a:gd name="connsiteY0" fmla="*/ 45683 h 456827"/>
              <a:gd name="connsiteX1" fmla="*/ 45683 w 999392"/>
              <a:gd name="connsiteY1" fmla="*/ 0 h 456827"/>
              <a:gd name="connsiteX2" fmla="*/ 953709 w 999392"/>
              <a:gd name="connsiteY2" fmla="*/ 0 h 456827"/>
              <a:gd name="connsiteX3" fmla="*/ 999392 w 999392"/>
              <a:gd name="connsiteY3" fmla="*/ 45683 h 456827"/>
              <a:gd name="connsiteX4" fmla="*/ 999392 w 999392"/>
              <a:gd name="connsiteY4" fmla="*/ 411144 h 456827"/>
              <a:gd name="connsiteX5" fmla="*/ 953709 w 999392"/>
              <a:gd name="connsiteY5" fmla="*/ 456827 h 456827"/>
              <a:gd name="connsiteX6" fmla="*/ 45683 w 999392"/>
              <a:gd name="connsiteY6" fmla="*/ 456827 h 456827"/>
              <a:gd name="connsiteX7" fmla="*/ 0 w 999392"/>
              <a:gd name="connsiteY7" fmla="*/ 411144 h 456827"/>
              <a:gd name="connsiteX8" fmla="*/ 0 w 999392"/>
              <a:gd name="connsiteY8" fmla="*/ 45683 h 4568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99392" h="456827">
                <a:moveTo>
                  <a:pt x="0" y="45683"/>
                </a:moveTo>
                <a:cubicBezTo>
                  <a:pt x="0" y="20453"/>
                  <a:pt x="20453" y="0"/>
                  <a:pt x="45683" y="0"/>
                </a:cubicBezTo>
                <a:lnTo>
                  <a:pt x="953709" y="0"/>
                </a:lnTo>
                <a:cubicBezTo>
                  <a:pt x="978939" y="0"/>
                  <a:pt x="999392" y="20453"/>
                  <a:pt x="999392" y="45683"/>
                </a:cubicBezTo>
                <a:lnTo>
                  <a:pt x="999392" y="411144"/>
                </a:lnTo>
                <a:cubicBezTo>
                  <a:pt x="999392" y="436374"/>
                  <a:pt x="978939" y="456827"/>
                  <a:pt x="953709" y="456827"/>
                </a:cubicBezTo>
                <a:lnTo>
                  <a:pt x="45683" y="456827"/>
                </a:lnTo>
                <a:cubicBezTo>
                  <a:pt x="20453" y="456827"/>
                  <a:pt x="0" y="436374"/>
                  <a:pt x="0" y="411144"/>
                </a:cubicBezTo>
                <a:lnTo>
                  <a:pt x="0" y="4568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060" tIns="120060" rIns="120060" bIns="120060" numCol="1" spcCol="1270" anchor="ctr" anchorCtr="0">
            <a:noAutofit/>
          </a:bodyPr>
          <a:lstStyle/>
          <a:p>
            <a:pPr marL="0" lvl="0" indent="0" algn="ctr" defTabSz="666750">
              <a:lnSpc>
                <a:spcPct val="90000"/>
              </a:lnSpc>
              <a:spcBef>
                <a:spcPct val="0"/>
              </a:spcBef>
              <a:spcAft>
                <a:spcPct val="35000"/>
              </a:spcAft>
              <a:buNone/>
            </a:pPr>
            <a:fld id="{67259815-7E13-4987-B35A-8FB2A17A22E6}" type="TxLink">
              <a:rPr lang="en-US" sz="1100" b="0" i="0" u="none" strike="noStrike" kern="1200">
                <a:solidFill>
                  <a:srgbClr val="000000"/>
                </a:solidFill>
                <a:latin typeface="Lato Black" panose="020F0A02020204030203" pitchFamily="34" charset="0"/>
                <a:ea typeface="Calibri"/>
                <a:cs typeface="Calibri"/>
              </a:rPr>
              <a:t>Chennai Super Kings</a:t>
            </a:fld>
            <a:endParaRPr lang="en-US" sz="1200" kern="1200">
              <a:latin typeface="Lato Black" panose="020F0A02020204030203" pitchFamily="34" charset="0"/>
            </a:endParaRPr>
          </a:p>
        </xdr:txBody>
      </xdr:sp>
    </xdr:grpSp>
    <xdr:clientData/>
  </xdr:twoCellAnchor>
  <xdr:twoCellAnchor editAs="oneCell">
    <xdr:from>
      <xdr:col>0</xdr:col>
      <xdr:colOff>38100</xdr:colOff>
      <xdr:row>3</xdr:row>
      <xdr:rowOff>161925</xdr:rowOff>
    </xdr:from>
    <xdr:to>
      <xdr:col>18</xdr:col>
      <xdr:colOff>76200</xdr:colOff>
      <xdr:row>6</xdr:row>
      <xdr:rowOff>19050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83FF9749-9380-41DE-80F8-6272109A2DB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762000"/>
              <a:ext cx="1238250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38101</xdr:colOff>
      <xdr:row>6</xdr:row>
      <xdr:rowOff>38100</xdr:rowOff>
    </xdr:from>
    <xdr:to>
      <xdr:col>9</xdr:col>
      <xdr:colOff>647700</xdr:colOff>
      <xdr:row>20</xdr:row>
      <xdr:rowOff>47625</xdr:rowOff>
    </xdr:to>
    <xdr:graphicFrame macro="">
      <xdr:nvGraphicFramePr>
        <xdr:cNvPr id="16" name="Chart 15">
          <a:extLst>
            <a:ext uri="{FF2B5EF4-FFF2-40B4-BE49-F238E27FC236}">
              <a16:creationId xmlns:a16="http://schemas.microsoft.com/office/drawing/2014/main" id="{98B18A12-C843-4929-9879-1091325C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6</xdr:row>
      <xdr:rowOff>38100</xdr:rowOff>
    </xdr:from>
    <xdr:to>
      <xdr:col>13</xdr:col>
      <xdr:colOff>390525</xdr:colOff>
      <xdr:row>20</xdr:row>
      <xdr:rowOff>38100</xdr:rowOff>
    </xdr:to>
    <xdr:graphicFrame macro="">
      <xdr:nvGraphicFramePr>
        <xdr:cNvPr id="17" name="Chart 16">
          <a:extLst>
            <a:ext uri="{FF2B5EF4-FFF2-40B4-BE49-F238E27FC236}">
              <a16:creationId xmlns:a16="http://schemas.microsoft.com/office/drawing/2014/main" id="{9058C47C-F9B4-4BE2-91E2-6737F3553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428625</xdr:colOff>
      <xdr:row>6</xdr:row>
      <xdr:rowOff>38101</xdr:rowOff>
    </xdr:from>
    <xdr:to>
      <xdr:col>18</xdr:col>
      <xdr:colOff>66675</xdr:colOff>
      <xdr:row>30</xdr:row>
      <xdr:rowOff>76200</xdr:rowOff>
    </xdr:to>
    <xdr:graphicFrame macro="">
      <xdr:nvGraphicFramePr>
        <xdr:cNvPr id="18" name="Chart 17">
          <a:extLst>
            <a:ext uri="{FF2B5EF4-FFF2-40B4-BE49-F238E27FC236}">
              <a16:creationId xmlns:a16="http://schemas.microsoft.com/office/drawing/2014/main" id="{EADCCBD4-073C-4AA9-B45A-DBC6DD2CE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20</xdr:row>
      <xdr:rowOff>76200</xdr:rowOff>
    </xdr:from>
    <xdr:to>
      <xdr:col>6</xdr:col>
      <xdr:colOff>495300</xdr:colOff>
      <xdr:row>30</xdr:row>
      <xdr:rowOff>76199</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19D2260-557E-4E71-85D5-0F2B73234D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4076700"/>
              <a:ext cx="4572000" cy="20002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523875</xdr:colOff>
      <xdr:row>20</xdr:row>
      <xdr:rowOff>76200</xdr:rowOff>
    </xdr:from>
    <xdr:to>
      <xdr:col>13</xdr:col>
      <xdr:colOff>300039</xdr:colOff>
      <xdr:row>30</xdr:row>
      <xdr:rowOff>76200</xdr:rowOff>
    </xdr:to>
    <xdr:graphicFrame macro="">
      <xdr:nvGraphicFramePr>
        <xdr:cNvPr id="20" name="Chart 19">
          <a:extLst>
            <a:ext uri="{FF2B5EF4-FFF2-40B4-BE49-F238E27FC236}">
              <a16:creationId xmlns:a16="http://schemas.microsoft.com/office/drawing/2014/main" id="{A47615C1-A14D-46C1-BCBE-6B9332BF7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5.966406712963" createdVersion="8" refreshedVersion="8" minRefreshableVersion="3" recordCount="696" xr:uid="{0618CDD9-876E-4661-B300-DCCD55D6EFBB}">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39669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6.858929513888" createdVersion="8" refreshedVersion="8" minRefreshableVersion="3" recordCount="11" xr:uid="{01181ECD-0023-4925-9802-C36148100DAE}">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BD675-905D-4551-8FED-242A73951112}" name="Matches Win"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98344-E7F4-4AA7-A2F5-E4AA01CF5134}" name="Toss Based"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A680F-F362-4713-8920-C47A9849B702}" name="Top 10 Venue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0">
    <i>
      <x v="4"/>
    </i>
    <i>
      <x v="8"/>
    </i>
    <i>
      <x v="34"/>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EF9D60-106A-4A98-B92F-12E8A0C8D6D4}" name="MoM"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C588A-E947-44AE-B8A6-0D4F47C18FEF}" name="KPI"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sortType="descending">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3CD04-9D09-4117-8336-EF15A100FFED}" name="Title winner"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CC82DA3-4713-4B15-BCD9-E8D2FDB1AB54}" sourceName="Season">
  <pivotTables>
    <pivotTable tabId="8" name="KPI"/>
    <pivotTable tabId="3" name="Matches Win"/>
    <pivotTable tabId="6" name="MoM"/>
    <pivotTable tabId="5" name="Top 10 Venues"/>
    <pivotTable tabId="4" name="Toss Based"/>
  </pivotTables>
  <data>
    <tabular pivotCacheId="739669865">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C7D2F7D-6A07-435A-8E94-041A89FCC542}"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EB2615D-FAC3-49AF-8E74-2A8688E20E7F}"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3AB2DD6-188D-4CC1-8A24-7D2B24891460}"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A50790B-C5E3-4DFC-BFBF-3B88670009A0}"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11858E-8262-4D59-9357-BCD6BE37EE80}" name="Table24" displayName="Table24" ref="C11:G22" totalsRowShown="0" headerRowDxfId="8" headerRowBorderDxfId="6" tableBorderDxfId="7" totalsRowBorderDxfId="5">
  <autoFilter ref="C11:G22" xr:uid="{EB11858E-8262-4D59-9357-BCD6BE37EE80}"/>
  <tableColumns count="5">
    <tableColumn id="1" xr3:uid="{37535F05-859F-46E9-BD18-49FC38B03CC2}" name="Season" dataDxfId="4"/>
    <tableColumn id="2" xr3:uid="{F130D832-F9D6-43B5-8345-F14714D3F2F0}" name="Winner" dataDxfId="3"/>
    <tableColumn id="3" xr3:uid="{FE6B611E-07F1-4F93-B28C-A7E0061A56D1}" name="Runner Up" dataDxfId="2"/>
    <tableColumn id="4" xr3:uid="{D723299A-1F4E-4DE8-8D4D-51BEE88B89CC}" name="Player of the Match" dataDxfId="1"/>
    <tableColumn id="5" xr3:uid="{8B07C190-9EDB-4293-A65A-1F0E1C6CAB18}"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AE16AF-D6B8-4BD2-9543-A4D67F2DC0C0}" name="Table1" displayName="Table1" ref="A1:P697" totalsRowShown="0" headerRowDxfId="38" dataDxfId="36" headerRowBorderDxfId="37" tableBorderDxfId="35" totalsRowBorderDxfId="34">
  <autoFilter ref="A1:P697" xr:uid="{62AE16AF-D6B8-4BD2-9543-A4D67F2DC0C0}"/>
  <tableColumns count="16">
    <tableColumn id="1" xr3:uid="{4E36A595-437A-4908-8EB1-8EA02544A7B7}" name="id" dataDxfId="33"/>
    <tableColumn id="2" xr3:uid="{9A88906B-4E79-4A08-8652-4AD28F07A649}" name="city" dataDxfId="32"/>
    <tableColumn id="3" xr3:uid="{BABB699E-E2AD-426D-90AE-8CE081F62023}" name="Season" dataDxfId="31"/>
    <tableColumn id="4" xr3:uid="{4D551E11-B802-457A-9C29-6A8DE05C4EE0}" name="date" dataDxfId="30"/>
    <tableColumn id="5" xr3:uid="{65F180A2-7448-4525-B4CD-2D704E37A7CF}" name="player_of_match" dataDxfId="29"/>
    <tableColumn id="6" xr3:uid="{BC8E383C-AC87-4015-B2CC-BD05BBFF8CE5}" name="venue" dataDxfId="28"/>
    <tableColumn id="7" xr3:uid="{9840B671-109B-42EC-9AFE-C8CED59ECD45}" name="team1" dataDxfId="27"/>
    <tableColumn id="8" xr3:uid="{FC7A760C-D0D0-4F75-AC5D-F7435F28D3E9}" name="team2" dataDxfId="26"/>
    <tableColumn id="9" xr3:uid="{65568BD4-5D9B-4C41-902C-D56C7D53119A}" name="toss_winner" dataDxfId="25"/>
    <tableColumn id="10" xr3:uid="{B39D42D7-64A7-4403-A81F-8F49B2358E7C}" name="toss_decision" dataDxfId="24"/>
    <tableColumn id="11" xr3:uid="{F2920E8E-4E39-4795-A48C-A076C0594C8F}" name="result" dataDxfId="23"/>
    <tableColumn id="12" xr3:uid="{B632B2C1-67F9-4503-84E0-DBEFE549FFDA}" name="winner" dataDxfId="22"/>
    <tableColumn id="13" xr3:uid="{DC7E5D4C-B1D9-4FF0-8F1E-6DC95E7540E4}" name="win_by_runs" dataDxfId="21"/>
    <tableColumn id="14" xr3:uid="{12EE80B8-CDA4-4EC0-A0B4-271E97D7A2CE}" name="win_by_wickets" dataDxfId="20"/>
    <tableColumn id="15" xr3:uid="{CE46A197-A265-4468-9039-F7B25FCF555E}" name="umpire1" dataDxfId="19"/>
    <tableColumn id="16" xr3:uid="{7F4EA71D-15DC-4EFC-94C7-D7194BCF41EB}" name="umpire2" dataDxfId="18"/>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773EA9-AB17-4D71-9C25-CC851928AB5C}" name="Table2" displayName="Table2" ref="A1:E12" totalsRowShown="0" headerRowDxfId="9" headerRowBorderDxfId="16" tableBorderDxfId="17" totalsRowBorderDxfId="15">
  <autoFilter ref="A1:E12" xr:uid="{00773EA9-AB17-4D71-9C25-CC851928AB5C}"/>
  <tableColumns count="5">
    <tableColumn id="1" xr3:uid="{A8BCD7D4-C68C-4C15-8E29-C455179C6C93}" name="Season" dataDxfId="14"/>
    <tableColumn id="2" xr3:uid="{FE4DC6F3-FED5-4695-8065-085D2AB1A6E1}" name="Winner" dataDxfId="13"/>
    <tableColumn id="3" xr3:uid="{99AFC4E2-6DF3-4D39-BF2C-C3E3C7141EA4}" name="Runner Up" dataDxfId="12"/>
    <tableColumn id="4" xr3:uid="{46DB2FD7-F120-4110-903E-44D0CC7D82BC}" name="Player of the Match" dataDxfId="11"/>
    <tableColumn id="5" xr3:uid="{99A43526-99AE-4157-8DBC-1ACFCDA3AE43}"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59C0-350E-4F51-A7B8-31073FDF4CE5}">
  <dimension ref="A3:K14"/>
  <sheetViews>
    <sheetView topLeftCell="A10" workbookViewId="0">
      <selection activeCell="A22" sqref="A22"/>
    </sheetView>
  </sheetViews>
  <sheetFormatPr defaultRowHeight="15.75" x14ac:dyDescent="0.25"/>
  <cols>
    <col min="1" max="1" width="24.62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11" x14ac:dyDescent="0.25">
      <c r="A3" s="22" t="s">
        <v>423</v>
      </c>
      <c r="B3" s="22" t="s">
        <v>422</v>
      </c>
    </row>
    <row r="4" spans="1:11" x14ac:dyDescent="0.25">
      <c r="A4" s="22" t="s">
        <v>420</v>
      </c>
      <c r="B4" t="s">
        <v>40</v>
      </c>
      <c r="C4" t="s">
        <v>20</v>
      </c>
      <c r="D4" t="s">
        <v>421</v>
      </c>
    </row>
    <row r="5" spans="1:11" x14ac:dyDescent="0.25">
      <c r="A5" s="23" t="s">
        <v>31</v>
      </c>
      <c r="B5" s="25">
        <v>4</v>
      </c>
      <c r="C5" s="25">
        <v>9</v>
      </c>
      <c r="D5" s="25">
        <v>13</v>
      </c>
    </row>
    <row r="6" spans="1:11" x14ac:dyDescent="0.25">
      <c r="A6" s="23" t="s">
        <v>45</v>
      </c>
      <c r="B6" s="25">
        <v>4</v>
      </c>
      <c r="C6" s="25">
        <v>6</v>
      </c>
      <c r="D6" s="25">
        <v>10</v>
      </c>
    </row>
    <row r="7" spans="1:11" x14ac:dyDescent="0.25">
      <c r="A7" s="23" t="s">
        <v>19</v>
      </c>
      <c r="B7" s="25">
        <v>6</v>
      </c>
      <c r="C7" s="25">
        <v>3</v>
      </c>
      <c r="D7" s="25">
        <v>9</v>
      </c>
    </row>
    <row r="8" spans="1:11" x14ac:dyDescent="0.25">
      <c r="A8" s="23" t="s">
        <v>38</v>
      </c>
      <c r="B8" s="25">
        <v>3</v>
      </c>
      <c r="C8" s="25">
        <v>4</v>
      </c>
      <c r="D8" s="25">
        <v>7</v>
      </c>
    </row>
    <row r="9" spans="1:11" x14ac:dyDescent="0.25">
      <c r="A9" s="23" t="s">
        <v>39</v>
      </c>
      <c r="B9" s="25">
        <v>1</v>
      </c>
      <c r="C9" s="25">
        <v>6</v>
      </c>
      <c r="D9" s="25">
        <v>7</v>
      </c>
    </row>
    <row r="10" spans="1:11" x14ac:dyDescent="0.25">
      <c r="A10" s="23" t="s">
        <v>27</v>
      </c>
      <c r="B10" s="25">
        <v>5</v>
      </c>
      <c r="C10" s="25">
        <v>1</v>
      </c>
      <c r="D10" s="25">
        <v>6</v>
      </c>
    </row>
    <row r="11" spans="1:11" x14ac:dyDescent="0.25">
      <c r="A11" s="23" t="s">
        <v>50</v>
      </c>
      <c r="B11" s="25">
        <v>3</v>
      </c>
      <c r="C11" s="25">
        <v>1</v>
      </c>
      <c r="D11" s="25">
        <v>4</v>
      </c>
    </row>
    <row r="12" spans="1:11" x14ac:dyDescent="0.25">
      <c r="A12" s="23" t="s">
        <v>260</v>
      </c>
      <c r="B12" s="25"/>
      <c r="C12" s="25">
        <v>2</v>
      </c>
      <c r="D12" s="25">
        <v>2</v>
      </c>
    </row>
    <row r="13" spans="1:11" x14ac:dyDescent="0.25">
      <c r="A13" s="23" t="s">
        <v>421</v>
      </c>
      <c r="B13" s="25">
        <v>26</v>
      </c>
      <c r="C13" s="25">
        <v>32</v>
      </c>
      <c r="D13" s="25">
        <v>58</v>
      </c>
    </row>
    <row r="14" spans="1:11" x14ac:dyDescent="0.25">
      <c r="K14" t="s">
        <v>424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A5A68-7235-4F71-81FE-3C71723CAA6B}">
  <dimension ref="A3:B6"/>
  <sheetViews>
    <sheetView workbookViewId="0">
      <selection activeCell="I11" sqref="I11"/>
    </sheetView>
  </sheetViews>
  <sheetFormatPr defaultRowHeight="15.75" x14ac:dyDescent="0.25"/>
  <cols>
    <col min="1" max="1" width="12.375" bestFit="1" customWidth="1"/>
    <col min="2" max="2" width="14.875" bestFit="1" customWidth="1"/>
  </cols>
  <sheetData>
    <row r="3" spans="1:2" x14ac:dyDescent="0.25">
      <c r="A3" s="22" t="s">
        <v>420</v>
      </c>
      <c r="B3" t="s">
        <v>425</v>
      </c>
    </row>
    <row r="4" spans="1:2" x14ac:dyDescent="0.25">
      <c r="A4" s="23" t="s">
        <v>40</v>
      </c>
      <c r="B4" s="24">
        <v>0.44827586206896552</v>
      </c>
    </row>
    <row r="5" spans="1:2" x14ac:dyDescent="0.25">
      <c r="A5" s="23" t="s">
        <v>20</v>
      </c>
      <c r="B5" s="24">
        <v>0.55172413793103448</v>
      </c>
    </row>
    <row r="6" spans="1:2" x14ac:dyDescent="0.25">
      <c r="A6" s="23" t="s">
        <v>421</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548B2-A1BB-459C-A355-61D946396AFF}">
  <dimension ref="A3:D14"/>
  <sheetViews>
    <sheetView workbookViewId="0">
      <selection activeCell="H10" sqref="H10"/>
    </sheetView>
  </sheetViews>
  <sheetFormatPr defaultRowHeight="15.75" x14ac:dyDescent="0.25"/>
  <cols>
    <col min="1" max="1" width="36.7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8.625" bestFit="1" customWidth="1"/>
    <col min="16" max="16" width="18.5" bestFit="1" customWidth="1"/>
    <col min="17" max="17" width="15" bestFit="1" customWidth="1"/>
    <col min="18" max="18" width="14.75" bestFit="1" customWidth="1"/>
    <col min="19" max="19" width="12.125" bestFit="1" customWidth="1"/>
    <col min="20" max="20" width="14.125" bestFit="1" customWidth="1"/>
    <col min="21" max="21" width="18.625" bestFit="1" customWidth="1"/>
    <col min="22" max="22" width="19.5" bestFit="1" customWidth="1"/>
    <col min="23" max="23" width="14.75" bestFit="1" customWidth="1"/>
    <col min="24" max="24" width="13.375" bestFit="1" customWidth="1"/>
    <col min="25" max="25" width="15.375" bestFit="1" customWidth="1"/>
    <col min="26" max="26" width="20.875" bestFit="1" customWidth="1"/>
    <col min="27" max="27" width="25.5" bestFit="1" customWidth="1"/>
    <col min="28" max="28" width="18.75" bestFit="1" customWidth="1"/>
    <col min="29" max="29" width="9.5" bestFit="1" customWidth="1"/>
    <col min="30" max="30" width="11" bestFit="1" customWidth="1"/>
  </cols>
  <sheetData>
    <row r="3" spans="1:4" x14ac:dyDescent="0.25">
      <c r="A3" s="22" t="s">
        <v>425</v>
      </c>
      <c r="B3" s="22" t="s">
        <v>422</v>
      </c>
    </row>
    <row r="4" spans="1:4" x14ac:dyDescent="0.25">
      <c r="A4" s="22" t="s">
        <v>420</v>
      </c>
      <c r="B4" t="s">
        <v>40</v>
      </c>
      <c r="C4" t="s">
        <v>20</v>
      </c>
      <c r="D4" t="s">
        <v>421</v>
      </c>
    </row>
    <row r="5" spans="1:4" x14ac:dyDescent="0.25">
      <c r="A5" s="23" t="s">
        <v>285</v>
      </c>
      <c r="B5" s="25"/>
      <c r="C5" s="25">
        <v>4</v>
      </c>
      <c r="D5" s="25">
        <v>4</v>
      </c>
    </row>
    <row r="6" spans="1:4" x14ac:dyDescent="0.25">
      <c r="A6" s="23" t="s">
        <v>37</v>
      </c>
      <c r="B6" s="25">
        <v>2</v>
      </c>
      <c r="C6" s="25">
        <v>4</v>
      </c>
      <c r="D6" s="25">
        <v>6</v>
      </c>
    </row>
    <row r="7" spans="1:4" x14ac:dyDescent="0.25">
      <c r="A7" s="23" t="s">
        <v>17</v>
      </c>
      <c r="B7" s="25">
        <v>2</v>
      </c>
      <c r="C7" s="25">
        <v>4</v>
      </c>
      <c r="D7" s="25">
        <v>6</v>
      </c>
    </row>
    <row r="8" spans="1:4" x14ac:dyDescent="0.25">
      <c r="A8" s="23" t="s">
        <v>100</v>
      </c>
      <c r="B8" s="25">
        <v>4</v>
      </c>
      <c r="C8" s="25">
        <v>3</v>
      </c>
      <c r="D8" s="25">
        <v>7</v>
      </c>
    </row>
    <row r="9" spans="1:4" x14ac:dyDescent="0.25">
      <c r="A9" s="23" t="s">
        <v>55</v>
      </c>
      <c r="B9" s="25">
        <v>4</v>
      </c>
      <c r="C9" s="25">
        <v>3</v>
      </c>
      <c r="D9" s="25">
        <v>7</v>
      </c>
    </row>
    <row r="10" spans="1:4" x14ac:dyDescent="0.25">
      <c r="A10" s="23" t="s">
        <v>26</v>
      </c>
      <c r="B10" s="25">
        <v>6</v>
      </c>
      <c r="C10" s="25">
        <v>1</v>
      </c>
      <c r="D10" s="25">
        <v>7</v>
      </c>
    </row>
    <row r="11" spans="1:4" x14ac:dyDescent="0.25">
      <c r="A11" s="23" t="s">
        <v>49</v>
      </c>
      <c r="B11" s="25">
        <v>3</v>
      </c>
      <c r="C11" s="25">
        <v>4</v>
      </c>
      <c r="D11" s="25">
        <v>7</v>
      </c>
    </row>
    <row r="12" spans="1:4" x14ac:dyDescent="0.25">
      <c r="A12" s="23" t="s">
        <v>188</v>
      </c>
      <c r="B12" s="25">
        <v>4</v>
      </c>
      <c r="C12" s="25">
        <v>3</v>
      </c>
      <c r="D12" s="25">
        <v>7</v>
      </c>
    </row>
    <row r="13" spans="1:4" x14ac:dyDescent="0.25">
      <c r="A13" s="23" t="s">
        <v>60</v>
      </c>
      <c r="B13" s="25">
        <v>1</v>
      </c>
      <c r="C13" s="25">
        <v>6</v>
      </c>
      <c r="D13" s="25">
        <v>7</v>
      </c>
    </row>
    <row r="14" spans="1:4" x14ac:dyDescent="0.25">
      <c r="A14" s="23" t="s">
        <v>421</v>
      </c>
      <c r="B14" s="25">
        <v>26</v>
      </c>
      <c r="C14" s="25">
        <v>32</v>
      </c>
      <c r="D14" s="2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AE64-850F-4A60-BED0-F241B1D83FA5}">
  <dimension ref="A3:E44"/>
  <sheetViews>
    <sheetView workbookViewId="0">
      <selection activeCell="D16" sqref="D16"/>
    </sheetView>
  </sheetViews>
  <sheetFormatPr defaultRowHeight="15.75" x14ac:dyDescent="0.25"/>
  <cols>
    <col min="1" max="1" width="17.25" bestFit="1" customWidth="1"/>
    <col min="2" max="2" width="23.625" bestFit="1" customWidth="1"/>
    <col min="4" max="4" width="13.75" bestFit="1" customWidth="1"/>
    <col min="5" max="5" width="10.375" customWidth="1"/>
  </cols>
  <sheetData>
    <row r="3" spans="1:5" x14ac:dyDescent="0.25">
      <c r="A3" s="22" t="s">
        <v>420</v>
      </c>
      <c r="B3" t="s">
        <v>426</v>
      </c>
      <c r="D3" t="s">
        <v>427</v>
      </c>
      <c r="E3" t="s">
        <v>428</v>
      </c>
    </row>
    <row r="4" spans="1:5" x14ac:dyDescent="0.25">
      <c r="A4" s="23" t="s">
        <v>206</v>
      </c>
      <c r="B4" s="25">
        <v>5</v>
      </c>
      <c r="D4" t="str">
        <f>A4</f>
        <v>SE Marsh</v>
      </c>
      <c r="E4">
        <f>GETPIVOTDATA("player_of_match",$A$3,"player_of_match",A4)</f>
        <v>5</v>
      </c>
    </row>
    <row r="5" spans="1:5" x14ac:dyDescent="0.25">
      <c r="A5" s="23" t="s">
        <v>16</v>
      </c>
      <c r="B5" s="25">
        <v>4</v>
      </c>
      <c r="D5" t="str">
        <f t="shared" ref="D5:D13" si="0">A5</f>
        <v>SR Watson</v>
      </c>
      <c r="E5">
        <f t="shared" ref="E5:E13" si="1">GETPIVOTDATA("player_of_match",$A$3,"player_of_match",A5)</f>
        <v>4</v>
      </c>
    </row>
    <row r="6" spans="1:5" x14ac:dyDescent="0.25">
      <c r="A6" s="23" t="s">
        <v>157</v>
      </c>
      <c r="B6" s="25">
        <v>4</v>
      </c>
      <c r="D6" t="str">
        <f t="shared" si="0"/>
        <v>YK Pathan</v>
      </c>
      <c r="E6">
        <f t="shared" si="1"/>
        <v>4</v>
      </c>
    </row>
    <row r="7" spans="1:5" x14ac:dyDescent="0.25">
      <c r="A7" s="23" t="s">
        <v>366</v>
      </c>
      <c r="B7" s="25">
        <v>2</v>
      </c>
      <c r="D7" t="str">
        <f t="shared" si="0"/>
        <v>M Ntini</v>
      </c>
      <c r="E7">
        <f t="shared" si="1"/>
        <v>2</v>
      </c>
    </row>
    <row r="8" spans="1:5" x14ac:dyDescent="0.25">
      <c r="A8" s="23" t="s">
        <v>370</v>
      </c>
      <c r="B8" s="25">
        <v>2</v>
      </c>
      <c r="D8" t="str">
        <f t="shared" si="0"/>
        <v>Sohail Tanvir</v>
      </c>
      <c r="E8">
        <f t="shared" si="1"/>
        <v>2</v>
      </c>
    </row>
    <row r="9" spans="1:5" x14ac:dyDescent="0.25">
      <c r="A9" s="23" t="s">
        <v>375</v>
      </c>
      <c r="B9" s="25">
        <v>2</v>
      </c>
      <c r="D9" t="str">
        <f t="shared" si="0"/>
        <v>SM Pollock</v>
      </c>
      <c r="E9">
        <f t="shared" si="1"/>
        <v>2</v>
      </c>
    </row>
    <row r="10" spans="1:5" x14ac:dyDescent="0.25">
      <c r="A10" s="23" t="s">
        <v>243</v>
      </c>
      <c r="B10" s="25">
        <v>2</v>
      </c>
      <c r="D10" t="str">
        <f t="shared" si="0"/>
        <v>AC Gilchrist</v>
      </c>
      <c r="E10">
        <f t="shared" si="1"/>
        <v>2</v>
      </c>
    </row>
    <row r="11" spans="1:5" x14ac:dyDescent="0.25">
      <c r="A11" s="23" t="s">
        <v>269</v>
      </c>
      <c r="B11" s="25">
        <v>2</v>
      </c>
      <c r="D11" t="str">
        <f t="shared" si="0"/>
        <v>SC Ganguly</v>
      </c>
      <c r="E11">
        <f t="shared" si="1"/>
        <v>2</v>
      </c>
    </row>
    <row r="12" spans="1:5" x14ac:dyDescent="0.25">
      <c r="A12" s="23" t="s">
        <v>376</v>
      </c>
      <c r="B12" s="25">
        <v>2</v>
      </c>
      <c r="D12" t="str">
        <f t="shared" si="0"/>
        <v>ST Jayasuriya</v>
      </c>
      <c r="E12">
        <f t="shared" si="1"/>
        <v>2</v>
      </c>
    </row>
    <row r="13" spans="1:5" x14ac:dyDescent="0.25">
      <c r="A13" s="23" t="s">
        <v>87</v>
      </c>
      <c r="B13" s="25">
        <v>2</v>
      </c>
      <c r="D13" t="str">
        <f t="shared" si="0"/>
        <v>MS Dhoni</v>
      </c>
      <c r="E13">
        <f t="shared" si="1"/>
        <v>2</v>
      </c>
    </row>
    <row r="14" spans="1:5" x14ac:dyDescent="0.25">
      <c r="A14" s="23" t="s">
        <v>214</v>
      </c>
      <c r="B14" s="25">
        <v>2</v>
      </c>
    </row>
    <row r="15" spans="1:5" x14ac:dyDescent="0.25">
      <c r="A15" s="23" t="s">
        <v>379</v>
      </c>
      <c r="B15" s="25">
        <v>1</v>
      </c>
    </row>
    <row r="16" spans="1:5" x14ac:dyDescent="0.25">
      <c r="A16" s="23" t="s">
        <v>374</v>
      </c>
      <c r="B16" s="25">
        <v>1</v>
      </c>
    </row>
    <row r="17" spans="1:2" x14ac:dyDescent="0.25">
      <c r="A17" s="23" t="s">
        <v>144</v>
      </c>
      <c r="B17" s="25">
        <v>1</v>
      </c>
    </row>
    <row r="18" spans="1:2" x14ac:dyDescent="0.25">
      <c r="A18" s="23" t="s">
        <v>298</v>
      </c>
      <c r="B18" s="25">
        <v>1</v>
      </c>
    </row>
    <row r="19" spans="1:2" x14ac:dyDescent="0.25">
      <c r="A19" s="23" t="s">
        <v>251</v>
      </c>
      <c r="B19" s="25">
        <v>1</v>
      </c>
    </row>
    <row r="20" spans="1:2" x14ac:dyDescent="0.25">
      <c r="A20" s="23" t="s">
        <v>382</v>
      </c>
      <c r="B20" s="25">
        <v>1</v>
      </c>
    </row>
    <row r="21" spans="1:2" x14ac:dyDescent="0.25">
      <c r="A21" s="23" t="s">
        <v>101</v>
      </c>
      <c r="B21" s="25">
        <v>1</v>
      </c>
    </row>
    <row r="22" spans="1:2" x14ac:dyDescent="0.25">
      <c r="A22" s="23" t="s">
        <v>266</v>
      </c>
      <c r="B22" s="25">
        <v>1</v>
      </c>
    </row>
    <row r="23" spans="1:2" x14ac:dyDescent="0.25">
      <c r="A23" s="23" t="s">
        <v>264</v>
      </c>
      <c r="B23" s="25">
        <v>1</v>
      </c>
    </row>
    <row r="24" spans="1:2" x14ac:dyDescent="0.25">
      <c r="A24" s="23" t="s">
        <v>255</v>
      </c>
      <c r="B24" s="25">
        <v>1</v>
      </c>
    </row>
    <row r="25" spans="1:2" x14ac:dyDescent="0.25">
      <c r="A25" s="23" t="s">
        <v>380</v>
      </c>
      <c r="B25" s="25">
        <v>1</v>
      </c>
    </row>
    <row r="26" spans="1:2" x14ac:dyDescent="0.25">
      <c r="A26" s="23" t="s">
        <v>275</v>
      </c>
      <c r="B26" s="25">
        <v>1</v>
      </c>
    </row>
    <row r="27" spans="1:2" x14ac:dyDescent="0.25">
      <c r="A27" s="23" t="s">
        <v>378</v>
      </c>
      <c r="B27" s="25">
        <v>1</v>
      </c>
    </row>
    <row r="28" spans="1:2" x14ac:dyDescent="0.25">
      <c r="A28" s="23" t="s">
        <v>168</v>
      </c>
      <c r="B28" s="25">
        <v>1</v>
      </c>
    </row>
    <row r="29" spans="1:2" x14ac:dyDescent="0.25">
      <c r="A29" s="23" t="s">
        <v>367</v>
      </c>
      <c r="B29" s="25">
        <v>1</v>
      </c>
    </row>
    <row r="30" spans="1:2" x14ac:dyDescent="0.25">
      <c r="A30" s="23" t="s">
        <v>371</v>
      </c>
      <c r="B30" s="25">
        <v>1</v>
      </c>
    </row>
    <row r="31" spans="1:2" x14ac:dyDescent="0.25">
      <c r="A31" s="23" t="s">
        <v>377</v>
      </c>
      <c r="B31" s="25">
        <v>1</v>
      </c>
    </row>
    <row r="32" spans="1:2" x14ac:dyDescent="0.25">
      <c r="A32" s="23" t="s">
        <v>36</v>
      </c>
      <c r="B32" s="25">
        <v>1</v>
      </c>
    </row>
    <row r="33" spans="1:2" x14ac:dyDescent="0.25">
      <c r="A33" s="23" t="s">
        <v>381</v>
      </c>
      <c r="B33" s="25">
        <v>1</v>
      </c>
    </row>
    <row r="34" spans="1:2" x14ac:dyDescent="0.25">
      <c r="A34" s="23" t="s">
        <v>327</v>
      </c>
      <c r="B34" s="25">
        <v>1</v>
      </c>
    </row>
    <row r="35" spans="1:2" x14ac:dyDescent="0.25">
      <c r="A35" s="23" t="s">
        <v>304</v>
      </c>
      <c r="B35" s="25">
        <v>1</v>
      </c>
    </row>
    <row r="36" spans="1:2" x14ac:dyDescent="0.25">
      <c r="A36" s="23" t="s">
        <v>201</v>
      </c>
      <c r="B36" s="25">
        <v>1</v>
      </c>
    </row>
    <row r="37" spans="1:2" x14ac:dyDescent="0.25">
      <c r="A37" s="23" t="s">
        <v>353</v>
      </c>
      <c r="B37" s="25">
        <v>1</v>
      </c>
    </row>
    <row r="38" spans="1:2" x14ac:dyDescent="0.25">
      <c r="A38" s="23" t="s">
        <v>356</v>
      </c>
      <c r="B38" s="25">
        <v>1</v>
      </c>
    </row>
    <row r="39" spans="1:2" x14ac:dyDescent="0.25">
      <c r="A39" s="23" t="s">
        <v>277</v>
      </c>
      <c r="B39" s="25">
        <v>1</v>
      </c>
    </row>
    <row r="40" spans="1:2" x14ac:dyDescent="0.25">
      <c r="A40" s="23" t="s">
        <v>169</v>
      </c>
      <c r="B40" s="25">
        <v>1</v>
      </c>
    </row>
    <row r="41" spans="1:2" x14ac:dyDescent="0.25">
      <c r="A41" s="23" t="s">
        <v>215</v>
      </c>
      <c r="B41" s="25">
        <v>1</v>
      </c>
    </row>
    <row r="42" spans="1:2" x14ac:dyDescent="0.25">
      <c r="A42" s="23" t="s">
        <v>310</v>
      </c>
      <c r="B42" s="25">
        <v>1</v>
      </c>
    </row>
    <row r="43" spans="1:2" x14ac:dyDescent="0.25">
      <c r="A43" s="23" t="s">
        <v>383</v>
      </c>
      <c r="B43" s="25">
        <v>1</v>
      </c>
    </row>
    <row r="44" spans="1:2" x14ac:dyDescent="0.25">
      <c r="A44" s="23" t="s">
        <v>421</v>
      </c>
      <c r="B44" s="2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47837-A4FE-416F-9F58-A751869E3CA8}">
  <dimension ref="A3:I22"/>
  <sheetViews>
    <sheetView workbookViewId="0">
      <selection activeCell="S3" sqref="S3"/>
    </sheetView>
  </sheetViews>
  <sheetFormatPr defaultRowHeight="15.75" x14ac:dyDescent="0.25"/>
  <cols>
    <col min="1" max="1" width="12.375" bestFit="1" customWidth="1"/>
    <col min="6" max="6" width="16.625" customWidth="1"/>
    <col min="7" max="7" width="17.625" bestFit="1" customWidth="1"/>
    <col min="8" max="8" width="17.25" customWidth="1"/>
    <col min="9" max="9" width="16.375" customWidth="1"/>
  </cols>
  <sheetData>
    <row r="3" spans="1:9" ht="30" x14ac:dyDescent="0.25">
      <c r="A3" s="22" t="s">
        <v>420</v>
      </c>
      <c r="E3" s="6" t="s">
        <v>384</v>
      </c>
      <c r="F3" s="6" t="s">
        <v>385</v>
      </c>
      <c r="G3" s="6" t="s">
        <v>386</v>
      </c>
      <c r="H3" s="6" t="s">
        <v>387</v>
      </c>
      <c r="I3" s="6" t="s">
        <v>388</v>
      </c>
    </row>
    <row r="4" spans="1:9" x14ac:dyDescent="0.25">
      <c r="A4" s="23" t="s">
        <v>418</v>
      </c>
      <c r="E4" t="str">
        <f>A4</f>
        <v>IPL-2008</v>
      </c>
      <c r="F4" t="str">
        <f>VLOOKUP($E$4, Table24[], 2, 0)</f>
        <v>Rajasthan Royals</v>
      </c>
      <c r="G4" t="str">
        <f>VLOOKUP($E$4, Table24[], 3, 0)</f>
        <v>Chennai Super Kings</v>
      </c>
      <c r="H4" t="str">
        <f>VLOOKUP($E$4, Table24[], 4, 0)</f>
        <v>Yusuf Pathan</v>
      </c>
      <c r="I4" t="str">
        <f>VLOOKUP($E$4, Table24[], 5, 0)</f>
        <v>Shane Watson</v>
      </c>
    </row>
    <row r="5" spans="1:9" x14ac:dyDescent="0.25">
      <c r="A5" s="23" t="s">
        <v>421</v>
      </c>
    </row>
    <row r="11" spans="1:9" ht="30" x14ac:dyDescent="0.25">
      <c r="C11" s="29" t="s">
        <v>384</v>
      </c>
      <c r="D11" s="30" t="s">
        <v>385</v>
      </c>
      <c r="E11" s="30" t="s">
        <v>386</v>
      </c>
      <c r="F11" s="30" t="s">
        <v>387</v>
      </c>
      <c r="G11" s="31" t="s">
        <v>388</v>
      </c>
    </row>
    <row r="12" spans="1:9" ht="45" x14ac:dyDescent="0.25">
      <c r="C12" s="26" t="s">
        <v>390</v>
      </c>
      <c r="D12" s="8" t="s">
        <v>19</v>
      </c>
      <c r="E12" s="7" t="s">
        <v>18</v>
      </c>
      <c r="F12" s="7" t="s">
        <v>391</v>
      </c>
      <c r="G12" s="27" t="s">
        <v>392</v>
      </c>
    </row>
    <row r="13" spans="1:9" ht="60" x14ac:dyDescent="0.25">
      <c r="C13" s="26" t="s">
        <v>393</v>
      </c>
      <c r="D13" s="6" t="s">
        <v>39</v>
      </c>
      <c r="E13" s="9" t="s">
        <v>394</v>
      </c>
      <c r="F13" s="9" t="s">
        <v>395</v>
      </c>
      <c r="G13" s="28" t="s">
        <v>396</v>
      </c>
    </row>
    <row r="14" spans="1:9" ht="60" x14ac:dyDescent="0.25">
      <c r="C14" s="26" t="s">
        <v>397</v>
      </c>
      <c r="D14" s="8" t="s">
        <v>18</v>
      </c>
      <c r="E14" s="7" t="s">
        <v>50</v>
      </c>
      <c r="F14" s="7" t="s">
        <v>398</v>
      </c>
      <c r="G14" s="27" t="s">
        <v>399</v>
      </c>
    </row>
    <row r="15" spans="1:9" ht="45" x14ac:dyDescent="0.25">
      <c r="C15" s="26" t="s">
        <v>400</v>
      </c>
      <c r="D15" s="6" t="s">
        <v>39</v>
      </c>
      <c r="E15" s="9" t="s">
        <v>19</v>
      </c>
      <c r="F15" s="9" t="s">
        <v>401</v>
      </c>
      <c r="G15" s="28" t="s">
        <v>389</v>
      </c>
    </row>
    <row r="16" spans="1:9" ht="45" x14ac:dyDescent="0.25">
      <c r="C16" s="26" t="s">
        <v>402</v>
      </c>
      <c r="D16" s="8" t="s">
        <v>27</v>
      </c>
      <c r="E16" s="7" t="s">
        <v>45</v>
      </c>
      <c r="F16" s="7" t="s">
        <v>403</v>
      </c>
      <c r="G16" s="27" t="s">
        <v>404</v>
      </c>
    </row>
    <row r="17" spans="3:7" ht="45" x14ac:dyDescent="0.25">
      <c r="C17" s="26" t="s">
        <v>405</v>
      </c>
      <c r="D17" s="6" t="s">
        <v>39</v>
      </c>
      <c r="E17" s="9" t="s">
        <v>19</v>
      </c>
      <c r="F17" s="9" t="s">
        <v>406</v>
      </c>
      <c r="G17" s="28" t="s">
        <v>391</v>
      </c>
    </row>
    <row r="18" spans="3:7" ht="45" x14ac:dyDescent="0.25">
      <c r="C18" s="26" t="s">
        <v>407</v>
      </c>
      <c r="D18" s="8" t="s">
        <v>27</v>
      </c>
      <c r="E18" s="7" t="s">
        <v>19</v>
      </c>
      <c r="F18" s="7" t="s">
        <v>408</v>
      </c>
      <c r="G18" s="27" t="s">
        <v>392</v>
      </c>
    </row>
    <row r="19" spans="3:7" ht="60" x14ac:dyDescent="0.25">
      <c r="C19" s="26" t="s">
        <v>409</v>
      </c>
      <c r="D19" s="6" t="s">
        <v>19</v>
      </c>
      <c r="E19" s="9" t="s">
        <v>50</v>
      </c>
      <c r="F19" s="9" t="s">
        <v>410</v>
      </c>
      <c r="G19" s="28" t="s">
        <v>411</v>
      </c>
    </row>
    <row r="20" spans="3:7" ht="45" x14ac:dyDescent="0.25">
      <c r="C20" s="26" t="s">
        <v>412</v>
      </c>
      <c r="D20" s="8" t="s">
        <v>19</v>
      </c>
      <c r="E20" s="7" t="s">
        <v>39</v>
      </c>
      <c r="F20" s="7" t="s">
        <v>413</v>
      </c>
      <c r="G20" s="27" t="s">
        <v>414</v>
      </c>
    </row>
    <row r="21" spans="3:7" ht="60" x14ac:dyDescent="0.25">
      <c r="C21" s="26" t="s">
        <v>415</v>
      </c>
      <c r="D21" s="6" t="s">
        <v>260</v>
      </c>
      <c r="E21" s="9" t="s">
        <v>50</v>
      </c>
      <c r="F21" s="9" t="s">
        <v>416</v>
      </c>
      <c r="G21" s="28" t="s">
        <v>417</v>
      </c>
    </row>
    <row r="22" spans="3:7" ht="45" x14ac:dyDescent="0.25">
      <c r="C22" s="32" t="s">
        <v>418</v>
      </c>
      <c r="D22" s="33" t="s">
        <v>31</v>
      </c>
      <c r="E22" s="34" t="s">
        <v>19</v>
      </c>
      <c r="F22" s="34" t="s">
        <v>419</v>
      </c>
      <c r="G22"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B2" sqref="B2"/>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8CB33-E7BE-4CDA-B675-798DF981D027}">
  <dimension ref="A3:E10"/>
  <sheetViews>
    <sheetView workbookViewId="0">
      <selection activeCell="E13" sqref="E13"/>
    </sheetView>
  </sheetViews>
  <sheetFormatPr defaultRowHeight="15.75" x14ac:dyDescent="0.25"/>
  <cols>
    <col min="1" max="1" width="18.375" bestFit="1" customWidth="1"/>
    <col min="2" max="2" width="15.25" bestFit="1" customWidth="1"/>
    <col min="4" max="4" width="18.375" bestFit="1" customWidth="1"/>
  </cols>
  <sheetData>
    <row r="3" spans="1:5" x14ac:dyDescent="0.25">
      <c r="A3" s="22" t="s">
        <v>420</v>
      </c>
      <c r="B3" t="s">
        <v>429</v>
      </c>
    </row>
    <row r="4" spans="1:5" x14ac:dyDescent="0.25">
      <c r="A4" s="23" t="s">
        <v>19</v>
      </c>
      <c r="B4" s="25">
        <v>3</v>
      </c>
      <c r="D4" t="str">
        <f>A4</f>
        <v>Chennai Super Kings</v>
      </c>
      <c r="E4">
        <f>GETPIVOTDATA("Winner",$A$3,"Winner",A4)</f>
        <v>3</v>
      </c>
    </row>
    <row r="5" spans="1:5" x14ac:dyDescent="0.25">
      <c r="A5" s="23" t="s">
        <v>39</v>
      </c>
      <c r="B5" s="25">
        <v>3</v>
      </c>
      <c r="D5" t="str">
        <f t="shared" ref="D5:D10" si="0">A5</f>
        <v>Mumbai Indians</v>
      </c>
      <c r="E5">
        <f t="shared" ref="E5:E9" si="1">GETPIVOTDATA("Winner",$A$3,"Winner",A5)</f>
        <v>3</v>
      </c>
    </row>
    <row r="6" spans="1:5" x14ac:dyDescent="0.25">
      <c r="A6" s="23" t="s">
        <v>27</v>
      </c>
      <c r="B6" s="25">
        <v>2</v>
      </c>
      <c r="D6" t="str">
        <f t="shared" si="0"/>
        <v>Kolkata Knight Riders</v>
      </c>
      <c r="E6">
        <f t="shared" si="1"/>
        <v>2</v>
      </c>
    </row>
    <row r="7" spans="1:5" x14ac:dyDescent="0.25">
      <c r="A7" s="23" t="s">
        <v>260</v>
      </c>
      <c r="B7" s="25">
        <v>1</v>
      </c>
      <c r="D7" t="str">
        <f t="shared" si="0"/>
        <v>Deccan Chargers</v>
      </c>
      <c r="E7">
        <f t="shared" si="1"/>
        <v>1</v>
      </c>
    </row>
    <row r="8" spans="1:5" x14ac:dyDescent="0.25">
      <c r="A8" s="23" t="s">
        <v>18</v>
      </c>
      <c r="B8" s="25">
        <v>1</v>
      </c>
      <c r="D8" t="str">
        <f t="shared" si="0"/>
        <v>Sunrisers Hyderabad</v>
      </c>
      <c r="E8">
        <f t="shared" si="1"/>
        <v>1</v>
      </c>
    </row>
    <row r="9" spans="1:5" x14ac:dyDescent="0.25">
      <c r="A9" s="23" t="s">
        <v>31</v>
      </c>
      <c r="B9" s="25">
        <v>1</v>
      </c>
      <c r="D9" t="str">
        <f t="shared" si="0"/>
        <v>Rajasthan Royals</v>
      </c>
      <c r="E9">
        <f t="shared" si="1"/>
        <v>1</v>
      </c>
    </row>
    <row r="10" spans="1:5" x14ac:dyDescent="0.25">
      <c r="A10" s="23" t="s">
        <v>421</v>
      </c>
      <c r="B10" s="25">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9" t="s">
        <v>384</v>
      </c>
      <c r="B1" s="30" t="s">
        <v>385</v>
      </c>
      <c r="C1" s="30" t="s">
        <v>386</v>
      </c>
      <c r="D1" s="30" t="s">
        <v>387</v>
      </c>
      <c r="E1" s="31" t="s">
        <v>388</v>
      </c>
    </row>
    <row r="2" spans="1:5" ht="19.899999999999999" customHeight="1" x14ac:dyDescent="0.25">
      <c r="A2" s="26" t="s">
        <v>390</v>
      </c>
      <c r="B2" s="8" t="s">
        <v>19</v>
      </c>
      <c r="C2" s="7" t="s">
        <v>18</v>
      </c>
      <c r="D2" s="7" t="s">
        <v>391</v>
      </c>
      <c r="E2" s="27" t="s">
        <v>392</v>
      </c>
    </row>
    <row r="3" spans="1:5" ht="19.899999999999999" customHeight="1" x14ac:dyDescent="0.25">
      <c r="A3" s="26" t="s">
        <v>393</v>
      </c>
      <c r="B3" s="6" t="s">
        <v>39</v>
      </c>
      <c r="C3" s="9" t="s">
        <v>394</v>
      </c>
      <c r="D3" s="9" t="s">
        <v>395</v>
      </c>
      <c r="E3" s="28" t="s">
        <v>396</v>
      </c>
    </row>
    <row r="4" spans="1:5" ht="19.899999999999999" customHeight="1" x14ac:dyDescent="0.25">
      <c r="A4" s="26" t="s">
        <v>397</v>
      </c>
      <c r="B4" s="8" t="s">
        <v>18</v>
      </c>
      <c r="C4" s="7" t="s">
        <v>50</v>
      </c>
      <c r="D4" s="7" t="s">
        <v>398</v>
      </c>
      <c r="E4" s="27" t="s">
        <v>399</v>
      </c>
    </row>
    <row r="5" spans="1:5" ht="19.899999999999999" customHeight="1" x14ac:dyDescent="0.25">
      <c r="A5" s="26" t="s">
        <v>400</v>
      </c>
      <c r="B5" s="6" t="s">
        <v>39</v>
      </c>
      <c r="C5" s="9" t="s">
        <v>19</v>
      </c>
      <c r="D5" s="9" t="s">
        <v>401</v>
      </c>
      <c r="E5" s="28" t="s">
        <v>389</v>
      </c>
    </row>
    <row r="6" spans="1:5" ht="19.899999999999999" customHeight="1" x14ac:dyDescent="0.25">
      <c r="A6" s="26" t="s">
        <v>402</v>
      </c>
      <c r="B6" s="8" t="s">
        <v>27</v>
      </c>
      <c r="C6" s="7" t="s">
        <v>45</v>
      </c>
      <c r="D6" s="7" t="s">
        <v>403</v>
      </c>
      <c r="E6" s="27" t="s">
        <v>404</v>
      </c>
    </row>
    <row r="7" spans="1:5" ht="19.899999999999999" customHeight="1" x14ac:dyDescent="0.25">
      <c r="A7" s="26" t="s">
        <v>405</v>
      </c>
      <c r="B7" s="6" t="s">
        <v>39</v>
      </c>
      <c r="C7" s="9" t="s">
        <v>19</v>
      </c>
      <c r="D7" s="9" t="s">
        <v>406</v>
      </c>
      <c r="E7" s="28" t="s">
        <v>391</v>
      </c>
    </row>
    <row r="8" spans="1:5" ht="19.899999999999999" customHeight="1" x14ac:dyDescent="0.25">
      <c r="A8" s="26" t="s">
        <v>407</v>
      </c>
      <c r="B8" s="8" t="s">
        <v>27</v>
      </c>
      <c r="C8" s="7" t="s">
        <v>19</v>
      </c>
      <c r="D8" s="7" t="s">
        <v>408</v>
      </c>
      <c r="E8" s="27" t="s">
        <v>392</v>
      </c>
    </row>
    <row r="9" spans="1:5" ht="19.899999999999999" customHeight="1" x14ac:dyDescent="0.25">
      <c r="A9" s="26" t="s">
        <v>409</v>
      </c>
      <c r="B9" s="6" t="s">
        <v>19</v>
      </c>
      <c r="C9" s="9" t="s">
        <v>50</v>
      </c>
      <c r="D9" s="9" t="s">
        <v>410</v>
      </c>
      <c r="E9" s="28" t="s">
        <v>411</v>
      </c>
    </row>
    <row r="10" spans="1:5" ht="19.899999999999999" customHeight="1" x14ac:dyDescent="0.25">
      <c r="A10" s="26" t="s">
        <v>412</v>
      </c>
      <c r="B10" s="8" t="s">
        <v>19</v>
      </c>
      <c r="C10" s="7" t="s">
        <v>39</v>
      </c>
      <c r="D10" s="7" t="s">
        <v>413</v>
      </c>
      <c r="E10" s="27" t="s">
        <v>414</v>
      </c>
    </row>
    <row r="11" spans="1:5" ht="19.899999999999999" customHeight="1" x14ac:dyDescent="0.25">
      <c r="A11" s="26" t="s">
        <v>415</v>
      </c>
      <c r="B11" s="6" t="s">
        <v>260</v>
      </c>
      <c r="C11" s="9" t="s">
        <v>50</v>
      </c>
      <c r="D11" s="9" t="s">
        <v>416</v>
      </c>
      <c r="E11" s="28" t="s">
        <v>417</v>
      </c>
    </row>
    <row r="12" spans="1:5" ht="19.899999999999999" customHeight="1" x14ac:dyDescent="0.25">
      <c r="A12" s="32" t="s">
        <v>418</v>
      </c>
      <c r="B12" s="33" t="s">
        <v>31</v>
      </c>
      <c r="C12" s="34" t="s">
        <v>19</v>
      </c>
      <c r="D12" s="34" t="s">
        <v>419</v>
      </c>
      <c r="E12" s="35"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BD7F-A8B3-4F8E-B848-3B5027537BB9}">
  <dimension ref="A1"/>
  <sheetViews>
    <sheetView showGridLines="0" tabSelected="1" workbookViewId="0">
      <selection activeCell="S7" sqref="S7"/>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Akib Uddin Nayan</cp:lastModifiedBy>
  <dcterms:created xsi:type="dcterms:W3CDTF">2023-05-25T13:59:02Z</dcterms:created>
  <dcterms:modified xsi:type="dcterms:W3CDTF">2023-12-06T17:50:04Z</dcterms:modified>
</cp:coreProperties>
</file>