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C:\Daten\Projekte\MapLab3D\SourceCode\"/>
    </mc:Choice>
  </mc:AlternateContent>
  <xr:revisionPtr revIDLastSave="0" documentId="13_ncr:1_{03516D5D-5351-4166-BDD8-14F671695BE9}" xr6:coauthVersionLast="36" xr6:coauthVersionMax="36" xr10:uidLastSave="{00000000-0000-0000-0000-000000000000}"/>
  <bookViews>
    <workbookView xWindow="0" yWindow="0" windowWidth="3090" windowHeight="930" tabRatio="836" xr2:uid="{00000000-000D-0000-FFFF-FFFF00000000}"/>
  </bookViews>
  <sheets>
    <sheet name="GV" sheetId="8" r:id="rId1"/>
    <sheet name="GV_H" sheetId="30" r:id="rId2"/>
    <sheet name="PLOTDATA" sheetId="12" r:id="rId3"/>
    <sheet name="MAP_OBJECTS" sheetId="9" r:id="rId4"/>
    <sheet name="MAP ELE" sheetId="4" r:id="rId5"/>
    <sheet name="Tile Size" sheetId="17" r:id="rId6"/>
    <sheet name="Linewidth" sheetId="10" r:id="rId7"/>
    <sheet name="Superelevation" sheetId="24" r:id="rId8"/>
    <sheet name="MinMaxScale" sheetId="28" r:id="rId9"/>
  </sheets>
  <definedNames>
    <definedName name="dispoff" localSheetId="1">#REF!</definedName>
    <definedName name="dispoff">#REF!</definedName>
    <definedName name="dispon" localSheetId="1">#REF!</definedName>
    <definedName name="dispon">#REF!</definedName>
  </definedNames>
  <calcPr calcId="191029"/>
  <extLst>
    <ext xmlns:x14="http://schemas.microsoft.com/office/spreadsheetml/2009/9/main" uri="{79F54976-1DA5-4618-B147-4CDE4B953A38}">
      <x14:workbookPr defaultImageDpi="15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3" i="24" l="1"/>
  <c r="I42" i="24"/>
  <c r="I41" i="24"/>
  <c r="I40" i="24"/>
  <c r="I39" i="24"/>
  <c r="I38" i="24"/>
  <c r="I37" i="24"/>
  <c r="I36" i="24"/>
  <c r="I35" i="24"/>
  <c r="I34" i="24"/>
  <c r="I33" i="24"/>
  <c r="I32" i="24"/>
  <c r="I31" i="24"/>
  <c r="I30" i="24"/>
  <c r="I29" i="24"/>
  <c r="I28" i="24"/>
  <c r="I27" i="24"/>
  <c r="I26" i="24"/>
  <c r="I25" i="24"/>
  <c r="I24" i="24"/>
  <c r="I23" i="24"/>
  <c r="I22" i="24"/>
  <c r="I21" i="24"/>
  <c r="I20" i="24"/>
  <c r="I19" i="24"/>
  <c r="I18" i="24"/>
  <c r="I17" i="24"/>
  <c r="I16" i="24"/>
  <c r="I15" i="24"/>
  <c r="I14" i="24"/>
  <c r="I13" i="24"/>
  <c r="I12" i="24"/>
  <c r="I11" i="24"/>
  <c r="I10" i="24"/>
  <c r="I9" i="24"/>
  <c r="I8" i="24"/>
  <c r="J43" i="24"/>
  <c r="J42" i="24"/>
  <c r="J41" i="24"/>
  <c r="J40" i="24"/>
  <c r="J39" i="24"/>
  <c r="J38" i="24"/>
  <c r="J37" i="24"/>
  <c r="J36" i="24"/>
  <c r="J35" i="24"/>
  <c r="J34" i="24"/>
  <c r="J33" i="24"/>
  <c r="J32" i="24"/>
  <c r="J31" i="24"/>
  <c r="J30" i="24"/>
  <c r="J29" i="24"/>
  <c r="J28" i="24"/>
  <c r="J27" i="24"/>
  <c r="J26" i="24"/>
  <c r="J25" i="24"/>
  <c r="J24" i="24"/>
  <c r="J23" i="24"/>
  <c r="J22" i="24"/>
  <c r="J21" i="24"/>
  <c r="J20" i="24"/>
  <c r="J19" i="24"/>
  <c r="J18" i="24"/>
  <c r="J17" i="24"/>
  <c r="J16" i="24"/>
  <c r="J15" i="24"/>
  <c r="J14" i="24"/>
  <c r="J13" i="24"/>
  <c r="J12" i="24"/>
  <c r="J11" i="24"/>
  <c r="J10" i="24"/>
  <c r="J9" i="24"/>
  <c r="J8" i="24"/>
  <c r="J7" i="24"/>
  <c r="J6" i="24"/>
  <c r="C24" i="17" l="1"/>
  <c r="B24" i="17"/>
  <c r="AD87" i="28" l="1"/>
  <c r="AC87" i="28"/>
  <c r="AD88" i="28"/>
  <c r="AC88" i="28"/>
  <c r="AD63" i="28"/>
  <c r="AC63" i="28"/>
  <c r="AD64" i="28"/>
  <c r="AC64" i="28"/>
  <c r="AC115" i="28" l="1"/>
  <c r="AC114" i="28"/>
  <c r="AC113" i="28"/>
  <c r="AC112" i="28"/>
  <c r="AC111" i="28"/>
  <c r="AC110" i="28"/>
  <c r="AC109" i="28"/>
  <c r="AC108" i="28"/>
  <c r="AC107" i="28"/>
  <c r="AC106" i="28"/>
  <c r="AC105" i="28"/>
  <c r="AC104" i="28"/>
  <c r="AC103" i="28"/>
  <c r="AC102" i="28"/>
  <c r="AC101" i="28"/>
  <c r="AD120" i="28" l="1"/>
  <c r="AC120" i="28"/>
  <c r="AD119" i="28"/>
  <c r="AC119" i="28"/>
  <c r="AD118" i="28"/>
  <c r="AC118" i="28"/>
  <c r="AD117" i="28"/>
  <c r="AC117" i="28"/>
  <c r="AD116" i="28"/>
  <c r="AC116" i="28"/>
  <c r="AD115" i="28"/>
  <c r="AD114" i="28"/>
  <c r="AD113" i="28"/>
  <c r="AD112" i="28"/>
  <c r="AD111" i="28"/>
  <c r="AD110" i="28"/>
  <c r="AD109" i="28"/>
  <c r="AD108" i="28"/>
  <c r="AD107" i="28"/>
  <c r="AD106" i="28"/>
  <c r="AD105" i="28"/>
  <c r="AD104" i="28"/>
  <c r="AD103" i="28"/>
  <c r="AD102" i="28"/>
  <c r="AD101" i="28"/>
  <c r="AD100" i="28"/>
  <c r="AC100" i="28"/>
  <c r="AD99" i="28"/>
  <c r="AC99" i="28"/>
  <c r="AD98" i="28"/>
  <c r="AC98" i="28"/>
  <c r="AD97" i="28"/>
  <c r="AC97" i="28"/>
  <c r="AD96" i="28"/>
  <c r="AC96" i="28"/>
  <c r="AD95" i="28"/>
  <c r="AC95" i="28"/>
  <c r="AD94" i="28"/>
  <c r="AC94" i="28"/>
  <c r="AD93" i="28"/>
  <c r="AC93" i="28"/>
  <c r="AD92" i="28"/>
  <c r="AC92" i="28"/>
  <c r="AD91" i="28"/>
  <c r="AC91" i="28"/>
  <c r="AD90" i="28"/>
  <c r="AC90" i="28"/>
  <c r="AD89" i="28"/>
  <c r="AC89" i="28"/>
  <c r="AD86" i="28"/>
  <c r="AC86" i="28"/>
  <c r="AD85" i="28"/>
  <c r="AC85" i="28"/>
  <c r="AD84" i="28"/>
  <c r="AC84" i="28"/>
  <c r="AD83" i="28"/>
  <c r="AC83" i="28"/>
  <c r="AD82" i="28"/>
  <c r="AC82" i="28"/>
  <c r="AD81" i="28"/>
  <c r="AC81" i="28"/>
  <c r="AD80" i="28"/>
  <c r="AC80" i="28"/>
  <c r="AD79" i="28"/>
  <c r="AC79" i="28"/>
  <c r="AD78" i="28"/>
  <c r="AC78" i="28"/>
  <c r="AD77" i="28"/>
  <c r="AC77" i="28"/>
  <c r="AD76" i="28"/>
  <c r="AC76" i="28"/>
  <c r="AD75" i="28"/>
  <c r="AC75" i="28"/>
  <c r="AD74" i="28"/>
  <c r="AC74" i="28"/>
  <c r="AD73" i="28"/>
  <c r="AC73" i="28"/>
  <c r="AD72" i="28"/>
  <c r="AC72" i="28"/>
  <c r="AD71" i="28"/>
  <c r="AC71" i="28"/>
  <c r="AD70" i="28"/>
  <c r="AC70" i="28"/>
  <c r="AD69" i="28"/>
  <c r="AC69" i="28"/>
  <c r="AD68" i="28"/>
  <c r="AC68" i="28"/>
  <c r="AD67" i="28"/>
  <c r="AC67" i="28"/>
  <c r="AD66" i="28"/>
  <c r="AC66" i="28"/>
  <c r="AD65" i="28"/>
  <c r="AC65" i="28"/>
  <c r="AD62" i="28"/>
  <c r="AC62" i="28"/>
  <c r="AD61" i="28"/>
  <c r="AC61" i="28"/>
  <c r="AD60" i="28"/>
  <c r="AC60" i="28"/>
  <c r="AD59" i="28"/>
  <c r="AC59" i="28"/>
  <c r="AD58" i="28"/>
  <c r="AC58" i="28"/>
  <c r="AD57" i="28"/>
  <c r="AC57" i="28"/>
  <c r="AD56" i="28"/>
  <c r="AC56" i="28"/>
  <c r="AD55" i="28"/>
  <c r="AC55" i="28"/>
  <c r="AD54" i="28"/>
  <c r="AC54" i="28"/>
  <c r="AD53" i="28"/>
  <c r="AC53" i="28"/>
  <c r="AD52" i="28"/>
  <c r="AC52" i="28"/>
  <c r="AD51" i="28"/>
  <c r="AC51" i="28"/>
  <c r="AD50" i="28"/>
  <c r="AC50" i="28"/>
  <c r="AD49" i="28"/>
  <c r="AC49" i="28"/>
  <c r="AD48" i="28"/>
  <c r="AC48" i="28"/>
  <c r="AD47" i="28"/>
  <c r="AC47" i="28"/>
  <c r="AD46" i="28"/>
  <c r="AC46" i="28"/>
  <c r="AD45" i="28"/>
  <c r="AC45" i="28"/>
  <c r="AD44" i="28"/>
  <c r="AC44" i="28"/>
  <c r="AD43" i="28"/>
  <c r="AC43" i="28"/>
  <c r="AD42" i="28"/>
  <c r="AC42" i="28"/>
  <c r="AD41" i="28"/>
  <c r="AC41" i="28"/>
  <c r="AD40" i="28"/>
  <c r="AC40" i="28"/>
  <c r="AD39" i="28"/>
  <c r="AC39" i="28"/>
  <c r="AD38" i="28"/>
  <c r="AC38" i="28"/>
  <c r="AD37" i="28"/>
  <c r="AC37" i="28"/>
  <c r="AD36" i="28"/>
  <c r="AC36" i="28"/>
  <c r="AD35" i="28"/>
  <c r="AC35" i="28"/>
  <c r="AD34" i="28"/>
  <c r="AC34" i="28"/>
  <c r="AD33" i="28"/>
  <c r="AC33" i="28"/>
  <c r="AD32" i="28"/>
  <c r="AC32" i="28"/>
  <c r="AD31" i="28"/>
  <c r="AC31" i="28"/>
  <c r="AD30" i="28"/>
  <c r="AC30" i="28"/>
  <c r="AD29" i="28"/>
  <c r="AC29" i="28"/>
  <c r="AD28" i="28"/>
  <c r="AC28" i="28"/>
  <c r="AD27" i="28"/>
  <c r="AC27" i="28"/>
  <c r="AD26" i="28"/>
  <c r="AC26" i="28"/>
  <c r="AD25" i="28"/>
  <c r="AC25" i="28"/>
  <c r="AD24" i="28"/>
  <c r="AC24" i="28"/>
  <c r="AD23" i="28"/>
  <c r="AC23" i="28"/>
  <c r="AD22" i="28"/>
  <c r="AC22" i="28"/>
  <c r="AD21" i="28"/>
  <c r="AC21" i="28"/>
  <c r="AD20" i="28"/>
  <c r="AC20" i="28"/>
  <c r="AD19" i="28"/>
  <c r="AC19" i="28"/>
  <c r="AD18" i="28"/>
  <c r="AC18" i="28"/>
  <c r="AD17" i="28"/>
  <c r="AC17" i="28"/>
  <c r="AD16" i="28"/>
  <c r="AC16" i="28"/>
  <c r="AD15" i="28"/>
  <c r="AC15" i="28"/>
  <c r="AD14" i="28"/>
  <c r="AC14" i="28"/>
  <c r="AD13" i="28"/>
  <c r="AC13" i="28"/>
  <c r="AD12" i="28"/>
  <c r="AC12" i="28"/>
  <c r="AD11" i="28"/>
  <c r="AC11" i="28"/>
  <c r="AD10" i="28"/>
  <c r="AC10" i="28"/>
  <c r="AD9" i="28"/>
  <c r="AD8" i="28"/>
  <c r="AC8" i="28"/>
  <c r="AC9" i="28"/>
  <c r="G63" i="10" l="1"/>
  <c r="G62" i="10"/>
  <c r="G61" i="10"/>
  <c r="G60" i="10"/>
  <c r="G59" i="10"/>
  <c r="G58" i="10"/>
  <c r="G57" i="10"/>
  <c r="G56" i="10"/>
  <c r="G55" i="10"/>
  <c r="G54" i="10"/>
  <c r="G53" i="10"/>
  <c r="G52" i="10"/>
  <c r="G51" i="10"/>
  <c r="G49" i="10"/>
  <c r="G46" i="10"/>
  <c r="G45" i="10"/>
  <c r="B63" i="10"/>
  <c r="B62" i="10"/>
  <c r="B61" i="10"/>
  <c r="B60" i="10"/>
  <c r="B59" i="10"/>
  <c r="B58" i="10"/>
  <c r="B57" i="10"/>
  <c r="B56" i="10"/>
  <c r="B55" i="10"/>
  <c r="B54" i="10"/>
  <c r="B53" i="10"/>
  <c r="B52" i="10"/>
  <c r="B49" i="10"/>
  <c r="B46" i="10"/>
  <c r="B45" i="10"/>
  <c r="B51" i="10"/>
  <c r="K63" i="10"/>
  <c r="K62" i="10"/>
  <c r="K61" i="10"/>
  <c r="K60" i="10"/>
  <c r="K59" i="10"/>
  <c r="K58" i="10"/>
  <c r="K57" i="10"/>
  <c r="K56" i="10"/>
  <c r="K55" i="10"/>
  <c r="K54" i="10"/>
  <c r="K53" i="10"/>
  <c r="K52" i="10"/>
  <c r="K51" i="10"/>
  <c r="F63" i="10"/>
  <c r="F62" i="10"/>
  <c r="F61" i="10"/>
  <c r="F60" i="10"/>
  <c r="F59" i="10"/>
  <c r="F58" i="10"/>
  <c r="F57" i="10"/>
  <c r="F56" i="10"/>
  <c r="F55" i="10"/>
  <c r="L57" i="10" l="1"/>
  <c r="L58" i="10"/>
  <c r="L59" i="10"/>
  <c r="L56" i="10"/>
  <c r="L60" i="10"/>
  <c r="L61" i="10"/>
  <c r="L62" i="10"/>
  <c r="L55" i="10"/>
  <c r="L63" i="10"/>
  <c r="P193" i="4"/>
  <c r="P160" i="4"/>
</calcChain>
</file>

<file path=xl/sharedStrings.xml><?xml version="1.0" encoding="utf-8"?>
<sst xmlns="http://schemas.openxmlformats.org/spreadsheetml/2006/main" count="1872" uniqueCount="1232">
  <si>
    <t>osm</t>
  </si>
  <si>
    <t>bounds</t>
  </si>
  <si>
    <t>Attributes</t>
  </si>
  <si>
    <t>node{1,in}</t>
  </si>
  <si>
    <t>way{1,iw}</t>
  </si>
  <si>
    <t>relation{1,ir}</t>
  </si>
  <si>
    <t>Text</t>
  </si>
  <si>
    <t>maxlat</t>
  </si>
  <si>
    <t>maxlon</t>
  </si>
  <si>
    <t>minlat</t>
  </si>
  <si>
    <t>minlon</t>
  </si>
  <si>
    <t>changeset</t>
  </si>
  <si>
    <t>id</t>
  </si>
  <si>
    <t>lat</t>
  </si>
  <si>
    <t>lon</t>
  </si>
  <si>
    <t>timestamp</t>
  </si>
  <si>
    <t>uid</t>
  </si>
  <si>
    <t>user</t>
  </si>
  <si>
    <t>version</t>
  </si>
  <si>
    <t>visible</t>
  </si>
  <si>
    <t>'true'</t>
  </si>
  <si>
    <t>'49.1659000'</t>
  </si>
  <si>
    <t>'8.0626000'</t>
  </si>
  <si>
    <t>'49.1343000'</t>
  </si>
  <si>
    <t>'7.9811000'</t>
  </si>
  <si>
    <t>Text is optional</t>
  </si>
  <si>
    <t>k</t>
  </si>
  <si>
    <t>v</t>
  </si>
  <si>
    <t>'43780386'</t>
  </si>
  <si>
    <t>'124295973'</t>
  </si>
  <si>
    <t>'49.1398433'</t>
  </si>
  <si>
    <t>'8.0572355'</t>
  </si>
  <si>
    <t>'2016-11-19T04:28:19Z'</t>
  </si>
  <si>
    <t>'145231'</t>
  </si>
  <si>
    <t>'woodpeck_repair'</t>
  </si>
  <si>
    <t>'5'</t>
  </si>
  <si>
    <t>'place'</t>
  </si>
  <si>
    <t>'village</t>
  </si>
  <si>
    <t>'highway'</t>
  </si>
  <si>
    <t>'20370680'</t>
  </si>
  <si>
    <t>'23304264'</t>
  </si>
  <si>
    <t>'2014-02-04T12:10:58Z'</t>
  </si>
  <si>
    <t>'78768'</t>
  </si>
  <si>
    <t>'mink'</t>
  </si>
  <si>
    <t>'7'</t>
  </si>
  <si>
    <t>ref</t>
  </si>
  <si>
    <t>'27307748'</t>
  </si>
  <si>
    <t>role</t>
  </si>
  <si>
    <t>type</t>
  </si>
  <si>
    <t>'admin_level'</t>
  </si>
  <si>
    <t>'10'</t>
  </si>
  <si>
    <t>'52768135'</t>
  </si>
  <si>
    <t>'outer'</t>
  </si>
  <si>
    <t>'way'</t>
  </si>
  <si>
    <t>'55237156'</t>
  </si>
  <si>
    <t>'454771'</t>
  </si>
  <si>
    <t>'2018-01-07T14:34:51Z'</t>
  </si>
  <si>
    <t>'616774'</t>
  </si>
  <si>
    <t>'mueschel'</t>
  </si>
  <si>
    <t>'11'</t>
  </si>
  <si>
    <t>attribution</t>
  </si>
  <si>
    <t>copyright</t>
  </si>
  <si>
    <t>generator</t>
  </si>
  <si>
    <t>license</t>
  </si>
  <si>
    <t>'http://www.openstreetmap.org/copyright'</t>
  </si>
  <si>
    <t>'OpenStreetMap and contributors'</t>
  </si>
  <si>
    <t>'CGImap 0.8.3 (3499402 spike-06.openstreetmap.org)'</t>
  </si>
  <si>
    <t>'http://opendatacommons.org/licenses/odbl/1-0/'</t>
  </si>
  <si>
    <t>'0.6'</t>
  </si>
  <si>
    <t>A role is an optional textual field describing the function of a member of the relation. For example, in North America, east indicates that a way would be posted as East on the directional plate of a route numbering shield. Or, multipolygon relation, role:inner and role:outer are used to specify whether a way forms the inner or outer part of that polygon.</t>
  </si>
  <si>
    <t>possible values: 'node', 'way', 'relation'</t>
  </si>
  <si>
    <t>nd{1,iwn}</t>
  </si>
  <si>
    <t>member{1,irm}</t>
  </si>
  <si>
    <t>tag{1,irt}</t>
  </si>
  <si>
    <t>tag{1,iwt}</t>
  </si>
  <si>
    <t>tag{1,int}</t>
  </si>
  <si>
    <t>y-coordinate, unit mm, model scale</t>
  </si>
  <si>
    <t>x-coordinate, unit mm, model scale</t>
  </si>
  <si>
    <t>x_mm</t>
  </si>
  <si>
    <t>y_mm</t>
  </si>
  <si>
    <t>xml2struct_fex28518</t>
  </si>
  <si>
    <t>open_pp.m</t>
  </si>
  <si>
    <t>open_osm.m</t>
  </si>
  <si>
    <t>pathname and filename of the project parameters</t>
  </si>
  <si>
    <t>pathname and filename of the OSM data</t>
  </si>
  <si>
    <t>pathname of the elevation data (SRTM)</t>
  </si>
  <si>
    <t>create_map.m</t>
  </si>
  <si>
    <t>xmin_mm</t>
  </si>
  <si>
    <t>xmax_mm</t>
  </si>
  <si>
    <t>ymin_mm</t>
  </si>
  <si>
    <t>ymax_mm</t>
  </si>
  <si>
    <t>MAP</t>
  </si>
  <si>
    <t>xv_mm</t>
  </si>
  <si>
    <t>yv_mm</t>
  </si>
  <si>
    <t>nx</t>
  </si>
  <si>
    <t>ny</t>
  </si>
  <si>
    <t>xm_mm</t>
  </si>
  <si>
    <t>ym_mm</t>
  </si>
  <si>
    <t>zm_mm</t>
  </si>
  <si>
    <t>location of the output files</t>
  </si>
  <si>
    <t>save_map.m</t>
  </si>
  <si>
    <t>Elevation / SRTM data</t>
  </si>
  <si>
    <t>ellipsoid</t>
  </si>
  <si>
    <t>needed for grn2eqa.m</t>
  </si>
  <si>
    <t>node_x_mm(1,in)</t>
  </si>
  <si>
    <t>node_y_mm(1,in)</t>
  </si>
  <si>
    <t>vector of all x-values</t>
  </si>
  <si>
    <t>vector of all y-values</t>
  </si>
  <si>
    <t>PP.project.origin</t>
  </si>
  <si>
    <t>Origin of the map (latitude, longitude):
at the center of the map or overwritten by PP.project.origin_user if specified</t>
  </si>
  <si>
    <t>in</t>
  </si>
  <si>
    <t>key string</t>
  </si>
  <si>
    <t>iw</t>
  </si>
  <si>
    <t>ir</t>
  </si>
  <si>
    <t>N</t>
  </si>
  <si>
    <t>total number of times the string occurs</t>
  </si>
  <si>
    <t>[1 5 9 45]</t>
  </si>
  <si>
    <t>[]</t>
  </si>
  <si>
    <t>[3]</t>
  </si>
  <si>
    <t>'residential'</t>
  </si>
  <si>
    <t>value string</t>
  </si>
  <si>
    <t>all key strings, each string is only included once, sorted by number</t>
  </si>
  <si>
    <t>all value strings, each string is only included once, sorted by number</t>
  </si>
  <si>
    <t>dx_mm</t>
  </si>
  <si>
    <t>dy_mm</t>
  </si>
  <si>
    <t>length_mm</t>
  </si>
  <si>
    <t>area_mm2</t>
  </si>
  <si>
    <t>width in x-direction, unit mm</t>
  </si>
  <si>
    <t>height in y-direction, unit mm</t>
  </si>
  <si>
    <t>area of the way if it is closed (if first and last point are identical), unit mm
if the way ist not closed: 0</t>
  </si>
  <si>
    <t>length of the way, unit mm
If the way has only 1 node: 0</t>
  </si>
  <si>
    <t>no_nodes</t>
  </si>
  <si>
    <t>no_ways</t>
  </si>
  <si>
    <t>no_relations</t>
  </si>
  <si>
    <t>number of nodes inside the relation</t>
  </si>
  <si>
    <t>number of ways inside the relation
no_ways possibly not corresponds to the number of members: It is possible that not all members are included in the current map section.</t>
  </si>
  <si>
    <t>number of relations inside the relation</t>
  </si>
  <si>
    <t>length of all ways inside the relation, unit mm</t>
  </si>
  <si>
    <t>total area of all closed ways inside the relation (if first and last point are identical), unit mm</t>
  </si>
  <si>
    <t>number of nodes</t>
  </si>
  <si>
    <t>node(1,inwr)</t>
  </si>
  <si>
    <t>way(1,inwr)</t>
  </si>
  <si>
    <t>relation(1,inwr)</t>
  </si>
  <si>
    <t>vectors of all ids for easier searching</t>
  </si>
  <si>
    <t>int</t>
  </si>
  <si>
    <t>iwt</t>
  </si>
  <si>
    <t>irt</t>
  </si>
  <si>
    <t>[1 2 2 1]</t>
  </si>
  <si>
    <t>[1]</t>
  </si>
  <si>
    <t>all indices in MAP.osm.node , where the key string can be found</t>
  </si>
  <si>
    <t>all indices in MAP.osm.way , where the key string can be found</t>
  </si>
  <si>
    <t>all indices in MAP.osm.relation , where the key string can be found</t>
  </si>
  <si>
    <t>all indices in MAP.osm.node , where the value string can be found</t>
  </si>
  <si>
    <t>all indices in MAP.osm.way , where the value string can be found</t>
  </si>
  <si>
    <t>all indices in MAP.osm.relation , where the value string can be found</t>
  </si>
  <si>
    <t>vector corresponding to keys(1i,ik).in:
index of the tag, where the key string can be found</t>
  </si>
  <si>
    <t>vector corresponding to keys(1i,ik).iw:
index of the tag, where the key string can be found</t>
  </si>
  <si>
    <t>vector corresponding to keys(1i,ik).ir:
index of the tag, where the key string can be found</t>
  </si>
  <si>
    <t>vector corresponding to keys(1i,ik).in:
index of the tag, where the value string can be found</t>
  </si>
  <si>
    <t>vector corresponding to keys(1i,ik).iw:
index of the tag, where the value string can be found</t>
  </si>
  <si>
    <t>vector corresponding to keys(1i,ik).ir:
index of the tag, where the value string can be found</t>
  </si>
  <si>
    <t>tag is optional
The tags are sorted by the number of appearance of the keys</t>
  </si>
  <si>
    <t>The tags are sorted by the number of appearance of the keys</t>
  </si>
  <si>
    <t>map2stl.m</t>
  </si>
  <si>
    <t>false</t>
  </si>
  <si>
    <t>true</t>
  </si>
  <si>
    <t>vectors of logical values, wether there is a tag specified or not</t>
  </si>
  <si>
    <t>istag</t>
  </si>
  <si>
    <t>no_tags</t>
  </si>
  <si>
    <t>maximum number of tags in one node, way or relation.</t>
  </si>
  <si>
    <t>iobj</t>
  </si>
  <si>
    <t>fields in GV:</t>
  </si>
  <si>
    <t>added in:</t>
  </si>
  <si>
    <t>GV.pp_pathfilename</t>
  </si>
  <si>
    <t>GV.projectdirectory</t>
  </si>
  <si>
    <t>GV.osm_pathfilename</t>
  </si>
  <si>
    <t>GV.ele_pathname</t>
  </si>
  <si>
    <t>GV.map_origin</t>
  </si>
  <si>
    <t>PP.project.scale</t>
  </si>
  <si>
    <t xml:space="preserve">PP.general.dxy_ele_mm </t>
  </si>
  <si>
    <t xml:space="preserve">GV.pp_general_dxy_ele_mm </t>
  </si>
  <si>
    <t>GV.pp_general_scale</t>
  </si>
  <si>
    <t>diag_mm</t>
  </si>
  <si>
    <t>length of the diagonal of the bounding box</t>
  </si>
  <si>
    <t>ELE</t>
  </si>
  <si>
    <t>GV.map_filename</t>
  </si>
  <si>
    <t>filename of the map (Matlab-figure)
The project parameters and the elevation data will be stored together with this figure.
The export to stl can be done using this file.</t>
  </si>
  <si>
    <t>2d Map figure handle</t>
  </si>
  <si>
    <t>2d Map axis handle</t>
  </si>
  <si>
    <t>plot_poly_map_printout.m</t>
  </si>
  <si>
    <t>plot_poly_tiles.m</t>
  </si>
  <si>
    <t>handle to the table object where OSMDATA_TABLE is displayed</t>
  </si>
  <si>
    <t>handle to the plot object</t>
  </si>
  <si>
    <t>Index of the object in the project parameters: PP.obj(iboj,1)</t>
  </si>
  <si>
    <t>x-value of the center</t>
  </si>
  <si>
    <t>y-value of the center</t>
  </si>
  <si>
    <t>GV.map_is_saved</t>
  </si>
  <si>
    <t>object is modified (0/1)</t>
  </si>
  <si>
    <t>handle to the table object where MAP_OBJECTS_TABLE is displayed</t>
  </si>
  <si>
    <t>brief description of this object number (PP.obj(iboj,1).description)</t>
  </si>
  <si>
    <t>MAP_OBJECTS(imapobj,1).disp</t>
  </si>
  <si>
    <t>MAP_OBJECTS(imapobj,1).h</t>
  </si>
  <si>
    <t>MAP_OBJECTS(imapobj,1).iobj</t>
  </si>
  <si>
    <t>MAP_OBJECTS(imapobj,1).dscr</t>
  </si>
  <si>
    <t>MAP_OBJECTS(imapobj,1).x</t>
  </si>
  <si>
    <t>MAP_OBJECTS(imapobj,1).y</t>
  </si>
  <si>
    <t>MAP_OBJECTS(imapobj,1).text</t>
  </si>
  <si>
    <t>if MAP_OBJECTS(imapobj,1).disp='text': the displayed text</t>
  </si>
  <si>
    <t>MAP_OBJECTS(imapobj,1).mod</t>
  </si>
  <si>
    <t>plot_osmdata_preview.m</t>
  </si>
  <si>
    <t>GV.mapdata_filename</t>
  </si>
  <si>
    <t>filename of the map data (.mat)
This file is save and loaded together with GV.map_filename and contains the OSM-data</t>
  </si>
  <si>
    <t>When adding a new field in GV: assign the initial value in globalinits.m and if necessary in load_project.m!</t>
  </si>
  <si>
    <t>Prusa i3 MK3S+</t>
  </si>
  <si>
    <t>Printer:</t>
  </si>
  <si>
    <t>Nozzle diameter: 0,4mm</t>
  </si>
  <si>
    <t>Filment:</t>
  </si>
  <si>
    <t>PLA</t>
  </si>
  <si>
    <t>No: 55324</t>
  </si>
  <si>
    <t>Brand: Verbatim</t>
  </si>
  <si>
    <t>Line Width</t>
  </si>
  <si>
    <t>nominal</t>
  </si>
  <si>
    <t>mm</t>
  </si>
  <si>
    <t>measured</t>
  </si>
  <si>
    <t>vertical</t>
  </si>
  <si>
    <t>horizontal</t>
  </si>
  <si>
    <t>digonal</t>
  </si>
  <si>
    <t>Gap Width</t>
  </si>
  <si>
    <t>mean</t>
  </si>
  <si>
    <t>minus</t>
  </si>
  <si>
    <t>Gap width</t>
  </si>
  <si>
    <t>Line width</t>
  </si>
  <si>
    <t>nodes: all single points [x,y]</t>
  </si>
  <si>
    <t>lines: set of ways, that have the same start- and endpoint</t>
  </si>
  <si>
    <t>areas: set of closed ways</t>
  </si>
  <si>
    <t>PLOTDATA</t>
  </si>
  <si>
    <t>obj(iobj,1)</t>
  </si>
  <si>
    <t>connways</t>
  </si>
  <si>
    <t>nodes</t>
  </si>
  <si>
    <t>xy</t>
  </si>
  <si>
    <t>lines(k_line,1)</t>
  </si>
  <si>
    <t>xy_start(k_line,1)</t>
  </si>
  <si>
    <t>xy_end(k_line,1)</t>
  </si>
  <si>
    <t>ud_in_v</t>
  </si>
  <si>
    <t>ud_iw_v</t>
  </si>
  <si>
    <t>ud_ir_v</t>
  </si>
  <si>
    <t>linewidth</t>
  </si>
  <si>
    <t>total linewidth</t>
  </si>
  <si>
    <t>There are no nodes: PLOTDATA.obj(iobj,1).connways.nodes=[]</t>
  </si>
  <si>
    <t>There are no lines: PLOTDATA.obj(iobj,1).connways.lines=[]</t>
  </si>
  <si>
    <t>There are no lines: PLOTDATA.obj(iobj,1).linewidth=[]</t>
  </si>
  <si>
    <t>colno_v</t>
  </si>
  <si>
    <t>vector of all used color numbers</t>
  </si>
  <si>
    <t>colno</t>
  </si>
  <si>
    <t>nothing to plot: colno=[]</t>
  </si>
  <si>
    <t>nothing to plot: colno_text=[]</t>
  </si>
  <si>
    <t>col(icno,1)</t>
  </si>
  <si>
    <t>colprio</t>
  </si>
  <si>
    <t>connected ways sorted by color</t>
  </si>
  <si>
    <t>connected ways sorted by object number</t>
  </si>
  <si>
    <t>color priority</t>
  </si>
  <si>
    <t>see above</t>
  </si>
  <si>
    <t>column 1: x-values</t>
  </si>
  <si>
    <t>column 2: y-values</t>
  </si>
  <si>
    <t>column 3: iobj: object number (when connecting lines of different objects)</t>
  </si>
  <si>
    <t>corresponding start points as one vector: [x(1)   y(1)  ]</t>
  </si>
  <si>
    <t>corresponding end   points as one vector: [x(end) y(end)]</t>
  </si>
  <si>
    <t>GV.projectdirectory_ts</t>
  </si>
  <si>
    <t>testsamples.m</t>
  </si>
  <si>
    <t>location of the output files of the test samples
cell array: GV.projectdirectory_ts{testsample_no,1}</t>
  </si>
  <si>
    <t>maplab3d.mlapp</t>
  </si>
  <si>
    <t>handle to the waitbar patch object</t>
  </si>
  <si>
    <t>handle to the text on top of the waitbar</t>
  </si>
  <si>
    <t>keys(ik,1)</t>
  </si>
  <si>
    <t>values(iv,1)</t>
  </si>
  <si>
    <t>GV.symbols_pathfilename</t>
  </si>
  <si>
    <t>GV.symbolsdirectory</t>
  </si>
  <si>
    <t>open_symbols.m</t>
  </si>
  <si>
    <t>pathname and filename of the symbol parameters</t>
  </si>
  <si>
    <t>location of the symbol bitmaps</t>
  </si>
  <si>
    <t>xomin_mm</t>
  </si>
  <si>
    <t>xomax_mm</t>
  </si>
  <si>
    <t>yomin_mm</t>
  </si>
  <si>
    <t>yomax_mm</t>
  </si>
  <si>
    <t>xom_mm</t>
  </si>
  <si>
    <t>yom_mm</t>
  </si>
  <si>
    <t>zom_mm</t>
  </si>
  <si>
    <t>zofm_mm</t>
  </si>
  <si>
    <t>GV.pp_general_interpolation_method</t>
  </si>
  <si>
    <t>PP.general.interpolation_method</t>
  </si>
  <si>
    <t>GV_H.map_tempprevobjects</t>
  </si>
  <si>
    <t>handles to temporary preview objects displayed in the axis GV_H.ax_2dmap</t>
  </si>
  <si>
    <t>GV_H.patch_waitbar</t>
  </si>
  <si>
    <t>GV_H.text_waitbar</t>
  </si>
  <si>
    <t>GV_H.fig_2dmap</t>
  </si>
  <si>
    <t>GV_H.ax_2dmap</t>
  </si>
  <si>
    <t>GV_H.poly_limits_osmdata</t>
  </si>
  <si>
    <t>handle to the polygon object in the axis GV_H.ax_2dmap: OSM data limits (maximum map dimensions)</t>
  </si>
  <si>
    <t>GV_H.poly_map_printout</t>
  </si>
  <si>
    <t>handle to the polygon object in the axis GV_H.ax_2dmap: edges of the map to be printed</t>
  </si>
  <si>
    <t>GV_H.poly_tiles</t>
  </si>
  <si>
    <t>handle to the polygon object in the axis GV_H.ax_2dmap: tiles</t>
  </si>
  <si>
    <t>GV_H.osmdata_table</t>
  </si>
  <si>
    <t>GV_H.map_objects_table</t>
  </si>
  <si>
    <t>ud=MAP_OBJECTS(imapobj,1).h(i,1).UserData</t>
  </si>
  <si>
    <t>Values of the UserData of the plot objects:</t>
  </si>
  <si>
    <t>ud.color_no</t>
  </si>
  <si>
    <t>ud.dz</t>
  </si>
  <si>
    <t>ud.prio</t>
  </si>
  <si>
    <t>Object priority</t>
  </si>
  <si>
    <t>ud.in</t>
  </si>
  <si>
    <t>ud.iw</t>
  </si>
  <si>
    <t>ud.ir</t>
  </si>
  <si>
    <t>Indices in MAP.osm.node{1,in}</t>
  </si>
  <si>
    <t>Indices in MAP.osm.way{1,iw}</t>
  </si>
  <si>
    <t>Indices in MAP.osm.relation{1,ir}</t>
  </si>
  <si>
    <t>ud.shape0</t>
  </si>
  <si>
    <t>ud.imapobj</t>
  </si>
  <si>
    <t>Object number</t>
  </si>
  <si>
    <t>ud.xy0</t>
  </si>
  <si>
    <t>ud.iobj</t>
  </si>
  <si>
    <t>Original shape (if the object is a polygon)</t>
  </si>
  <si>
    <t>Original shape (if the object is a line)</t>
  </si>
  <si>
    <t>globalinits.m</t>
  </si>
  <si>
    <t>GV.preview.Color</t>
  </si>
  <si>
    <t>GV.preview.LineStyle</t>
  </si>
  <si>
    <t>GV.preview.LineWidth</t>
  </si>
  <si>
    <t>GV.preview.Marker</t>
  </si>
  <si>
    <t>GV.preview.MarkerSize</t>
  </si>
  <si>
    <t>GV.tempprev.Color</t>
  </si>
  <si>
    <t>GV.tempprev.LineStyle</t>
  </si>
  <si>
    <t>GV.tempprev.LineWidth</t>
  </si>
  <si>
    <t>GV.tempprev.Marker</t>
  </si>
  <si>
    <t>GV.tempprev.MarkerSize</t>
  </si>
  <si>
    <t>preview settings</t>
  </si>
  <si>
    <t>temporary preview settings</t>
  </si>
  <si>
    <t>GV.preview.EdgeColor</t>
  </si>
  <si>
    <t>GV.preview.FaceColor</t>
  </si>
  <si>
    <t>GV_H.poly_tileno</t>
  </si>
  <si>
    <t>GV.iobj_testplot_simplify_v</t>
  </si>
  <si>
    <t>Vector of object numbers: Test plots to visualize the simplification of lines and areas</t>
  </si>
  <si>
    <t>mindiag_unbranched</t>
  </si>
  <si>
    <t>minlength_unbranched</t>
  </si>
  <si>
    <t>mindiag_branched</t>
  </si>
  <si>
    <t>minlength_branched</t>
  </si>
  <si>
    <t>Unbranched lines: minimum length of the diagonal of the bounding box</t>
  </si>
  <si>
    <t>Unbranched lines: minimum length</t>
  </si>
  <si>
    <t>Branched lines: minimum length of the diagonal of the bounding box</t>
  </si>
  <si>
    <t>Branched lines: minimum length</t>
  </si>
  <si>
    <t>GV.colno_testplot_simplify_v</t>
  </si>
  <si>
    <t>Vector of color numbers: Test plots to visualize the simplification of lines and areas</t>
  </si>
  <si>
    <t>GV.pp_projectfilename</t>
  </si>
  <si>
    <t>Part of the file name that shows the project name</t>
  </si>
  <si>
    <t>GV.d_forebackgrd_plotobj</t>
  </si>
  <si>
    <t>Distance between the fore- and background of plot objects. The outlines should not overlap (less problems in map2stl.m)</t>
  </si>
  <si>
    <t>ud.level</t>
  </si>
  <si>
    <t>0: background, 1: foreground of lines, areas, texts, symbols</t>
  </si>
  <si>
    <t>GV_H.poly_map_printout_obj_limits</t>
  </si>
  <si>
    <t>handle to the polygon object in the axis GV_H.ax_2dmap: printout object limits</t>
  </si>
  <si>
    <t>text(iteqt,1)</t>
  </si>
  <si>
    <t>symb(iseqt,1)</t>
  </si>
  <si>
    <t>nothing to plot: colno_symb=[]</t>
  </si>
  <si>
    <t>GV.jointtype_bh</t>
  </si>
  <si>
    <t>GV.miterlimit_bh</t>
  </si>
  <si>
    <t>miterlimit when creating the stl-files and enlarging the holes to be able to insert other parts (relevant if jointtype_bh='miter')</t>
  </si>
  <si>
    <t>jointtype when creating the stl-files and enlarging the holes to be able to insert other parts: 'miter', 'square', ('round')</t>
  </si>
  <si>
    <t>Example</t>
  </si>
  <si>
    <t>original data</t>
  </si>
  <si>
    <t>created by</t>
  </si>
  <si>
    <t>modified/added</t>
  </si>
  <si>
    <t>deleted subsequently</t>
  </si>
  <si>
    <t>x-coordinates, unit mm, model scale,
reduced resolution (PP.general.load_osm_data.dmin_ways)</t>
  </si>
  <si>
    <t>y-coordinates, unit mm, model scale,
reduced resolution (PP.general.load_osm_data.dmin_ways)</t>
  </si>
  <si>
    <t>minlinewidth</t>
  </si>
  <si>
    <t>minimum linewidth of all lines of this color</t>
  </si>
  <si>
    <t>obj_eqtags</t>
  </si>
  <si>
    <t>column 5: liwi: line width    (when connecting lines with different widths)</t>
  </si>
  <si>
    <t>column 4: lino: line number   (counted up every time a new way is added)</t>
  </si>
  <si>
    <t>lino_max</t>
  </si>
  <si>
    <t>maximum line number in connways.lines(:,1).xy(:,4)</t>
  </si>
  <si>
    <t>GV.test_readosm</t>
  </si>
  <si>
    <t>for testing</t>
  </si>
  <si>
    <t>Simplify Map</t>
  </si>
  <si>
    <t>tag</t>
  </si>
  <si>
    <t>areas(k_area,1)</t>
  </si>
  <si>
    <t>Ultimaker S5</t>
  </si>
  <si>
    <t>Ultimaker S3</t>
  </si>
  <si>
    <t>If these variable have been changed when loading a project parameter file:</t>
  </si>
  <si>
    <t>1) The map has to be deleted and reloaded or</t>
  </si>
  <si>
    <t>plot_poly_contour.m</t>
  </si>
  <si>
    <t>GV_H.poly_contour</t>
  </si>
  <si>
    <t>handle to the polygon object in the axis GV_H.ax_2dmap: contour lines</t>
  </si>
  <si>
    <t>contour lines step size</t>
  </si>
  <si>
    <t>areas_addboundary(k_area,1)</t>
  </si>
  <si>
    <t>false: area source are ways: use the union-command</t>
  </si>
  <si>
    <t>true: area source is a relation: use the addboundary-command to preserve holes</t>
  </si>
  <si>
    <t>GV.osm_filename</t>
  </si>
  <si>
    <t>GV.osm_pathname</t>
  </si>
  <si>
    <t>filename of the OSM data</t>
  </si>
  <si>
    <t>pathname of the OSM data</t>
  </si>
  <si>
    <t>GV.osmfilter_command</t>
  </si>
  <si>
    <t>GV.contour_stepsize</t>
  </si>
  <si>
    <t>call_osmfilter.m</t>
  </si>
  <si>
    <t>Command for calling osmfilter.exe</t>
  </si>
  <si>
    <t>GV.K_change_steps</t>
  </si>
  <si>
    <t>poly_symb_bgd(ipoly,1)</t>
  </si>
  <si>
    <t>poly_symb_obj(ipoly,1)</t>
  </si>
  <si>
    <t>ud_symb_bgd(ipoly,1)</t>
  </si>
  <si>
    <t>ud_symb_obj(ipoly,1)</t>
  </si>
  <si>
    <t>symbol_eqtags_text(ipoly,1)</t>
  </si>
  <si>
    <t>source(ipoly,1)</t>
  </si>
  <si>
    <t>poly_text_bgd(ipoly,1)</t>
  </si>
  <si>
    <t>poly_text_obj(ipoly,1)</t>
  </si>
  <si>
    <t>poly_text_lrp(ipoly,1)</t>
  </si>
  <si>
    <t>ud_text_bgd(ipoly,1)</t>
  </si>
  <si>
    <t>ud_text_obj(ipoly,1)</t>
  </si>
  <si>
    <t>ud_text_lrp(ipoly,1)</t>
  </si>
  <si>
    <t>text_eqtags{iteqt,1}</t>
  </si>
  <si>
    <t>symb_eqtags{iseqt,1}</t>
  </si>
  <si>
    <t>GV_H.fig_frame_crosssection</t>
  </si>
  <si>
    <t>frame2stl.m</t>
  </si>
  <si>
    <t>Frame cross section figure handle</t>
  </si>
  <si>
    <t>Frame cross section axis handle</t>
  </si>
  <si>
    <t>Frame 3D view figure handle</t>
  </si>
  <si>
    <t>Frame 3D view axis handle</t>
  </si>
  <si>
    <t>GV_H.ax_frame_crosssection</t>
  </si>
  <si>
    <t>GV_H.fig_frame_3dview</t>
  </si>
  <si>
    <t>GV_H.ax_frame_3dview</t>
  </si>
  <si>
    <t>call_osmosis.m</t>
  </si>
  <si>
    <t>Edit map: Factor between fast/normal/slow move/rotate steps</t>
  </si>
  <si>
    <t>GV_H.timer_display_diary</t>
  </si>
  <si>
    <t>timer process that displays the last line of the diary.txt file (command window)</t>
  </si>
  <si>
    <t>negative number if disp='preview'</t>
  </si>
  <si>
    <t>GV_H.ax_stldata_map</t>
  </si>
  <si>
    <t>GV_H.ax_stldata_tile</t>
  </si>
  <si>
    <t>GV_H.ax_stldata_color</t>
  </si>
  <si>
    <t>GV_H.fig_stldata_map</t>
  </si>
  <si>
    <t>GV_H.fig_stldata_tile</t>
  </si>
  <si>
    <t>GV_H.fig_stldata_color</t>
  </si>
  <si>
    <t>Call Osmosis: boundary box default input</t>
  </si>
  <si>
    <t>GV.osmosis_bb_definput</t>
  </si>
  <si>
    <t>Prusa MINI+</t>
  </si>
  <si>
    <t>Dremel DigiLab 3D45</t>
  </si>
  <si>
    <t>XYZ Printing Da Vinci 1.0 Pro</t>
  </si>
  <si>
    <t>https://www.chip.de/bestenlisten/Bestenliste-3D-Drucker--index/detail/id/1111/</t>
  </si>
  <si>
    <t>plotosmdata_simplify.m</t>
  </si>
  <si>
    <t>Load project parameters</t>
  </si>
  <si>
    <t>Create map (only if creating the whole map with texts and symbols)</t>
  </si>
  <si>
    <t>Save project</t>
  </si>
  <si>
    <t>Load project</t>
  </si>
  <si>
    <t>Create map STL files</t>
  </si>
  <si>
    <t>save_project.m</t>
  </si>
  <si>
    <t>load_project.m</t>
  </si>
  <si>
    <t>Execution times:</t>
  </si>
  <si>
    <t>GV.exec_time.save_project</t>
  </si>
  <si>
    <t>GV.exec_time.open_pp</t>
  </si>
  <si>
    <t>GV.exec_time.plotosmdata_simplify</t>
  </si>
  <si>
    <t>GV.exec_time.create_map</t>
  </si>
  <si>
    <t>GV.exec_time.load_project</t>
  </si>
  <si>
    <t>GV.exec_time.map2stl</t>
  </si>
  <si>
    <t>GV.exec_time.open_osm</t>
  </si>
  <si>
    <t>Load OSM- and elevation-data (only if loading both the osm- and elevation data, not only boundaries)</t>
  </si>
  <si>
    <t>GV_H.poly_frame</t>
  </si>
  <si>
    <t>handle to the polygon object in the axis GV_H.ax_2dmap: frame</t>
  </si>
  <si>
    <t>GV_H.frame_stldata_map</t>
  </si>
  <si>
    <t>handles to the patch objects of the frame plotted in GV_H.ax_stldata_map</t>
  </si>
  <si>
    <t>plot_frame.m</t>
  </si>
  <si>
    <t>color number of the cutting line:</t>
  </si>
  <si>
    <t>0: no cutting line</t>
  </si>
  <si>
    <t>0: legend</t>
  </si>
  <si>
    <t>MAP_OBJECTS(imapobj,1).cncl</t>
  </si>
  <si>
    <t>GV.tol_1</t>
  </si>
  <si>
    <t>GV.tol_2</t>
  </si>
  <si>
    <t>Tolerance for comparison of vertex coordinates</t>
  </si>
  <si>
    <t>Tolerance for plausibility questions</t>
  </si>
  <si>
    <t>Row number in MAP_OBJECTS: Will be assigned when saving the project, only needed for loading the project.</t>
  </si>
  <si>
    <t>MAP_OBJECTS(imapobj,1).cnuc</t>
  </si>
  <si>
    <t>0: all other map objects</t>
  </si>
  <si>
    <t>color number of the object PRINTDATA.obj_union_equalcolors(cnuc,1) (united equal colors)</t>
  </si>
  <si>
    <t>This will be displayed when cutting into pieces manually</t>
  </si>
  <si>
    <t>MAP_OBJECTS(imapobj,1).vis0</t>
  </si>
  <si>
    <t>visible (0/1)</t>
  </si>
  <si>
    <t>GV.projectdirectory_stl</t>
  </si>
  <si>
    <t>location of the output STL-files</t>
  </si>
  <si>
    <t>GV.waitbar_dtupdate</t>
  </si>
  <si>
    <t>Time between two waitbar updates</t>
  </si>
  <si>
    <t>GV_H.warndlg</t>
  </si>
  <si>
    <t>structure: handles to the warning dialog boxes, for example GV_H.warndlg.callosmosis</t>
  </si>
  <si>
    <t>Extra fields: .t_start / .t_end / .dt / dt_str / name</t>
  </si>
  <si>
    <t>GV_H.fig_topview_map</t>
  </si>
  <si>
    <t>GV_H.ax_topview_map</t>
  </si>
  <si>
    <t>axis of the whole map topview</t>
  </si>
  <si>
    <t>figure of the whole map</t>
  </si>
  <si>
    <t>figures of all tiles with each color separately</t>
  </si>
  <si>
    <t>figure of the whole map topview</t>
  </si>
  <si>
    <t>axis of the whole map</t>
  </si>
  <si>
    <t>axis of all tiles</t>
  </si>
  <si>
    <t>axis of all tiles with each color separately</t>
  </si>
  <si>
    <t>GV_H.fig_latlonxy</t>
  </si>
  <si>
    <t>GV_H.ax_latlonxy</t>
  </si>
  <si>
    <t>calculator_latlonxy_plot.m</t>
  </si>
  <si>
    <t>figure of the bounding box in lat,lon and x,y coordinates</t>
  </si>
  <si>
    <t>axes of the bounding box in lat,lon and x,y coordinates</t>
  </si>
  <si>
    <t>GV.colorno_g0_linewidth</t>
  </si>
  <si>
    <t>GV.colorno_e0_linewidth</t>
  </si>
  <si>
    <t>Linewidth for plots with color number equal to 0</t>
  </si>
  <si>
    <t>Linewidth for plots with color number greater than 0</t>
  </si>
  <si>
    <t>GV.fig_2dmap_cm</t>
  </si>
  <si>
    <t>Structure: Settings for the 2d map context menu (funktion ButtonDownFcn_ax_2dmap)</t>
  </si>
  <si>
    <t>ud.color_no_pp</t>
  </si>
  <si>
    <t>Color number, can be changed</t>
  </si>
  <si>
    <t>Color number, defined in the project parameters</t>
  </si>
  <si>
    <t>only texts:</t>
  </si>
  <si>
    <t>ud.iteqt</t>
  </si>
  <si>
    <t>ud.text_eqtags</t>
  </si>
  <si>
    <t>ud.chstno</t>
  </si>
  <si>
    <t>index in PLOTDATA.obj(iobj,1).text_eqtags</t>
  </si>
  <si>
    <t>GV.legend_z_topside_bgd</t>
  </si>
  <si>
    <t>create_legend_map.m</t>
  </si>
  <si>
    <t>Legend: background z-value</t>
  </si>
  <si>
    <t>GV.plotosmdata_simplify.dmax_changeresolution</t>
  </si>
  <si>
    <t>GV.plotosmdata_simplify.dmin_changeresolution</t>
  </si>
  <si>
    <t>GV.plotosmdata_simplify.nmin_changeresolution</t>
  </si>
  <si>
    <t>plotosmdata_simplify settings</t>
  </si>
  <si>
    <t>GV.mapobjects_select_by_filter_settings</t>
  </si>
  <si>
    <t>mapobjects_select_by_filter.m</t>
  </si>
  <si>
    <t>User input</t>
  </si>
  <si>
    <t>ud.surftype</t>
  </si>
  <si>
    <t>GV.tol_tp</t>
  </si>
  <si>
    <t>Tolerance for vertex coordinates distances in T.Points</t>
  </si>
  <si>
    <t>GV.tol_angle</t>
  </si>
  <si>
    <t>Tolerance for angles between vertices</t>
  </si>
  <si>
    <t>2: Flat surface:  All individual regions of the surface have the same height.</t>
  </si>
  <si>
    <t>0: The surface height follows the terrain, raised by dz.</t>
  </si>
  <si>
    <t>Texts:</t>
  </si>
  <si>
    <t>Symbols:</t>
  </si>
  <si>
    <t>Lines:</t>
  </si>
  <si>
    <t>Areas:</t>
  </si>
  <si>
    <t>Surface type:</t>
  </si>
  <si>
    <t>mod(402,100)=2</t>
  </si>
  <si>
    <t>Get surface type:</t>
  </si>
  <si>
    <t>402-mod(402,100)=400</t>
  </si>
  <si>
    <t>Get object type:</t>
  </si>
  <si>
    <t>GV.ax_2dmap_xlim_last</t>
  </si>
  <si>
    <t>GV.ax_2dmap_ylim_last</t>
  </si>
  <si>
    <t>2d Map figure handle: previous zoom level</t>
  </si>
  <si>
    <t xml:space="preserve">GV.no_selected_plotobjects </t>
  </si>
  <si>
    <t>Number of selected plot objects</t>
  </si>
  <si>
    <t>GV.pp_obj_incltags_no_row_max</t>
  </si>
  <si>
    <t>GV.pp_obj_incltags_no_col_max</t>
  </si>
  <si>
    <t>GV.pp_obj_excltags_no_row_max</t>
  </si>
  <si>
    <t>GV.pp_obj_excltags_no_col_max</t>
  </si>
  <si>
    <t>include tags: maximum number of rows</t>
  </si>
  <si>
    <t>include tags: maximum number of columns</t>
  </si>
  <si>
    <t>exclude tags: maximum number of rows</t>
  </si>
  <si>
    <t>exclude tags: maximum number of columns</t>
  </si>
  <si>
    <t>include and exclude tags: minimum number of rows of the table for filtering the OSM-data</t>
  </si>
  <si>
    <t>include and exclude tags: minimum number of columns of the table for filtering the OSM-data</t>
  </si>
  <si>
    <t>GV.pp_obj_inclexcltags_no_col_min</t>
  </si>
  <si>
    <t>GV.pp_obj_inclexcltags_no_row_min</t>
  </si>
  <si>
    <t>GV.log.create_map.text</t>
  </si>
  <si>
    <t>"Create map" log text</t>
  </si>
  <si>
    <t>GV.log.create_map.line_str</t>
  </si>
  <si>
    <t>"Create map" log dividing line string</t>
  </si>
  <si>
    <t>GV.log.create_map.pathfilename</t>
  </si>
  <si>
    <t>"Create map" log path and filename</t>
  </si>
  <si>
    <t>GV.testsample_no_max</t>
  </si>
  <si>
    <t>maximum test sample number</t>
  </si>
  <si>
    <t>GV.pp_general_origin_user_lat</t>
  </si>
  <si>
    <t>GV.pp_general_origin_user_lon</t>
  </si>
  <si>
    <t>PP.project.origin_user_lat</t>
  </si>
  <si>
    <t>PP.project.origin_user_lon</t>
  </si>
  <si>
    <t>Object type:</t>
  </si>
  <si>
    <t>ud.surftype: 100/101/102</t>
  </si>
  <si>
    <t>ud.surftype: 200/201/202</t>
  </si>
  <si>
    <t>ud.surftype: 300/301/302</t>
  </si>
  <si>
    <t>ud.surftype: 400/401/402</t>
  </si>
  <si>
    <t>whole number: object foreground</t>
  </si>
  <si>
    <t>not a whole number: object background (lower priority than object foreground)</t>
  </si>
  <si>
    <t>GV.plotmodify.entercircle_definput</t>
  </si>
  <si>
    <t>function plot_modify</t>
  </si>
  <si>
    <t>background color number of the lines/areas</t>
  </si>
  <si>
    <t>colno_fgd</t>
  </si>
  <si>
    <t>colno_symb_fgd</t>
  </si>
  <si>
    <t>colno_text_fgd</t>
  </si>
  <si>
    <t>colno_bgd</t>
  </si>
  <si>
    <t>colno_symb_bgd</t>
  </si>
  <si>
    <t>colno_text_bgd</t>
  </si>
  <si>
    <t>foreground color number of the lines/areas</t>
  </si>
  <si>
    <t>foreground color number of the symbols</t>
  </si>
  <si>
    <t>foreground color number of the texts</t>
  </si>
  <si>
    <t>background color number of the symbols</t>
  </si>
  <si>
    <t>background color number of the texts</t>
  </si>
  <si>
    <t>background color number</t>
  </si>
  <si>
    <t>pos_refpoints(ipoly,1)</t>
  </si>
  <si>
    <t>H</t>
  </si>
  <si>
    <t>GV.varname_dataset_no</t>
  </si>
  <si>
    <t>dataset number variable name: used column in the project parameters file</t>
  </si>
  <si>
    <t>true if the map object is the background of the legend</t>
  </si>
  <si>
    <t>App objects like uibutton, uieditfield, … for enabling and disabling</t>
  </si>
  <si>
    <t>startupFcn(app)</t>
  </si>
  <si>
    <t>GV.errormessage.errortext</t>
  </si>
  <si>
    <t>Last errormessage: text</t>
  </si>
  <si>
    <t>Last errormessage: Stack trace information, returned as an m-by-1 structure, where m is the number of functions in the call stack. The structure has these fields:
file: File in which the function appears. This field is empty if there is no file.
name: Function name within the file.
line: Line number of function call.</t>
  </si>
  <si>
    <t>GV.errormessage.ST</t>
  </si>
  <si>
    <t>GV.errormessage.ME</t>
  </si>
  <si>
    <t>MException object, contains retrievable information about errors. The structure has these fields:
identifier: Character vector that uniquely identifies the error.
message: Character vector that contains the error message that is displayed when MATLAB throws the exception.
stack: Structure array that contains stack trace information including the file name (file), function name (name), and line number (line) where MATLAB throws the exception.</t>
  </si>
  <si>
    <t>GV.errormessage.diary</t>
  </si>
  <si>
    <t>Copy of the Matlab command window when the error happened.</t>
  </si>
  <si>
    <t>APP_UIOBJECTS</t>
  </si>
  <si>
    <t>GV.warnings_off</t>
  </si>
  <si>
    <t>true: switch warnings off</t>
  </si>
  <si>
    <t>County Border</t>
  </si>
  <si>
    <t>Expanse of Water</t>
  </si>
  <si>
    <t>River</t>
  </si>
  <si>
    <t>Motorway</t>
  </si>
  <si>
    <t>Railroad</t>
  </si>
  <si>
    <t>BUGA</t>
  </si>
  <si>
    <t>The height is equal to the maximum value of the terrain height at the edge of the area raised by dz.</t>
  </si>
  <si>
    <t>GV.CreatemapMenu_RecreateCertainObjects_settings</t>
  </si>
  <si>
    <t>CreatemapMenuSelected</t>
  </si>
  <si>
    <t>3D Reliefkarte Europa gross</t>
  </si>
  <si>
    <t>770 x 570 x 20mm</t>
  </si>
  <si>
    <t>Name</t>
  </si>
  <si>
    <t>3D Reliefkarte Europa klein</t>
  </si>
  <si>
    <t>390 x 290 x 10mm</t>
  </si>
  <si>
    <t>https://www.georelief.de/de/produkt/reliefkarte-europa-klein/</t>
  </si>
  <si>
    <t>https://www.georelief.de/de/produkt/reliefkarte-europa-gross-englisch/</t>
  </si>
  <si>
    <t>3D Reliefkarte Allgäu-Bodensee gross</t>
  </si>
  <si>
    <t>https://www.georelief.de/de/produkt/allgaeu-bodensee-gross/</t>
  </si>
  <si>
    <t>770 x 570 x 12mm</t>
  </si>
  <si>
    <t>3D Reliefkarte Allgäu-Bodensee klein</t>
  </si>
  <si>
    <t>390 x 290 x 12mm</t>
  </si>
  <si>
    <t>https://www.georelief.de/de/produkt/reliefkarte-allgaeu-bodensee-klein/</t>
  </si>
  <si>
    <t>3D Reliefkarte Deutschland groß</t>
  </si>
  <si>
    <t>570 x 770 x 12mm</t>
  </si>
  <si>
    <t>https://www.georelief.de/de/produkt/3d-reliefkarte-deutschland-gross/</t>
  </si>
  <si>
    <t>3D Reliefkarte Deutschland klein</t>
  </si>
  <si>
    <t>290 x 390 x 12mm</t>
  </si>
  <si>
    <t>https://www.georelief.de/de/produkt/reliefkarte-deutschland-klein/</t>
  </si>
  <si>
    <t>3D Reliefkarte Harz gross</t>
  </si>
  <si>
    <t>770 x 570 x 15mm</t>
  </si>
  <si>
    <t>https://www.georelief.de/de/produkt/3d-reliefkarte-harz-gross/</t>
  </si>
  <si>
    <t>3D Reliefkarte Hessen klein</t>
  </si>
  <si>
    <t>290 x 390 x 10mm</t>
  </si>
  <si>
    <t>https://www.georelief.de/de/produkt/reliefkarte-hessen-klein/</t>
  </si>
  <si>
    <t>3D Reliefkarte Sächsische Schweiz gross</t>
  </si>
  <si>
    <t>https://www.georelief.de/de/produkt/3d-reliefkarte-saechsische-schweiz-gross/</t>
  </si>
  <si>
    <t>3D Reliefkarte Tirol gross</t>
  </si>
  <si>
    <t>https://www.georelief.de/de/produkt/3d-reliefkarte-tirol-gross/</t>
  </si>
  <si>
    <t>Hessen gross</t>
  </si>
  <si>
    <t>https://www.georelief.de/de/produkt/hessen-gross/</t>
  </si>
  <si>
    <t>3D Reliefkarte Alpen gross</t>
  </si>
  <si>
    <t>https://www.georelief.de/de/produkt/3d-reliefkarte-alpen-gross/</t>
  </si>
  <si>
    <t>3D Reliefkarte Alpen klein</t>
  </si>
  <si>
    <t>https://www.georelief.de/de/produkt/reliefkarte-alpen-klein/</t>
  </si>
  <si>
    <t>3D Reliefkarte Bayerischer Wald klein</t>
  </si>
  <si>
    <t>https://www.georelief.de/de/produkt/reliefkarte-bayerischer-wald-klein/</t>
  </si>
  <si>
    <t>3D Reliefkarte Berner Oberland Luftbild</t>
  </si>
  <si>
    <t>500 x 350 x 45mm</t>
  </si>
  <si>
    <t>https://www.georelief.de/de/produkt/reliefkarte-berner-oberland-luftbild/</t>
  </si>
  <si>
    <t>3D Reliefkarte Großbritannien gross</t>
  </si>
  <si>
    <t>https://www.georelief.de/de/produkt/reliefkarte-grossbritannien-gross/</t>
  </si>
  <si>
    <t>3D Reliefkarte Harz klein</t>
  </si>
  <si>
    <t>https://www.georelief.de/de/produkt/reliefkarte-harz-klein/</t>
  </si>
  <si>
    <t>3D Reliefkarte Island klein</t>
  </si>
  <si>
    <t>390 x 290 x 14mm</t>
  </si>
  <si>
    <t>https://www.georelief.de/de/produkt/reliefkarte-island-klein/</t>
  </si>
  <si>
    <t>3D Luftbild-Reliefkarte Oberengadin</t>
  </si>
  <si>
    <t>https://www.georelief.de/de/produkt/reliefkarte-oberengadin-luftbild/</t>
  </si>
  <si>
    <t>3D Reliefkarte Matterhornregion Luftbild</t>
  </si>
  <si>
    <t>https://www.georelief.de/de/produkt/reliefkarte-matterhornregion-luftbild/</t>
  </si>
  <si>
    <t>3D Reliefkarte Nepal gross</t>
  </si>
  <si>
    <t>https://www.georelief.de/de/produkt/nepal-gross/</t>
  </si>
  <si>
    <t>3D Reliefkarte Russland gross</t>
  </si>
  <si>
    <t>https://www.georelief.de/de/produkt/3d-reliefkarte-russland-gross/</t>
  </si>
  <si>
    <t>3D Reliefkarte Österreich gross</t>
  </si>
  <si>
    <t>770 x 570 x 14mm</t>
  </si>
  <si>
    <t>https://www.georelief.de/de/produkt/reliefkarte-oesterreich-gross/</t>
  </si>
  <si>
    <t>3D Reliefkarte Österreich klein</t>
  </si>
  <si>
    <t>390 x 290 x 15mm</t>
  </si>
  <si>
    <t>https://www.georelief.de/de/produkt/reliefkarte-oesterreich-klein/</t>
  </si>
  <si>
    <t>3D Reliefkarte Sachsen gross</t>
  </si>
  <si>
    <t>https://www.georelief.de/de/produkt/reliefkarte-sachsen-gross/</t>
  </si>
  <si>
    <t>3D Reliefkarte Sachsen klein</t>
  </si>
  <si>
    <t>390 x 290 x 20mm</t>
  </si>
  <si>
    <t>https://www.georelief.de/de/produkt/reliefkarte-sachsen-klein/</t>
  </si>
  <si>
    <t>3D Reliefkarte Sächsische Schweiz klein</t>
  </si>
  <si>
    <t>https://www.georelief.de/de/produkt/reliefkarte-saechsische-schweiz-klein/</t>
  </si>
  <si>
    <t>3D Reliefkarte Salzkammergut klein</t>
  </si>
  <si>
    <t>https://www.georelief.de/de/produkt/reliefkarte-salzkammergut-klein/</t>
  </si>
  <si>
    <t>3D Reliefkarte Schwäbische Alb klein</t>
  </si>
  <si>
    <t>https://www.georelief.de/de/produkt/reliefkarte-schwaebischen-alb-klein/</t>
  </si>
  <si>
    <t>3D Reliefkarte Schwarzwald gross</t>
  </si>
  <si>
    <t>570 x 770 x 20mm</t>
  </si>
  <si>
    <t>https://www.georelief.de/de/produkt/reliefkarte-schwarzwald-gross/</t>
  </si>
  <si>
    <t>3D Reliefkarte Schwarzwald klein</t>
  </si>
  <si>
    <t>290 x 390 x 20mm</t>
  </si>
  <si>
    <t>https://www.georelief.de/de/produkt/reliefkarte-schwarzwald-klein/</t>
  </si>
  <si>
    <t>3D Reliefkarte Schweiz gross</t>
  </si>
  <si>
    <t>https://www.georelief.de/de/produkt/reliefkarte-schweiz-gross/</t>
  </si>
  <si>
    <t>3D Reliefkarte Schweiz gross Luftbild</t>
  </si>
  <si>
    <t>750 x 490 x 20mm</t>
  </si>
  <si>
    <t>https://www.georelief.de/de/produkt/reliefkarte-schweiz-luftbild/</t>
  </si>
  <si>
    <t>3D Reliefkarte Schweiz klein</t>
  </si>
  <si>
    <t>https://www.georelief.de/de/produkt/reliefkarte-schweiz-klein/</t>
  </si>
  <si>
    <t>3D Reliefkarte Skandinavien gross</t>
  </si>
  <si>
    <t>https://www.georelief.de/de/produkt/reliefkarte-skandinavien-gross/</t>
  </si>
  <si>
    <t>3D Reliefkarte Vierwaldstätter See Luftbild</t>
  </si>
  <si>
    <t>https://www.georelief.de/de/produkt/reliefkarte-vierwaldstaetter-see-luftbild/</t>
  </si>
  <si>
    <t>B</t>
  </si>
  <si>
    <t>T</t>
  </si>
  <si>
    <t>Link</t>
  </si>
  <si>
    <t>DHBW</t>
  </si>
  <si>
    <t>city</t>
  </si>
  <si>
    <t>admin_level</t>
  </si>
  <si>
    <t>Towns, Municipalities / City-districts
de: Stadt, Gemeinde</t>
  </si>
  <si>
    <t>settlement boundary names: city, town</t>
  </si>
  <si>
    <t>Parts of a municipality with parish councils /self_government
de: Stadtbezirk / Gemeindeteil mit Selbstverwaltung</t>
  </si>
  <si>
    <t>settlement boundary names: borough</t>
  </si>
  <si>
    <t>de: Stadtteil / Gemeindeteil ohne Selbstverwaltung</t>
  </si>
  <si>
    <t>settlement boundary names: suburb</t>
  </si>
  <si>
    <t>Country
de: Staatsgrenze</t>
  </si>
  <si>
    <t>de: N/A</t>
  </si>
  <si>
    <t>federal states border
de: Bundesland</t>
  </si>
  <si>
    <t>state-district border
de: Regierungsbezirk</t>
  </si>
  <si>
    <t>county borders
de: Landkreis / Kreis / kreisfreie Stadt</t>
  </si>
  <si>
    <t>de: Samtgemeinde, Verwaltungsgemeinschaft</t>
  </si>
  <si>
    <t>GV.maplab3d.figure</t>
  </si>
  <si>
    <t>GV.maplab3d.children</t>
  </si>
  <si>
    <t>GV.maplab3d.mapobjectstable_ison</t>
  </si>
  <si>
    <t>globalinits_figuresize.m</t>
  </si>
  <si>
    <t>Positions of the figure and figure children</t>
  </si>
  <si>
    <t>hide and show the map objects table</t>
  </si>
  <si>
    <t>ud.norel</t>
  </si>
  <si>
    <t>number (ID) of the relation to which the object belongs (only for preview lines "area - not closed")</t>
  </si>
  <si>
    <t>'symbol', 'line', 'area', 'text', 'connection line', 'united equal colors', 'area - not closed', 'cutting line', 'preview node', 'preview line', 'preview polygon', 'preview cutting line'</t>
  </si>
  <si>
    <t>GV.tooltips</t>
  </si>
  <si>
    <t>set_tooltips.m</t>
  </si>
  <si>
    <t>Tooltips of all appdesigner objects</t>
  </si>
  <si>
    <t>GV.areas_not_closed_iobj_v</t>
  </si>
  <si>
    <t>create_map</t>
  </si>
  <si>
    <t>Object numbers of areas, that are not closed</t>
  </si>
  <si>
    <t>GV.errormessage.errorlog</t>
  </si>
  <si>
    <t>Last errormessage: additional information</t>
  </si>
  <si>
    <t>ud.islegbgd</t>
  </si>
  <si>
    <t>ud.chstsettings</t>
  </si>
  <si>
    <t>ud.rotation</t>
  </si>
  <si>
    <t>rotation angle</t>
  </si>
  <si>
    <t>legend element row number</t>
  </si>
  <si>
    <t>legend element column number</t>
  </si>
  <si>
    <t>cell array: information about the usage of the object</t>
  </si>
  <si>
    <t>ud.obj_purpose{1,1}='map object':</t>
  </si>
  <si>
    <t>ud.obj_purpose{1,1}='legend map scale bar':</t>
  </si>
  <si>
    <t>ud.obj_purpose{1,1}='legend element':</t>
  </si>
  <si>
    <t>ud.obj_purpose{2,1}=r</t>
  </si>
  <si>
    <t>ud.obj_purpose{3,1}=c</t>
  </si>
  <si>
    <t>legend map scale bar</t>
  </si>
  <si>
    <t>legend elements</t>
  </si>
  <si>
    <t>only texts: cell array of strings. Every row of the cell array is one line of the output text.</t>
  </si>
  <si>
    <t>only texts: character style number</t>
  </si>
  <si>
    <t>only texts: character style settings: PP.charstyle(chstno,1)</t>
  </si>
  <si>
    <t>only legend backbround:</t>
  </si>
  <si>
    <t>all map objects, also preview lines/polygons:</t>
  </si>
  <si>
    <t>map objects (iobj must be &gt;0)</t>
  </si>
  <si>
    <t>only symbols:</t>
  </si>
  <si>
    <t>ud.isym</t>
  </si>
  <si>
    <t xml:space="preserve">symbol number, index in SY: </t>
  </si>
  <si>
    <t>E. g.: SY(19)=struct with fields:</t>
  </si>
  <si>
    <t>k:</t>
  </si>
  <si>
    <t>'Symbol_Circle_Diameter_1mm'</t>
  </si>
  <si>
    <t>v:</t>
  </si>
  <si>
    <t>fn:</t>
  </si>
  <si>
    <t>''</t>
  </si>
  <si>
    <t>dpi:</t>
  </si>
  <si>
    <t>NaN</t>
  </si>
  <si>
    <t>dimx:</t>
  </si>
  <si>
    <t>dimy:</t>
  </si>
  <si>
    <t>diag:</t>
  </si>
  <si>
    <t>dmin:</t>
  </si>
  <si>
    <t>poly_sym:</t>
  </si>
  <si>
    <t>[1×1 polyshape]</t>
  </si>
  <si>
    <t>poly_bgd:</t>
  </si>
  <si>
    <t>character array: tag of the symbol: symbol_key=symbol_value</t>
  </si>
  <si>
    <t>ud.tag_symbol</t>
  </si>
  <si>
    <t>GV.selbyfilt</t>
  </si>
  <si>
    <t>Select by filter settings</t>
  </si>
  <si>
    <t>https://github.com/gravitystorm/openstreetmap-carto/blob/master/project.mml</t>
  </si>
  <si>
    <t>Zoom levels</t>
  </si>
  <si>
    <t>https://wiki.openstreetmap.org/wiki/Zoom_levels</t>
  </si>
  <si>
    <t xml:space="preserve">Level </t>
  </si>
  <si>
    <t xml:space="preserve"># Tiles </t>
  </si>
  <si>
    <t>Tile width</t>
  </si>
  <si>
    <t xml:space="preserve">(° of longitudes) </t>
  </si>
  <si>
    <t>m / pixel</t>
  </si>
  <si>
    <t xml:space="preserve">(on Equator) </t>
  </si>
  <si>
    <t xml:space="preserve">(on screen) </t>
  </si>
  <si>
    <t>Examples of</t>
  </si>
  <si>
    <t>areas to represent</t>
  </si>
  <si>
    <t>whole world</t>
  </si>
  <si>
    <t>subcontinental area</t>
  </si>
  <si>
    <t>largest country</t>
  </si>
  <si>
    <t>large African country</t>
  </si>
  <si>
    <t>large European country</t>
  </si>
  <si>
    <t>metropolitan area</t>
  </si>
  <si>
    <t>small road</t>
  </si>
  <si>
    <t>street</t>
  </si>
  <si>
    <t>local highway and crossing details</t>
  </si>
  <si>
    <t xml:space="preserve">A mid-sized building </t>
  </si>
  <si>
    <t>small country US state</t>
  </si>
  <si>
    <t>wide area large metropolitan area</t>
  </si>
  <si>
    <t>town or city district</t>
  </si>
  <si>
    <t>village or suburb</t>
  </si>
  <si>
    <t>block park addresses</t>
  </si>
  <si>
    <t>some buildings trees</t>
  </si>
  <si>
    <t>~ Scalefaktor</t>
  </si>
  <si>
    <t>printed</t>
  </si>
  <si>
    <t>Continent, Island</t>
  </si>
  <si>
    <t>place=continent</t>
  </si>
  <si>
    <t>=</t>
  </si>
  <si>
    <t>State Area</t>
  </si>
  <si>
    <t>admin_level=2</t>
  </si>
  <si>
    <t>boundary=administrative</t>
  </si>
  <si>
    <t>Federal States Area</t>
  </si>
  <si>
    <t>admin_level=4</t>
  </si>
  <si>
    <t>State-District Area</t>
  </si>
  <si>
    <t>admin_level=5</t>
  </si>
  <si>
    <t>County Area</t>
  </si>
  <si>
    <t>admin_level=6</t>
  </si>
  <si>
    <t>City Area</t>
  </si>
  <si>
    <t>admin_level=8</t>
  </si>
  <si>
    <t>Urban District Area</t>
  </si>
  <si>
    <t>admin_level=9</t>
  </si>
  <si>
    <t>Geographic Area</t>
  </si>
  <si>
    <t>place=region</t>
  </si>
  <si>
    <t>Protected Area</t>
  </si>
  <si>
    <t>boundary=protected_area</t>
  </si>
  <si>
    <t>Built-up Area</t>
  </si>
  <si>
    <t>landuse=residential</t>
  </si>
  <si>
    <t>Industrial Area</t>
  </si>
  <si>
    <t>landuse=industrial</t>
  </si>
  <si>
    <t>Wood, Forest</t>
  </si>
  <si>
    <t>natural=wood</t>
  </si>
  <si>
    <t>Special areas</t>
  </si>
  <si>
    <t>Castle Area</t>
  </si>
  <si>
    <t>historic=castle</t>
  </si>
  <si>
    <t>Building</t>
  </si>
  <si>
    <t>building=</t>
  </si>
  <si>
    <t>Urban District Border</t>
  </si>
  <si>
    <t>City Border</t>
  </si>
  <si>
    <t>State-District Border</t>
  </si>
  <si>
    <t>Federal States Border</t>
  </si>
  <si>
    <t>State Border</t>
  </si>
  <si>
    <t>Specific Administrative Boundary</t>
  </si>
  <si>
    <t>Large Expanse of Water</t>
  </si>
  <si>
    <t>place=ocean</t>
  </si>
  <si>
    <t>natural=water</t>
  </si>
  <si>
    <t>Expanse of Water: Texts, Symbols</t>
  </si>
  <si>
    <t>Ditch</t>
  </si>
  <si>
    <t>waterway=ditch</t>
  </si>
  <si>
    <t>Drain</t>
  </si>
  <si>
    <t>waterway=drain</t>
  </si>
  <si>
    <t>Tidal channel</t>
  </si>
  <si>
    <t>waterway=tidal_channel</t>
  </si>
  <si>
    <t>Stream</t>
  </si>
  <si>
    <t>waterway=stream</t>
  </si>
  <si>
    <t>Canal</t>
  </si>
  <si>
    <t>waterway=canal</t>
  </si>
  <si>
    <t>waterway=river</t>
  </si>
  <si>
    <t>Tertiary Highway: link</t>
  </si>
  <si>
    <t>highway=tertiary_link</t>
  </si>
  <si>
    <t>Secondary Highway: link</t>
  </si>
  <si>
    <t>highway=secondary_link</t>
  </si>
  <si>
    <t>Primary Highway: link</t>
  </si>
  <si>
    <t>highway=primary_link</t>
  </si>
  <si>
    <t>Express Highway: link</t>
  </si>
  <si>
    <t>highway=trunk_link</t>
  </si>
  <si>
    <t>Motorway: link</t>
  </si>
  <si>
    <t>highway=motorway_link</t>
  </si>
  <si>
    <t>Parking</t>
  </si>
  <si>
    <t>amenity=parking</t>
  </si>
  <si>
    <t>Footway Area</t>
  </si>
  <si>
    <t>highway=footway</t>
  </si>
  <si>
    <t>area=yes</t>
  </si>
  <si>
    <t>Footway</t>
  </si>
  <si>
    <t>Unpaved Track</t>
  </si>
  <si>
    <t>highway=track</t>
  </si>
  <si>
    <t>tracktype=grade1</t>
  </si>
  <si>
    <t>Unpaved Track Grade 2</t>
  </si>
  <si>
    <t>tracktype=grade2</t>
  </si>
  <si>
    <t>Unpaved Track Grade 3</t>
  </si>
  <si>
    <t>tracktype=grade3</t>
  </si>
  <si>
    <t>Paved Track</t>
  </si>
  <si>
    <t>surface=paved</t>
  </si>
  <si>
    <t>Aeroway runway</t>
  </si>
  <si>
    <t>aeroway=runway</t>
  </si>
  <si>
    <t>Aeroway taxiway</t>
  </si>
  <si>
    <t>aeroway=taxiway</t>
  </si>
  <si>
    <t>Minor Road Area</t>
  </si>
  <si>
    <t>highway=unclassified</t>
  </si>
  <si>
    <t>Minor Road</t>
  </si>
  <si>
    <t>Tertiary Highway</t>
  </si>
  <si>
    <t>highway=tertiary</t>
  </si>
  <si>
    <t>Secondary Highway</t>
  </si>
  <si>
    <t>highway=secondary</t>
  </si>
  <si>
    <t>Primary Highway</t>
  </si>
  <si>
    <t>highway=primary</t>
  </si>
  <si>
    <t>Express Highway</t>
  </si>
  <si>
    <t>highway=trunk</t>
  </si>
  <si>
    <t>highway=motorway</t>
  </si>
  <si>
    <t>public_transport=platform</t>
  </si>
  <si>
    <t>Railway Service Track</t>
  </si>
  <si>
    <t>railway=rail</t>
  </si>
  <si>
    <t>service=</t>
  </si>
  <si>
    <t>Tram, Narrow Gauge</t>
  </si>
  <si>
    <t>railway=tram</t>
  </si>
  <si>
    <t>Subway</t>
  </si>
  <si>
    <t>railway=subway</t>
  </si>
  <si>
    <t>Railway handles</t>
  </si>
  <si>
    <t>Hiking Trail</t>
  </si>
  <si>
    <t>route=hiking</t>
  </si>
  <si>
    <t>operator=</t>
  </si>
  <si>
    <t>Bicycle Route</t>
  </si>
  <si>
    <t>route=bicycle</t>
  </si>
  <si>
    <t>Footway Area: Bridges</t>
  </si>
  <si>
    <t>Footway: Bridges</t>
  </si>
  <si>
    <t>Unpaved Track: Bridges</t>
  </si>
  <si>
    <t>Unpaved Track Grade 2: Bridges</t>
  </si>
  <si>
    <t>Unpaved Track Grade 3: Bridges</t>
  </si>
  <si>
    <t>Paved Track: Bridges</t>
  </si>
  <si>
    <t>Minor Road Area: Bridges</t>
  </si>
  <si>
    <t>Minor Road: Bridges</t>
  </si>
  <si>
    <t>Tertiary Highway: Bridges</t>
  </si>
  <si>
    <t>bridge=yes</t>
  </si>
  <si>
    <t>Secondary Highway: Bridges</t>
  </si>
  <si>
    <t>Primary Highway: Bridges</t>
  </si>
  <si>
    <t>Express Highway: Bridges</t>
  </si>
  <si>
    <t>Motorway: Bridges</t>
  </si>
  <si>
    <t>Railway Service Track: Bridges</t>
  </si>
  <si>
    <t>Tram, Narrow Gauge: Bridges</t>
  </si>
  <si>
    <t>Subway: Bridges</t>
  </si>
  <si>
    <t>Railroad: Bridges</t>
  </si>
  <si>
    <t>Hiking Trail: Bridges</t>
  </si>
  <si>
    <t>Bicycle Route: Bridges</t>
  </si>
  <si>
    <t>Religious Institution</t>
  </si>
  <si>
    <t>building=cathedral</t>
  </si>
  <si>
    <t>Castle</t>
  </si>
  <si>
    <t>Important building</t>
  </si>
  <si>
    <t>Supermarket</t>
  </si>
  <si>
    <t>shop=supermarket</t>
  </si>
  <si>
    <t>Wind Turbine</t>
  </si>
  <si>
    <t>generator:method=wind_turbine</t>
  </si>
  <si>
    <t>Airport</t>
  </si>
  <si>
    <t>aeroway=aerodrome</t>
  </si>
  <si>
    <t>Camping Site</t>
  </si>
  <si>
    <t>tourism=camp_site</t>
  </si>
  <si>
    <t>Zoo</t>
  </si>
  <si>
    <t>tourism=zoo</t>
  </si>
  <si>
    <t>Natural Peak</t>
  </si>
  <si>
    <t>natural=peak</t>
  </si>
  <si>
    <t>ele=</t>
  </si>
  <si>
    <t>Settlement names: hamlet</t>
  </si>
  <si>
    <t>place=hamlet</t>
  </si>
  <si>
    <t>Settlement names: village</t>
  </si>
  <si>
    <t>place=village</t>
  </si>
  <si>
    <t>Settlement names: neighbourhood</t>
  </si>
  <si>
    <t>place=neighbourhood</t>
  </si>
  <si>
    <t>Settlement names: quarter</t>
  </si>
  <si>
    <t>place=quarter</t>
  </si>
  <si>
    <t>Settlement names: suburb</t>
  </si>
  <si>
    <t>place=suburb</t>
  </si>
  <si>
    <t>Settlement names: borough</t>
  </si>
  <si>
    <t>place=borough</t>
  </si>
  <si>
    <t>Settlement names: town</t>
  </si>
  <si>
    <t>place=town</t>
  </si>
  <si>
    <t>Settlement names: city</t>
  </si>
  <si>
    <t>place=city</t>
  </si>
  <si>
    <t>Boundary names and cutting lines: quarter, neighbourhood</t>
  </si>
  <si>
    <t>admin_level=11</t>
  </si>
  <si>
    <t>Boundary names and cutting lines: suburb</t>
  </si>
  <si>
    <t>admin_level=10</t>
  </si>
  <si>
    <t>Boundary names and cutting lines: borough</t>
  </si>
  <si>
    <t>Boundary names and cutting lines: city, town</t>
  </si>
  <si>
    <t>Cutting lines: county</t>
  </si>
  <si>
    <t>Cutting lines: state-district</t>
  </si>
  <si>
    <t>Cutting lines: federal state</t>
  </si>
  <si>
    <t>Cutting lines: state</t>
  </si>
  <si>
    <t>Industry  names</t>
  </si>
  <si>
    <t>name=*Duale Hochschule Baden-W*</t>
  </si>
  <si>
    <t>amenity=university</t>
  </si>
  <si>
    <t>Special places</t>
  </si>
  <si>
    <t>L</t>
  </si>
  <si>
    <t>A</t>
  </si>
  <si>
    <t>description</t>
  </si>
  <si>
    <t>tag_incl</t>
  </si>
  <si>
    <t>openstreetmap-carto/project.mml</t>
  </si>
  <si>
    <t>minzoom</t>
  </si>
  <si>
    <t>maxzoom</t>
  </si>
  <si>
    <t>admin-low-zoom</t>
  </si>
  <si>
    <t>admin-mid-zoom</t>
  </si>
  <si>
    <t>admin-high-zoom</t>
  </si>
  <si>
    <t>maxscale</t>
  </si>
  <si>
    <t>minscale</t>
  </si>
  <si>
    <t>island:</t>
  </si>
  <si>
    <t>protected-areas</t>
  </si>
  <si>
    <t>landcover-low-zoom</t>
  </si>
  <si>
    <t>landcover</t>
  </si>
  <si>
    <t>landcover-area-symbols</t>
  </si>
  <si>
    <t>water-areas</t>
  </si>
  <si>
    <t>water-lines</t>
  </si>
  <si>
    <t>https://wiki.openstreetmap.org/wiki/DE:OpenStreetMap_Carto</t>
  </si>
  <si>
    <t>highway-area-casing</t>
  </si>
  <si>
    <t>highway-area-fill</t>
  </si>
  <si>
    <t>paths-text-name</t>
  </si>
  <si>
    <t>roads-text-name</t>
  </si>
  <si>
    <t>roads-text-ref-minor</t>
  </si>
  <si>
    <t>Service Road Area</t>
  </si>
  <si>
    <t>highway=service</t>
  </si>
  <si>
    <t>Service Road</t>
  </si>
  <si>
    <t>Service Road Area: Bridges</t>
  </si>
  <si>
    <t>Service Road: Bridges</t>
  </si>
  <si>
    <t>clc,for i=1:size(PP.obj,1),if ~isempty(PP.obj(i,1).display),fprintf(1,'%g\t%s\t%s=%s\t%s=%s\t%g\t%g\t%1.0f\t%1.0f\n',i,PP.obj(i,1).description,PP.obj(i,1).tag_incl(1,1).k,PP.obj(i,1).tag_incl(1,1).v,PP.obj(i,1).tag_incl(2,1).k,PP.obj(i,1).tag_incl(2,1).v,PP.obj(i,1).display_as_line,PP.obj(i,1).display_as_area,PP.obj(i,1).minscale,PP.obj(i,1).maxscale*(PP.obj(i,1).maxscale~=1000000000)),end,end</t>
  </si>
  <si>
    <t>Minor Service Road Area</t>
  </si>
  <si>
    <t>Minor Service Road</t>
  </si>
  <si>
    <t>Railway Area</t>
  </si>
  <si>
    <t>Formel</t>
  </si>
  <si>
    <t>project dependent</t>
  </si>
  <si>
    <t>Settlement names: federal state capital</t>
  </si>
  <si>
    <t>Settlement names: country capital</t>
  </si>
  <si>
    <t>Tram, Narrow Gauge Service Track</t>
  </si>
  <si>
    <t>Subway Service Track</t>
  </si>
  <si>
    <t>Tram, Narrow Gauge Service Track: Bridges</t>
  </si>
  <si>
    <t>Subway Service Track: Bridges</t>
  </si>
  <si>
    <t>GV.projectdirectory_stl_repaired</t>
  </si>
  <si>
    <t>location of the repaired output STL-files</t>
  </si>
  <si>
    <t>2) Existing data are converted accordingly (superelevation)</t>
  </si>
  <si>
    <t>GV.pp_general_superelevation</t>
  </si>
  <si>
    <t>PP.general.superelevation</t>
  </si>
  <si>
    <t>Raising the surface in relation to the ground level</t>
  </si>
  <si>
    <t>GV.pp_stepwidth_move_object_factor</t>
  </si>
  <si>
    <t>GV.pp_stepwidth_rotate_object_factor</t>
  </si>
  <si>
    <t>GV.pp_stepwidth_move_mapview_small</t>
  </si>
  <si>
    <t xml:space="preserve">GV.pp_stepwidth_move_mapview_medium </t>
  </si>
  <si>
    <t>GV.pp_stepwidth_move_mapview_large</t>
  </si>
  <si>
    <t>globalinits.m, open_pp.m</t>
  </si>
  <si>
    <t>Move map object: factor for large step width, divisor for small step width</t>
  </si>
  <si>
    <t>Rotate map object: factor for large step width, divisor for small step width</t>
  </si>
  <si>
    <t>Move the currently displayed map section: small step width</t>
  </si>
  <si>
    <t>Move the currently displayed map section: medium step width</t>
  </si>
  <si>
    <t>Move the currently displayed map section: large step width</t>
  </si>
  <si>
    <t>GV.pp_legend_element_is_empty_m</t>
  </si>
  <si>
    <t>GV.pp_legend_element_row_is_empty_v</t>
  </si>
  <si>
    <t>GV.pp_legend_element_col_is_empty_v</t>
  </si>
  <si>
    <t>logical matrix: true if the legend element has no symbol or text specified</t>
  </si>
  <si>
    <t>logical column vector: true if all legend elements in one row has no symbol or text specified</t>
  </si>
  <si>
    <t>logical row vector: true if all legend elements in one column has no symbol or text specified</t>
  </si>
  <si>
    <t>GV_H.mapobjects_select_by_filter_getuserinput</t>
  </si>
  <si>
    <t>GV_H.create_symbolsample_getuserinput</t>
  </si>
  <si>
    <t>textsamples.m</t>
  </si>
  <si>
    <t>handle to the app mapobjects_select_by_filter_getuserinput for polling</t>
  </si>
  <si>
    <t>handle to the app create_symbolsample_getuserinput for polling</t>
  </si>
  <si>
    <t>GV.nmax_elevation_data_reduction</t>
  </si>
  <si>
    <t>The original and filtered elevation data is saved together with the project.
To prevent the memory requirement from becoming too large, the sizes of the xyz matrices are limited to this number of values.</t>
  </si>
  <si>
    <t>pathname of the diary.txt file (command window)</t>
  </si>
  <si>
    <t>GV.pathname_diary</t>
  </si>
  <si>
    <t>readstruct</t>
  </si>
  <si>
    <t>node(1,in)</t>
  </si>
  <si>
    <t>way(1,iw)</t>
  </si>
  <si>
    <t>nd(1,iwn)</t>
  </si>
  <si>
    <t>tag(1,iwt)</t>
  </si>
  <si>
    <t>"sidewalk"</t>
  </si>
  <si>
    <t>"both"</t>
  </si>
  <si>
    <t>char(MAP.way(1,10).tag(1,5).k)</t>
  </si>
  <si>
    <t>relation(1,ir)</t>
  </si>
  <si>
    <t>member(1,irm)</t>
  </si>
  <si>
    <t>"way"</t>
  </si>
  <si>
    <t>"inner"</t>
  </si>
  <si>
    <t>tag(1,irt)</t>
  </si>
  <si>
    <t>"name"</t>
  </si>
  <si>
    <t>"Tiefburg"</t>
  </si>
  <si>
    <t>MAP=readstruct('C:\Daten\MapLab3D\Projects\Heidelberg\Heidelberg_filt.osm','FileType','xml','AttributeSuffix','');</t>
  </si>
  <si>
    <t>tag(1,int)</t>
  </si>
  <si>
    <t>OSMDATA</t>
  </si>
  <si>
    <t>'inner'</t>
  </si>
  <si>
    <t>'name'</t>
  </si>
  <si>
    <t>'Tiefburg'</t>
  </si>
  <si>
    <t>'sidewalk'</t>
  </si>
  <si>
    <t>'both'</t>
  </si>
  <si>
    <t>keys_no(ik,1)</t>
  </si>
  <si>
    <t>values_no(ik,1)</t>
  </si>
  <si>
    <t xml:space="preserve">Object number (index in PP.obj) of all displayed objects
must be set when creating the map or when deleting an object from the map
</t>
  </si>
  <si>
    <t>Considerations on the minimum maximum scale for map objects</t>
  </si>
  <si>
    <t>The “Zoom level” can be specified in the URL - e.g. map=8 in https://www.openstreetmap.org/#map=8/45.683/7.509</t>
  </si>
  <si>
    <t>without buildings</t>
  </si>
  <si>
    <t>Buildings barely recognizable</t>
  </si>
  <si>
    <t>Buildings too small to print</t>
  </si>
  <si>
    <t>Buildings printable</t>
  </si>
  <si>
    <t>with several ids:</t>
  </si>
  <si>
    <t>corresponds:</t>
  </si>
  <si>
    <t>specify</t>
  </si>
  <si>
    <t>smallest</t>
  </si>
  <si>
    <t>greatest</t>
  </si>
  <si>
    <t>Own selection: Zoom level</t>
  </si>
  <si>
    <t>Gradient</t>
  </si>
  <si>
    <t>Superelevation</t>
  </si>
  <si>
    <t>Dimensions</t>
  </si>
  <si>
    <t>Scale factor</t>
  </si>
  <si>
    <t>Calculation of a proposal for the superelevation</t>
  </si>
  <si>
    <t>Realized maps:</t>
  </si>
  <si>
    <t>Project</t>
  </si>
  <si>
    <t>Super-
elevation</t>
  </si>
  <si>
    <t>Testsample:</t>
  </si>
  <si>
    <t>MinimumLineGapWidths.stl</t>
  </si>
  <si>
    <t>Considerations on the minimum line width and the minimum gap width:</t>
  </si>
  <si>
    <t>old, replaced by the function readstruct</t>
  </si>
  <si>
    <t>File - Load OSM- and elevation-data</t>
  </si>
  <si>
    <t>Storage of the loaded data in the ELE and OSMDATA structures:</t>
  </si>
  <si>
    <t>A number calculated from the character array OSMDATA.keys(ik,1).k, which can be used to calculate the position ik of a key in OSMDATA.keys more quickly.</t>
  </si>
  <si>
    <t>A number calculated from the character array OSMDATA.values(iv,1).v, which can be used to calculate the position iv of a value in OSMDATA.values more quickly.</t>
  </si>
  <si>
    <t>File - Create map</t>
  </si>
  <si>
    <t>Filtering the OSM data and saving it in the PLOTDATA structure in preparation for plotting the polygons into the map:</t>
  </si>
  <si>
    <t>MAP_OBJECTS structure: relevant data of the plot objects in the map GV.h.ax_2dmap, for selecting and modifying:</t>
  </si>
  <si>
    <t>Global variables</t>
  </si>
  <si>
    <t>Considerations on the maximum tile size depending on the 3d printer building space</t>
  </si>
  <si>
    <t>Maximum print width</t>
  </si>
  <si>
    <t>Maximum print depth</t>
  </si>
  <si>
    <t>Tile size:</t>
  </si>
  <si>
    <t xml:space="preserve">Maximum object size: </t>
  </si>
  <si>
    <t>3D printer model</t>
  </si>
  <si>
    <t>ud.liwi_min</t>
  </si>
  <si>
    <t>ud.liwi_max</t>
  </si>
  <si>
    <t>minimum line width</t>
  </si>
  <si>
    <t>maximum line width</t>
  </si>
  <si>
    <t>only line map objects with line style =3 (continuously changing line width):</t>
  </si>
  <si>
    <t>ud.x</t>
  </si>
  <si>
    <t>vertices of the line</t>
  </si>
  <si>
    <t>ud.y</t>
  </si>
  <si>
    <t>ud.xy_liwimin</t>
  </si>
  <si>
    <t>1x2 vector with the coordinates at the point with the smallest line width</t>
  </si>
  <si>
    <t>ud.xy_liwimax</t>
  </si>
  <si>
    <t>1x2 vector with the coordinates at the point with the greatest line width</t>
  </si>
  <si>
    <t>ud.linepar</t>
  </si>
  <si>
    <t>line parameter</t>
  </si>
  <si>
    <t>2x2 vector if the maximum line width is reached before the end of the line</t>
  </si>
  <si>
    <t>ud.linelength</t>
  </si>
  <si>
    <t>total line length</t>
  </si>
  <si>
    <t>1: Flat surface: This applies to all individual regions of the surface area.</t>
  </si>
  <si>
    <t>GV.waitbar_color_userinput</t>
  </si>
  <si>
    <t>Waitbar background color when waiting for user input</t>
  </si>
  <si>
    <t>Offset</t>
  </si>
  <si>
    <t>Formula:</t>
  </si>
  <si>
    <t>GV.user_command</t>
  </si>
  <si>
    <t>The command entered by the user in the "Extra - Command line" menu.</t>
  </si>
  <si>
    <t>original</t>
  </si>
  <si>
    <t>original_filtered</t>
  </si>
  <si>
    <t>interpolated_filtered</t>
  </si>
  <si>
    <t>xofm_mm</t>
  </si>
  <si>
    <t>yofm_mm</t>
  </si>
  <si>
    <t>ifs_v(icolspec,1)</t>
  </si>
  <si>
    <t>icolspec_v</t>
  </si>
  <si>
    <t>data used to create the map</t>
  </si>
  <si>
    <t>area within which the filter settings apply.</t>
  </si>
  <si>
    <t>Indices ifs of the filter settings. icolspec=1: tile base</t>
  </si>
  <si>
    <t>ud.obj_purpose</t>
  </si>
  <si>
    <t>scatteredInterpolant:
elevation calculation for the given polygon area
[]: User the sample poionts xm_mm, ym_mm, zm_mm</t>
  </si>
  <si>
    <t>elecolor(colno,1)</t>
  </si>
  <si>
    <t>elepoly(ip,1)</t>
  </si>
  <si>
    <t>eleshape</t>
  </si>
  <si>
    <t>elescint</t>
  </si>
  <si>
    <t>ifs</t>
  </si>
  <si>
    <t>icolspec</t>
  </si>
  <si>
    <t>elefiltset(ifs,1)</t>
  </si>
  <si>
    <t>data for all given elevation filter settings
The first element ELE.elefiltset(1,1) contains always the tile base data (should be icolspec=1)</t>
  </si>
  <si>
    <t>vector of colorspec indices with idential elevation filter settings.</t>
  </si>
  <si>
    <t>Indiex ifs of the filter settings. ifs=1: tile base</t>
  </si>
  <si>
    <t>GV.ele_filtset_lon_filtersize
GV.ele_filtset_lon_sigma
GV.ele_filtset_lat_filtersize
GV.ele_filtset_lat_sigma</t>
  </si>
  <si>
    <t>2-D Gaussian filtering for smoothing the elevation data in longitude/latitude.
When creating maps with great scale factor, there are much more points in original resolution than interpolated.
In this case, the value PP.colorspec.ele_filtset.filtersize of the project parameters is automatically increased.
Nx1 vectors, N=size(PP.colorspec,1)</t>
  </si>
  <si>
    <t>GV.pp_colorspec_ele_filtset_filtersize</t>
  </si>
  <si>
    <t>PP.colorspec.ele_filtset.filtersize as Nx1 vector, N=size(PP.colorspec,1)</t>
  </si>
  <si>
    <t>GV.pp_colorspec_ele_filtset_sigma</t>
  </si>
  <si>
    <t>PP.colorspec.ele_filtset.sigma as Nx1 vector, N=size(PP.colorspec,1)</t>
  </si>
  <si>
    <t>only line map objects with line style =4 (elevation linearly interpolated between start and end point):</t>
  </si>
  <si>
    <t>xyz data for creating a scatteredInterpolant object: elevation calculation for the given polygon area</t>
  </si>
  <si>
    <t>ud.x_scint</t>
  </si>
  <si>
    <t>ud.y_scint</t>
  </si>
  <si>
    <t>ud.z_scint</t>
  </si>
  <si>
    <t>ud.x_zmin</t>
  </si>
  <si>
    <t>ud.z_zmin</t>
  </si>
  <si>
    <t>ud.y_zmin</t>
  </si>
  <si>
    <t>ud.x_zmax</t>
  </si>
  <si>
    <t>ud.y_zmax</t>
  </si>
  <si>
    <t>ud.z_zmax</t>
  </si>
  <si>
    <t>xyz data of the start or end point with the lower z value (outline, 2x1 vector)</t>
  </si>
  <si>
    <t>xyz data of the start or end point with the higher z value (outline, 2x1 vector)</t>
  </si>
  <si>
    <t>relation_xmin_mm(1,ir)</t>
  </si>
  <si>
    <t>relation_xmax_mm(1,ir)</t>
  </si>
  <si>
    <t>relation_ymin_mm(1,ir)</t>
  </si>
  <si>
    <t>relation_ymax_mm(1,ir)</t>
  </si>
  <si>
    <t>way_xmin_mm(1,iw)</t>
  </si>
  <si>
    <t>way_xmax_mm(1,iw)</t>
  </si>
  <si>
    <t>way_ymin_mm(1,iw)</t>
  </si>
  <si>
    <t>way_ymax_mm(1,iw)</t>
  </si>
  <si>
    <t>GV.plotmodify.enterrectangle_definput</t>
  </si>
  <si>
    <t>GV.analyze_unitedcolors</t>
  </si>
  <si>
    <t>default values input dialog boxes</t>
  </si>
  <si>
    <t>GV.get_nodes_ways_repeatedly</t>
  </si>
  <si>
    <t>GV.get_nodes_ways_repeatedly_texts</t>
  </si>
  <si>
    <t>GV.get_nodes_ways_repeatedly_symbols</t>
  </si>
  <si>
    <t>Adding elements in OSMDATA_TABLE to the plot data</t>
  </si>
  <si>
    <t>GV.current_figure_view</t>
  </si>
  <si>
    <t>Copy and save figure view</t>
  </si>
  <si>
    <t>GV.savecurrfigdirectory</t>
  </si>
  <si>
    <t>save_current_figure.m</t>
  </si>
  <si>
    <t>Save current figure default directory</t>
  </si>
  <si>
    <t>GV.Theme_BaseColorStyle</t>
  </si>
  <si>
    <t>Graphics theme, specified as "light" or "dark"</t>
  </si>
  <si>
    <t>update_color_theme.m</t>
  </si>
  <si>
    <t>GV.defsettings</t>
  </si>
  <si>
    <t>Default settings</t>
  </si>
  <si>
    <t>GV.timer_activated</t>
  </si>
  <si>
    <t>switches the timer process on/off</t>
  </si>
  <si>
    <t>GV.matlab_version</t>
  </si>
  <si>
    <t>MATLAB version numbers, struct array</t>
  </si>
  <si>
    <t>Increase the version number by 1 or 2 if there have been changes to these variables.</t>
  </si>
  <si>
    <t>Global handles to objects</t>
  </si>
  <si>
    <t>fields in GV_H:</t>
  </si>
  <si>
    <t>GV.timer_signal_lamp_blink</t>
  </si>
  <si>
    <t>true/false: signal lamp is blinking if state is 'notbusy'</t>
  </si>
  <si>
    <t>true/false</t>
  </si>
  <si>
    <t>OSM data limits plot settings</t>
  </si>
  <si>
    <t>GV.plotsettings.poly_limits_osmdata</t>
  </si>
  <si>
    <t>GV.open_ele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</si>
</sst>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 _€_-;\-* #,##0\ _€_-;_-* &quot;-&quot;\ _€_-;_-@_-"/>
  </numFmts>
  <fonts count="14" x14ac:knownFonts="1">
    <font>
      <sz val="11"/>
      <color theme="1"/>
      <name val="Calibri"/>
      <family val="2"/>
      <scheme val="minor"/>
    </font>
    <font>
      <u/>
      <sz val="11"/>
      <color theme="10"/>
      <name val="Calibri"/>
      <family val="2"/>
      <scheme val="minor"/>
    </font>
    <font>
      <b/>
      <sz val="11"/>
      <color theme="1"/>
      <name val="Calibri"/>
      <family val="2"/>
      <scheme val="minor"/>
    </font>
    <font>
      <sz val="11"/>
      <color rgb="FFFF0000"/>
      <name val="Calibri"/>
      <family val="2"/>
      <scheme val="minor"/>
    </font>
    <font>
      <sz val="14"/>
      <color theme="1"/>
      <name val="Calibri"/>
      <family val="2"/>
      <scheme val="minor"/>
    </font>
    <font>
      <b/>
      <sz val="11"/>
      <color rgb="FFFF0000"/>
      <name val="Calibri"/>
      <family val="2"/>
      <scheme val="minor"/>
    </font>
    <font>
      <sz val="11"/>
      <color rgb="FF00B0F0"/>
      <name val="Calibri"/>
      <family val="2"/>
      <scheme val="minor"/>
    </font>
    <font>
      <sz val="11"/>
      <color theme="0" tint="-0.249977111117893"/>
      <name val="Calibri"/>
      <family val="2"/>
      <scheme val="minor"/>
    </font>
    <font>
      <strike/>
      <sz val="11"/>
      <color theme="1"/>
      <name val="Calibri"/>
      <family val="2"/>
      <scheme val="minor"/>
    </font>
    <font>
      <b/>
      <strike/>
      <sz val="11"/>
      <color theme="1"/>
      <name val="Calibri"/>
      <family val="2"/>
      <scheme val="minor"/>
    </font>
    <font>
      <strike/>
      <sz val="11"/>
      <color rgb="FFFF0000"/>
      <name val="Calibri"/>
      <family val="2"/>
      <scheme val="minor"/>
    </font>
    <font>
      <strike/>
      <sz val="11"/>
      <color theme="0" tint="-0.249977111117893"/>
      <name val="Calibri"/>
      <family val="2"/>
      <scheme val="minor"/>
    </font>
    <font>
      <sz val="11"/>
      <color theme="1"/>
      <name val="Arial"/>
      <family val="2"/>
    </font>
    <font>
      <b/>
      <sz val="16"/>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61">
    <xf numFmtId="0" fontId="0" fillId="0" borderId="0" xfId="0"/>
    <xf numFmtId="0" fontId="0" fillId="0" borderId="0" xfId="0" applyAlignment="1">
      <alignment wrapText="1"/>
    </xf>
    <xf numFmtId="0" fontId="1" fillId="0" borderId="0" xfId="1"/>
    <xf numFmtId="0" fontId="0" fillId="0" borderId="0" xfId="0" applyAlignment="1">
      <alignment vertical="top"/>
    </xf>
    <xf numFmtId="0" fontId="1" fillId="0" borderId="0" xfId="1" applyAlignment="1">
      <alignment vertical="top"/>
    </xf>
    <xf numFmtId="49" fontId="0" fillId="0" borderId="0" xfId="0" applyNumberFormat="1" applyAlignment="1">
      <alignment vertical="top"/>
    </xf>
    <xf numFmtId="0" fontId="0" fillId="0" borderId="0" xfId="0" applyAlignment="1">
      <alignment vertical="top" wrapText="1"/>
    </xf>
    <xf numFmtId="49" fontId="0" fillId="0" borderId="0" xfId="0" quotePrefix="1" applyNumberFormat="1" applyAlignment="1">
      <alignment vertical="top"/>
    </xf>
    <xf numFmtId="0" fontId="0" fillId="0" borderId="0" xfId="0" quotePrefix="1" applyAlignment="1">
      <alignment vertical="top"/>
    </xf>
    <xf numFmtId="0" fontId="2"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3" fillId="0" borderId="0" xfId="0" applyNumberFormat="1" applyFont="1" applyAlignment="1">
      <alignment vertical="top"/>
    </xf>
    <xf numFmtId="0" fontId="3" fillId="0" borderId="0" xfId="0" quotePrefix="1" applyNumberFormat="1" applyFont="1" applyAlignment="1">
      <alignment vertical="top"/>
    </xf>
    <xf numFmtId="49" fontId="3" fillId="0" borderId="0" xfId="0" applyNumberFormat="1" applyFont="1" applyAlignment="1">
      <alignment vertical="top"/>
    </xf>
    <xf numFmtId="0" fontId="6" fillId="0" borderId="0" xfId="0" applyFont="1" applyAlignment="1">
      <alignment vertical="top"/>
    </xf>
    <xf numFmtId="49" fontId="3" fillId="0" borderId="0" xfId="0" quotePrefix="1" applyNumberFormat="1" applyFont="1" applyAlignment="1">
      <alignment vertical="top"/>
    </xf>
    <xf numFmtId="0" fontId="2" fillId="0" borderId="0" xfId="0" applyFont="1" applyFill="1" applyAlignment="1">
      <alignment vertical="top"/>
    </xf>
    <xf numFmtId="49" fontId="0" fillId="0" borderId="0" xfId="0" quotePrefix="1" applyNumberFormat="1" applyFill="1" applyAlignment="1">
      <alignment vertical="top"/>
    </xf>
    <xf numFmtId="0" fontId="3" fillId="0" borderId="0" xfId="0" quotePrefix="1" applyNumberFormat="1" applyFont="1" applyFill="1" applyAlignment="1">
      <alignment vertical="top"/>
    </xf>
    <xf numFmtId="49" fontId="7" fillId="0" borderId="0" xfId="0" quotePrefix="1" applyNumberFormat="1" applyFont="1" applyFill="1" applyAlignment="1">
      <alignment vertical="top"/>
    </xf>
    <xf numFmtId="49" fontId="7" fillId="0" borderId="0" xfId="0" quotePrefix="1" applyNumberFormat="1" applyFont="1" applyAlignment="1">
      <alignment vertical="top"/>
    </xf>
    <xf numFmtId="0" fontId="0" fillId="0" borderId="0" xfId="0" quotePrefix="1"/>
    <xf numFmtId="0" fontId="2" fillId="0" borderId="0" xfId="0" applyFont="1"/>
    <xf numFmtId="2" fontId="0" fillId="0" borderId="0" xfId="0" applyNumberFormat="1"/>
    <xf numFmtId="0" fontId="0" fillId="0" borderId="0" xfId="0" applyNumberFormat="1" applyAlignment="1">
      <alignment vertical="top"/>
    </xf>
    <xf numFmtId="49" fontId="9" fillId="0" borderId="0" xfId="0" applyNumberFormat="1" applyFont="1" applyAlignment="1">
      <alignment vertical="top"/>
    </xf>
    <xf numFmtId="0" fontId="9" fillId="0" borderId="0" xfId="0" applyFont="1" applyAlignment="1">
      <alignment vertical="top"/>
    </xf>
    <xf numFmtId="0" fontId="8" fillId="0" borderId="0" xfId="0" applyFont="1" applyAlignment="1">
      <alignment vertical="top"/>
    </xf>
    <xf numFmtId="0" fontId="10" fillId="0" borderId="0" xfId="0" applyNumberFormat="1" applyFont="1" applyAlignment="1">
      <alignment vertical="top"/>
    </xf>
    <xf numFmtId="49" fontId="8" fillId="0" borderId="0" xfId="0" quotePrefix="1" applyNumberFormat="1" applyFont="1" applyAlignment="1">
      <alignment vertical="top"/>
    </xf>
    <xf numFmtId="0" fontId="10" fillId="0" borderId="0" xfId="0" quotePrefix="1" applyNumberFormat="1" applyFont="1" applyAlignment="1">
      <alignment vertical="top"/>
    </xf>
    <xf numFmtId="49" fontId="11" fillId="0" borderId="0" xfId="0" quotePrefix="1" applyNumberFormat="1" applyFont="1" applyAlignment="1">
      <alignment vertical="top"/>
    </xf>
    <xf numFmtId="49" fontId="8" fillId="0" borderId="0" xfId="0" applyNumberFormat="1" applyFont="1" applyAlignment="1">
      <alignment vertical="top"/>
    </xf>
    <xf numFmtId="0" fontId="8" fillId="0" borderId="0" xfId="0" quotePrefix="1" applyFont="1" applyAlignment="1">
      <alignment vertical="top"/>
    </xf>
    <xf numFmtId="0" fontId="0" fillId="2" borderId="0" xfId="0" applyFill="1"/>
    <xf numFmtId="0" fontId="0" fillId="0" borderId="0" xfId="0" applyFill="1"/>
    <xf numFmtId="0" fontId="3" fillId="0" borderId="0" xfId="0" applyFont="1"/>
    <xf numFmtId="0" fontId="0" fillId="0" borderId="0" xfId="0" applyAlignment="1">
      <alignment horizontal="left"/>
    </xf>
    <xf numFmtId="0" fontId="0" fillId="3" borderId="0" xfId="0" applyFill="1"/>
    <xf numFmtId="41" fontId="0" fillId="0" borderId="0" xfId="0" applyNumberFormat="1"/>
    <xf numFmtId="41" fontId="12" fillId="5" borderId="1" xfId="0" applyNumberFormat="1" applyFont="1" applyFill="1" applyBorder="1" applyAlignment="1">
      <alignment horizontal="right" vertical="top" wrapText="1"/>
    </xf>
    <xf numFmtId="41" fontId="0" fillId="4" borderId="0" xfId="0" applyNumberFormat="1" applyFill="1"/>
    <xf numFmtId="0" fontId="0" fillId="0" borderId="0" xfId="0" applyAlignment="1">
      <alignment vertical="top"/>
    </xf>
    <xf numFmtId="0" fontId="0" fillId="0" borderId="0" xfId="0" applyFill="1" applyAlignment="1">
      <alignment vertical="top"/>
    </xf>
    <xf numFmtId="11" fontId="8" fillId="0" borderId="0" xfId="0" applyNumberFormat="1" applyFont="1" applyAlignment="1">
      <alignment vertical="top"/>
    </xf>
    <xf numFmtId="0" fontId="0" fillId="6" borderId="0" xfId="0" applyFill="1" applyAlignment="1">
      <alignment vertical="top"/>
    </xf>
    <xf numFmtId="49" fontId="0" fillId="6" borderId="0" xfId="0" applyNumberFormat="1" applyFill="1" applyAlignment="1">
      <alignment vertical="top"/>
    </xf>
    <xf numFmtId="49" fontId="2" fillId="6" borderId="0" xfId="0" applyNumberFormat="1" applyFont="1" applyFill="1" applyAlignment="1">
      <alignment vertical="top"/>
    </xf>
    <xf numFmtId="0" fontId="5" fillId="6" borderId="0" xfId="0" applyNumberFormat="1" applyFont="1" applyFill="1" applyAlignment="1">
      <alignment vertical="top"/>
    </xf>
    <xf numFmtId="0" fontId="3" fillId="6" borderId="0" xfId="0" applyNumberFormat="1" applyFont="1" applyFill="1" applyAlignment="1">
      <alignment vertical="top"/>
    </xf>
    <xf numFmtId="0" fontId="0" fillId="2" borderId="0" xfId="0" applyFill="1" applyAlignment="1">
      <alignment vertical="top"/>
    </xf>
    <xf numFmtId="49" fontId="0" fillId="2" borderId="0" xfId="0" applyNumberFormat="1" applyFill="1" applyAlignment="1">
      <alignment vertical="top"/>
    </xf>
    <xf numFmtId="49" fontId="2" fillId="2" borderId="0" xfId="0" applyNumberFormat="1" applyFont="1" applyFill="1" applyAlignment="1">
      <alignment vertical="top"/>
    </xf>
    <xf numFmtId="0" fontId="5" fillId="2" borderId="0" xfId="0" applyNumberFormat="1" applyFont="1" applyFill="1" applyAlignment="1">
      <alignment vertical="top"/>
    </xf>
    <xf numFmtId="0" fontId="3" fillId="2" borderId="0" xfId="0" applyNumberFormat="1" applyFont="1" applyFill="1" applyAlignment="1">
      <alignment vertical="top"/>
    </xf>
    <xf numFmtId="0" fontId="0" fillId="0" borderId="0" xfId="0" applyAlignment="1">
      <alignment vertical="top" wrapText="1"/>
    </xf>
    <xf numFmtId="0" fontId="0" fillId="0" borderId="0" xfId="0" applyAlignment="1">
      <alignment vertical="top"/>
    </xf>
    <xf numFmtId="0" fontId="13" fillId="3" borderId="0" xfId="0" applyFont="1" applyFill="1"/>
    <xf numFmtId="0" fontId="13" fillId="3" borderId="0" xfId="0" applyFont="1" applyFill="1"/>
    <xf numFmtId="0" fontId="0" fillId="0" borderId="0" xfId="0" applyFill="1" applyAlignment="1">
      <alignment vertical="top" wrapText="1"/>
    </xf>
  </cellXfs>
  <cellStyles count="2">
    <cellStyle name="Link" xfId="1" builtinId="8"/>
    <cellStyle name="Standard" xfId="0" builtinId="0"/>
  </cellStyles>
  <dxfs count="4">
    <dxf>
      <fill>
        <patternFill>
          <bgColor rgb="FF92D050"/>
        </patternFill>
      </fill>
    </dxf>
    <dxf>
      <fill>
        <patternFill>
          <bgColor rgb="FFFFC000"/>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Line width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Linewidth!$B$45:$B$49</c:f>
              <c:strCache>
                <c:ptCount val="5"/>
                <c:pt idx="0">
                  <c:v>Line width</c:v>
                </c:pt>
                <c:pt idx="1">
                  <c:v>nominal</c:v>
                </c:pt>
                <c:pt idx="4">
                  <c:v>mm</c:v>
                </c:pt>
              </c:strCache>
            </c:strRef>
          </c:tx>
          <c:spPr>
            <a:ln w="31750" cap="rnd">
              <a:solidFill>
                <a:schemeClr val="tx1"/>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Linewidth!$B$50:$B$63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yVal>
          <c:smooth val="0"/>
          <c:extLst>
            <c:ext xmlns:c16="http://schemas.microsoft.com/office/drawing/2014/chart" uri="{C3380CC4-5D6E-409C-BE32-E72D297353CC}">
              <c16:uniqueId val="{00000000-C210-4578-A09C-04510C95096A}"/>
            </c:ext>
          </c:extLst>
        </c:ser>
        <c:ser>
          <c:idx val="1"/>
          <c:order val="1"/>
          <c:tx>
            <c:strRef>
              <c:f>Linewidth!$C$45:$C$49</c:f>
              <c:strCache>
                <c:ptCount val="5"/>
                <c:pt idx="0">
                  <c:v>Line Width</c:v>
                </c:pt>
                <c:pt idx="1">
                  <c:v>measured</c:v>
                </c:pt>
                <c:pt idx="3">
                  <c:v>horizontal</c:v>
                </c:pt>
                <c:pt idx="4">
                  <c:v>mm</c:v>
                </c:pt>
              </c:strCache>
            </c:strRef>
          </c:tx>
          <c:spPr>
            <a:ln w="19050" cap="rnd">
              <a:solidFill>
                <a:schemeClr val="accent2"/>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Linewidth!$C$50:$C$63</c:f>
              <c:numCache>
                <c:formatCode>General</c:formatCode>
                <c:ptCount val="14"/>
                <c:pt idx="4">
                  <c:v>0.65</c:v>
                </c:pt>
                <c:pt idx="5">
                  <c:v>0.75</c:v>
                </c:pt>
                <c:pt idx="6">
                  <c:v>0.69</c:v>
                </c:pt>
                <c:pt idx="7">
                  <c:v>0.66</c:v>
                </c:pt>
                <c:pt idx="8">
                  <c:v>0.7</c:v>
                </c:pt>
                <c:pt idx="9">
                  <c:v>0.67</c:v>
                </c:pt>
                <c:pt idx="10">
                  <c:v>0.69</c:v>
                </c:pt>
                <c:pt idx="11">
                  <c:v>0.91</c:v>
                </c:pt>
                <c:pt idx="12">
                  <c:v>1.1100000000000001</c:v>
                </c:pt>
                <c:pt idx="13">
                  <c:v>1.5</c:v>
                </c:pt>
              </c:numCache>
            </c:numRef>
          </c:yVal>
          <c:smooth val="0"/>
          <c:extLst>
            <c:ext xmlns:c16="http://schemas.microsoft.com/office/drawing/2014/chart" uri="{C3380CC4-5D6E-409C-BE32-E72D297353CC}">
              <c16:uniqueId val="{00000001-C210-4578-A09C-04510C95096A}"/>
            </c:ext>
          </c:extLst>
        </c:ser>
        <c:ser>
          <c:idx val="2"/>
          <c:order val="2"/>
          <c:tx>
            <c:strRef>
              <c:f>Linewidth!$D$45:$D$49</c:f>
              <c:strCache>
                <c:ptCount val="5"/>
                <c:pt idx="0">
                  <c:v>Line width</c:v>
                </c:pt>
                <c:pt idx="1">
                  <c:v>measured</c:v>
                </c:pt>
                <c:pt idx="3">
                  <c:v>vertical</c:v>
                </c:pt>
                <c:pt idx="4">
                  <c:v>mm</c:v>
                </c:pt>
              </c:strCache>
            </c:strRef>
          </c:tx>
          <c:spPr>
            <a:ln w="19050" cap="rnd">
              <a:solidFill>
                <a:schemeClr val="accent3"/>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Linewidth!$D$50:$D$63</c:f>
              <c:numCache>
                <c:formatCode>General</c:formatCode>
                <c:ptCount val="14"/>
                <c:pt idx="4">
                  <c:v>0.65</c:v>
                </c:pt>
                <c:pt idx="5">
                  <c:v>0.67</c:v>
                </c:pt>
                <c:pt idx="6">
                  <c:v>0.74</c:v>
                </c:pt>
                <c:pt idx="7">
                  <c:v>0.75</c:v>
                </c:pt>
                <c:pt idx="8">
                  <c:v>0.77</c:v>
                </c:pt>
                <c:pt idx="9">
                  <c:v>0.8</c:v>
                </c:pt>
                <c:pt idx="10">
                  <c:v>0.82</c:v>
                </c:pt>
                <c:pt idx="11">
                  <c:v>0.92</c:v>
                </c:pt>
                <c:pt idx="12">
                  <c:v>1.1299999999999999</c:v>
                </c:pt>
                <c:pt idx="13">
                  <c:v>1.55</c:v>
                </c:pt>
              </c:numCache>
            </c:numRef>
          </c:yVal>
          <c:smooth val="0"/>
          <c:extLst>
            <c:ext xmlns:c16="http://schemas.microsoft.com/office/drawing/2014/chart" uri="{C3380CC4-5D6E-409C-BE32-E72D297353CC}">
              <c16:uniqueId val="{00000002-C210-4578-A09C-04510C95096A}"/>
            </c:ext>
          </c:extLst>
        </c:ser>
        <c:ser>
          <c:idx val="3"/>
          <c:order val="3"/>
          <c:tx>
            <c:strRef>
              <c:f>Linewidth!$E$45:$E$49</c:f>
              <c:strCache>
                <c:ptCount val="5"/>
                <c:pt idx="0">
                  <c:v>Line width</c:v>
                </c:pt>
                <c:pt idx="1">
                  <c:v>measured</c:v>
                </c:pt>
                <c:pt idx="3">
                  <c:v>digonal</c:v>
                </c:pt>
                <c:pt idx="4">
                  <c:v>mm</c:v>
                </c:pt>
              </c:strCache>
            </c:strRef>
          </c:tx>
          <c:spPr>
            <a:ln w="19050" cap="rnd">
              <a:solidFill>
                <a:schemeClr val="accent4"/>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Linewidth!$E$50:$E$63</c:f>
              <c:numCache>
                <c:formatCode>General</c:formatCode>
                <c:ptCount val="14"/>
                <c:pt idx="5">
                  <c:v>0.63</c:v>
                </c:pt>
                <c:pt idx="6">
                  <c:v>0.69</c:v>
                </c:pt>
                <c:pt idx="7">
                  <c:v>0.7</c:v>
                </c:pt>
                <c:pt idx="8">
                  <c:v>0.75</c:v>
                </c:pt>
                <c:pt idx="9">
                  <c:v>0.77</c:v>
                </c:pt>
                <c:pt idx="10">
                  <c:v>0.79</c:v>
                </c:pt>
                <c:pt idx="11">
                  <c:v>0.88</c:v>
                </c:pt>
                <c:pt idx="12">
                  <c:v>1.1100000000000001</c:v>
                </c:pt>
                <c:pt idx="13">
                  <c:v>1.54</c:v>
                </c:pt>
              </c:numCache>
            </c:numRef>
          </c:yVal>
          <c:smooth val="0"/>
          <c:extLst>
            <c:ext xmlns:c16="http://schemas.microsoft.com/office/drawing/2014/chart" uri="{C3380CC4-5D6E-409C-BE32-E72D297353CC}">
              <c16:uniqueId val="{00000003-C210-4578-A09C-04510C95096A}"/>
            </c:ext>
          </c:extLst>
        </c:ser>
        <c:ser>
          <c:idx val="4"/>
          <c:order val="4"/>
          <c:tx>
            <c:strRef>
              <c:f>Linewidth!$F$45:$F$49</c:f>
              <c:strCache>
                <c:ptCount val="5"/>
                <c:pt idx="0">
                  <c:v>Line width</c:v>
                </c:pt>
                <c:pt idx="1">
                  <c:v>measured</c:v>
                </c:pt>
                <c:pt idx="3">
                  <c:v>mean</c:v>
                </c:pt>
                <c:pt idx="4">
                  <c:v>mm</c:v>
                </c:pt>
              </c:strCache>
            </c:strRef>
          </c:tx>
          <c:spPr>
            <a:ln w="31750" cap="rnd">
              <a:solidFill>
                <a:srgbClr val="FF0000"/>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Linewidth!$F$50:$F$63</c:f>
              <c:numCache>
                <c:formatCode>0.00</c:formatCode>
                <c:ptCount val="14"/>
                <c:pt idx="5">
                  <c:v>0.68333333333333324</c:v>
                </c:pt>
                <c:pt idx="6">
                  <c:v>0.70666666666666667</c:v>
                </c:pt>
                <c:pt idx="7">
                  <c:v>0.70333333333333348</c:v>
                </c:pt>
                <c:pt idx="8">
                  <c:v>0.73999999999999988</c:v>
                </c:pt>
                <c:pt idx="9">
                  <c:v>0.7466666666666667</c:v>
                </c:pt>
                <c:pt idx="10">
                  <c:v>0.76666666666666661</c:v>
                </c:pt>
                <c:pt idx="11">
                  <c:v>0.90333333333333332</c:v>
                </c:pt>
                <c:pt idx="12">
                  <c:v>1.1166666666666669</c:v>
                </c:pt>
                <c:pt idx="13">
                  <c:v>1.53</c:v>
                </c:pt>
              </c:numCache>
            </c:numRef>
          </c:yVal>
          <c:smooth val="0"/>
          <c:extLst>
            <c:ext xmlns:c16="http://schemas.microsoft.com/office/drawing/2014/chart" uri="{C3380CC4-5D6E-409C-BE32-E72D297353CC}">
              <c16:uniqueId val="{00000004-C210-4578-A09C-04510C95096A}"/>
            </c:ext>
          </c:extLst>
        </c:ser>
        <c:dLbls>
          <c:showLegendKey val="0"/>
          <c:showVal val="0"/>
          <c:showCatName val="0"/>
          <c:showSerName val="0"/>
          <c:showPercent val="0"/>
          <c:showBubbleSize val="0"/>
        </c:dLbls>
        <c:axId val="484795824"/>
        <c:axId val="484798120"/>
      </c:scatterChart>
      <c:valAx>
        <c:axId val="48479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4798120"/>
        <c:crosses val="autoZero"/>
        <c:crossBetween val="midCat"/>
      </c:valAx>
      <c:valAx>
        <c:axId val="484798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47958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Gap width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Linewidth!$G$45:$G$49</c:f>
              <c:strCache>
                <c:ptCount val="5"/>
                <c:pt idx="0">
                  <c:v>Line width</c:v>
                </c:pt>
                <c:pt idx="1">
                  <c:v>nominal</c:v>
                </c:pt>
                <c:pt idx="4">
                  <c:v>mm</c:v>
                </c:pt>
              </c:strCache>
            </c:strRef>
          </c:tx>
          <c:spPr>
            <a:ln w="31750" cap="rnd">
              <a:solidFill>
                <a:schemeClr val="tx1"/>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Linewidth!$G$50:$G$63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yVal>
          <c:smooth val="0"/>
          <c:extLst>
            <c:ext xmlns:c16="http://schemas.microsoft.com/office/drawing/2014/chart" uri="{C3380CC4-5D6E-409C-BE32-E72D297353CC}">
              <c16:uniqueId val="{00000000-7556-4D38-BA49-7B3F579D45EF}"/>
            </c:ext>
          </c:extLst>
        </c:ser>
        <c:ser>
          <c:idx val="1"/>
          <c:order val="1"/>
          <c:tx>
            <c:strRef>
              <c:f>Linewidth!$H$45:$H$49</c:f>
              <c:strCache>
                <c:ptCount val="5"/>
                <c:pt idx="0">
                  <c:v>Gap Width</c:v>
                </c:pt>
                <c:pt idx="1">
                  <c:v>measured</c:v>
                </c:pt>
                <c:pt idx="3">
                  <c:v>horizontal</c:v>
                </c:pt>
                <c:pt idx="4">
                  <c:v>mm</c:v>
                </c:pt>
              </c:strCache>
            </c:strRef>
          </c:tx>
          <c:spPr>
            <a:ln w="19050" cap="rnd">
              <a:solidFill>
                <a:schemeClr val="accent2"/>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Linewidth!$H$50:$H$63</c:f>
              <c:numCache>
                <c:formatCode>General</c:formatCode>
                <c:ptCount val="14"/>
                <c:pt idx="1">
                  <c:v>0.15</c:v>
                </c:pt>
                <c:pt idx="2">
                  <c:v>0.2</c:v>
                </c:pt>
                <c:pt idx="3">
                  <c:v>0.3</c:v>
                </c:pt>
                <c:pt idx="4">
                  <c:v>0.4</c:v>
                </c:pt>
                <c:pt idx="5">
                  <c:v>0.45</c:v>
                </c:pt>
                <c:pt idx="6">
                  <c:v>0.5</c:v>
                </c:pt>
                <c:pt idx="7">
                  <c:v>0.5</c:v>
                </c:pt>
                <c:pt idx="8">
                  <c:v>0.6</c:v>
                </c:pt>
                <c:pt idx="9">
                  <c:v>0.7</c:v>
                </c:pt>
                <c:pt idx="10">
                  <c:v>0.9</c:v>
                </c:pt>
                <c:pt idx="11">
                  <c:v>0.95</c:v>
                </c:pt>
                <c:pt idx="12">
                  <c:v>1.18</c:v>
                </c:pt>
                <c:pt idx="13">
                  <c:v>1.44</c:v>
                </c:pt>
              </c:numCache>
            </c:numRef>
          </c:yVal>
          <c:smooth val="0"/>
          <c:extLst>
            <c:ext xmlns:c16="http://schemas.microsoft.com/office/drawing/2014/chart" uri="{C3380CC4-5D6E-409C-BE32-E72D297353CC}">
              <c16:uniqueId val="{00000001-7556-4D38-BA49-7B3F579D45EF}"/>
            </c:ext>
          </c:extLst>
        </c:ser>
        <c:ser>
          <c:idx val="2"/>
          <c:order val="2"/>
          <c:tx>
            <c:strRef>
              <c:f>Linewidth!$I$45:$I$49</c:f>
              <c:strCache>
                <c:ptCount val="5"/>
                <c:pt idx="0">
                  <c:v>Gap width</c:v>
                </c:pt>
                <c:pt idx="1">
                  <c:v>measured</c:v>
                </c:pt>
                <c:pt idx="3">
                  <c:v>vertical</c:v>
                </c:pt>
                <c:pt idx="4">
                  <c:v>mm</c:v>
                </c:pt>
              </c:strCache>
            </c:strRef>
          </c:tx>
          <c:spPr>
            <a:ln w="19050" cap="rnd">
              <a:solidFill>
                <a:schemeClr val="accent3"/>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Linewidth!$I$50:$I$63</c:f>
              <c:numCache>
                <c:formatCode>General</c:formatCode>
                <c:ptCount val="14"/>
                <c:pt idx="1">
                  <c:v>0.15</c:v>
                </c:pt>
                <c:pt idx="2">
                  <c:v>0.2</c:v>
                </c:pt>
                <c:pt idx="3">
                  <c:v>0.3</c:v>
                </c:pt>
                <c:pt idx="4">
                  <c:v>0.4</c:v>
                </c:pt>
                <c:pt idx="5">
                  <c:v>0.45</c:v>
                </c:pt>
                <c:pt idx="6">
                  <c:v>0.5</c:v>
                </c:pt>
                <c:pt idx="7">
                  <c:v>0.5</c:v>
                </c:pt>
                <c:pt idx="8">
                  <c:v>0.6</c:v>
                </c:pt>
                <c:pt idx="9">
                  <c:v>0.75</c:v>
                </c:pt>
                <c:pt idx="10">
                  <c:v>0.85</c:v>
                </c:pt>
                <c:pt idx="11">
                  <c:v>0.95</c:v>
                </c:pt>
                <c:pt idx="12">
                  <c:v>1.2</c:v>
                </c:pt>
                <c:pt idx="13">
                  <c:v>1.43</c:v>
                </c:pt>
              </c:numCache>
            </c:numRef>
          </c:yVal>
          <c:smooth val="0"/>
          <c:extLst>
            <c:ext xmlns:c16="http://schemas.microsoft.com/office/drawing/2014/chart" uri="{C3380CC4-5D6E-409C-BE32-E72D297353CC}">
              <c16:uniqueId val="{00000002-7556-4D38-BA49-7B3F579D45EF}"/>
            </c:ext>
          </c:extLst>
        </c:ser>
        <c:ser>
          <c:idx val="3"/>
          <c:order val="3"/>
          <c:tx>
            <c:strRef>
              <c:f>Linewidth!$J$45:$J$49</c:f>
              <c:strCache>
                <c:ptCount val="5"/>
                <c:pt idx="0">
                  <c:v>Gap width</c:v>
                </c:pt>
                <c:pt idx="1">
                  <c:v>measured</c:v>
                </c:pt>
                <c:pt idx="3">
                  <c:v>digonal</c:v>
                </c:pt>
                <c:pt idx="4">
                  <c:v>mm</c:v>
                </c:pt>
              </c:strCache>
            </c:strRef>
          </c:tx>
          <c:spPr>
            <a:ln w="19050" cap="rnd">
              <a:solidFill>
                <a:schemeClr val="accent4"/>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Linewidth!$J$50:$J$63</c:f>
              <c:numCache>
                <c:formatCode>General</c:formatCode>
                <c:ptCount val="14"/>
                <c:pt idx="1">
                  <c:v>0.15</c:v>
                </c:pt>
                <c:pt idx="2">
                  <c:v>0.2</c:v>
                </c:pt>
                <c:pt idx="3">
                  <c:v>0.3</c:v>
                </c:pt>
                <c:pt idx="4">
                  <c:v>0.35</c:v>
                </c:pt>
                <c:pt idx="5">
                  <c:v>0.4</c:v>
                </c:pt>
                <c:pt idx="6">
                  <c:v>0.5</c:v>
                </c:pt>
                <c:pt idx="7">
                  <c:v>0.5</c:v>
                </c:pt>
                <c:pt idx="8">
                  <c:v>0.65</c:v>
                </c:pt>
                <c:pt idx="9">
                  <c:v>0.75</c:v>
                </c:pt>
                <c:pt idx="10">
                  <c:v>0.9</c:v>
                </c:pt>
                <c:pt idx="11">
                  <c:v>1</c:v>
                </c:pt>
                <c:pt idx="12">
                  <c:v>1.24</c:v>
                </c:pt>
                <c:pt idx="13">
                  <c:v>1.46</c:v>
                </c:pt>
              </c:numCache>
            </c:numRef>
          </c:yVal>
          <c:smooth val="0"/>
          <c:extLst>
            <c:ext xmlns:c16="http://schemas.microsoft.com/office/drawing/2014/chart" uri="{C3380CC4-5D6E-409C-BE32-E72D297353CC}">
              <c16:uniqueId val="{00000003-7556-4D38-BA49-7B3F579D45EF}"/>
            </c:ext>
          </c:extLst>
        </c:ser>
        <c:ser>
          <c:idx val="4"/>
          <c:order val="4"/>
          <c:tx>
            <c:strRef>
              <c:f>Linewidth!$K$45:$K$49</c:f>
              <c:strCache>
                <c:ptCount val="5"/>
                <c:pt idx="0">
                  <c:v>Gap width</c:v>
                </c:pt>
                <c:pt idx="1">
                  <c:v>measured</c:v>
                </c:pt>
                <c:pt idx="3">
                  <c:v>mean</c:v>
                </c:pt>
                <c:pt idx="4">
                  <c:v>mm</c:v>
                </c:pt>
              </c:strCache>
            </c:strRef>
          </c:tx>
          <c:spPr>
            <a:ln w="31750" cap="rnd">
              <a:solidFill>
                <a:srgbClr val="FF0000"/>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Linewidth!$K$50:$K$63</c:f>
              <c:numCache>
                <c:formatCode>0.00</c:formatCode>
                <c:ptCount val="14"/>
                <c:pt idx="1">
                  <c:v>0.15</c:v>
                </c:pt>
                <c:pt idx="2">
                  <c:v>0.20000000000000004</c:v>
                </c:pt>
                <c:pt idx="3">
                  <c:v>0.3</c:v>
                </c:pt>
                <c:pt idx="4">
                  <c:v>0.3833333333333333</c:v>
                </c:pt>
                <c:pt idx="5">
                  <c:v>0.43333333333333335</c:v>
                </c:pt>
                <c:pt idx="6">
                  <c:v>0.5</c:v>
                </c:pt>
                <c:pt idx="7">
                  <c:v>0.5</c:v>
                </c:pt>
                <c:pt idx="8">
                  <c:v>0.6166666666666667</c:v>
                </c:pt>
                <c:pt idx="9">
                  <c:v>0.73333333333333339</c:v>
                </c:pt>
                <c:pt idx="10">
                  <c:v>0.8833333333333333</c:v>
                </c:pt>
                <c:pt idx="11">
                  <c:v>0.96666666666666667</c:v>
                </c:pt>
                <c:pt idx="12">
                  <c:v>1.2066666666666668</c:v>
                </c:pt>
                <c:pt idx="13">
                  <c:v>1.4433333333333334</c:v>
                </c:pt>
              </c:numCache>
            </c:numRef>
          </c:yVal>
          <c:smooth val="0"/>
          <c:extLst>
            <c:ext xmlns:c16="http://schemas.microsoft.com/office/drawing/2014/chart" uri="{C3380CC4-5D6E-409C-BE32-E72D297353CC}">
              <c16:uniqueId val="{00000004-7556-4D38-BA49-7B3F579D45EF}"/>
            </c:ext>
          </c:extLst>
        </c:ser>
        <c:dLbls>
          <c:showLegendKey val="0"/>
          <c:showVal val="0"/>
          <c:showCatName val="0"/>
          <c:showSerName val="0"/>
          <c:showPercent val="0"/>
          <c:showBubbleSize val="0"/>
        </c:dLbls>
        <c:axId val="484795824"/>
        <c:axId val="484798120"/>
      </c:scatterChart>
      <c:valAx>
        <c:axId val="48479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4798120"/>
        <c:crosses val="autoZero"/>
        <c:crossBetween val="midCat"/>
      </c:valAx>
      <c:valAx>
        <c:axId val="484798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47958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Gap width - line width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4"/>
          <c:order val="0"/>
          <c:tx>
            <c:strRef>
              <c:f>Linewidth!$L$45:$L$49</c:f>
              <c:strCache>
                <c:ptCount val="5"/>
                <c:pt idx="0">
                  <c:v>Gap width</c:v>
                </c:pt>
                <c:pt idx="1">
                  <c:v>minus</c:v>
                </c:pt>
                <c:pt idx="2">
                  <c:v>Line Width</c:v>
                </c:pt>
                <c:pt idx="3">
                  <c:v>mean</c:v>
                </c:pt>
                <c:pt idx="4">
                  <c:v>mm</c:v>
                </c:pt>
              </c:strCache>
            </c:strRef>
          </c:tx>
          <c:spPr>
            <a:ln w="31750" cap="rnd">
              <a:solidFill>
                <a:srgbClr val="FF0000"/>
              </a:solidFill>
              <a:round/>
            </a:ln>
            <a:effectLst/>
          </c:spPr>
          <c:marker>
            <c:symbol val="none"/>
          </c:marker>
          <c:xVal>
            <c:numRef>
              <c:f>Linewidth!$A$50:$A$63</c:f>
              <c:numCache>
                <c:formatCode>General</c:formatCode>
                <c:ptCount val="14"/>
                <c:pt idx="1">
                  <c:v>0.3</c:v>
                </c:pt>
                <c:pt idx="2">
                  <c:v>0.35</c:v>
                </c:pt>
                <c:pt idx="3">
                  <c:v>0.4</c:v>
                </c:pt>
                <c:pt idx="4">
                  <c:v>0.45</c:v>
                </c:pt>
                <c:pt idx="5">
                  <c:v>0.5</c:v>
                </c:pt>
                <c:pt idx="6">
                  <c:v>0.55000000000000004</c:v>
                </c:pt>
                <c:pt idx="7">
                  <c:v>0.6</c:v>
                </c:pt>
                <c:pt idx="8">
                  <c:v>0.7</c:v>
                </c:pt>
                <c:pt idx="9">
                  <c:v>0.8</c:v>
                </c:pt>
                <c:pt idx="10">
                  <c:v>0.9</c:v>
                </c:pt>
                <c:pt idx="11">
                  <c:v>1</c:v>
                </c:pt>
                <c:pt idx="12">
                  <c:v>1.2</c:v>
                </c:pt>
                <c:pt idx="13">
                  <c:v>1.4</c:v>
                </c:pt>
              </c:numCache>
            </c:numRef>
          </c:xVal>
          <c:yVal>
            <c:numRef>
              <c:f>Linewidth!$L$50:$L$63</c:f>
              <c:numCache>
                <c:formatCode>0.00</c:formatCode>
                <c:ptCount val="14"/>
                <c:pt idx="5">
                  <c:v>-0.24999999999999989</c:v>
                </c:pt>
                <c:pt idx="6">
                  <c:v>-0.20666666666666667</c:v>
                </c:pt>
                <c:pt idx="7">
                  <c:v>-0.20333333333333348</c:v>
                </c:pt>
                <c:pt idx="8">
                  <c:v>-0.12333333333333318</c:v>
                </c:pt>
                <c:pt idx="9">
                  <c:v>-1.3333333333333308E-2</c:v>
                </c:pt>
                <c:pt idx="10">
                  <c:v>0.1166666666666667</c:v>
                </c:pt>
                <c:pt idx="11">
                  <c:v>6.3333333333333353E-2</c:v>
                </c:pt>
                <c:pt idx="12">
                  <c:v>8.9999999999999858E-2</c:v>
                </c:pt>
                <c:pt idx="13">
                  <c:v>-8.666666666666667E-2</c:v>
                </c:pt>
              </c:numCache>
            </c:numRef>
          </c:yVal>
          <c:smooth val="0"/>
          <c:extLst>
            <c:ext xmlns:c16="http://schemas.microsoft.com/office/drawing/2014/chart" uri="{C3380CC4-5D6E-409C-BE32-E72D297353CC}">
              <c16:uniqueId val="{00000004-00A1-42D4-B37E-BF7D5FB457EB}"/>
            </c:ext>
          </c:extLst>
        </c:ser>
        <c:dLbls>
          <c:showLegendKey val="0"/>
          <c:showVal val="0"/>
          <c:showCatName val="0"/>
          <c:showSerName val="0"/>
          <c:showPercent val="0"/>
          <c:showBubbleSize val="0"/>
        </c:dLbls>
        <c:axId val="484795824"/>
        <c:axId val="484798120"/>
      </c:scatterChart>
      <c:valAx>
        <c:axId val="48479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4798120"/>
        <c:crosses val="autoZero"/>
        <c:crossBetween val="midCat"/>
      </c:valAx>
      <c:valAx>
        <c:axId val="484798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847958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Superelevation!$G$4</c:f>
              <c:strCache>
                <c:ptCount val="1"/>
                <c:pt idx="0">
                  <c:v>Super-
elevation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1"/>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Superelevation!$F$5:$F$40</c:f>
              <c:numCache>
                <c:formatCode>General</c:formatCode>
                <c:ptCount val="36"/>
                <c:pt idx="1">
                  <c:v>5000</c:v>
                </c:pt>
                <c:pt idx="3" formatCode="_(* #,##0_);_(* \(#,##0\);_(* &quot;-&quot;_);_(@_)">
                  <c:v>50000</c:v>
                </c:pt>
                <c:pt idx="4" formatCode="_(* #,##0_);_(* \(#,##0\);_(* &quot;-&quot;_);_(@_)">
                  <c:v>55000</c:v>
                </c:pt>
                <c:pt idx="5" formatCode="_(* #,##0_);_(* \(#,##0\);_(* &quot;-&quot;_);_(@_)">
                  <c:v>100000</c:v>
                </c:pt>
                <c:pt idx="6" formatCode="_(* #,##0_);_(* \(#,##0\);_(* &quot;-&quot;_);_(@_)">
                  <c:v>100000</c:v>
                </c:pt>
                <c:pt idx="7" formatCode="_(* #,##0_);_(* \(#,##0\);_(* &quot;-&quot;_);_(@_)">
                  <c:v>100000</c:v>
                </c:pt>
                <c:pt idx="8" formatCode="_(* #,##0_);_(* \(#,##0\);_(* &quot;-&quot;_);_(@_)">
                  <c:v>100000</c:v>
                </c:pt>
                <c:pt idx="9" formatCode="_(* #,##0_);_(* \(#,##0\);_(* &quot;-&quot;_);_(@_)">
                  <c:v>110000</c:v>
                </c:pt>
                <c:pt idx="10" formatCode="_(* #,##0_);_(* \(#,##0\);_(* &quot;-&quot;_);_(@_)">
                  <c:v>200000</c:v>
                </c:pt>
                <c:pt idx="11" formatCode="_(* #,##0_);_(* \(#,##0\);_(* &quot;-&quot;_);_(@_)">
                  <c:v>200000</c:v>
                </c:pt>
                <c:pt idx="12" formatCode="_(* #,##0_);_(* \(#,##0\);_(* &quot;-&quot;_);_(@_)">
                  <c:v>200000</c:v>
                </c:pt>
                <c:pt idx="13" formatCode="_(* #,##0_);_(* \(#,##0\);_(* &quot;-&quot;_);_(@_)">
                  <c:v>275000</c:v>
                </c:pt>
                <c:pt idx="14" formatCode="_(* #,##0_);_(* \(#,##0\);_(* &quot;-&quot;_);_(@_)">
                  <c:v>300000</c:v>
                </c:pt>
                <c:pt idx="15" formatCode="_(* #,##0_);_(* \(#,##0\);_(* &quot;-&quot;_);_(@_)">
                  <c:v>325000</c:v>
                </c:pt>
                <c:pt idx="16" formatCode="_(* #,##0_);_(* \(#,##0\);_(* &quot;-&quot;_);_(@_)">
                  <c:v>325000</c:v>
                </c:pt>
                <c:pt idx="17" formatCode="_(* #,##0_);_(* \(#,##0\);_(* &quot;-&quot;_);_(@_)">
                  <c:v>350000</c:v>
                </c:pt>
                <c:pt idx="18" formatCode="_(* #,##0_);_(* \(#,##0\);_(* &quot;-&quot;_);_(@_)">
                  <c:v>400000</c:v>
                </c:pt>
                <c:pt idx="19" formatCode="_(* #,##0_);_(* \(#,##0\);_(* &quot;-&quot;_);_(@_)">
                  <c:v>400000</c:v>
                </c:pt>
                <c:pt idx="20" formatCode="_(* #,##0_);_(* \(#,##0\);_(* &quot;-&quot;_);_(@_)">
                  <c:v>430000</c:v>
                </c:pt>
                <c:pt idx="21" formatCode="_(* #,##0_);_(* \(#,##0\);_(* &quot;-&quot;_);_(@_)">
                  <c:v>500000</c:v>
                </c:pt>
                <c:pt idx="22" formatCode="_(* #,##0_);_(* \(#,##0\);_(* &quot;-&quot;_);_(@_)">
                  <c:v>500000</c:v>
                </c:pt>
                <c:pt idx="23" formatCode="_(* #,##0_);_(* \(#,##0\);_(* &quot;-&quot;_);_(@_)">
                  <c:v>500000</c:v>
                </c:pt>
                <c:pt idx="24" formatCode="_(* #,##0_);_(* \(#,##0\);_(* &quot;-&quot;_);_(@_)">
                  <c:v>650000</c:v>
                </c:pt>
                <c:pt idx="25" formatCode="_(* #,##0_);_(* \(#,##0\);_(* &quot;-&quot;_);_(@_)">
                  <c:v>700000</c:v>
                </c:pt>
                <c:pt idx="26" formatCode="_(* #,##0_);_(* \(#,##0\);_(* &quot;-&quot;_);_(@_)">
                  <c:v>800000</c:v>
                </c:pt>
                <c:pt idx="27" formatCode="_(* #,##0_);_(* \(#,##0\);_(* &quot;-&quot;_);_(@_)">
                  <c:v>1000000</c:v>
                </c:pt>
                <c:pt idx="28" formatCode="_(* #,##0_);_(* \(#,##0\);_(* &quot;-&quot;_);_(@_)">
                  <c:v>1100000</c:v>
                </c:pt>
                <c:pt idx="29" formatCode="_(* #,##0_);_(* \(#,##0\);_(* &quot;-&quot;_);_(@_)">
                  <c:v>1150000</c:v>
                </c:pt>
                <c:pt idx="30" formatCode="_(* #,##0_);_(* \(#,##0\);_(* &quot;-&quot;_);_(@_)">
                  <c:v>1200000</c:v>
                </c:pt>
                <c:pt idx="31" formatCode="_(* #,##0_);_(* \(#,##0\);_(* &quot;-&quot;_);_(@_)">
                  <c:v>1500000</c:v>
                </c:pt>
                <c:pt idx="32" formatCode="_(* #,##0_);_(* \(#,##0\);_(* &quot;-&quot;_);_(@_)">
                  <c:v>1600000</c:v>
                </c:pt>
                <c:pt idx="33" formatCode="_(* #,##0_);_(* \(#,##0\);_(* &quot;-&quot;_);_(@_)">
                  <c:v>2400000</c:v>
                </c:pt>
                <c:pt idx="34" formatCode="_(* #,##0_);_(* \(#,##0\);_(* &quot;-&quot;_);_(@_)">
                  <c:v>2400000</c:v>
                </c:pt>
                <c:pt idx="35" formatCode="_(* #,##0_);_(* \(#,##0\);_(* &quot;-&quot;_);_(@_)">
                  <c:v>2900000</c:v>
                </c:pt>
              </c:numCache>
            </c:numRef>
          </c:xVal>
          <c:yVal>
            <c:numRef>
              <c:f>Superelevation!$G$5:$G$40</c:f>
              <c:numCache>
                <c:formatCode>General</c:formatCode>
                <c:ptCount val="36"/>
                <c:pt idx="3">
                  <c:v>1.5</c:v>
                </c:pt>
                <c:pt idx="4">
                  <c:v>1.5</c:v>
                </c:pt>
                <c:pt idx="5">
                  <c:v>1</c:v>
                </c:pt>
                <c:pt idx="6">
                  <c:v>1</c:v>
                </c:pt>
                <c:pt idx="7">
                  <c:v>1</c:v>
                </c:pt>
                <c:pt idx="8">
                  <c:v>1</c:v>
                </c:pt>
                <c:pt idx="9">
                  <c:v>1.5</c:v>
                </c:pt>
                <c:pt idx="10">
                  <c:v>3.5</c:v>
                </c:pt>
                <c:pt idx="11">
                  <c:v>6</c:v>
                </c:pt>
                <c:pt idx="12">
                  <c:v>3</c:v>
                </c:pt>
                <c:pt idx="13">
                  <c:v>3</c:v>
                </c:pt>
                <c:pt idx="14">
                  <c:v>1.4</c:v>
                </c:pt>
                <c:pt idx="15">
                  <c:v>1.5</c:v>
                </c:pt>
                <c:pt idx="16">
                  <c:v>4</c:v>
                </c:pt>
                <c:pt idx="17">
                  <c:v>4.5</c:v>
                </c:pt>
                <c:pt idx="18">
                  <c:v>1.6</c:v>
                </c:pt>
                <c:pt idx="19">
                  <c:v>5</c:v>
                </c:pt>
                <c:pt idx="20">
                  <c:v>4</c:v>
                </c:pt>
                <c:pt idx="21">
                  <c:v>3</c:v>
                </c:pt>
                <c:pt idx="22">
                  <c:v>2</c:v>
                </c:pt>
                <c:pt idx="23">
                  <c:v>2</c:v>
                </c:pt>
                <c:pt idx="24">
                  <c:v>7</c:v>
                </c:pt>
                <c:pt idx="25">
                  <c:v>6.5</c:v>
                </c:pt>
                <c:pt idx="26">
                  <c:v>3</c:v>
                </c:pt>
                <c:pt idx="27">
                  <c:v>3.5</c:v>
                </c:pt>
                <c:pt idx="28">
                  <c:v>10</c:v>
                </c:pt>
                <c:pt idx="29">
                  <c:v>3</c:v>
                </c:pt>
                <c:pt idx="30">
                  <c:v>6</c:v>
                </c:pt>
                <c:pt idx="31">
                  <c:v>11</c:v>
                </c:pt>
                <c:pt idx="32">
                  <c:v>5</c:v>
                </c:pt>
                <c:pt idx="33">
                  <c:v>12</c:v>
                </c:pt>
                <c:pt idx="34">
                  <c:v>5</c:v>
                </c:pt>
                <c:pt idx="35">
                  <c:v>15</c:v>
                </c:pt>
              </c:numCache>
            </c:numRef>
          </c:yVal>
          <c:smooth val="0"/>
          <c:extLst>
            <c:ext xmlns:c16="http://schemas.microsoft.com/office/drawing/2014/chart" uri="{C3380CC4-5D6E-409C-BE32-E72D297353CC}">
              <c16:uniqueId val="{00000000-2337-4A4A-81FB-D9E2E0CECC80}"/>
            </c:ext>
          </c:extLst>
        </c:ser>
        <c:ser>
          <c:idx val="1"/>
          <c:order val="1"/>
          <c:tx>
            <c:strRef>
              <c:f>Superelevation!$J$4</c:f>
              <c:strCache>
                <c:ptCount val="1"/>
                <c:pt idx="0">
                  <c:v>Super-
elevation</c:v>
                </c:pt>
              </c:strCache>
            </c:strRef>
          </c:tx>
          <c:spPr>
            <a:ln w="25400" cap="rnd">
              <a:noFill/>
              <a:round/>
            </a:ln>
            <a:effectLst/>
          </c:spPr>
          <c:marker>
            <c:symbol val="circle"/>
            <c:size val="5"/>
            <c:spPr>
              <a:solidFill>
                <a:schemeClr val="accent2"/>
              </a:solidFill>
              <a:ln w="9525">
                <a:solidFill>
                  <a:schemeClr val="accent2"/>
                </a:solidFill>
              </a:ln>
              <a:effectLst/>
            </c:spPr>
          </c:marker>
          <c:xVal>
            <c:numRef>
              <c:f>Superelevation!$F$5:$F$40</c:f>
              <c:numCache>
                <c:formatCode>General</c:formatCode>
                <c:ptCount val="36"/>
                <c:pt idx="1">
                  <c:v>5000</c:v>
                </c:pt>
                <c:pt idx="3" formatCode="_(* #,##0_);_(* \(#,##0\);_(* &quot;-&quot;_);_(@_)">
                  <c:v>50000</c:v>
                </c:pt>
                <c:pt idx="4" formatCode="_(* #,##0_);_(* \(#,##0\);_(* &quot;-&quot;_);_(@_)">
                  <c:v>55000</c:v>
                </c:pt>
                <c:pt idx="5" formatCode="_(* #,##0_);_(* \(#,##0\);_(* &quot;-&quot;_);_(@_)">
                  <c:v>100000</c:v>
                </c:pt>
                <c:pt idx="6" formatCode="_(* #,##0_);_(* \(#,##0\);_(* &quot;-&quot;_);_(@_)">
                  <c:v>100000</c:v>
                </c:pt>
                <c:pt idx="7" formatCode="_(* #,##0_);_(* \(#,##0\);_(* &quot;-&quot;_);_(@_)">
                  <c:v>100000</c:v>
                </c:pt>
                <c:pt idx="8" formatCode="_(* #,##0_);_(* \(#,##0\);_(* &quot;-&quot;_);_(@_)">
                  <c:v>100000</c:v>
                </c:pt>
                <c:pt idx="9" formatCode="_(* #,##0_);_(* \(#,##0\);_(* &quot;-&quot;_);_(@_)">
                  <c:v>110000</c:v>
                </c:pt>
                <c:pt idx="10" formatCode="_(* #,##0_);_(* \(#,##0\);_(* &quot;-&quot;_);_(@_)">
                  <c:v>200000</c:v>
                </c:pt>
                <c:pt idx="11" formatCode="_(* #,##0_);_(* \(#,##0\);_(* &quot;-&quot;_);_(@_)">
                  <c:v>200000</c:v>
                </c:pt>
                <c:pt idx="12" formatCode="_(* #,##0_);_(* \(#,##0\);_(* &quot;-&quot;_);_(@_)">
                  <c:v>200000</c:v>
                </c:pt>
                <c:pt idx="13" formatCode="_(* #,##0_);_(* \(#,##0\);_(* &quot;-&quot;_);_(@_)">
                  <c:v>275000</c:v>
                </c:pt>
                <c:pt idx="14" formatCode="_(* #,##0_);_(* \(#,##0\);_(* &quot;-&quot;_);_(@_)">
                  <c:v>300000</c:v>
                </c:pt>
                <c:pt idx="15" formatCode="_(* #,##0_);_(* \(#,##0\);_(* &quot;-&quot;_);_(@_)">
                  <c:v>325000</c:v>
                </c:pt>
                <c:pt idx="16" formatCode="_(* #,##0_);_(* \(#,##0\);_(* &quot;-&quot;_);_(@_)">
                  <c:v>325000</c:v>
                </c:pt>
                <c:pt idx="17" formatCode="_(* #,##0_);_(* \(#,##0\);_(* &quot;-&quot;_);_(@_)">
                  <c:v>350000</c:v>
                </c:pt>
                <c:pt idx="18" formatCode="_(* #,##0_);_(* \(#,##0\);_(* &quot;-&quot;_);_(@_)">
                  <c:v>400000</c:v>
                </c:pt>
                <c:pt idx="19" formatCode="_(* #,##0_);_(* \(#,##0\);_(* &quot;-&quot;_);_(@_)">
                  <c:v>400000</c:v>
                </c:pt>
                <c:pt idx="20" formatCode="_(* #,##0_);_(* \(#,##0\);_(* &quot;-&quot;_);_(@_)">
                  <c:v>430000</c:v>
                </c:pt>
                <c:pt idx="21" formatCode="_(* #,##0_);_(* \(#,##0\);_(* &quot;-&quot;_);_(@_)">
                  <c:v>500000</c:v>
                </c:pt>
                <c:pt idx="22" formatCode="_(* #,##0_);_(* \(#,##0\);_(* &quot;-&quot;_);_(@_)">
                  <c:v>500000</c:v>
                </c:pt>
                <c:pt idx="23" formatCode="_(* #,##0_);_(* \(#,##0\);_(* &quot;-&quot;_);_(@_)">
                  <c:v>500000</c:v>
                </c:pt>
                <c:pt idx="24" formatCode="_(* #,##0_);_(* \(#,##0\);_(* &quot;-&quot;_);_(@_)">
                  <c:v>650000</c:v>
                </c:pt>
                <c:pt idx="25" formatCode="_(* #,##0_);_(* \(#,##0\);_(* &quot;-&quot;_);_(@_)">
                  <c:v>700000</c:v>
                </c:pt>
                <c:pt idx="26" formatCode="_(* #,##0_);_(* \(#,##0\);_(* &quot;-&quot;_);_(@_)">
                  <c:v>800000</c:v>
                </c:pt>
                <c:pt idx="27" formatCode="_(* #,##0_);_(* \(#,##0\);_(* &quot;-&quot;_);_(@_)">
                  <c:v>1000000</c:v>
                </c:pt>
                <c:pt idx="28" formatCode="_(* #,##0_);_(* \(#,##0\);_(* &quot;-&quot;_);_(@_)">
                  <c:v>1100000</c:v>
                </c:pt>
                <c:pt idx="29" formatCode="_(* #,##0_);_(* \(#,##0\);_(* &quot;-&quot;_);_(@_)">
                  <c:v>1150000</c:v>
                </c:pt>
                <c:pt idx="30" formatCode="_(* #,##0_);_(* \(#,##0\);_(* &quot;-&quot;_);_(@_)">
                  <c:v>1200000</c:v>
                </c:pt>
                <c:pt idx="31" formatCode="_(* #,##0_);_(* \(#,##0\);_(* &quot;-&quot;_);_(@_)">
                  <c:v>1500000</c:v>
                </c:pt>
                <c:pt idx="32" formatCode="_(* #,##0_);_(* \(#,##0\);_(* &quot;-&quot;_);_(@_)">
                  <c:v>1600000</c:v>
                </c:pt>
                <c:pt idx="33" formatCode="_(* #,##0_);_(* \(#,##0\);_(* &quot;-&quot;_);_(@_)">
                  <c:v>2400000</c:v>
                </c:pt>
                <c:pt idx="34" formatCode="_(* #,##0_);_(* \(#,##0\);_(* &quot;-&quot;_);_(@_)">
                  <c:v>2400000</c:v>
                </c:pt>
                <c:pt idx="35" formatCode="_(* #,##0_);_(* \(#,##0\);_(* &quot;-&quot;_);_(@_)">
                  <c:v>2900000</c:v>
                </c:pt>
              </c:numCache>
            </c:numRef>
          </c:xVal>
          <c:yVal>
            <c:numRef>
              <c:f>Superelevation!$J$5:$J$40</c:f>
              <c:numCache>
                <c:formatCode>General</c:formatCode>
                <c:ptCount val="36"/>
                <c:pt idx="1">
                  <c:v>1</c:v>
                </c:pt>
                <c:pt idx="2">
                  <c:v>1</c:v>
                </c:pt>
                <c:pt idx="3">
                  <c:v>1.5</c:v>
                </c:pt>
                <c:pt idx="4">
                  <c:v>1.5</c:v>
                </c:pt>
                <c:pt idx="5">
                  <c:v>1.5</c:v>
                </c:pt>
                <c:pt idx="6">
                  <c:v>1.5</c:v>
                </c:pt>
                <c:pt idx="7">
                  <c:v>1.5</c:v>
                </c:pt>
                <c:pt idx="8">
                  <c:v>1.5</c:v>
                </c:pt>
                <c:pt idx="9">
                  <c:v>1.5</c:v>
                </c:pt>
                <c:pt idx="10">
                  <c:v>2</c:v>
                </c:pt>
                <c:pt idx="11">
                  <c:v>2</c:v>
                </c:pt>
                <c:pt idx="12">
                  <c:v>2</c:v>
                </c:pt>
                <c:pt idx="13">
                  <c:v>2.5</c:v>
                </c:pt>
                <c:pt idx="14">
                  <c:v>3</c:v>
                </c:pt>
                <c:pt idx="15">
                  <c:v>3</c:v>
                </c:pt>
                <c:pt idx="16">
                  <c:v>3</c:v>
                </c:pt>
                <c:pt idx="17">
                  <c:v>3</c:v>
                </c:pt>
                <c:pt idx="18">
                  <c:v>3.5</c:v>
                </c:pt>
                <c:pt idx="19">
                  <c:v>3.5</c:v>
                </c:pt>
                <c:pt idx="20">
                  <c:v>3.5</c:v>
                </c:pt>
                <c:pt idx="21">
                  <c:v>4</c:v>
                </c:pt>
                <c:pt idx="22">
                  <c:v>4</c:v>
                </c:pt>
                <c:pt idx="23">
                  <c:v>4</c:v>
                </c:pt>
                <c:pt idx="24">
                  <c:v>5</c:v>
                </c:pt>
                <c:pt idx="25">
                  <c:v>5</c:v>
                </c:pt>
                <c:pt idx="26">
                  <c:v>6</c:v>
                </c:pt>
                <c:pt idx="27">
                  <c:v>7</c:v>
                </c:pt>
                <c:pt idx="28">
                  <c:v>8</c:v>
                </c:pt>
                <c:pt idx="29">
                  <c:v>8</c:v>
                </c:pt>
                <c:pt idx="30">
                  <c:v>8</c:v>
                </c:pt>
                <c:pt idx="31">
                  <c:v>10</c:v>
                </c:pt>
                <c:pt idx="32">
                  <c:v>11</c:v>
                </c:pt>
                <c:pt idx="33">
                  <c:v>15</c:v>
                </c:pt>
                <c:pt idx="34">
                  <c:v>15</c:v>
                </c:pt>
                <c:pt idx="35">
                  <c:v>18</c:v>
                </c:pt>
              </c:numCache>
            </c:numRef>
          </c:yVal>
          <c:smooth val="0"/>
          <c:extLst>
            <c:ext xmlns:c16="http://schemas.microsoft.com/office/drawing/2014/chart" uri="{C3380CC4-5D6E-409C-BE32-E72D297353CC}">
              <c16:uniqueId val="{00000001-2337-4A4A-81FB-D9E2E0CECC80}"/>
            </c:ext>
          </c:extLst>
        </c:ser>
        <c:dLbls>
          <c:showLegendKey val="0"/>
          <c:showVal val="0"/>
          <c:showCatName val="0"/>
          <c:showSerName val="0"/>
          <c:showPercent val="0"/>
          <c:showBubbleSize val="0"/>
        </c:dLbls>
        <c:axId val="569371432"/>
        <c:axId val="569371760"/>
      </c:scatterChart>
      <c:valAx>
        <c:axId val="569371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9371760"/>
        <c:crosses val="autoZero"/>
        <c:crossBetween val="midCat"/>
      </c:valAx>
      <c:valAx>
        <c:axId val="56937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93714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9.jpeg"/><Relationship Id="rId1" Type="http://schemas.openxmlformats.org/officeDocument/2006/relationships/image" Target="../media/image8.png"/><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16</xdr:col>
      <xdr:colOff>7620</xdr:colOff>
      <xdr:row>119</xdr:row>
      <xdr:rowOff>15240</xdr:rowOff>
    </xdr:from>
    <xdr:to>
      <xdr:col>16</xdr:col>
      <xdr:colOff>1169525</xdr:colOff>
      <xdr:row>123</xdr:row>
      <xdr:rowOff>110364</xdr:rowOff>
    </xdr:to>
    <xdr:pic>
      <xdr:nvPicPr>
        <xdr:cNvPr id="2" name="Grafik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7551420" y="2575560"/>
          <a:ext cx="1161905" cy="1009524"/>
        </a:xfrm>
        <a:prstGeom prst="rect">
          <a:avLst/>
        </a:prstGeom>
      </xdr:spPr>
    </xdr:pic>
    <xdr:clientData/>
  </xdr:twoCellAnchor>
  <xdr:twoCellAnchor editAs="oneCell">
    <xdr:from>
      <xdr:col>17</xdr:col>
      <xdr:colOff>9525</xdr:colOff>
      <xdr:row>124</xdr:row>
      <xdr:rowOff>9525</xdr:rowOff>
    </xdr:from>
    <xdr:to>
      <xdr:col>18</xdr:col>
      <xdr:colOff>3906</xdr:colOff>
      <xdr:row>133</xdr:row>
      <xdr:rowOff>173129</xdr:rowOff>
    </xdr:to>
    <xdr:pic>
      <xdr:nvPicPr>
        <xdr:cNvPr id="3" name="Grafik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8705850" y="3819525"/>
          <a:ext cx="1409524" cy="1878104"/>
        </a:xfrm>
        <a:prstGeom prst="rect">
          <a:avLst/>
        </a:prstGeom>
      </xdr:spPr>
    </xdr:pic>
    <xdr:clientData/>
  </xdr:twoCellAnchor>
  <xdr:twoCellAnchor editAs="oneCell">
    <xdr:from>
      <xdr:col>16</xdr:col>
      <xdr:colOff>1</xdr:colOff>
      <xdr:row>136</xdr:row>
      <xdr:rowOff>1</xdr:rowOff>
    </xdr:from>
    <xdr:to>
      <xdr:col>16</xdr:col>
      <xdr:colOff>1171575</xdr:colOff>
      <xdr:row>140</xdr:row>
      <xdr:rowOff>57684</xdr:rowOff>
    </xdr:to>
    <xdr:pic>
      <xdr:nvPicPr>
        <xdr:cNvPr id="4" name="Grafik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7277101" y="6667501"/>
          <a:ext cx="1171574" cy="1010183"/>
        </a:xfrm>
        <a:prstGeom prst="rect">
          <a:avLst/>
        </a:prstGeom>
      </xdr:spPr>
    </xdr:pic>
    <xdr:clientData/>
  </xdr:twoCellAnchor>
  <xdr:twoCellAnchor editAs="oneCell">
    <xdr:from>
      <xdr:col>17</xdr:col>
      <xdr:colOff>19050</xdr:colOff>
      <xdr:row>142</xdr:row>
      <xdr:rowOff>0</xdr:rowOff>
    </xdr:from>
    <xdr:to>
      <xdr:col>18</xdr:col>
      <xdr:colOff>19050</xdr:colOff>
      <xdr:row>149</xdr:row>
      <xdr:rowOff>13561</xdr:rowOff>
    </xdr:to>
    <xdr:pic>
      <xdr:nvPicPr>
        <xdr:cNvPr id="5" name="Grafik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8715375" y="7800975"/>
          <a:ext cx="1419225" cy="1347061"/>
        </a:xfrm>
        <a:prstGeom prst="rect">
          <a:avLst/>
        </a:prstGeom>
      </xdr:spPr>
    </xdr:pic>
    <xdr:clientData/>
  </xdr:twoCellAnchor>
  <xdr:twoCellAnchor editAs="oneCell">
    <xdr:from>
      <xdr:col>17</xdr:col>
      <xdr:colOff>1</xdr:colOff>
      <xdr:row>167</xdr:row>
      <xdr:rowOff>19050</xdr:rowOff>
    </xdr:from>
    <xdr:to>
      <xdr:col>17</xdr:col>
      <xdr:colOff>1409701</xdr:colOff>
      <xdr:row>172</xdr:row>
      <xdr:rowOff>303519</xdr:rowOff>
    </xdr:to>
    <xdr:pic>
      <xdr:nvPicPr>
        <xdr:cNvPr id="7" name="Grafik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5"/>
        <a:stretch>
          <a:fillRect/>
        </a:stretch>
      </xdr:blipFill>
      <xdr:spPr>
        <a:xfrm>
          <a:off x="8677276" y="7258050"/>
          <a:ext cx="1409700" cy="1236970"/>
        </a:xfrm>
        <a:prstGeom prst="rect">
          <a:avLst/>
        </a:prstGeom>
      </xdr:spPr>
    </xdr:pic>
    <xdr:clientData/>
  </xdr:twoCellAnchor>
  <xdr:twoCellAnchor editAs="oneCell">
    <xdr:from>
      <xdr:col>16</xdr:col>
      <xdr:colOff>1</xdr:colOff>
      <xdr:row>174</xdr:row>
      <xdr:rowOff>0</xdr:rowOff>
    </xdr:from>
    <xdr:to>
      <xdr:col>17</xdr:col>
      <xdr:colOff>1</xdr:colOff>
      <xdr:row>179</xdr:row>
      <xdr:rowOff>59872</xdr:rowOff>
    </xdr:to>
    <xdr:pic>
      <xdr:nvPicPr>
        <xdr:cNvPr id="8" name="Grafik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6"/>
        <a:stretch>
          <a:fillRect/>
        </a:stretch>
      </xdr:blipFill>
      <xdr:spPr>
        <a:xfrm>
          <a:off x="7496176" y="7239000"/>
          <a:ext cx="1181100" cy="1012371"/>
        </a:xfrm>
        <a:prstGeom prst="rect">
          <a:avLst/>
        </a:prstGeom>
      </xdr:spPr>
    </xdr:pic>
    <xdr:clientData/>
  </xdr:twoCellAnchor>
  <xdr:twoCellAnchor editAs="oneCell">
    <xdr:from>
      <xdr:col>17</xdr:col>
      <xdr:colOff>0</xdr:colOff>
      <xdr:row>179</xdr:row>
      <xdr:rowOff>0</xdr:rowOff>
    </xdr:from>
    <xdr:to>
      <xdr:col>17</xdr:col>
      <xdr:colOff>1400175</xdr:colOff>
      <xdr:row>185</xdr:row>
      <xdr:rowOff>179719</xdr:rowOff>
    </xdr:to>
    <xdr:pic>
      <xdr:nvPicPr>
        <xdr:cNvPr id="9" name="Grafik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7"/>
        <a:stretch>
          <a:fillRect/>
        </a:stretch>
      </xdr:blipFill>
      <xdr:spPr>
        <a:xfrm>
          <a:off x="8677275" y="8572500"/>
          <a:ext cx="1400175" cy="13227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18710</xdr:colOff>
      <xdr:row>3</xdr:row>
      <xdr:rowOff>11907</xdr:rowOff>
    </xdr:from>
    <xdr:to>
      <xdr:col>13</xdr:col>
      <xdr:colOff>0</xdr:colOff>
      <xdr:row>25</xdr:row>
      <xdr:rowOff>140907</xdr:rowOff>
    </xdr:to>
    <xdr:pic>
      <xdr:nvPicPr>
        <xdr:cNvPr id="2" name="Grafik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8710" y="573202"/>
          <a:ext cx="9931513" cy="4245160"/>
        </a:xfrm>
        <a:prstGeom prst="rect">
          <a:avLst/>
        </a:prstGeom>
      </xdr:spPr>
    </xdr:pic>
    <xdr:clientData/>
  </xdr:twoCellAnchor>
  <xdr:twoCellAnchor editAs="oneCell">
    <xdr:from>
      <xdr:col>0</xdr:col>
      <xdr:colOff>0</xdr:colOff>
      <xdr:row>26</xdr:row>
      <xdr:rowOff>51436</xdr:rowOff>
    </xdr:from>
    <xdr:to>
      <xdr:col>13</xdr:col>
      <xdr:colOff>0</xdr:colOff>
      <xdr:row>34</xdr:row>
      <xdr:rowOff>172530</xdr:rowOff>
    </xdr:to>
    <xdr:pic>
      <xdr:nvPicPr>
        <xdr:cNvPr id="5" name="Grafik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tretch>
          <a:fillRect/>
        </a:stretch>
      </xdr:blipFill>
      <xdr:spPr>
        <a:xfrm>
          <a:off x="0" y="5004436"/>
          <a:ext cx="9906000" cy="1645094"/>
        </a:xfrm>
        <a:prstGeom prst="rect">
          <a:avLst/>
        </a:prstGeom>
      </xdr:spPr>
    </xdr:pic>
    <xdr:clientData/>
  </xdr:twoCellAnchor>
  <xdr:twoCellAnchor>
    <xdr:from>
      <xdr:col>0</xdr:col>
      <xdr:colOff>0</xdr:colOff>
      <xdr:row>63</xdr:row>
      <xdr:rowOff>161925</xdr:rowOff>
    </xdr:from>
    <xdr:to>
      <xdr:col>9</xdr:col>
      <xdr:colOff>752475</xdr:colOff>
      <xdr:row>85</xdr:row>
      <xdr:rowOff>9525</xdr:rowOff>
    </xdr:to>
    <xdr:graphicFrame macro="">
      <xdr:nvGraphicFramePr>
        <xdr:cNvPr id="6" name="Diagramm 5">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86</xdr:row>
      <xdr:rowOff>0</xdr:rowOff>
    </xdr:from>
    <xdr:to>
      <xdr:col>9</xdr:col>
      <xdr:colOff>752475</xdr:colOff>
      <xdr:row>107</xdr:row>
      <xdr:rowOff>38100</xdr:rowOff>
    </xdr:to>
    <xdr:graphicFrame macro="">
      <xdr:nvGraphicFramePr>
        <xdr:cNvPr id="7" name="Diagramm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108</xdr:row>
      <xdr:rowOff>0</xdr:rowOff>
    </xdr:from>
    <xdr:to>
      <xdr:col>9</xdr:col>
      <xdr:colOff>752475</xdr:colOff>
      <xdr:row>129</xdr:row>
      <xdr:rowOff>38100</xdr:rowOff>
    </xdr:to>
    <xdr:graphicFrame macro="">
      <xdr:nvGraphicFramePr>
        <xdr:cNvPr id="8" name="Diagramm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44</xdr:row>
      <xdr:rowOff>47625</xdr:rowOff>
    </xdr:from>
    <xdr:to>
      <xdr:col>13</xdr:col>
      <xdr:colOff>666750</xdr:colOff>
      <xdr:row>58</xdr:row>
      <xdr:rowOff>123825</xdr:rowOff>
    </xdr:to>
    <xdr:graphicFrame macro="">
      <xdr:nvGraphicFramePr>
        <xdr:cNvPr id="2" name="Diagramm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hip.de/bestenlisten/Bestenliste-3D-Drucker--index/detail/id/1111/"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https://www.georelief.de/de/produkt/reliefkarte-alpen-klein/" TargetMode="External"/><Relationship Id="rId18" Type="http://schemas.openxmlformats.org/officeDocument/2006/relationships/hyperlink" Target="https://www.georelief.de/de/produkt/reliefkarte-island-klein/" TargetMode="External"/><Relationship Id="rId26" Type="http://schemas.openxmlformats.org/officeDocument/2006/relationships/hyperlink" Target="https://www.georelief.de/de/produkt/reliefkarte-sachsen-klein/" TargetMode="External"/><Relationship Id="rId21" Type="http://schemas.openxmlformats.org/officeDocument/2006/relationships/hyperlink" Target="https://www.georelief.de/de/produkt/nepal-gross/" TargetMode="External"/><Relationship Id="rId34" Type="http://schemas.openxmlformats.org/officeDocument/2006/relationships/hyperlink" Target="https://www.georelief.de/de/produkt/reliefkarte-skandinavien-gross/" TargetMode="External"/><Relationship Id="rId7" Type="http://schemas.openxmlformats.org/officeDocument/2006/relationships/hyperlink" Target="https://www.georelief.de/de/produkt/3d-reliefkarte-harz-gross/" TargetMode="External"/><Relationship Id="rId12" Type="http://schemas.openxmlformats.org/officeDocument/2006/relationships/hyperlink" Target="https://www.georelief.de/de/produkt/3d-reliefkarte-alpen-gross/" TargetMode="External"/><Relationship Id="rId17" Type="http://schemas.openxmlformats.org/officeDocument/2006/relationships/hyperlink" Target="https://www.georelief.de/de/produkt/reliefkarte-harz-klein/" TargetMode="External"/><Relationship Id="rId25" Type="http://schemas.openxmlformats.org/officeDocument/2006/relationships/hyperlink" Target="https://www.georelief.de/de/produkt/reliefkarte-sachsen-gross/" TargetMode="External"/><Relationship Id="rId33" Type="http://schemas.openxmlformats.org/officeDocument/2006/relationships/hyperlink" Target="https://www.georelief.de/de/produkt/reliefkarte-schweiz-klein/" TargetMode="External"/><Relationship Id="rId38" Type="http://schemas.openxmlformats.org/officeDocument/2006/relationships/drawing" Target="../drawings/drawing3.xml"/><Relationship Id="rId2" Type="http://schemas.openxmlformats.org/officeDocument/2006/relationships/hyperlink" Target="https://www.georelief.de/de/produkt/reliefkarte-europa-gross-englisch/" TargetMode="External"/><Relationship Id="rId16" Type="http://schemas.openxmlformats.org/officeDocument/2006/relationships/hyperlink" Target="https://www.georelief.de/de/produkt/reliefkarte-grossbritannien-gross/" TargetMode="External"/><Relationship Id="rId20" Type="http://schemas.openxmlformats.org/officeDocument/2006/relationships/hyperlink" Target="https://www.georelief.de/de/produkt/reliefkarte-matterhornregion-luftbild/" TargetMode="External"/><Relationship Id="rId29" Type="http://schemas.openxmlformats.org/officeDocument/2006/relationships/hyperlink" Target="https://www.georelief.de/de/produkt/reliefkarte-schwarzwald-gross/" TargetMode="External"/><Relationship Id="rId1" Type="http://schemas.openxmlformats.org/officeDocument/2006/relationships/hyperlink" Target="https://www.georelief.de/de/produkt/reliefkarte-europa-klein/" TargetMode="External"/><Relationship Id="rId6" Type="http://schemas.openxmlformats.org/officeDocument/2006/relationships/hyperlink" Target="https://www.georelief.de/de/produkt/reliefkarte-deutschland-klein/" TargetMode="External"/><Relationship Id="rId11" Type="http://schemas.openxmlformats.org/officeDocument/2006/relationships/hyperlink" Target="https://www.georelief.de/de/produkt/hessen-gross/" TargetMode="External"/><Relationship Id="rId24" Type="http://schemas.openxmlformats.org/officeDocument/2006/relationships/hyperlink" Target="https://www.georelief.de/de/produkt/reliefkarte-oesterreich-klein/" TargetMode="External"/><Relationship Id="rId32" Type="http://schemas.openxmlformats.org/officeDocument/2006/relationships/hyperlink" Target="https://www.georelief.de/de/produkt/reliefkarte-schweiz-luftbild/" TargetMode="External"/><Relationship Id="rId37" Type="http://schemas.openxmlformats.org/officeDocument/2006/relationships/printerSettings" Target="../printerSettings/printerSettings8.bin"/><Relationship Id="rId5" Type="http://schemas.openxmlformats.org/officeDocument/2006/relationships/hyperlink" Target="https://www.georelief.de/de/produkt/3d-reliefkarte-deutschland-gross/" TargetMode="External"/><Relationship Id="rId15" Type="http://schemas.openxmlformats.org/officeDocument/2006/relationships/hyperlink" Target="https://www.georelief.de/de/produkt/reliefkarte-berner-oberland-luftbild/" TargetMode="External"/><Relationship Id="rId23" Type="http://schemas.openxmlformats.org/officeDocument/2006/relationships/hyperlink" Target="https://www.georelief.de/de/produkt/reliefkarte-oesterreich-gross/" TargetMode="External"/><Relationship Id="rId28" Type="http://schemas.openxmlformats.org/officeDocument/2006/relationships/hyperlink" Target="https://www.georelief.de/de/produkt/reliefkarte-schwaebischen-alb-klein/" TargetMode="External"/><Relationship Id="rId36" Type="http://schemas.openxmlformats.org/officeDocument/2006/relationships/hyperlink" Target="https://www.georelief.de/de/produkt/reliefkarte-saechsische-schweiz-klein/" TargetMode="External"/><Relationship Id="rId10" Type="http://schemas.openxmlformats.org/officeDocument/2006/relationships/hyperlink" Target="https://www.georelief.de/de/produkt/3d-reliefkarte-tirol-gross/" TargetMode="External"/><Relationship Id="rId19" Type="http://schemas.openxmlformats.org/officeDocument/2006/relationships/hyperlink" Target="https://www.georelief.de/de/produkt/reliefkarte-oberengadin-luftbild/" TargetMode="External"/><Relationship Id="rId31" Type="http://schemas.openxmlformats.org/officeDocument/2006/relationships/hyperlink" Target="https://www.georelief.de/de/produkt/reliefkarte-schweiz-gross/" TargetMode="External"/><Relationship Id="rId4" Type="http://schemas.openxmlformats.org/officeDocument/2006/relationships/hyperlink" Target="https://www.georelief.de/de/produkt/reliefkarte-allgaeu-bodensee-klein/" TargetMode="External"/><Relationship Id="rId9" Type="http://schemas.openxmlformats.org/officeDocument/2006/relationships/hyperlink" Target="https://www.georelief.de/de/produkt/3d-reliefkarte-saechsische-schweiz-gross/" TargetMode="External"/><Relationship Id="rId14" Type="http://schemas.openxmlformats.org/officeDocument/2006/relationships/hyperlink" Target="https://www.georelief.de/de/produkt/reliefkarte-bayerischer-wald-klein/" TargetMode="External"/><Relationship Id="rId22" Type="http://schemas.openxmlformats.org/officeDocument/2006/relationships/hyperlink" Target="https://www.georelief.de/de/produkt/3d-reliefkarte-russland-gross/" TargetMode="External"/><Relationship Id="rId27" Type="http://schemas.openxmlformats.org/officeDocument/2006/relationships/hyperlink" Target="https://www.georelief.de/de/produkt/reliefkarte-salzkammergut-klein/" TargetMode="External"/><Relationship Id="rId30" Type="http://schemas.openxmlformats.org/officeDocument/2006/relationships/hyperlink" Target="https://www.georelief.de/de/produkt/reliefkarte-schwarzwald-klein/" TargetMode="External"/><Relationship Id="rId35" Type="http://schemas.openxmlformats.org/officeDocument/2006/relationships/hyperlink" Target="https://www.georelief.de/de/produkt/reliefkarte-vierwaldstaetter-see-luftbild/" TargetMode="External"/><Relationship Id="rId8" Type="http://schemas.openxmlformats.org/officeDocument/2006/relationships/hyperlink" Target="https://www.georelief.de/de/produkt/reliefkarte-hessen-klein/" TargetMode="External"/><Relationship Id="rId3" Type="http://schemas.openxmlformats.org/officeDocument/2006/relationships/hyperlink" Target="https://www.georelief.de/de/produkt/allgaeu-bodensee-gros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iki.openstreetmap.org/wiki/DE:OpenStreetMap_Carto" TargetMode="External"/><Relationship Id="rId2" Type="http://schemas.openxmlformats.org/officeDocument/2006/relationships/hyperlink" Target="https://wiki.openstreetmap.org/wiki/Zoom_levels" TargetMode="External"/><Relationship Id="rId1" Type="http://schemas.openxmlformats.org/officeDocument/2006/relationships/hyperlink" Target="https://github.com/gravitystorm/openstreetmap-carto/blob/master/project.mml"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31"/>
  <sheetViews>
    <sheetView tabSelected="1" workbookViewId="0">
      <selection sqref="A1:C1"/>
    </sheetView>
  </sheetViews>
  <sheetFormatPr baseColWidth="10" defaultRowHeight="15" x14ac:dyDescent="0.25"/>
  <cols>
    <col min="1" max="1" width="48.85546875" customWidth="1"/>
    <col min="2" max="2" width="28.140625" customWidth="1"/>
    <col min="3" max="3" width="112.140625" bestFit="1" customWidth="1"/>
    <col min="4" max="4" width="25.42578125" bestFit="1" customWidth="1"/>
  </cols>
  <sheetData>
    <row r="1" spans="1:3" ht="21" x14ac:dyDescent="0.35">
      <c r="A1" s="59" t="s">
        <v>1223</v>
      </c>
      <c r="B1" s="59"/>
      <c r="C1" s="59"/>
    </row>
    <row r="2" spans="1:3" x14ac:dyDescent="0.25">
      <c r="A2" s="23" t="s">
        <v>1122</v>
      </c>
    </row>
    <row r="3" spans="1:3" x14ac:dyDescent="0.25">
      <c r="A3" s="23" t="s">
        <v>212</v>
      </c>
    </row>
    <row r="5" spans="1:3" x14ac:dyDescent="0.25">
      <c r="A5" s="23" t="s">
        <v>171</v>
      </c>
      <c r="B5" s="23" t="s">
        <v>172</v>
      </c>
      <c r="C5" s="23"/>
    </row>
    <row r="6" spans="1:3" x14ac:dyDescent="0.25">
      <c r="A6" t="s">
        <v>1221</v>
      </c>
      <c r="B6" t="s">
        <v>323</v>
      </c>
      <c r="C6" t="s">
        <v>1222</v>
      </c>
    </row>
    <row r="7" spans="1:3" x14ac:dyDescent="0.25">
      <c r="A7" t="s">
        <v>596</v>
      </c>
      <c r="B7" t="s">
        <v>81</v>
      </c>
      <c r="C7" t="s">
        <v>597</v>
      </c>
    </row>
    <row r="8" spans="1:3" x14ac:dyDescent="0.25">
      <c r="A8" t="s">
        <v>351</v>
      </c>
      <c r="B8" t="s">
        <v>81</v>
      </c>
      <c r="C8" t="s">
        <v>352</v>
      </c>
    </row>
    <row r="9" spans="1:3" x14ac:dyDescent="0.25">
      <c r="A9" t="s">
        <v>173</v>
      </c>
      <c r="B9" t="s">
        <v>81</v>
      </c>
      <c r="C9" t="s">
        <v>83</v>
      </c>
    </row>
    <row r="10" spans="1:3" x14ac:dyDescent="0.25">
      <c r="A10" t="s">
        <v>174</v>
      </c>
      <c r="B10" t="s">
        <v>81</v>
      </c>
      <c r="C10" t="s">
        <v>99</v>
      </c>
    </row>
    <row r="11" spans="1:3" x14ac:dyDescent="0.25">
      <c r="A11" t="s">
        <v>482</v>
      </c>
      <c r="B11" t="s">
        <v>81</v>
      </c>
      <c r="C11" t="s">
        <v>483</v>
      </c>
    </row>
    <row r="12" spans="1:3" x14ac:dyDescent="0.25">
      <c r="A12" t="s">
        <v>1033</v>
      </c>
      <c r="B12" t="s">
        <v>81</v>
      </c>
      <c r="C12" t="s">
        <v>1034</v>
      </c>
    </row>
    <row r="13" spans="1:3" x14ac:dyDescent="0.25">
      <c r="A13" t="s">
        <v>275</v>
      </c>
      <c r="B13" t="s">
        <v>277</v>
      </c>
      <c r="C13" t="s">
        <v>278</v>
      </c>
    </row>
    <row r="14" spans="1:3" x14ac:dyDescent="0.25">
      <c r="A14" t="s">
        <v>276</v>
      </c>
      <c r="B14" t="s">
        <v>277</v>
      </c>
      <c r="C14" t="s">
        <v>279</v>
      </c>
    </row>
    <row r="15" spans="1:3" ht="30" x14ac:dyDescent="0.25">
      <c r="A15" t="s">
        <v>267</v>
      </c>
      <c r="B15" t="s">
        <v>268</v>
      </c>
      <c r="C15" s="1" t="s">
        <v>269</v>
      </c>
    </row>
    <row r="16" spans="1:3" x14ac:dyDescent="0.25">
      <c r="A16" t="s">
        <v>1211</v>
      </c>
      <c r="B16" t="s">
        <v>1212</v>
      </c>
      <c r="C16" s="1" t="s">
        <v>1213</v>
      </c>
    </row>
    <row r="17" spans="1:4" x14ac:dyDescent="0.25">
      <c r="A17" t="s">
        <v>396</v>
      </c>
      <c r="B17" t="s">
        <v>82</v>
      </c>
      <c r="C17" t="s">
        <v>398</v>
      </c>
    </row>
    <row r="18" spans="1:4" x14ac:dyDescent="0.25">
      <c r="A18" t="s">
        <v>397</v>
      </c>
      <c r="B18" t="s">
        <v>82</v>
      </c>
      <c r="C18" t="s">
        <v>399</v>
      </c>
    </row>
    <row r="19" spans="1:4" x14ac:dyDescent="0.25">
      <c r="A19" t="s">
        <v>175</v>
      </c>
      <c r="B19" t="s">
        <v>82</v>
      </c>
      <c r="C19" t="s">
        <v>84</v>
      </c>
    </row>
    <row r="20" spans="1:4" x14ac:dyDescent="0.25">
      <c r="A20" t="s">
        <v>176</v>
      </c>
      <c r="B20" t="s">
        <v>82</v>
      </c>
      <c r="C20" t="s">
        <v>85</v>
      </c>
    </row>
    <row r="21" spans="1:4" ht="45" x14ac:dyDescent="0.25">
      <c r="A21" t="s">
        <v>185</v>
      </c>
      <c r="B21" t="s">
        <v>81</v>
      </c>
      <c r="C21" s="1" t="s">
        <v>186</v>
      </c>
    </row>
    <row r="22" spans="1:4" ht="30" x14ac:dyDescent="0.25">
      <c r="A22" t="s">
        <v>210</v>
      </c>
      <c r="B22" t="s">
        <v>81</v>
      </c>
      <c r="C22" s="1" t="s">
        <v>211</v>
      </c>
    </row>
    <row r="23" spans="1:4" x14ac:dyDescent="0.25">
      <c r="A23" t="s">
        <v>1214</v>
      </c>
      <c r="B23" t="s">
        <v>1216</v>
      </c>
      <c r="C23" s="1" t="s">
        <v>1215</v>
      </c>
    </row>
    <row r="24" spans="1:4" ht="30" x14ac:dyDescent="0.25">
      <c r="A24" t="s">
        <v>177</v>
      </c>
      <c r="B24" t="s">
        <v>82</v>
      </c>
      <c r="C24" s="1" t="s">
        <v>109</v>
      </c>
      <c r="D24" t="s">
        <v>108</v>
      </c>
    </row>
    <row r="25" spans="1:4" ht="60" x14ac:dyDescent="0.25">
      <c r="A25" s="1" t="s">
        <v>1175</v>
      </c>
      <c r="B25" t="s">
        <v>82</v>
      </c>
      <c r="C25" s="1" t="s">
        <v>1176</v>
      </c>
    </row>
    <row r="26" spans="1:4" ht="45" x14ac:dyDescent="0.25">
      <c r="A26" t="s">
        <v>1061</v>
      </c>
      <c r="B26" t="s">
        <v>82</v>
      </c>
      <c r="C26" s="1" t="s">
        <v>1062</v>
      </c>
    </row>
    <row r="27" spans="1:4" x14ac:dyDescent="0.25">
      <c r="A27" t="s">
        <v>196</v>
      </c>
      <c r="B27" t="s">
        <v>100</v>
      </c>
      <c r="C27" s="1"/>
    </row>
    <row r="28" spans="1:4" x14ac:dyDescent="0.25">
      <c r="A28" t="s">
        <v>1064</v>
      </c>
      <c r="B28" t="s">
        <v>323</v>
      </c>
      <c r="C28" t="s">
        <v>1063</v>
      </c>
    </row>
    <row r="29" spans="1:4" x14ac:dyDescent="0.25">
      <c r="A29" t="s">
        <v>339</v>
      </c>
      <c r="B29" t="s">
        <v>270</v>
      </c>
      <c r="C29" s="1" t="s">
        <v>340</v>
      </c>
    </row>
    <row r="30" spans="1:4" x14ac:dyDescent="0.25">
      <c r="A30" t="s">
        <v>349</v>
      </c>
      <c r="B30" t="s">
        <v>270</v>
      </c>
      <c r="C30" s="1" t="s">
        <v>350</v>
      </c>
    </row>
    <row r="31" spans="1:4" x14ac:dyDescent="0.25">
      <c r="A31" t="s">
        <v>1217</v>
      </c>
      <c r="B31" t="s">
        <v>323</v>
      </c>
      <c r="C31" s="1" t="s">
        <v>1218</v>
      </c>
    </row>
    <row r="32" spans="1:4" x14ac:dyDescent="0.25">
      <c r="A32" t="s">
        <v>1230</v>
      </c>
      <c r="B32" t="s">
        <v>323</v>
      </c>
      <c r="C32" s="1" t="s">
        <v>1229</v>
      </c>
    </row>
    <row r="33" spans="1:3" x14ac:dyDescent="0.25">
      <c r="A33" t="s">
        <v>324</v>
      </c>
      <c r="B33" t="s">
        <v>323</v>
      </c>
      <c r="C33" s="1" t="s">
        <v>334</v>
      </c>
    </row>
    <row r="34" spans="1:3" x14ac:dyDescent="0.25">
      <c r="A34" t="s">
        <v>336</v>
      </c>
      <c r="B34" t="s">
        <v>323</v>
      </c>
      <c r="C34" s="1"/>
    </row>
    <row r="35" spans="1:3" x14ac:dyDescent="0.25">
      <c r="A35" t="s">
        <v>337</v>
      </c>
      <c r="B35" t="s">
        <v>323</v>
      </c>
      <c r="C35" s="1"/>
    </row>
    <row r="36" spans="1:3" x14ac:dyDescent="0.25">
      <c r="A36" t="s">
        <v>325</v>
      </c>
      <c r="B36" t="s">
        <v>323</v>
      </c>
      <c r="C36" s="1"/>
    </row>
    <row r="37" spans="1:3" x14ac:dyDescent="0.25">
      <c r="A37" t="s">
        <v>326</v>
      </c>
      <c r="B37" t="s">
        <v>323</v>
      </c>
      <c r="C37" s="1"/>
    </row>
    <row r="38" spans="1:3" x14ac:dyDescent="0.25">
      <c r="A38" t="s">
        <v>327</v>
      </c>
      <c r="B38" t="s">
        <v>323</v>
      </c>
      <c r="C38" s="1"/>
    </row>
    <row r="39" spans="1:3" x14ac:dyDescent="0.25">
      <c r="A39" t="s">
        <v>328</v>
      </c>
      <c r="B39" t="s">
        <v>323</v>
      </c>
      <c r="C39" s="1"/>
    </row>
    <row r="40" spans="1:3" x14ac:dyDescent="0.25">
      <c r="A40" t="s">
        <v>329</v>
      </c>
      <c r="B40" t="s">
        <v>323</v>
      </c>
      <c r="C40" s="1" t="s">
        <v>335</v>
      </c>
    </row>
    <row r="41" spans="1:3" x14ac:dyDescent="0.25">
      <c r="A41" t="s">
        <v>330</v>
      </c>
      <c r="B41" t="s">
        <v>323</v>
      </c>
      <c r="C41" s="1"/>
    </row>
    <row r="42" spans="1:3" x14ac:dyDescent="0.25">
      <c r="A42" t="s">
        <v>331</v>
      </c>
      <c r="B42" t="s">
        <v>323</v>
      </c>
      <c r="C42" s="1"/>
    </row>
    <row r="43" spans="1:3" x14ac:dyDescent="0.25">
      <c r="A43" t="s">
        <v>332</v>
      </c>
      <c r="B43" t="s">
        <v>323</v>
      </c>
      <c r="C43" s="1"/>
    </row>
    <row r="44" spans="1:3" x14ac:dyDescent="0.25">
      <c r="A44" t="s">
        <v>333</v>
      </c>
      <c r="B44" t="s">
        <v>323</v>
      </c>
      <c r="C44" s="1"/>
    </row>
    <row r="45" spans="1:3" x14ac:dyDescent="0.25">
      <c r="A45" t="s">
        <v>353</v>
      </c>
      <c r="B45" t="s">
        <v>323</v>
      </c>
      <c r="C45" s="1" t="s">
        <v>354</v>
      </c>
    </row>
    <row r="46" spans="1:3" x14ac:dyDescent="0.25">
      <c r="A46" t="s">
        <v>362</v>
      </c>
      <c r="B46" t="s">
        <v>323</v>
      </c>
      <c r="C46" s="1" t="s">
        <v>365</v>
      </c>
    </row>
    <row r="47" spans="1:3" ht="30" x14ac:dyDescent="0.25">
      <c r="A47" t="s">
        <v>363</v>
      </c>
      <c r="B47" t="s">
        <v>323</v>
      </c>
      <c r="C47" s="1" t="s">
        <v>364</v>
      </c>
    </row>
    <row r="48" spans="1:3" x14ac:dyDescent="0.25">
      <c r="A48" t="s">
        <v>380</v>
      </c>
      <c r="B48" t="s">
        <v>323</v>
      </c>
      <c r="C48" s="1" t="s">
        <v>381</v>
      </c>
    </row>
    <row r="49" spans="1:3" x14ac:dyDescent="0.25">
      <c r="A49" t="s">
        <v>401</v>
      </c>
      <c r="B49" t="s">
        <v>389</v>
      </c>
      <c r="C49" t="s">
        <v>392</v>
      </c>
    </row>
    <row r="50" spans="1:3" x14ac:dyDescent="0.25">
      <c r="A50" t="s">
        <v>400</v>
      </c>
      <c r="B50" t="s">
        <v>402</v>
      </c>
      <c r="C50" s="1" t="s">
        <v>403</v>
      </c>
    </row>
    <row r="51" spans="1:3" x14ac:dyDescent="0.25">
      <c r="A51" t="s">
        <v>404</v>
      </c>
      <c r="B51" t="s">
        <v>323</v>
      </c>
      <c r="C51" s="1" t="s">
        <v>429</v>
      </c>
    </row>
    <row r="52" spans="1:3" x14ac:dyDescent="0.25">
      <c r="A52" t="s">
        <v>440</v>
      </c>
      <c r="B52" t="s">
        <v>428</v>
      </c>
      <c r="C52" s="1" t="s">
        <v>439</v>
      </c>
    </row>
    <row r="53" spans="1:3" x14ac:dyDescent="0.25">
      <c r="A53" t="s">
        <v>471</v>
      </c>
      <c r="B53" t="s">
        <v>323</v>
      </c>
      <c r="C53" s="1" t="s">
        <v>473</v>
      </c>
    </row>
    <row r="54" spans="1:3" x14ac:dyDescent="0.25">
      <c r="A54" t="s">
        <v>472</v>
      </c>
      <c r="B54" t="s">
        <v>323</v>
      </c>
      <c r="C54" s="1" t="s">
        <v>474</v>
      </c>
    </row>
    <row r="55" spans="1:3" x14ac:dyDescent="0.25">
      <c r="A55" t="s">
        <v>528</v>
      </c>
      <c r="B55" t="s">
        <v>323</v>
      </c>
      <c r="C55" s="1" t="s">
        <v>529</v>
      </c>
    </row>
    <row r="56" spans="1:3" x14ac:dyDescent="0.25">
      <c r="A56" t="s">
        <v>530</v>
      </c>
      <c r="B56" t="s">
        <v>323</v>
      </c>
      <c r="C56" s="1" t="s">
        <v>531</v>
      </c>
    </row>
    <row r="57" spans="1:3" x14ac:dyDescent="0.25">
      <c r="A57" t="s">
        <v>484</v>
      </c>
      <c r="B57" t="s">
        <v>323</v>
      </c>
      <c r="C57" s="1" t="s">
        <v>485</v>
      </c>
    </row>
    <row r="58" spans="1:3" x14ac:dyDescent="0.25">
      <c r="A58" t="s">
        <v>1147</v>
      </c>
      <c r="B58" t="s">
        <v>323</v>
      </c>
      <c r="C58" s="1" t="s">
        <v>1148</v>
      </c>
    </row>
    <row r="59" spans="1:3" x14ac:dyDescent="0.25">
      <c r="A59" t="s">
        <v>504</v>
      </c>
      <c r="B59" t="s">
        <v>323</v>
      </c>
      <c r="C59" s="1" t="s">
        <v>505</v>
      </c>
    </row>
    <row r="60" spans="1:3" x14ac:dyDescent="0.25">
      <c r="A60" t="s">
        <v>503</v>
      </c>
      <c r="B60" t="s">
        <v>323</v>
      </c>
      <c r="C60" s="1" t="s">
        <v>506</v>
      </c>
    </row>
    <row r="61" spans="1:3" x14ac:dyDescent="0.25">
      <c r="A61" t="s">
        <v>507</v>
      </c>
      <c r="B61" t="s">
        <v>323</v>
      </c>
      <c r="C61" s="1" t="s">
        <v>508</v>
      </c>
    </row>
    <row r="62" spans="1:3" x14ac:dyDescent="0.25">
      <c r="A62" t="s">
        <v>524</v>
      </c>
      <c r="B62" t="s">
        <v>525</v>
      </c>
      <c r="C62" s="1" t="s">
        <v>526</v>
      </c>
    </row>
    <row r="63" spans="1:3" x14ac:dyDescent="0.25">
      <c r="A63" t="s">
        <v>619</v>
      </c>
      <c r="B63" t="s">
        <v>620</v>
      </c>
      <c r="C63" s="1" t="s">
        <v>526</v>
      </c>
    </row>
    <row r="64" spans="1:3" x14ac:dyDescent="0.25">
      <c r="A64" t="s">
        <v>543</v>
      </c>
      <c r="B64" t="s">
        <v>323</v>
      </c>
      <c r="C64" s="1" t="s">
        <v>545</v>
      </c>
    </row>
    <row r="65" spans="1:3" x14ac:dyDescent="0.25">
      <c r="A65" t="s">
        <v>544</v>
      </c>
      <c r="B65" t="s">
        <v>323</v>
      </c>
      <c r="C65" s="1" t="s">
        <v>545</v>
      </c>
    </row>
    <row r="66" spans="1:3" x14ac:dyDescent="0.25">
      <c r="A66" t="s">
        <v>546</v>
      </c>
      <c r="B66" t="s">
        <v>323</v>
      </c>
      <c r="C66" s="1" t="s">
        <v>547</v>
      </c>
    </row>
    <row r="67" spans="1:3" x14ac:dyDescent="0.25">
      <c r="A67" t="s">
        <v>1039</v>
      </c>
      <c r="B67" t="s">
        <v>1044</v>
      </c>
      <c r="C67" s="1" t="s">
        <v>1045</v>
      </c>
    </row>
    <row r="68" spans="1:3" x14ac:dyDescent="0.25">
      <c r="A68" t="s">
        <v>1040</v>
      </c>
      <c r="B68" t="s">
        <v>1044</v>
      </c>
      <c r="C68" s="1" t="s">
        <v>1046</v>
      </c>
    </row>
    <row r="69" spans="1:3" x14ac:dyDescent="0.25">
      <c r="A69" t="s">
        <v>1041</v>
      </c>
      <c r="B69" t="s">
        <v>1044</v>
      </c>
      <c r="C69" s="1" t="s">
        <v>1047</v>
      </c>
    </row>
    <row r="70" spans="1:3" x14ac:dyDescent="0.25">
      <c r="A70" t="s">
        <v>1042</v>
      </c>
      <c r="B70" t="s">
        <v>1044</v>
      </c>
      <c r="C70" s="1" t="s">
        <v>1048</v>
      </c>
    </row>
    <row r="71" spans="1:3" x14ac:dyDescent="0.25">
      <c r="A71" t="s">
        <v>1043</v>
      </c>
      <c r="B71" t="s">
        <v>1044</v>
      </c>
      <c r="C71" s="1" t="s">
        <v>1049</v>
      </c>
    </row>
    <row r="72" spans="1:3" x14ac:dyDescent="0.25">
      <c r="A72" t="s">
        <v>548</v>
      </c>
      <c r="B72" t="s">
        <v>323</v>
      </c>
      <c r="C72" s="1" t="s">
        <v>552</v>
      </c>
    </row>
    <row r="73" spans="1:3" x14ac:dyDescent="0.25">
      <c r="A73" t="s">
        <v>549</v>
      </c>
      <c r="B73" t="s">
        <v>323</v>
      </c>
      <c r="C73" s="1" t="s">
        <v>553</v>
      </c>
    </row>
    <row r="74" spans="1:3" x14ac:dyDescent="0.25">
      <c r="A74" t="s">
        <v>550</v>
      </c>
      <c r="B74" t="s">
        <v>323</v>
      </c>
      <c r="C74" s="1" t="s">
        <v>554</v>
      </c>
    </row>
    <row r="75" spans="1:3" x14ac:dyDescent="0.25">
      <c r="A75" t="s">
        <v>551</v>
      </c>
      <c r="B75" t="s">
        <v>323</v>
      </c>
      <c r="C75" s="1" t="s">
        <v>555</v>
      </c>
    </row>
    <row r="76" spans="1:3" x14ac:dyDescent="0.25">
      <c r="A76" t="s">
        <v>559</v>
      </c>
      <c r="B76" t="s">
        <v>323</v>
      </c>
      <c r="C76" s="1" t="s">
        <v>556</v>
      </c>
    </row>
    <row r="77" spans="1:3" x14ac:dyDescent="0.25">
      <c r="A77" t="s">
        <v>558</v>
      </c>
      <c r="B77" t="s">
        <v>323</v>
      </c>
      <c r="C77" s="1" t="s">
        <v>557</v>
      </c>
    </row>
    <row r="78" spans="1:3" x14ac:dyDescent="0.25">
      <c r="A78" t="s">
        <v>1050</v>
      </c>
      <c r="B78" t="s">
        <v>81</v>
      </c>
      <c r="C78" s="1" t="s">
        <v>1053</v>
      </c>
    </row>
    <row r="79" spans="1:3" x14ac:dyDescent="0.25">
      <c r="A79" t="s">
        <v>1051</v>
      </c>
      <c r="B79" t="s">
        <v>81</v>
      </c>
      <c r="C79" s="1" t="s">
        <v>1054</v>
      </c>
    </row>
    <row r="80" spans="1:3" x14ac:dyDescent="0.25">
      <c r="A80" t="s">
        <v>1052</v>
      </c>
      <c r="B80" t="s">
        <v>81</v>
      </c>
      <c r="C80" s="1" t="s">
        <v>1055</v>
      </c>
    </row>
    <row r="81" spans="1:3" x14ac:dyDescent="0.25">
      <c r="A81" t="s">
        <v>564</v>
      </c>
      <c r="B81" t="s">
        <v>86</v>
      </c>
      <c r="C81" s="1" t="s">
        <v>565</v>
      </c>
    </row>
    <row r="82" spans="1:3" x14ac:dyDescent="0.25">
      <c r="A82" t="s">
        <v>560</v>
      </c>
      <c r="B82" t="s">
        <v>86</v>
      </c>
      <c r="C82" s="1" t="s">
        <v>561</v>
      </c>
    </row>
    <row r="83" spans="1:3" x14ac:dyDescent="0.25">
      <c r="A83" t="s">
        <v>562</v>
      </c>
      <c r="B83" t="s">
        <v>323</v>
      </c>
      <c r="C83" s="1" t="s">
        <v>563</v>
      </c>
    </row>
    <row r="84" spans="1:3" x14ac:dyDescent="0.25">
      <c r="A84" s="36" t="s">
        <v>1151</v>
      </c>
      <c r="B84" t="s">
        <v>323</v>
      </c>
      <c r="C84" t="s">
        <v>1152</v>
      </c>
    </row>
    <row r="85" spans="1:3" x14ac:dyDescent="0.25">
      <c r="A85" t="s">
        <v>566</v>
      </c>
      <c r="B85" t="s">
        <v>268</v>
      </c>
      <c r="C85" s="1" t="s">
        <v>567</v>
      </c>
    </row>
    <row r="86" spans="1:3" x14ac:dyDescent="0.25">
      <c r="A86" t="s">
        <v>579</v>
      </c>
      <c r="B86" t="s">
        <v>323</v>
      </c>
      <c r="C86" s="1" t="s">
        <v>580</v>
      </c>
    </row>
    <row r="87" spans="1:3" x14ac:dyDescent="0.25">
      <c r="A87" t="s">
        <v>1202</v>
      </c>
      <c r="B87" t="s">
        <v>323</v>
      </c>
      <c r="C87" s="1" t="s">
        <v>580</v>
      </c>
    </row>
    <row r="88" spans="1:3" x14ac:dyDescent="0.25">
      <c r="A88" t="s">
        <v>1203</v>
      </c>
      <c r="B88" t="s">
        <v>323</v>
      </c>
      <c r="C88" s="1" t="s">
        <v>1204</v>
      </c>
    </row>
    <row r="89" spans="1:3" x14ac:dyDescent="0.25">
      <c r="A89" t="s">
        <v>1231</v>
      </c>
      <c r="B89" t="s">
        <v>323</v>
      </c>
      <c r="C89" s="1" t="s">
        <v>1204</v>
      </c>
    </row>
    <row r="90" spans="1:3" x14ac:dyDescent="0.25">
      <c r="A90" t="s">
        <v>1205</v>
      </c>
      <c r="B90" t="s">
        <v>323</v>
      </c>
      <c r="C90" s="1" t="s">
        <v>1208</v>
      </c>
    </row>
    <row r="91" spans="1:3" x14ac:dyDescent="0.25">
      <c r="A91" t="s">
        <v>1206</v>
      </c>
      <c r="B91" t="s">
        <v>323</v>
      </c>
      <c r="C91" s="1" t="s">
        <v>1208</v>
      </c>
    </row>
    <row r="92" spans="1:3" x14ac:dyDescent="0.25">
      <c r="A92" t="s">
        <v>1207</v>
      </c>
      <c r="B92" t="s">
        <v>323</v>
      </c>
      <c r="C92" s="1" t="s">
        <v>1208</v>
      </c>
    </row>
    <row r="93" spans="1:3" x14ac:dyDescent="0.25">
      <c r="A93" t="s">
        <v>1209</v>
      </c>
      <c r="B93" t="s">
        <v>323</v>
      </c>
      <c r="C93" s="1" t="s">
        <v>1210</v>
      </c>
    </row>
    <row r="94" spans="1:3" x14ac:dyDescent="0.25">
      <c r="A94" t="s">
        <v>601</v>
      </c>
      <c r="B94" t="s">
        <v>323</v>
      </c>
      <c r="C94" s="1" t="s">
        <v>602</v>
      </c>
    </row>
    <row r="95" spans="1:3" x14ac:dyDescent="0.25">
      <c r="A95" t="s">
        <v>743</v>
      </c>
      <c r="B95" t="s">
        <v>323</v>
      </c>
      <c r="C95" s="1" t="s">
        <v>744</v>
      </c>
    </row>
    <row r="96" spans="1:3" ht="75" x14ac:dyDescent="0.25">
      <c r="A96" t="s">
        <v>604</v>
      </c>
      <c r="B96" t="s">
        <v>323</v>
      </c>
      <c r="C96" s="1" t="s">
        <v>603</v>
      </c>
    </row>
    <row r="97" spans="1:3" ht="75" x14ac:dyDescent="0.25">
      <c r="A97" t="s">
        <v>605</v>
      </c>
      <c r="B97" t="s">
        <v>323</v>
      </c>
      <c r="C97" s="1" t="s">
        <v>606</v>
      </c>
    </row>
    <row r="98" spans="1:3" x14ac:dyDescent="0.25">
      <c r="A98" t="s">
        <v>607</v>
      </c>
      <c r="B98" t="s">
        <v>323</v>
      </c>
      <c r="C98" s="1" t="s">
        <v>608</v>
      </c>
    </row>
    <row r="99" spans="1:3" x14ac:dyDescent="0.25">
      <c r="A99" t="s">
        <v>610</v>
      </c>
      <c r="B99" t="s">
        <v>323</v>
      </c>
      <c r="C99" s="1" t="s">
        <v>611</v>
      </c>
    </row>
    <row r="100" spans="1:3" x14ac:dyDescent="0.25">
      <c r="A100" t="s">
        <v>737</v>
      </c>
      <c r="B100" t="s">
        <v>738</v>
      </c>
      <c r="C100" s="1" t="s">
        <v>739</v>
      </c>
    </row>
    <row r="101" spans="1:3" x14ac:dyDescent="0.25">
      <c r="A101" t="s">
        <v>740</v>
      </c>
      <c r="B101" t="s">
        <v>86</v>
      </c>
      <c r="C101" s="1" t="s">
        <v>742</v>
      </c>
    </row>
    <row r="102" spans="1:3" x14ac:dyDescent="0.25">
      <c r="A102" t="s">
        <v>785</v>
      </c>
      <c r="B102" t="s">
        <v>323</v>
      </c>
      <c r="C102" s="1" t="s">
        <v>786</v>
      </c>
    </row>
    <row r="103" spans="1:3" x14ac:dyDescent="0.25">
      <c r="A103" t="s">
        <v>1219</v>
      </c>
      <c r="B103" t="s">
        <v>323</v>
      </c>
      <c r="C103" s="1" t="s">
        <v>1228</v>
      </c>
    </row>
    <row r="104" spans="1:3" x14ac:dyDescent="0.25">
      <c r="A104" t="s">
        <v>1226</v>
      </c>
      <c r="B104" t="s">
        <v>323</v>
      </c>
      <c r="C104" s="1" t="s">
        <v>1227</v>
      </c>
    </row>
    <row r="106" spans="1:3" x14ac:dyDescent="0.25">
      <c r="A106" s="23" t="s">
        <v>387</v>
      </c>
      <c r="C106" s="1"/>
    </row>
    <row r="107" spans="1:3" x14ac:dyDescent="0.25">
      <c r="A107" s="23" t="s">
        <v>388</v>
      </c>
      <c r="C107" s="1"/>
    </row>
    <row r="108" spans="1:3" x14ac:dyDescent="0.25">
      <c r="A108" s="23" t="s">
        <v>1035</v>
      </c>
      <c r="C108" s="1"/>
    </row>
    <row r="109" spans="1:3" x14ac:dyDescent="0.25">
      <c r="A109" t="s">
        <v>568</v>
      </c>
      <c r="C109" t="s">
        <v>570</v>
      </c>
    </row>
    <row r="110" spans="1:3" x14ac:dyDescent="0.25">
      <c r="A110" t="s">
        <v>569</v>
      </c>
      <c r="C110" t="s">
        <v>571</v>
      </c>
    </row>
    <row r="111" spans="1:3" x14ac:dyDescent="0.25">
      <c r="A111" t="s">
        <v>181</v>
      </c>
      <c r="C111" t="s">
        <v>178</v>
      </c>
    </row>
    <row r="112" spans="1:3" x14ac:dyDescent="0.25">
      <c r="A112" t="s">
        <v>1036</v>
      </c>
      <c r="C112" t="s">
        <v>1037</v>
      </c>
    </row>
    <row r="113" spans="1:3" x14ac:dyDescent="0.25">
      <c r="A113" t="s">
        <v>1177</v>
      </c>
      <c r="C113" t="s">
        <v>1178</v>
      </c>
    </row>
    <row r="114" spans="1:3" x14ac:dyDescent="0.25">
      <c r="A114" t="s">
        <v>1179</v>
      </c>
      <c r="C114" t="s">
        <v>1180</v>
      </c>
    </row>
    <row r="115" spans="1:3" x14ac:dyDescent="0.25">
      <c r="A115" t="s">
        <v>180</v>
      </c>
      <c r="C115" t="s">
        <v>179</v>
      </c>
    </row>
    <row r="116" spans="1:3" x14ac:dyDescent="0.25">
      <c r="A116" t="s">
        <v>288</v>
      </c>
      <c r="C116" t="s">
        <v>289</v>
      </c>
    </row>
    <row r="118" spans="1:3" x14ac:dyDescent="0.25">
      <c r="A118" s="23" t="s">
        <v>453</v>
      </c>
    </row>
    <row r="119" spans="1:3" x14ac:dyDescent="0.25">
      <c r="A119" t="s">
        <v>488</v>
      </c>
      <c r="B119" t="s">
        <v>741</v>
      </c>
    </row>
    <row r="120" spans="1:3" x14ac:dyDescent="0.25">
      <c r="A120" s="36" t="s">
        <v>455</v>
      </c>
      <c r="B120" t="s">
        <v>81</v>
      </c>
      <c r="C120" t="s">
        <v>446</v>
      </c>
    </row>
    <row r="121" spans="1:3" x14ac:dyDescent="0.25">
      <c r="A121" s="36" t="s">
        <v>460</v>
      </c>
      <c r="B121" t="s">
        <v>82</v>
      </c>
      <c r="C121" t="s">
        <v>461</v>
      </c>
    </row>
    <row r="122" spans="1:3" x14ac:dyDescent="0.25">
      <c r="A122" s="36" t="s">
        <v>457</v>
      </c>
      <c r="B122" t="s">
        <v>86</v>
      </c>
      <c r="C122" t="s">
        <v>447</v>
      </c>
    </row>
    <row r="123" spans="1:3" x14ac:dyDescent="0.25">
      <c r="A123" s="36" t="s">
        <v>456</v>
      </c>
      <c r="B123" t="s">
        <v>445</v>
      </c>
      <c r="C123" t="s">
        <v>382</v>
      </c>
    </row>
    <row r="124" spans="1:3" x14ac:dyDescent="0.25">
      <c r="A124" s="36" t="s">
        <v>454</v>
      </c>
      <c r="B124" t="s">
        <v>451</v>
      </c>
      <c r="C124" t="s">
        <v>448</v>
      </c>
    </row>
    <row r="125" spans="1:3" x14ac:dyDescent="0.25">
      <c r="A125" s="36" t="s">
        <v>458</v>
      </c>
      <c r="B125" t="s">
        <v>452</v>
      </c>
      <c r="C125" t="s">
        <v>449</v>
      </c>
    </row>
    <row r="126" spans="1:3" x14ac:dyDescent="0.25">
      <c r="A126" s="36" t="s">
        <v>459</v>
      </c>
      <c r="B126" t="s">
        <v>163</v>
      </c>
      <c r="C126" t="s">
        <v>450</v>
      </c>
    </row>
    <row r="127" spans="1:3" x14ac:dyDescent="0.25">
      <c r="A127" s="36" t="s">
        <v>517</v>
      </c>
      <c r="B127" t="s">
        <v>518</v>
      </c>
      <c r="C127" t="s">
        <v>519</v>
      </c>
    </row>
    <row r="128" spans="1:3" x14ac:dyDescent="0.25">
      <c r="A128" s="36" t="s">
        <v>520</v>
      </c>
      <c r="B128" t="s">
        <v>323</v>
      </c>
      <c r="C128" t="s">
        <v>523</v>
      </c>
    </row>
    <row r="129" spans="1:3" x14ac:dyDescent="0.25">
      <c r="A129" s="36" t="s">
        <v>521</v>
      </c>
      <c r="B129" t="s">
        <v>323</v>
      </c>
      <c r="C129" t="s">
        <v>523</v>
      </c>
    </row>
    <row r="130" spans="1:3" x14ac:dyDescent="0.25">
      <c r="A130" s="36" t="s">
        <v>522</v>
      </c>
      <c r="B130" t="s">
        <v>323</v>
      </c>
      <c r="C130" t="s">
        <v>523</v>
      </c>
    </row>
    <row r="131" spans="1:3" x14ac:dyDescent="0.25">
      <c r="A131" s="36" t="s">
        <v>1219</v>
      </c>
      <c r="B131" t="s">
        <v>323</v>
      </c>
      <c r="C131" t="s">
        <v>1220</v>
      </c>
    </row>
  </sheetData>
  <mergeCells count="1">
    <mergeCell ref="A1:C1"/>
  </mergeCells>
  <pageMargins left="0.7" right="0.7" top="0.78740157499999996" bottom="0.78740157499999996" header="0.3" footer="0.3"/>
  <pageSetup paperSize="9" orientation="portrait" horizontalDpi="3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61112-3AAB-4A6C-841F-94EB5F52ECE7}">
  <dimension ref="A1:C41"/>
  <sheetViews>
    <sheetView workbookViewId="0">
      <selection activeCell="A9" sqref="A9"/>
    </sheetView>
  </sheetViews>
  <sheetFormatPr baseColWidth="10" defaultRowHeight="15" x14ac:dyDescent="0.25"/>
  <cols>
    <col min="1" max="1" width="48.85546875" customWidth="1"/>
    <col min="2" max="2" width="28.140625" customWidth="1"/>
    <col min="3" max="3" width="112.140625" bestFit="1" customWidth="1"/>
    <col min="4" max="4" width="25.42578125" bestFit="1" customWidth="1"/>
  </cols>
  <sheetData>
    <row r="1" spans="1:3" x14ac:dyDescent="0.25">
      <c r="A1" s="23" t="s">
        <v>1224</v>
      </c>
    </row>
    <row r="2" spans="1:3" x14ac:dyDescent="0.25">
      <c r="A2" s="23"/>
    </row>
    <row r="3" spans="1:3" x14ac:dyDescent="0.25">
      <c r="A3" s="23" t="s">
        <v>1225</v>
      </c>
      <c r="B3" s="23" t="s">
        <v>172</v>
      </c>
      <c r="C3" s="23"/>
    </row>
    <row r="4" spans="1:3" x14ac:dyDescent="0.25">
      <c r="A4" t="s">
        <v>294</v>
      </c>
      <c r="B4" t="s">
        <v>86</v>
      </c>
      <c r="C4" t="s">
        <v>187</v>
      </c>
    </row>
    <row r="5" spans="1:3" x14ac:dyDescent="0.25">
      <c r="A5" t="s">
        <v>295</v>
      </c>
      <c r="B5" t="s">
        <v>86</v>
      </c>
      <c r="C5" t="s">
        <v>188</v>
      </c>
    </row>
    <row r="6" spans="1:3" x14ac:dyDescent="0.25">
      <c r="A6" t="s">
        <v>296</v>
      </c>
      <c r="B6" t="s">
        <v>86</v>
      </c>
      <c r="C6" t="s">
        <v>297</v>
      </c>
    </row>
    <row r="7" spans="1:3" x14ac:dyDescent="0.25">
      <c r="A7" t="s">
        <v>298</v>
      </c>
      <c r="B7" t="s">
        <v>189</v>
      </c>
      <c r="C7" t="s">
        <v>299</v>
      </c>
    </row>
    <row r="8" spans="1:3" x14ac:dyDescent="0.25">
      <c r="A8" t="s">
        <v>357</v>
      </c>
      <c r="B8" t="s">
        <v>189</v>
      </c>
      <c r="C8" t="s">
        <v>358</v>
      </c>
    </row>
    <row r="9" spans="1:3" x14ac:dyDescent="0.25">
      <c r="A9" t="s">
        <v>300</v>
      </c>
      <c r="B9" t="s">
        <v>190</v>
      </c>
      <c r="C9" t="s">
        <v>301</v>
      </c>
    </row>
    <row r="10" spans="1:3" x14ac:dyDescent="0.25">
      <c r="A10" t="s">
        <v>338</v>
      </c>
      <c r="B10" t="s">
        <v>190</v>
      </c>
      <c r="C10" t="s">
        <v>301</v>
      </c>
    </row>
    <row r="11" spans="1:3" x14ac:dyDescent="0.25">
      <c r="A11" t="s">
        <v>462</v>
      </c>
      <c r="B11" t="s">
        <v>189</v>
      </c>
      <c r="C11" t="s">
        <v>463</v>
      </c>
    </row>
    <row r="12" spans="1:3" x14ac:dyDescent="0.25">
      <c r="A12" t="s">
        <v>302</v>
      </c>
      <c r="B12" t="s">
        <v>270</v>
      </c>
      <c r="C12" t="s">
        <v>191</v>
      </c>
    </row>
    <row r="13" spans="1:3" x14ac:dyDescent="0.25">
      <c r="A13" t="s">
        <v>303</v>
      </c>
      <c r="B13" t="s">
        <v>270</v>
      </c>
      <c r="C13" t="s">
        <v>198</v>
      </c>
    </row>
    <row r="14" spans="1:3" x14ac:dyDescent="0.25">
      <c r="A14" t="s">
        <v>290</v>
      </c>
      <c r="B14" t="s">
        <v>209</v>
      </c>
      <c r="C14" t="s">
        <v>291</v>
      </c>
    </row>
    <row r="15" spans="1:3" x14ac:dyDescent="0.25">
      <c r="A15" t="s">
        <v>292</v>
      </c>
      <c r="B15" t="s">
        <v>270</v>
      </c>
      <c r="C15" t="s">
        <v>271</v>
      </c>
    </row>
    <row r="16" spans="1:3" x14ac:dyDescent="0.25">
      <c r="A16" t="s">
        <v>293</v>
      </c>
      <c r="B16" t="s">
        <v>270</v>
      </c>
      <c r="C16" t="s">
        <v>272</v>
      </c>
    </row>
    <row r="17" spans="1:3" x14ac:dyDescent="0.25">
      <c r="A17" t="s">
        <v>390</v>
      </c>
      <c r="B17" t="s">
        <v>389</v>
      </c>
      <c r="C17" t="s">
        <v>391</v>
      </c>
    </row>
    <row r="18" spans="1:3" x14ac:dyDescent="0.25">
      <c r="A18" t="s">
        <v>486</v>
      </c>
      <c r="C18" t="s">
        <v>487</v>
      </c>
    </row>
    <row r="19" spans="1:3" x14ac:dyDescent="0.25">
      <c r="A19" t="s">
        <v>419</v>
      </c>
      <c r="B19" t="s">
        <v>420</v>
      </c>
      <c r="C19" t="s">
        <v>421</v>
      </c>
    </row>
    <row r="20" spans="1:3" x14ac:dyDescent="0.25">
      <c r="A20" t="s">
        <v>425</v>
      </c>
      <c r="B20" t="s">
        <v>420</v>
      </c>
      <c r="C20" t="s">
        <v>422</v>
      </c>
    </row>
    <row r="21" spans="1:3" x14ac:dyDescent="0.25">
      <c r="A21" t="s">
        <v>426</v>
      </c>
      <c r="B21" t="s">
        <v>420</v>
      </c>
      <c r="C21" t="s">
        <v>423</v>
      </c>
    </row>
    <row r="22" spans="1:3" x14ac:dyDescent="0.25">
      <c r="A22" t="s">
        <v>427</v>
      </c>
      <c r="B22" t="s">
        <v>420</v>
      </c>
      <c r="C22" t="s">
        <v>424</v>
      </c>
    </row>
    <row r="23" spans="1:3" x14ac:dyDescent="0.25">
      <c r="A23" t="s">
        <v>430</v>
      </c>
      <c r="B23" t="s">
        <v>323</v>
      </c>
      <c r="C23" t="s">
        <v>431</v>
      </c>
    </row>
    <row r="24" spans="1:3" x14ac:dyDescent="0.25">
      <c r="A24" t="s">
        <v>436</v>
      </c>
      <c r="B24" t="s">
        <v>163</v>
      </c>
      <c r="C24" t="s">
        <v>492</v>
      </c>
    </row>
    <row r="25" spans="1:3" x14ac:dyDescent="0.25">
      <c r="A25" t="s">
        <v>437</v>
      </c>
      <c r="B25" t="s">
        <v>163</v>
      </c>
      <c r="C25" t="s">
        <v>493</v>
      </c>
    </row>
    <row r="26" spans="1:3" x14ac:dyDescent="0.25">
      <c r="A26" t="s">
        <v>438</v>
      </c>
      <c r="B26" t="s">
        <v>163</v>
      </c>
      <c r="C26" t="s">
        <v>493</v>
      </c>
    </row>
    <row r="27" spans="1:3" x14ac:dyDescent="0.25">
      <c r="A27" t="s">
        <v>489</v>
      </c>
      <c r="B27" t="s">
        <v>163</v>
      </c>
      <c r="C27" t="s">
        <v>494</v>
      </c>
    </row>
    <row r="28" spans="1:3" x14ac:dyDescent="0.25">
      <c r="A28" t="s">
        <v>433</v>
      </c>
      <c r="B28" t="s">
        <v>163</v>
      </c>
      <c r="C28" t="s">
        <v>495</v>
      </c>
    </row>
    <row r="29" spans="1:3" x14ac:dyDescent="0.25">
      <c r="A29" t="s">
        <v>434</v>
      </c>
      <c r="B29" t="s">
        <v>163</v>
      </c>
      <c r="C29" t="s">
        <v>496</v>
      </c>
    </row>
    <row r="30" spans="1:3" x14ac:dyDescent="0.25">
      <c r="A30" t="s">
        <v>435</v>
      </c>
      <c r="B30" t="s">
        <v>163</v>
      </c>
      <c r="C30" t="s">
        <v>497</v>
      </c>
    </row>
    <row r="31" spans="1:3" x14ac:dyDescent="0.25">
      <c r="A31" t="s">
        <v>490</v>
      </c>
      <c r="B31" t="s">
        <v>163</v>
      </c>
      <c r="C31" t="s">
        <v>491</v>
      </c>
    </row>
    <row r="32" spans="1:3" x14ac:dyDescent="0.25">
      <c r="A32" t="s">
        <v>464</v>
      </c>
      <c r="B32" t="s">
        <v>466</v>
      </c>
      <c r="C32" t="s">
        <v>465</v>
      </c>
    </row>
    <row r="33" spans="1:3" x14ac:dyDescent="0.25">
      <c r="A33" t="s">
        <v>498</v>
      </c>
      <c r="B33" t="s">
        <v>500</v>
      </c>
      <c r="C33" t="s">
        <v>501</v>
      </c>
    </row>
    <row r="34" spans="1:3" x14ac:dyDescent="0.25">
      <c r="A34" t="s">
        <v>499</v>
      </c>
      <c r="B34" t="s">
        <v>500</v>
      </c>
      <c r="C34" t="s">
        <v>502</v>
      </c>
    </row>
    <row r="35" spans="1:3" x14ac:dyDescent="0.25">
      <c r="A35" t="s">
        <v>728</v>
      </c>
      <c r="B35" t="s">
        <v>731</v>
      </c>
      <c r="C35" t="s">
        <v>732</v>
      </c>
    </row>
    <row r="36" spans="1:3" x14ac:dyDescent="0.25">
      <c r="A36" t="s">
        <v>729</v>
      </c>
      <c r="B36" t="s">
        <v>731</v>
      </c>
      <c r="C36" t="s">
        <v>732</v>
      </c>
    </row>
    <row r="37" spans="1:3" x14ac:dyDescent="0.25">
      <c r="A37" t="s">
        <v>730</v>
      </c>
      <c r="B37" t="s">
        <v>731</v>
      </c>
      <c r="C37" t="s">
        <v>733</v>
      </c>
    </row>
    <row r="38" spans="1:3" x14ac:dyDescent="0.25">
      <c r="A38" t="s">
        <v>1056</v>
      </c>
      <c r="B38" t="s">
        <v>525</v>
      </c>
      <c r="C38" t="s">
        <v>1059</v>
      </c>
    </row>
    <row r="39" spans="1:3" x14ac:dyDescent="0.25">
      <c r="A39" t="s">
        <v>1057</v>
      </c>
      <c r="B39" t="s">
        <v>1058</v>
      </c>
      <c r="C39" t="s">
        <v>1060</v>
      </c>
    </row>
    <row r="41" spans="1:3" x14ac:dyDescent="0.25">
      <c r="A41" t="s">
        <v>609</v>
      </c>
      <c r="B41" t="s">
        <v>600</v>
      </c>
      <c r="C41" s="1" t="s">
        <v>599</v>
      </c>
    </row>
  </sheetData>
  <pageMargins left="0.7" right="0.7" top="0.78740157499999996" bottom="0.78740157499999996" header="0.3" footer="0.3"/>
  <pageSetup paperSize="9" orientation="portrait" horizontalDpi="3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75"/>
  <sheetViews>
    <sheetView workbookViewId="0">
      <selection sqref="A1:XFD1"/>
    </sheetView>
  </sheetViews>
  <sheetFormatPr baseColWidth="10" defaultRowHeight="15" x14ac:dyDescent="0.25"/>
  <cols>
    <col min="1" max="5" width="3.7109375" customWidth="1"/>
    <col min="6" max="6" width="20.42578125" customWidth="1"/>
  </cols>
  <sheetData>
    <row r="1" spans="1:13" ht="21" x14ac:dyDescent="0.35">
      <c r="A1" s="59" t="s">
        <v>1223</v>
      </c>
      <c r="B1" s="59"/>
      <c r="C1" s="59"/>
      <c r="D1" s="59"/>
      <c r="E1" s="59"/>
      <c r="F1" s="59"/>
      <c r="G1" s="59"/>
      <c r="H1" s="59"/>
      <c r="I1" s="59"/>
      <c r="J1" s="59"/>
      <c r="K1" s="59"/>
      <c r="L1" s="59"/>
      <c r="M1" s="59"/>
    </row>
    <row r="2" spans="1:13" x14ac:dyDescent="0.25">
      <c r="A2" s="23" t="s">
        <v>1119</v>
      </c>
    </row>
    <row r="3" spans="1:13" x14ac:dyDescent="0.25">
      <c r="A3" s="23" t="s">
        <v>1120</v>
      </c>
    </row>
    <row r="5" spans="1:13" x14ac:dyDescent="0.25">
      <c r="A5" t="s">
        <v>235</v>
      </c>
    </row>
    <row r="6" spans="1:13" x14ac:dyDescent="0.25">
      <c r="B6" t="s">
        <v>236</v>
      </c>
      <c r="G6" t="s">
        <v>259</v>
      </c>
    </row>
    <row r="7" spans="1:13" x14ac:dyDescent="0.25">
      <c r="C7" t="s">
        <v>237</v>
      </c>
    </row>
    <row r="8" spans="1:13" x14ac:dyDescent="0.25">
      <c r="D8" t="s">
        <v>238</v>
      </c>
    </row>
    <row r="9" spans="1:13" x14ac:dyDescent="0.25">
      <c r="E9" t="s">
        <v>239</v>
      </c>
      <c r="G9" t="s">
        <v>232</v>
      </c>
    </row>
    <row r="10" spans="1:13" x14ac:dyDescent="0.25">
      <c r="G10" t="s">
        <v>248</v>
      </c>
    </row>
    <row r="11" spans="1:13" x14ac:dyDescent="0.25">
      <c r="D11" t="s">
        <v>240</v>
      </c>
    </row>
    <row r="12" spans="1:13" x14ac:dyDescent="0.25">
      <c r="E12" t="s">
        <v>239</v>
      </c>
      <c r="G12" t="s">
        <v>233</v>
      </c>
    </row>
    <row r="13" spans="1:13" x14ac:dyDescent="0.25">
      <c r="G13" t="s">
        <v>249</v>
      </c>
    </row>
    <row r="14" spans="1:13" x14ac:dyDescent="0.25">
      <c r="G14" t="s">
        <v>262</v>
      </c>
    </row>
    <row r="15" spans="1:13" x14ac:dyDescent="0.25">
      <c r="G15" t="s">
        <v>263</v>
      </c>
    </row>
    <row r="16" spans="1:13" x14ac:dyDescent="0.25">
      <c r="G16" t="s">
        <v>264</v>
      </c>
    </row>
    <row r="17" spans="3:12" x14ac:dyDescent="0.25">
      <c r="G17" t="s">
        <v>377</v>
      </c>
    </row>
    <row r="18" spans="3:12" x14ac:dyDescent="0.25">
      <c r="G18" t="s">
        <v>376</v>
      </c>
    </row>
    <row r="19" spans="3:12" x14ac:dyDescent="0.25">
      <c r="E19" t="s">
        <v>383</v>
      </c>
    </row>
    <row r="20" spans="3:12" x14ac:dyDescent="0.25">
      <c r="D20" t="s">
        <v>241</v>
      </c>
      <c r="G20" t="s">
        <v>265</v>
      </c>
    </row>
    <row r="21" spans="3:12" x14ac:dyDescent="0.25">
      <c r="D21" t="s">
        <v>242</v>
      </c>
      <c r="G21" t="s">
        <v>266</v>
      </c>
    </row>
    <row r="22" spans="3:12" x14ac:dyDescent="0.25">
      <c r="D22" t="s">
        <v>378</v>
      </c>
      <c r="G22" t="s">
        <v>379</v>
      </c>
    </row>
    <row r="23" spans="3:12" x14ac:dyDescent="0.25">
      <c r="D23" t="s">
        <v>384</v>
      </c>
      <c r="G23" t="s">
        <v>234</v>
      </c>
    </row>
    <row r="24" spans="3:12" x14ac:dyDescent="0.25">
      <c r="E24" t="s">
        <v>239</v>
      </c>
    </row>
    <row r="25" spans="3:12" x14ac:dyDescent="0.25">
      <c r="E25" t="s">
        <v>383</v>
      </c>
    </row>
    <row r="26" spans="3:12" ht="15" customHeight="1" x14ac:dyDescent="0.25">
      <c r="D26" t="s">
        <v>393</v>
      </c>
      <c r="G26" t="s">
        <v>395</v>
      </c>
      <c r="H26" s="1"/>
      <c r="I26" s="1"/>
      <c r="J26" s="1"/>
      <c r="K26" s="1"/>
      <c r="L26" s="1"/>
    </row>
    <row r="27" spans="3:12" x14ac:dyDescent="0.25">
      <c r="G27" t="s">
        <v>394</v>
      </c>
      <c r="H27" s="1"/>
      <c r="I27" s="1"/>
      <c r="J27" s="1"/>
      <c r="K27" s="1"/>
      <c r="L27" s="1"/>
    </row>
    <row r="28" spans="3:12" x14ac:dyDescent="0.25">
      <c r="C28" t="s">
        <v>246</v>
      </c>
      <c r="G28" t="s">
        <v>247</v>
      </c>
    </row>
    <row r="29" spans="3:12" x14ac:dyDescent="0.25">
      <c r="G29" t="s">
        <v>250</v>
      </c>
    </row>
    <row r="30" spans="3:12" x14ac:dyDescent="0.25">
      <c r="C30" t="s">
        <v>360</v>
      </c>
    </row>
    <row r="31" spans="3:12" x14ac:dyDescent="0.25">
      <c r="D31" t="s">
        <v>405</v>
      </c>
    </row>
    <row r="32" spans="3:12" x14ac:dyDescent="0.25">
      <c r="D32" t="s">
        <v>406</v>
      </c>
    </row>
    <row r="33" spans="3:5" x14ac:dyDescent="0.25">
      <c r="D33" t="s">
        <v>407</v>
      </c>
    </row>
    <row r="34" spans="3:5" x14ac:dyDescent="0.25">
      <c r="D34" t="s">
        <v>408</v>
      </c>
    </row>
    <row r="35" spans="3:5" x14ac:dyDescent="0.25">
      <c r="D35" t="s">
        <v>594</v>
      </c>
    </row>
    <row r="36" spans="3:5" x14ac:dyDescent="0.25">
      <c r="D36" t="s">
        <v>409</v>
      </c>
    </row>
    <row r="37" spans="3:5" x14ac:dyDescent="0.25">
      <c r="D37" t="s">
        <v>410</v>
      </c>
    </row>
    <row r="38" spans="3:5" x14ac:dyDescent="0.25">
      <c r="E38" t="s">
        <v>237</v>
      </c>
    </row>
    <row r="39" spans="3:5" x14ac:dyDescent="0.25">
      <c r="C39" t="s">
        <v>359</v>
      </c>
    </row>
    <row r="40" spans="3:5" x14ac:dyDescent="0.25">
      <c r="D40" t="s">
        <v>411</v>
      </c>
    </row>
    <row r="41" spans="3:5" x14ac:dyDescent="0.25">
      <c r="D41" t="s">
        <v>412</v>
      </c>
    </row>
    <row r="42" spans="3:5" x14ac:dyDescent="0.25">
      <c r="D42" t="s">
        <v>413</v>
      </c>
    </row>
    <row r="43" spans="3:5" x14ac:dyDescent="0.25">
      <c r="D43" t="s">
        <v>414</v>
      </c>
    </row>
    <row r="44" spans="3:5" x14ac:dyDescent="0.25">
      <c r="D44" t="s">
        <v>415</v>
      </c>
    </row>
    <row r="45" spans="3:5" x14ac:dyDescent="0.25">
      <c r="D45" t="s">
        <v>416</v>
      </c>
    </row>
    <row r="46" spans="3:5" x14ac:dyDescent="0.25">
      <c r="D46" t="s">
        <v>410</v>
      </c>
    </row>
    <row r="47" spans="3:5" x14ac:dyDescent="0.25">
      <c r="E47" t="s">
        <v>237</v>
      </c>
    </row>
    <row r="48" spans="3:5" x14ac:dyDescent="0.25">
      <c r="C48" t="s">
        <v>375</v>
      </c>
    </row>
    <row r="49" spans="3:7" x14ac:dyDescent="0.25">
      <c r="C49" t="s">
        <v>418</v>
      </c>
    </row>
    <row r="50" spans="3:7" x14ac:dyDescent="0.25">
      <c r="C50" t="s">
        <v>417</v>
      </c>
    </row>
    <row r="51" spans="3:7" x14ac:dyDescent="0.25">
      <c r="C51" t="s">
        <v>243</v>
      </c>
    </row>
    <row r="52" spans="3:7" x14ac:dyDescent="0.25">
      <c r="C52" t="s">
        <v>244</v>
      </c>
    </row>
    <row r="53" spans="3:7" x14ac:dyDescent="0.25">
      <c r="C53" t="s">
        <v>245</v>
      </c>
    </row>
    <row r="54" spans="3:7" x14ac:dyDescent="0.25">
      <c r="C54" t="s">
        <v>582</v>
      </c>
      <c r="G54" t="s">
        <v>588</v>
      </c>
    </row>
    <row r="55" spans="3:7" x14ac:dyDescent="0.25">
      <c r="G55" t="s">
        <v>254</v>
      </c>
    </row>
    <row r="56" spans="3:7" x14ac:dyDescent="0.25">
      <c r="C56" t="s">
        <v>585</v>
      </c>
      <c r="G56" t="s">
        <v>581</v>
      </c>
    </row>
    <row r="57" spans="3:7" x14ac:dyDescent="0.25">
      <c r="G57" t="s">
        <v>254</v>
      </c>
    </row>
    <row r="58" spans="3:7" x14ac:dyDescent="0.25">
      <c r="C58" t="s">
        <v>583</v>
      </c>
      <c r="G58" t="s">
        <v>589</v>
      </c>
    </row>
    <row r="59" spans="3:7" x14ac:dyDescent="0.25">
      <c r="G59" t="s">
        <v>361</v>
      </c>
    </row>
    <row r="60" spans="3:7" x14ac:dyDescent="0.25">
      <c r="C60" t="s">
        <v>586</v>
      </c>
      <c r="G60" t="s">
        <v>591</v>
      </c>
    </row>
    <row r="61" spans="3:7" x14ac:dyDescent="0.25">
      <c r="G61" t="s">
        <v>361</v>
      </c>
    </row>
    <row r="62" spans="3:7" x14ac:dyDescent="0.25">
      <c r="C62" t="s">
        <v>584</v>
      </c>
      <c r="G62" t="s">
        <v>590</v>
      </c>
    </row>
    <row r="63" spans="3:7" x14ac:dyDescent="0.25">
      <c r="G63" t="s">
        <v>255</v>
      </c>
    </row>
    <row r="64" spans="3:7" x14ac:dyDescent="0.25">
      <c r="C64" t="s">
        <v>587</v>
      </c>
      <c r="G64" t="s">
        <v>592</v>
      </c>
    </row>
    <row r="65" spans="2:7" x14ac:dyDescent="0.25">
      <c r="G65" t="s">
        <v>255</v>
      </c>
    </row>
    <row r="66" spans="2:7" x14ac:dyDescent="0.25">
      <c r="B66" t="s">
        <v>251</v>
      </c>
      <c r="G66" t="s">
        <v>252</v>
      </c>
    </row>
    <row r="67" spans="2:7" x14ac:dyDescent="0.25">
      <c r="B67" t="s">
        <v>256</v>
      </c>
      <c r="G67" t="s">
        <v>258</v>
      </c>
    </row>
    <row r="68" spans="2:7" x14ac:dyDescent="0.25">
      <c r="C68" t="s">
        <v>253</v>
      </c>
      <c r="G68" t="s">
        <v>593</v>
      </c>
    </row>
    <row r="69" spans="2:7" x14ac:dyDescent="0.25">
      <c r="C69" t="s">
        <v>257</v>
      </c>
      <c r="G69" t="s">
        <v>260</v>
      </c>
    </row>
    <row r="70" spans="2:7" x14ac:dyDescent="0.25">
      <c r="C70" t="s">
        <v>237</v>
      </c>
      <c r="G70" t="s">
        <v>261</v>
      </c>
    </row>
    <row r="71" spans="2:7" x14ac:dyDescent="0.25">
      <c r="C71" t="s">
        <v>341</v>
      </c>
      <c r="G71" t="s">
        <v>345</v>
      </c>
    </row>
    <row r="72" spans="2:7" x14ac:dyDescent="0.25">
      <c r="C72" t="s">
        <v>342</v>
      </c>
      <c r="G72" t="s">
        <v>346</v>
      </c>
    </row>
    <row r="73" spans="2:7" x14ac:dyDescent="0.25">
      <c r="C73" t="s">
        <v>343</v>
      </c>
      <c r="G73" t="s">
        <v>347</v>
      </c>
    </row>
    <row r="74" spans="2:7" x14ac:dyDescent="0.25">
      <c r="C74" t="s">
        <v>344</v>
      </c>
      <c r="G74" t="s">
        <v>348</v>
      </c>
    </row>
    <row r="75" spans="2:7" x14ac:dyDescent="0.25">
      <c r="C75" t="s">
        <v>373</v>
      </c>
      <c r="G75" t="s">
        <v>374</v>
      </c>
    </row>
  </sheetData>
  <sortState ref="P6:P45">
    <sortCondition ref="P6:P45"/>
  </sortState>
  <mergeCells count="1">
    <mergeCell ref="A1:M1"/>
  </mergeCells>
  <pageMargins left="0.7" right="0.7" top="0.78740157499999996" bottom="0.78740157499999996"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97"/>
  <sheetViews>
    <sheetView workbookViewId="0">
      <selection activeCell="E21" sqref="E21"/>
    </sheetView>
  </sheetViews>
  <sheetFormatPr baseColWidth="10" defaultRowHeight="15" x14ac:dyDescent="0.25"/>
  <cols>
    <col min="2" max="2" width="36" customWidth="1"/>
    <col min="3" max="3" width="20.85546875" bestFit="1" customWidth="1"/>
    <col min="8" max="8" width="99.7109375" customWidth="1"/>
  </cols>
  <sheetData>
    <row r="1" spans="1:8" ht="21" x14ac:dyDescent="0.35">
      <c r="A1" s="58" t="s">
        <v>1223</v>
      </c>
      <c r="B1" s="58"/>
      <c r="C1" s="58"/>
      <c r="D1" s="58"/>
      <c r="E1" s="58"/>
      <c r="F1" s="58"/>
      <c r="G1" s="58"/>
      <c r="H1" s="58"/>
    </row>
    <row r="3" spans="1:8" x14ac:dyDescent="0.25">
      <c r="G3" s="37"/>
      <c r="H3" s="37"/>
    </row>
    <row r="4" spans="1:8" x14ac:dyDescent="0.25">
      <c r="A4" s="23" t="s">
        <v>1121</v>
      </c>
    </row>
    <row r="5" spans="1:8" x14ac:dyDescent="0.25">
      <c r="B5" t="s">
        <v>200</v>
      </c>
      <c r="C5" s="22" t="s">
        <v>736</v>
      </c>
    </row>
    <row r="6" spans="1:8" x14ac:dyDescent="0.25">
      <c r="B6" t="s">
        <v>201</v>
      </c>
      <c r="C6" t="s">
        <v>192</v>
      </c>
    </row>
    <row r="7" spans="1:8" x14ac:dyDescent="0.25">
      <c r="B7" t="s">
        <v>202</v>
      </c>
      <c r="C7" t="s">
        <v>193</v>
      </c>
    </row>
    <row r="8" spans="1:8" x14ac:dyDescent="0.25">
      <c r="C8" t="s">
        <v>469</v>
      </c>
    </row>
    <row r="9" spans="1:8" x14ac:dyDescent="0.25">
      <c r="C9" t="s">
        <v>432</v>
      </c>
    </row>
    <row r="10" spans="1:8" x14ac:dyDescent="0.25">
      <c r="B10" t="s">
        <v>203</v>
      </c>
      <c r="C10" t="s">
        <v>199</v>
      </c>
    </row>
    <row r="11" spans="1:8" x14ac:dyDescent="0.25">
      <c r="B11" t="s">
        <v>204</v>
      </c>
      <c r="C11" t="s">
        <v>194</v>
      </c>
    </row>
    <row r="12" spans="1:8" x14ac:dyDescent="0.25">
      <c r="B12" t="s">
        <v>205</v>
      </c>
      <c r="C12" t="s">
        <v>195</v>
      </c>
    </row>
    <row r="13" spans="1:8" x14ac:dyDescent="0.25">
      <c r="B13" t="s">
        <v>206</v>
      </c>
      <c r="C13" t="s">
        <v>207</v>
      </c>
    </row>
    <row r="14" spans="1:8" x14ac:dyDescent="0.25">
      <c r="B14" t="s">
        <v>208</v>
      </c>
      <c r="C14" t="s">
        <v>197</v>
      </c>
    </row>
    <row r="15" spans="1:8" x14ac:dyDescent="0.25">
      <c r="B15" t="s">
        <v>470</v>
      </c>
      <c r="C15" t="s">
        <v>467</v>
      </c>
    </row>
    <row r="16" spans="1:8" x14ac:dyDescent="0.25">
      <c r="C16" t="s">
        <v>468</v>
      </c>
    </row>
    <row r="17" spans="1:5" x14ac:dyDescent="0.25">
      <c r="B17" t="s">
        <v>476</v>
      </c>
      <c r="C17" t="s">
        <v>478</v>
      </c>
    </row>
    <row r="18" spans="1:5" x14ac:dyDescent="0.25">
      <c r="C18" t="s">
        <v>479</v>
      </c>
    </row>
    <row r="19" spans="1:5" x14ac:dyDescent="0.25">
      <c r="C19" t="s">
        <v>477</v>
      </c>
    </row>
    <row r="20" spans="1:5" x14ac:dyDescent="0.25">
      <c r="B20" t="s">
        <v>480</v>
      </c>
      <c r="C20" t="s">
        <v>481</v>
      </c>
    </row>
    <row r="22" spans="1:5" x14ac:dyDescent="0.25">
      <c r="A22" s="23" t="s">
        <v>305</v>
      </c>
    </row>
    <row r="23" spans="1:5" x14ac:dyDescent="0.25">
      <c r="A23" s="23" t="s">
        <v>304</v>
      </c>
    </row>
    <row r="24" spans="1:5" x14ac:dyDescent="0.25">
      <c r="B24" s="39" t="s">
        <v>306</v>
      </c>
      <c r="C24" t="s">
        <v>510</v>
      </c>
    </row>
    <row r="25" spans="1:5" x14ac:dyDescent="0.25">
      <c r="B25" t="s">
        <v>509</v>
      </c>
      <c r="C25" t="s">
        <v>511</v>
      </c>
    </row>
    <row r="26" spans="1:5" x14ac:dyDescent="0.25">
      <c r="B26" s="39" t="s">
        <v>307</v>
      </c>
      <c r="C26" t="s">
        <v>1038</v>
      </c>
    </row>
    <row r="27" spans="1:5" x14ac:dyDescent="0.25">
      <c r="B27" s="39" t="s">
        <v>308</v>
      </c>
      <c r="C27" t="s">
        <v>309</v>
      </c>
      <c r="D27" t="s">
        <v>577</v>
      </c>
    </row>
    <row r="28" spans="1:5" x14ac:dyDescent="0.25">
      <c r="D28" t="s">
        <v>578</v>
      </c>
    </row>
    <row r="29" spans="1:5" x14ac:dyDescent="0.25">
      <c r="B29" s="39" t="s">
        <v>527</v>
      </c>
      <c r="C29" t="s">
        <v>538</v>
      </c>
      <c r="D29" t="s">
        <v>533</v>
      </c>
    </row>
    <row r="30" spans="1:5" x14ac:dyDescent="0.25">
      <c r="D30" t="s">
        <v>1146</v>
      </c>
    </row>
    <row r="31" spans="1:5" x14ac:dyDescent="0.25">
      <c r="E31" t="s">
        <v>618</v>
      </c>
    </row>
    <row r="32" spans="1:5" x14ac:dyDescent="0.25">
      <c r="D32" t="s">
        <v>532</v>
      </c>
    </row>
    <row r="33" spans="2:6" x14ac:dyDescent="0.25">
      <c r="E33" t="s">
        <v>618</v>
      </c>
    </row>
    <row r="35" spans="2:6" x14ac:dyDescent="0.25">
      <c r="C35" t="s">
        <v>572</v>
      </c>
      <c r="D35" t="s">
        <v>536</v>
      </c>
      <c r="E35" s="38">
        <v>100</v>
      </c>
      <c r="F35" t="s">
        <v>573</v>
      </c>
    </row>
    <row r="36" spans="2:6" x14ac:dyDescent="0.25">
      <c r="D36" t="s">
        <v>537</v>
      </c>
      <c r="E36" s="38">
        <v>200</v>
      </c>
      <c r="F36" t="s">
        <v>574</v>
      </c>
    </row>
    <row r="37" spans="2:6" x14ac:dyDescent="0.25">
      <c r="D37" t="s">
        <v>534</v>
      </c>
      <c r="E37" s="38">
        <v>300</v>
      </c>
      <c r="F37" t="s">
        <v>575</v>
      </c>
    </row>
    <row r="38" spans="2:6" x14ac:dyDescent="0.25">
      <c r="D38" t="s">
        <v>535</v>
      </c>
      <c r="E38" s="38">
        <v>400</v>
      </c>
      <c r="F38" t="s">
        <v>576</v>
      </c>
    </row>
    <row r="39" spans="2:6" x14ac:dyDescent="0.25">
      <c r="C39" t="s">
        <v>540</v>
      </c>
      <c r="D39" t="s">
        <v>539</v>
      </c>
    </row>
    <row r="40" spans="2:6" x14ac:dyDescent="0.25">
      <c r="C40" t="s">
        <v>542</v>
      </c>
      <c r="D40" t="s">
        <v>541</v>
      </c>
    </row>
    <row r="41" spans="2:6" x14ac:dyDescent="0.25">
      <c r="B41" t="s">
        <v>310</v>
      </c>
      <c r="C41" t="s">
        <v>313</v>
      </c>
    </row>
    <row r="42" spans="2:6" x14ac:dyDescent="0.25">
      <c r="B42" t="s">
        <v>311</v>
      </c>
      <c r="C42" t="s">
        <v>314</v>
      </c>
    </row>
    <row r="43" spans="2:6" x14ac:dyDescent="0.25">
      <c r="B43" t="s">
        <v>312</v>
      </c>
      <c r="C43" t="s">
        <v>315</v>
      </c>
    </row>
    <row r="44" spans="2:6" x14ac:dyDescent="0.25">
      <c r="B44" t="s">
        <v>320</v>
      </c>
      <c r="C44" t="s">
        <v>318</v>
      </c>
    </row>
    <row r="45" spans="2:6" x14ac:dyDescent="0.25">
      <c r="B45" t="s">
        <v>317</v>
      </c>
      <c r="C45" t="s">
        <v>475</v>
      </c>
    </row>
    <row r="46" spans="2:6" x14ac:dyDescent="0.25">
      <c r="B46" t="s">
        <v>355</v>
      </c>
      <c r="C46" t="s">
        <v>356</v>
      </c>
    </row>
    <row r="47" spans="2:6" x14ac:dyDescent="0.25">
      <c r="B47" t="s">
        <v>734</v>
      </c>
      <c r="C47" t="s">
        <v>735</v>
      </c>
    </row>
    <row r="48" spans="2:6" x14ac:dyDescent="0.25">
      <c r="B48" t="s">
        <v>1163</v>
      </c>
      <c r="C48" s="22" t="s">
        <v>751</v>
      </c>
    </row>
    <row r="49" spans="1:6" x14ac:dyDescent="0.25">
      <c r="C49" t="s">
        <v>752</v>
      </c>
      <c r="F49" t="s">
        <v>764</v>
      </c>
    </row>
    <row r="50" spans="1:6" x14ac:dyDescent="0.25">
      <c r="C50" t="s">
        <v>753</v>
      </c>
      <c r="F50" t="s">
        <v>757</v>
      </c>
    </row>
    <row r="51" spans="1:6" x14ac:dyDescent="0.25">
      <c r="C51" t="s">
        <v>754</v>
      </c>
      <c r="F51" t="s">
        <v>758</v>
      </c>
    </row>
    <row r="52" spans="1:6" x14ac:dyDescent="0.25">
      <c r="C52" t="s">
        <v>755</v>
      </c>
      <c r="F52" t="s">
        <v>749</v>
      </c>
    </row>
    <row r="53" spans="1:6" x14ac:dyDescent="0.25">
      <c r="C53" t="s">
        <v>756</v>
      </c>
      <c r="F53" t="s">
        <v>750</v>
      </c>
    </row>
    <row r="54" spans="1:6" x14ac:dyDescent="0.25">
      <c r="A54" s="23" t="s">
        <v>762</v>
      </c>
    </row>
    <row r="55" spans="1:6" x14ac:dyDescent="0.25">
      <c r="B55" t="s">
        <v>745</v>
      </c>
      <c r="C55" t="s">
        <v>598</v>
      </c>
    </row>
    <row r="56" spans="1:6" x14ac:dyDescent="0.25">
      <c r="A56" s="23" t="s">
        <v>763</v>
      </c>
    </row>
    <row r="57" spans="1:6" x14ac:dyDescent="0.25">
      <c r="B57" t="s">
        <v>316</v>
      </c>
      <c r="C57" t="s">
        <v>321</v>
      </c>
    </row>
    <row r="58" spans="1:6" x14ac:dyDescent="0.25">
      <c r="B58" t="s">
        <v>319</v>
      </c>
      <c r="C58" t="s">
        <v>322</v>
      </c>
    </row>
    <row r="59" spans="1:6" x14ac:dyDescent="0.25">
      <c r="B59" t="s">
        <v>747</v>
      </c>
      <c r="C59" t="s">
        <v>748</v>
      </c>
    </row>
    <row r="60" spans="1:6" x14ac:dyDescent="0.25">
      <c r="A60" s="23" t="s">
        <v>1133</v>
      </c>
    </row>
    <row r="61" spans="1:6" x14ac:dyDescent="0.25">
      <c r="A61" s="23"/>
      <c r="B61" t="s">
        <v>1141</v>
      </c>
      <c r="C61" t="s">
        <v>1142</v>
      </c>
    </row>
    <row r="62" spans="1:6" x14ac:dyDescent="0.25">
      <c r="A62" s="23"/>
      <c r="B62" t="s">
        <v>1134</v>
      </c>
      <c r="C62" t="s">
        <v>1135</v>
      </c>
    </row>
    <row r="63" spans="1:6" x14ac:dyDescent="0.25">
      <c r="A63" s="23"/>
      <c r="B63" t="s">
        <v>1136</v>
      </c>
      <c r="C63" t="s">
        <v>1135</v>
      </c>
    </row>
    <row r="64" spans="1:6" x14ac:dyDescent="0.25">
      <c r="A64" s="23"/>
      <c r="B64" t="s">
        <v>1144</v>
      </c>
      <c r="C64" t="s">
        <v>1145</v>
      </c>
    </row>
    <row r="65" spans="1:3" x14ac:dyDescent="0.25">
      <c r="A65" s="23"/>
      <c r="B65" t="s">
        <v>1137</v>
      </c>
      <c r="C65" t="s">
        <v>1138</v>
      </c>
    </row>
    <row r="66" spans="1:3" x14ac:dyDescent="0.25">
      <c r="A66" s="23"/>
      <c r="B66" t="s">
        <v>1139</v>
      </c>
      <c r="C66" t="s">
        <v>1140</v>
      </c>
    </row>
    <row r="67" spans="1:3" x14ac:dyDescent="0.25">
      <c r="A67" s="23"/>
      <c r="C67" t="s">
        <v>1143</v>
      </c>
    </row>
    <row r="68" spans="1:3" x14ac:dyDescent="0.25">
      <c r="B68" t="s">
        <v>1129</v>
      </c>
      <c r="C68" t="s">
        <v>1131</v>
      </c>
    </row>
    <row r="69" spans="1:3" x14ac:dyDescent="0.25">
      <c r="B69" t="s">
        <v>1130</v>
      </c>
      <c r="C69" t="s">
        <v>1132</v>
      </c>
    </row>
    <row r="70" spans="1:3" x14ac:dyDescent="0.25">
      <c r="A70" s="23" t="s">
        <v>1181</v>
      </c>
    </row>
    <row r="71" spans="1:3" x14ac:dyDescent="0.25">
      <c r="A71" s="23"/>
      <c r="B71" t="s">
        <v>1183</v>
      </c>
      <c r="C71" t="s">
        <v>1182</v>
      </c>
    </row>
    <row r="72" spans="1:3" x14ac:dyDescent="0.25">
      <c r="A72" s="23"/>
      <c r="B72" t="s">
        <v>1184</v>
      </c>
    </row>
    <row r="73" spans="1:3" x14ac:dyDescent="0.25">
      <c r="A73" s="23"/>
      <c r="B73" t="s">
        <v>1185</v>
      </c>
    </row>
    <row r="74" spans="1:3" x14ac:dyDescent="0.25">
      <c r="A74" s="23"/>
      <c r="B74" t="s">
        <v>1186</v>
      </c>
      <c r="C74" t="s">
        <v>1192</v>
      </c>
    </row>
    <row r="75" spans="1:3" x14ac:dyDescent="0.25">
      <c r="A75" s="23"/>
      <c r="B75" t="s">
        <v>1188</v>
      </c>
    </row>
    <row r="76" spans="1:3" x14ac:dyDescent="0.25">
      <c r="A76" s="23"/>
      <c r="B76" t="s">
        <v>1187</v>
      </c>
    </row>
    <row r="77" spans="1:3" x14ac:dyDescent="0.25">
      <c r="A77" s="23"/>
      <c r="B77" t="s">
        <v>1189</v>
      </c>
      <c r="C77" t="s">
        <v>1193</v>
      </c>
    </row>
    <row r="78" spans="1:3" x14ac:dyDescent="0.25">
      <c r="A78" s="23"/>
      <c r="B78" t="s">
        <v>1190</v>
      </c>
    </row>
    <row r="79" spans="1:3" x14ac:dyDescent="0.25">
      <c r="A79" s="23"/>
      <c r="B79" t="s">
        <v>1191</v>
      </c>
    </row>
    <row r="80" spans="1:3" x14ac:dyDescent="0.25">
      <c r="A80" s="23" t="s">
        <v>512</v>
      </c>
    </row>
    <row r="81" spans="1:6" x14ac:dyDescent="0.25">
      <c r="B81" t="s">
        <v>513</v>
      </c>
      <c r="C81" t="s">
        <v>516</v>
      </c>
    </row>
    <row r="82" spans="1:6" x14ac:dyDescent="0.25">
      <c r="B82" t="s">
        <v>514</v>
      </c>
      <c r="C82" t="s">
        <v>759</v>
      </c>
    </row>
    <row r="83" spans="1:6" x14ac:dyDescent="0.25">
      <c r="B83" t="s">
        <v>515</v>
      </c>
      <c r="C83" t="s">
        <v>760</v>
      </c>
    </row>
    <row r="84" spans="1:6" x14ac:dyDescent="0.25">
      <c r="B84" t="s">
        <v>746</v>
      </c>
      <c r="C84" t="s">
        <v>761</v>
      </c>
    </row>
    <row r="85" spans="1:6" x14ac:dyDescent="0.25">
      <c r="A85" s="23" t="s">
        <v>765</v>
      </c>
    </row>
    <row r="86" spans="1:6" x14ac:dyDescent="0.25">
      <c r="B86" t="s">
        <v>766</v>
      </c>
      <c r="C86" t="s">
        <v>767</v>
      </c>
      <c r="E86" t="s">
        <v>768</v>
      </c>
    </row>
    <row r="87" spans="1:6" x14ac:dyDescent="0.25">
      <c r="E87" t="s">
        <v>769</v>
      </c>
      <c r="F87" t="s">
        <v>770</v>
      </c>
    </row>
    <row r="88" spans="1:6" x14ac:dyDescent="0.25">
      <c r="E88" t="s">
        <v>771</v>
      </c>
      <c r="F88" t="s">
        <v>770</v>
      </c>
    </row>
    <row r="89" spans="1:6" x14ac:dyDescent="0.25">
      <c r="E89" t="s">
        <v>772</v>
      </c>
      <c r="F89" t="s">
        <v>773</v>
      </c>
    </row>
    <row r="90" spans="1:6" x14ac:dyDescent="0.25">
      <c r="E90" t="s">
        <v>774</v>
      </c>
      <c r="F90" t="s">
        <v>775</v>
      </c>
    </row>
    <row r="91" spans="1:6" x14ac:dyDescent="0.25">
      <c r="E91" t="s">
        <v>776</v>
      </c>
      <c r="F91">
        <v>0</v>
      </c>
    </row>
    <row r="92" spans="1:6" x14ac:dyDescent="0.25">
      <c r="E92" t="s">
        <v>777</v>
      </c>
      <c r="F92">
        <v>0</v>
      </c>
    </row>
    <row r="93" spans="1:6" x14ac:dyDescent="0.25">
      <c r="E93" t="s">
        <v>778</v>
      </c>
      <c r="F93">
        <v>0</v>
      </c>
    </row>
    <row r="94" spans="1:6" x14ac:dyDescent="0.25">
      <c r="E94" t="s">
        <v>779</v>
      </c>
      <c r="F94" t="s">
        <v>775</v>
      </c>
    </row>
    <row r="95" spans="1:6" x14ac:dyDescent="0.25">
      <c r="E95" t="s">
        <v>780</v>
      </c>
      <c r="F95" t="s">
        <v>781</v>
      </c>
    </row>
    <row r="96" spans="1:6" x14ac:dyDescent="0.25">
      <c r="E96" t="s">
        <v>782</v>
      </c>
      <c r="F96" t="s">
        <v>781</v>
      </c>
    </row>
    <row r="97" spans="2:3" x14ac:dyDescent="0.25">
      <c r="B97" t="s">
        <v>784</v>
      </c>
      <c r="C97" t="s">
        <v>783</v>
      </c>
    </row>
  </sheetData>
  <pageMargins left="0.7" right="0.7" top="0.78740157499999996" bottom="0.78740157499999996"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209"/>
  <sheetViews>
    <sheetView zoomScale="70" zoomScaleNormal="70" workbookViewId="0">
      <selection activeCell="O16" sqref="O16"/>
    </sheetView>
  </sheetViews>
  <sheetFormatPr baseColWidth="10" defaultColWidth="11.42578125" defaultRowHeight="15" x14ac:dyDescent="0.25"/>
  <cols>
    <col min="1" max="4" width="3.7109375" style="43" customWidth="1"/>
    <col min="5" max="5" width="8.5703125" style="43" customWidth="1"/>
    <col min="6" max="6" width="11.42578125" style="43"/>
    <col min="7" max="7" width="20.28515625" style="5" customWidth="1"/>
    <col min="8" max="8" width="1.85546875" style="43" customWidth="1"/>
    <col min="9" max="13" width="3.7109375" style="3" customWidth="1"/>
    <col min="14" max="14" width="7.5703125" style="3" customWidth="1"/>
    <col min="15" max="15" width="24.7109375" style="5" customWidth="1"/>
    <col min="16" max="16" width="20.28515625" style="5" customWidth="1"/>
    <col min="17" max="17" width="17.7109375" style="3" customWidth="1"/>
    <col min="18" max="18" width="21.28515625" style="3" customWidth="1"/>
    <col min="19" max="19" width="63.140625" style="6" customWidth="1"/>
    <col min="20" max="16384" width="11.42578125" style="3"/>
  </cols>
  <sheetData>
    <row r="1" spans="1:19" customFormat="1" ht="21" x14ac:dyDescent="0.35">
      <c r="A1" s="58" t="s">
        <v>1223</v>
      </c>
      <c r="B1" s="58"/>
      <c r="C1" s="58"/>
      <c r="D1" s="58"/>
      <c r="E1" s="58"/>
      <c r="F1" s="58"/>
      <c r="G1" s="58"/>
      <c r="H1" s="58"/>
      <c r="I1" s="39"/>
      <c r="J1" s="39"/>
      <c r="K1" s="39"/>
      <c r="L1" s="39"/>
      <c r="M1" s="39"/>
      <c r="N1" s="39"/>
      <c r="O1" s="39"/>
      <c r="P1" s="39"/>
    </row>
    <row r="2" spans="1:19" s="57" customFormat="1" x14ac:dyDescent="0.25">
      <c r="A2" s="9" t="s">
        <v>1115</v>
      </c>
      <c r="G2" s="5"/>
      <c r="O2" s="5"/>
      <c r="P2" s="5"/>
      <c r="S2" s="56"/>
    </row>
    <row r="3" spans="1:19" s="57" customFormat="1" x14ac:dyDescent="0.25">
      <c r="A3" s="9" t="s">
        <v>1116</v>
      </c>
      <c r="G3" s="5"/>
      <c r="O3" s="5"/>
      <c r="P3" s="5"/>
      <c r="S3" s="56"/>
    </row>
    <row r="4" spans="1:19" s="57" customFormat="1" x14ac:dyDescent="0.25">
      <c r="G4" s="5"/>
      <c r="O4" s="5"/>
      <c r="P4" s="5"/>
      <c r="S4" s="56"/>
    </row>
    <row r="5" spans="1:19" x14ac:dyDescent="0.25">
      <c r="A5" s="51"/>
      <c r="B5" s="51"/>
      <c r="C5" s="51"/>
      <c r="D5" s="51"/>
      <c r="E5" s="51"/>
      <c r="F5" s="51"/>
      <c r="G5" s="52"/>
      <c r="I5" s="46" t="s">
        <v>1114</v>
      </c>
      <c r="J5" s="46"/>
      <c r="K5" s="46"/>
      <c r="L5" s="46"/>
      <c r="M5" s="46"/>
      <c r="N5" s="46"/>
      <c r="O5" s="47"/>
      <c r="P5" s="47"/>
    </row>
    <row r="6" spans="1:19" ht="18.75" x14ac:dyDescent="0.25">
      <c r="A6" s="53" t="s">
        <v>366</v>
      </c>
      <c r="B6" s="51"/>
      <c r="C6" s="51"/>
      <c r="D6" s="51"/>
      <c r="E6" s="51"/>
      <c r="F6" s="51"/>
      <c r="G6" s="53"/>
      <c r="I6" s="46"/>
      <c r="J6" s="46"/>
      <c r="K6" s="46"/>
      <c r="L6" s="46"/>
      <c r="M6" s="46"/>
      <c r="N6" s="46"/>
      <c r="O6" s="48" t="s">
        <v>366</v>
      </c>
      <c r="P6" s="48"/>
      <c r="S6" s="10"/>
    </row>
    <row r="7" spans="1:19" x14ac:dyDescent="0.25">
      <c r="A7" s="53" t="s">
        <v>367</v>
      </c>
      <c r="B7" s="51"/>
      <c r="C7" s="51"/>
      <c r="D7" s="51"/>
      <c r="E7" s="51"/>
      <c r="F7" s="51"/>
      <c r="G7" s="54" t="s">
        <v>369</v>
      </c>
      <c r="I7" s="46"/>
      <c r="J7" s="46"/>
      <c r="K7" s="46"/>
      <c r="L7" s="46"/>
      <c r="M7" s="46"/>
      <c r="N7" s="46"/>
      <c r="O7" s="48" t="s">
        <v>367</v>
      </c>
      <c r="P7" s="49" t="s">
        <v>369</v>
      </c>
    </row>
    <row r="8" spans="1:19" x14ac:dyDescent="0.25">
      <c r="A8" s="52" t="s">
        <v>368</v>
      </c>
      <c r="B8" s="51"/>
      <c r="C8" s="51"/>
      <c r="D8" s="51"/>
      <c r="E8" s="51"/>
      <c r="F8" s="51"/>
      <c r="G8" s="55" t="s">
        <v>368</v>
      </c>
      <c r="I8" s="46"/>
      <c r="J8" s="46"/>
      <c r="K8" s="46"/>
      <c r="L8" s="46"/>
      <c r="M8" s="46"/>
      <c r="N8" s="46"/>
      <c r="O8" s="47" t="s">
        <v>368</v>
      </c>
      <c r="P8" s="50" t="s">
        <v>368</v>
      </c>
    </row>
    <row r="9" spans="1:19" x14ac:dyDescent="0.25">
      <c r="A9" s="52" t="s">
        <v>1065</v>
      </c>
      <c r="B9" s="51"/>
      <c r="C9" s="51"/>
      <c r="D9" s="51"/>
      <c r="E9" s="51"/>
      <c r="F9" s="51"/>
      <c r="G9" s="55" t="s">
        <v>82</v>
      </c>
      <c r="I9" s="46"/>
      <c r="J9" s="46"/>
      <c r="K9" s="46"/>
      <c r="L9" s="46"/>
      <c r="M9" s="46"/>
      <c r="N9" s="46"/>
      <c r="O9" s="47" t="s">
        <v>80</v>
      </c>
      <c r="P9" s="50" t="s">
        <v>82</v>
      </c>
    </row>
    <row r="10" spans="1:19" x14ac:dyDescent="0.25">
      <c r="A10" s="51" t="s">
        <v>1080</v>
      </c>
      <c r="B10" s="51"/>
      <c r="C10" s="51"/>
      <c r="D10" s="51"/>
      <c r="E10" s="51"/>
      <c r="F10" s="51"/>
      <c r="G10" s="55"/>
      <c r="I10" s="46"/>
      <c r="J10" s="46"/>
      <c r="K10" s="46"/>
      <c r="L10" s="46"/>
      <c r="M10" s="46"/>
      <c r="N10" s="46"/>
      <c r="O10" s="47"/>
      <c r="P10" s="50"/>
    </row>
    <row r="11" spans="1:19" x14ac:dyDescent="0.25">
      <c r="G11" s="12"/>
      <c r="J11" s="9"/>
      <c r="K11" s="9"/>
      <c r="L11" s="9"/>
      <c r="M11" s="9"/>
      <c r="N11" s="9"/>
      <c r="O11" s="26" t="s">
        <v>370</v>
      </c>
      <c r="P11" s="12"/>
    </row>
    <row r="12" spans="1:19" x14ac:dyDescent="0.25">
      <c r="A12" s="9" t="s">
        <v>184</v>
      </c>
      <c r="B12" s="11"/>
      <c r="C12" s="11"/>
      <c r="D12" s="11"/>
      <c r="E12" s="11"/>
      <c r="G12" s="12"/>
      <c r="I12" s="9" t="s">
        <v>184</v>
      </c>
      <c r="J12" s="11"/>
      <c r="K12" s="11"/>
      <c r="L12" s="11"/>
      <c r="M12" s="11"/>
      <c r="N12" s="11"/>
      <c r="O12" s="14"/>
      <c r="P12" s="12"/>
      <c r="S12" s="6" t="s">
        <v>101</v>
      </c>
    </row>
    <row r="13" spans="1:19" x14ac:dyDescent="0.25">
      <c r="A13" s="9"/>
      <c r="B13" s="11"/>
      <c r="D13" s="11"/>
      <c r="E13" s="11"/>
      <c r="G13" s="12"/>
      <c r="I13" s="9"/>
      <c r="J13" s="11" t="s">
        <v>280</v>
      </c>
      <c r="L13" s="11"/>
      <c r="M13" s="11"/>
      <c r="N13" s="11"/>
      <c r="O13" s="14"/>
      <c r="P13" s="12"/>
    </row>
    <row r="14" spans="1:19" x14ac:dyDescent="0.25">
      <c r="A14" s="9"/>
      <c r="B14" s="11"/>
      <c r="D14" s="11"/>
      <c r="E14" s="11"/>
      <c r="G14" s="12"/>
      <c r="I14" s="9"/>
      <c r="J14" s="11" t="s">
        <v>281</v>
      </c>
      <c r="L14" s="11"/>
      <c r="M14" s="11"/>
      <c r="N14" s="11"/>
      <c r="O14" s="14"/>
      <c r="P14" s="12"/>
    </row>
    <row r="15" spans="1:19" x14ac:dyDescent="0.25">
      <c r="A15" s="9"/>
      <c r="B15" s="11"/>
      <c r="D15" s="11"/>
      <c r="E15" s="11"/>
      <c r="G15" s="12"/>
      <c r="I15" s="9"/>
      <c r="J15" s="11" t="s">
        <v>282</v>
      </c>
      <c r="L15" s="11"/>
      <c r="M15" s="11"/>
      <c r="N15" s="11"/>
      <c r="O15" s="14"/>
      <c r="P15" s="12"/>
    </row>
    <row r="16" spans="1:19" x14ac:dyDescent="0.25">
      <c r="A16" s="9"/>
      <c r="B16" s="11"/>
      <c r="D16" s="11"/>
      <c r="E16" s="11"/>
      <c r="G16" s="12"/>
      <c r="I16" s="9"/>
      <c r="J16" s="11" t="s">
        <v>283</v>
      </c>
      <c r="L16" s="11"/>
      <c r="M16" s="11"/>
      <c r="N16" s="11"/>
      <c r="O16" s="14"/>
      <c r="P16" s="12"/>
    </row>
    <row r="17" spans="1:19" x14ac:dyDescent="0.25">
      <c r="A17" s="9"/>
      <c r="B17" s="11"/>
      <c r="D17" s="11"/>
      <c r="E17" s="11"/>
      <c r="G17" s="12"/>
      <c r="I17" s="9"/>
      <c r="J17" s="11" t="s">
        <v>87</v>
      </c>
      <c r="L17" s="11"/>
      <c r="M17" s="11"/>
      <c r="N17" s="11"/>
      <c r="O17" s="14"/>
      <c r="P17" s="12"/>
      <c r="S17" s="6" t="s">
        <v>1160</v>
      </c>
    </row>
    <row r="18" spans="1:19" x14ac:dyDescent="0.25">
      <c r="A18" s="9"/>
      <c r="B18" s="11"/>
      <c r="D18" s="11"/>
      <c r="E18" s="11"/>
      <c r="G18" s="12"/>
      <c r="I18" s="9"/>
      <c r="J18" s="11" t="s">
        <v>88</v>
      </c>
      <c r="L18" s="11"/>
      <c r="M18" s="11"/>
      <c r="N18" s="11"/>
      <c r="O18" s="14"/>
      <c r="P18" s="12"/>
    </row>
    <row r="19" spans="1:19" x14ac:dyDescent="0.25">
      <c r="A19" s="9"/>
      <c r="B19" s="11"/>
      <c r="D19" s="11"/>
      <c r="E19" s="11"/>
      <c r="G19" s="12"/>
      <c r="I19" s="9"/>
      <c r="J19" s="11" t="s">
        <v>89</v>
      </c>
      <c r="L19" s="11"/>
      <c r="M19" s="11"/>
      <c r="N19" s="11"/>
      <c r="O19" s="14"/>
      <c r="P19" s="12"/>
    </row>
    <row r="20" spans="1:19" x14ac:dyDescent="0.25">
      <c r="A20" s="9"/>
      <c r="B20" s="11"/>
      <c r="D20" s="11"/>
      <c r="E20" s="11"/>
      <c r="G20" s="12"/>
      <c r="I20" s="9"/>
      <c r="J20" s="11" t="s">
        <v>90</v>
      </c>
      <c r="L20" s="11"/>
      <c r="M20" s="11"/>
      <c r="N20" s="11"/>
      <c r="O20" s="14"/>
      <c r="P20" s="12"/>
    </row>
    <row r="21" spans="1:19" x14ac:dyDescent="0.25">
      <c r="A21" s="9"/>
      <c r="B21" s="11"/>
      <c r="D21" s="11"/>
      <c r="E21" s="11"/>
      <c r="G21" s="12"/>
      <c r="I21" s="9"/>
      <c r="J21" s="11" t="s">
        <v>123</v>
      </c>
      <c r="L21" s="11"/>
      <c r="M21" s="11"/>
      <c r="N21" s="11"/>
      <c r="O21" s="14"/>
      <c r="P21" s="12"/>
    </row>
    <row r="22" spans="1:19" x14ac:dyDescent="0.25">
      <c r="A22" s="9"/>
      <c r="B22" s="11"/>
      <c r="D22" s="11"/>
      <c r="E22" s="11"/>
      <c r="G22" s="12"/>
      <c r="I22" s="9"/>
      <c r="J22" s="11" t="s">
        <v>124</v>
      </c>
      <c r="L22" s="11"/>
      <c r="M22" s="11"/>
      <c r="N22" s="11"/>
      <c r="O22" s="14"/>
      <c r="P22" s="12"/>
    </row>
    <row r="23" spans="1:19" x14ac:dyDescent="0.25">
      <c r="A23" s="9"/>
      <c r="B23" s="11"/>
      <c r="D23" s="11"/>
      <c r="E23" s="11"/>
      <c r="G23" s="12"/>
      <c r="I23" s="9"/>
      <c r="J23" s="11" t="s">
        <v>92</v>
      </c>
      <c r="L23" s="11"/>
      <c r="M23" s="11"/>
      <c r="N23" s="11"/>
      <c r="O23" s="14"/>
      <c r="P23" s="12"/>
    </row>
    <row r="24" spans="1:19" x14ac:dyDescent="0.25">
      <c r="A24" s="9"/>
      <c r="B24" s="11"/>
      <c r="D24" s="11"/>
      <c r="E24" s="11"/>
      <c r="G24" s="12"/>
      <c r="I24" s="9"/>
      <c r="J24" s="11" t="s">
        <v>93</v>
      </c>
      <c r="L24" s="11"/>
      <c r="M24" s="11"/>
      <c r="N24" s="11"/>
      <c r="O24" s="14"/>
      <c r="P24" s="12"/>
    </row>
    <row r="25" spans="1:19" x14ac:dyDescent="0.25">
      <c r="A25" s="9"/>
      <c r="B25" s="11"/>
      <c r="D25" s="11"/>
      <c r="E25" s="11"/>
      <c r="G25" s="12"/>
      <c r="I25" s="9"/>
      <c r="J25" s="11" t="s">
        <v>94</v>
      </c>
      <c r="L25" s="11"/>
      <c r="M25" s="11"/>
      <c r="N25" s="11"/>
      <c r="O25" s="14"/>
      <c r="P25" s="12"/>
    </row>
    <row r="26" spans="1:19" x14ac:dyDescent="0.25">
      <c r="A26" s="9"/>
      <c r="B26" s="11"/>
      <c r="D26" s="11"/>
      <c r="E26" s="11"/>
      <c r="G26" s="12"/>
      <c r="I26" s="9"/>
      <c r="J26" s="11" t="s">
        <v>95</v>
      </c>
      <c r="L26" s="11"/>
      <c r="M26" s="11"/>
      <c r="N26" s="11"/>
      <c r="O26" s="14"/>
      <c r="P26" s="12"/>
    </row>
    <row r="27" spans="1:19" s="57" customFormat="1" x14ac:dyDescent="0.25">
      <c r="A27" s="9"/>
      <c r="B27" s="11"/>
      <c r="D27" s="11"/>
      <c r="E27" s="11"/>
      <c r="G27" s="12"/>
      <c r="I27" s="9"/>
      <c r="J27" s="11"/>
      <c r="L27" s="11"/>
      <c r="M27" s="11"/>
      <c r="N27" s="11"/>
      <c r="O27" s="14"/>
      <c r="P27" s="12"/>
      <c r="S27" s="56"/>
    </row>
    <row r="28" spans="1:19" x14ac:dyDescent="0.25">
      <c r="A28" s="9"/>
      <c r="B28" s="11"/>
      <c r="D28" s="11"/>
      <c r="E28" s="11"/>
      <c r="G28" s="12"/>
      <c r="I28" s="9"/>
      <c r="J28" s="11" t="s">
        <v>284</v>
      </c>
      <c r="L28" s="11"/>
      <c r="M28" s="11"/>
      <c r="N28" s="11"/>
      <c r="O28" s="14"/>
      <c r="P28" s="12"/>
      <c r="S28" s="6" t="s">
        <v>1153</v>
      </c>
    </row>
    <row r="29" spans="1:19" x14ac:dyDescent="0.25">
      <c r="A29" s="9"/>
      <c r="B29" s="11"/>
      <c r="D29" s="11"/>
      <c r="E29" s="11"/>
      <c r="G29" s="12"/>
      <c r="I29" s="9"/>
      <c r="J29" s="11" t="s">
        <v>285</v>
      </c>
      <c r="L29" s="11"/>
      <c r="M29" s="11"/>
      <c r="N29" s="11"/>
      <c r="O29" s="14"/>
      <c r="P29" s="12"/>
    </row>
    <row r="30" spans="1:19" x14ac:dyDescent="0.25">
      <c r="A30" s="9"/>
      <c r="B30" s="11"/>
      <c r="D30" s="11"/>
      <c r="E30" s="11"/>
      <c r="G30" s="12"/>
      <c r="I30" s="9"/>
      <c r="J30" s="11" t="s">
        <v>286</v>
      </c>
      <c r="L30" s="11"/>
      <c r="M30" s="11"/>
      <c r="N30" s="11"/>
      <c r="O30" s="14"/>
      <c r="P30" s="12"/>
      <c r="S30" s="3"/>
    </row>
    <row r="31" spans="1:19" s="57" customFormat="1" x14ac:dyDescent="0.25">
      <c r="A31" s="9"/>
      <c r="B31" s="11"/>
      <c r="D31" s="11"/>
      <c r="E31" s="11"/>
      <c r="G31" s="12"/>
      <c r="I31" s="9"/>
      <c r="J31" s="11"/>
      <c r="L31" s="11"/>
      <c r="M31" s="11"/>
      <c r="N31" s="11"/>
      <c r="O31" s="14"/>
      <c r="P31" s="12"/>
      <c r="S31" s="6" t="s">
        <v>1154</v>
      </c>
    </row>
    <row r="32" spans="1:19" s="57" customFormat="1" x14ac:dyDescent="0.25">
      <c r="A32" s="9"/>
      <c r="B32" s="11"/>
      <c r="D32" s="11"/>
      <c r="E32" s="11"/>
      <c r="G32" s="12"/>
      <c r="I32" s="9"/>
      <c r="J32" s="11"/>
      <c r="L32" s="11"/>
      <c r="M32" s="11"/>
      <c r="N32" s="11"/>
      <c r="O32" s="14"/>
      <c r="P32" s="12"/>
      <c r="S32" s="56"/>
    </row>
    <row r="33" spans="1:19" x14ac:dyDescent="0.25">
      <c r="A33" s="9"/>
      <c r="B33" s="11"/>
      <c r="D33" s="11"/>
      <c r="E33" s="11"/>
      <c r="G33" s="12"/>
      <c r="I33" s="9"/>
      <c r="J33" s="11" t="s">
        <v>287</v>
      </c>
      <c r="L33" s="11"/>
      <c r="M33" s="11"/>
      <c r="N33" s="11"/>
      <c r="O33" s="14"/>
      <c r="P33" s="12"/>
      <c r="S33" s="3"/>
    </row>
    <row r="34" spans="1:19" x14ac:dyDescent="0.25">
      <c r="A34" s="9"/>
      <c r="B34" s="11"/>
      <c r="D34" s="11"/>
      <c r="E34" s="11"/>
      <c r="G34" s="12"/>
      <c r="I34" s="9"/>
      <c r="J34" s="11" t="s">
        <v>96</v>
      </c>
      <c r="L34" s="11"/>
      <c r="M34" s="11"/>
      <c r="N34" s="11"/>
      <c r="O34" s="14"/>
      <c r="P34" s="12"/>
      <c r="S34" s="6" t="s">
        <v>1155</v>
      </c>
    </row>
    <row r="35" spans="1:19" x14ac:dyDescent="0.25">
      <c r="A35" s="9"/>
      <c r="B35" s="11"/>
      <c r="D35" s="11"/>
      <c r="E35" s="11"/>
      <c r="G35" s="12"/>
      <c r="I35" s="9"/>
      <c r="J35" s="11" t="s">
        <v>97</v>
      </c>
      <c r="L35" s="11"/>
      <c r="M35" s="11"/>
      <c r="N35" s="11"/>
      <c r="O35" s="14"/>
      <c r="P35" s="12"/>
    </row>
    <row r="36" spans="1:19" x14ac:dyDescent="0.25">
      <c r="A36" s="9"/>
      <c r="B36" s="11"/>
      <c r="D36" s="11"/>
      <c r="E36" s="11"/>
      <c r="G36" s="12"/>
      <c r="I36" s="9"/>
      <c r="J36" s="11" t="s">
        <v>98</v>
      </c>
      <c r="L36" s="11"/>
      <c r="M36" s="11"/>
      <c r="N36" s="11"/>
      <c r="O36" s="14"/>
      <c r="P36" s="12"/>
      <c r="S36" s="3"/>
    </row>
    <row r="37" spans="1:19" s="57" customFormat="1" x14ac:dyDescent="0.25">
      <c r="A37" s="9"/>
      <c r="B37" s="11"/>
      <c r="D37" s="11"/>
      <c r="E37" s="11"/>
      <c r="G37" s="12"/>
      <c r="I37" s="9"/>
      <c r="J37" s="11"/>
      <c r="L37" s="11"/>
      <c r="M37" s="11"/>
      <c r="N37" s="11"/>
      <c r="O37" s="14"/>
      <c r="P37" s="12"/>
      <c r="S37" s="56"/>
    </row>
    <row r="38" spans="1:19" s="57" customFormat="1" x14ac:dyDescent="0.25">
      <c r="A38" s="9"/>
      <c r="B38" s="11"/>
      <c r="D38" s="11"/>
      <c r="E38" s="11"/>
      <c r="G38" s="12"/>
      <c r="I38" s="9"/>
      <c r="J38" s="11"/>
      <c r="L38" s="11"/>
      <c r="M38" s="11"/>
      <c r="N38" s="11"/>
      <c r="O38" s="14"/>
      <c r="P38" s="12"/>
      <c r="S38" s="56"/>
    </row>
    <row r="39" spans="1:19" s="57" customFormat="1" x14ac:dyDescent="0.25">
      <c r="A39" s="9"/>
      <c r="B39" s="11" t="s">
        <v>1165</v>
      </c>
      <c r="D39" s="11"/>
      <c r="E39" s="11"/>
      <c r="G39" s="12"/>
      <c r="I39" s="9"/>
      <c r="J39" s="11"/>
      <c r="L39" s="11"/>
      <c r="M39" s="11"/>
      <c r="N39" s="11"/>
      <c r="O39" s="14"/>
      <c r="P39" s="12"/>
      <c r="S39" s="56"/>
    </row>
    <row r="40" spans="1:19" s="57" customFormat="1" x14ac:dyDescent="0.25">
      <c r="A40" s="9"/>
      <c r="B40" s="11"/>
      <c r="C40" s="11" t="s">
        <v>1170</v>
      </c>
      <c r="D40" s="11"/>
      <c r="E40" s="11"/>
      <c r="G40" s="12"/>
      <c r="I40" s="9"/>
      <c r="J40" s="11"/>
      <c r="L40" s="11"/>
      <c r="M40" s="11"/>
      <c r="N40" s="11"/>
      <c r="O40" s="14"/>
      <c r="P40" s="12"/>
      <c r="S40" s="56"/>
    </row>
    <row r="41" spans="1:19" s="57" customFormat="1" x14ac:dyDescent="0.25">
      <c r="A41" s="9"/>
      <c r="B41" s="11"/>
      <c r="C41" s="11" t="s">
        <v>257</v>
      </c>
      <c r="D41" s="11"/>
      <c r="E41" s="11"/>
      <c r="G41" s="12"/>
      <c r="I41" s="9"/>
      <c r="J41" s="11"/>
      <c r="L41" s="11"/>
      <c r="M41" s="11"/>
      <c r="N41" s="11"/>
      <c r="O41" s="14"/>
      <c r="P41" s="12"/>
      <c r="S41" s="56"/>
    </row>
    <row r="42" spans="1:19" s="57" customFormat="1" x14ac:dyDescent="0.25">
      <c r="A42" s="9"/>
      <c r="B42" s="11"/>
      <c r="C42" s="11" t="s">
        <v>1169</v>
      </c>
      <c r="D42" s="11"/>
      <c r="E42" s="11"/>
      <c r="G42" s="12"/>
      <c r="I42" s="9"/>
      <c r="J42" s="11"/>
      <c r="L42" s="11"/>
      <c r="M42" s="11"/>
      <c r="N42" s="11"/>
      <c r="O42" s="14"/>
      <c r="P42" s="12"/>
      <c r="S42" s="56" t="s">
        <v>1174</v>
      </c>
    </row>
    <row r="43" spans="1:19" s="57" customFormat="1" x14ac:dyDescent="0.25">
      <c r="A43" s="9"/>
      <c r="B43" s="11"/>
      <c r="C43" s="11" t="s">
        <v>1166</v>
      </c>
      <c r="D43" s="11"/>
      <c r="E43" s="11"/>
      <c r="G43" s="12"/>
      <c r="I43" s="9"/>
      <c r="J43" s="11"/>
      <c r="L43" s="11"/>
      <c r="M43" s="11"/>
      <c r="N43" s="11"/>
      <c r="O43" s="14"/>
      <c r="P43" s="12"/>
      <c r="S43" s="56"/>
    </row>
    <row r="44" spans="1:19" s="57" customFormat="1" x14ac:dyDescent="0.25">
      <c r="A44" s="9"/>
      <c r="B44" s="11"/>
      <c r="C44" s="11"/>
      <c r="D44" s="11" t="s">
        <v>1167</v>
      </c>
      <c r="E44" s="11"/>
      <c r="G44" s="12"/>
      <c r="I44" s="9"/>
      <c r="J44" s="11"/>
      <c r="L44" s="11"/>
      <c r="M44" s="11"/>
      <c r="N44" s="11"/>
      <c r="O44" s="14"/>
      <c r="P44" s="12"/>
      <c r="S44" s="56" t="s">
        <v>1161</v>
      </c>
    </row>
    <row r="45" spans="1:19" s="57" customFormat="1" ht="45" x14ac:dyDescent="0.25">
      <c r="A45" s="9"/>
      <c r="B45" s="11"/>
      <c r="C45" s="11"/>
      <c r="D45" s="11" t="s">
        <v>1168</v>
      </c>
      <c r="E45" s="11"/>
      <c r="G45" s="12"/>
      <c r="I45" s="9"/>
      <c r="J45" s="11"/>
      <c r="L45" s="11"/>
      <c r="M45" s="11"/>
      <c r="N45" s="11"/>
      <c r="O45" s="14"/>
      <c r="P45" s="12"/>
      <c r="S45" s="56" t="s">
        <v>1164</v>
      </c>
    </row>
    <row r="46" spans="1:19" s="57" customFormat="1" x14ac:dyDescent="0.25">
      <c r="A46" s="9"/>
      <c r="B46" s="11" t="s">
        <v>1158</v>
      </c>
      <c r="D46" s="11"/>
      <c r="E46" s="11"/>
      <c r="G46" s="12"/>
      <c r="I46" s="9"/>
      <c r="J46" s="11"/>
      <c r="L46" s="11"/>
      <c r="M46" s="11"/>
      <c r="N46" s="11"/>
      <c r="O46" s="14"/>
      <c r="P46" s="12"/>
      <c r="S46" s="56" t="s">
        <v>1162</v>
      </c>
    </row>
    <row r="47" spans="1:19" s="57" customFormat="1" ht="45" x14ac:dyDescent="0.25">
      <c r="A47" s="9"/>
      <c r="B47" s="11" t="s">
        <v>1171</v>
      </c>
      <c r="D47" s="11"/>
      <c r="E47" s="11"/>
      <c r="G47" s="12"/>
      <c r="I47" s="9"/>
      <c r="J47" s="11"/>
      <c r="L47" s="11"/>
      <c r="M47" s="11"/>
      <c r="N47" s="11"/>
      <c r="O47" s="14"/>
      <c r="P47" s="12"/>
      <c r="S47" s="56" t="s">
        <v>1172</v>
      </c>
    </row>
    <row r="48" spans="1:19" s="57" customFormat="1" x14ac:dyDescent="0.25">
      <c r="A48" s="9"/>
      <c r="B48" s="11"/>
      <c r="C48" s="11" t="s">
        <v>1159</v>
      </c>
      <c r="D48" s="11"/>
      <c r="E48" s="11"/>
      <c r="G48" s="12"/>
      <c r="I48" s="9"/>
      <c r="J48" s="11"/>
      <c r="L48" s="11"/>
      <c r="M48" s="11"/>
      <c r="N48" s="11"/>
      <c r="O48" s="14"/>
      <c r="P48" s="12"/>
      <c r="S48" s="56" t="s">
        <v>1173</v>
      </c>
    </row>
    <row r="49" spans="1:19" s="57" customFormat="1" x14ac:dyDescent="0.25">
      <c r="A49" s="9"/>
      <c r="B49" s="11"/>
      <c r="C49" s="11" t="s">
        <v>87</v>
      </c>
      <c r="D49" s="11"/>
      <c r="E49" s="11"/>
      <c r="G49" s="12"/>
      <c r="I49" s="9"/>
      <c r="J49" s="11"/>
      <c r="L49" s="11"/>
      <c r="M49" s="11"/>
      <c r="N49" s="11"/>
      <c r="O49" s="14"/>
      <c r="P49" s="12"/>
      <c r="S49" s="56"/>
    </row>
    <row r="50" spans="1:19" s="57" customFormat="1" x14ac:dyDescent="0.25">
      <c r="A50" s="9"/>
      <c r="B50" s="11"/>
      <c r="C50" s="11" t="s">
        <v>88</v>
      </c>
      <c r="D50" s="11"/>
      <c r="E50" s="11"/>
      <c r="G50" s="12"/>
      <c r="I50" s="9"/>
      <c r="J50" s="11"/>
      <c r="L50" s="11"/>
      <c r="M50" s="11"/>
      <c r="N50" s="11"/>
      <c r="O50" s="14"/>
      <c r="P50" s="12"/>
      <c r="S50" s="56"/>
    </row>
    <row r="51" spans="1:19" s="57" customFormat="1" x14ac:dyDescent="0.25">
      <c r="A51" s="9"/>
      <c r="B51" s="11"/>
      <c r="C51" s="11" t="s">
        <v>89</v>
      </c>
      <c r="D51" s="11"/>
      <c r="E51" s="11"/>
      <c r="G51" s="12"/>
      <c r="I51" s="9"/>
      <c r="J51" s="11"/>
      <c r="L51" s="11"/>
      <c r="M51" s="11"/>
      <c r="N51" s="11"/>
      <c r="O51" s="14"/>
      <c r="P51" s="12"/>
      <c r="S51" s="56"/>
    </row>
    <row r="52" spans="1:19" s="57" customFormat="1" x14ac:dyDescent="0.25">
      <c r="A52" s="9"/>
      <c r="B52" s="11"/>
      <c r="C52" s="11" t="s">
        <v>90</v>
      </c>
      <c r="D52" s="11"/>
      <c r="E52" s="11"/>
      <c r="G52" s="12"/>
      <c r="I52" s="9"/>
      <c r="J52" s="11"/>
      <c r="L52" s="11"/>
      <c r="M52" s="11"/>
      <c r="N52" s="11"/>
      <c r="O52" s="14"/>
      <c r="P52" s="12"/>
      <c r="S52" s="56"/>
    </row>
    <row r="53" spans="1:19" s="57" customFormat="1" x14ac:dyDescent="0.25">
      <c r="A53" s="9"/>
      <c r="B53" s="11"/>
      <c r="C53" s="11" t="s">
        <v>123</v>
      </c>
      <c r="D53" s="11"/>
      <c r="E53" s="11"/>
      <c r="G53" s="12"/>
      <c r="I53" s="9"/>
      <c r="J53" s="11"/>
      <c r="L53" s="11"/>
      <c r="M53" s="11"/>
      <c r="N53" s="11"/>
      <c r="O53" s="14"/>
      <c r="P53" s="12"/>
      <c r="S53" s="56"/>
    </row>
    <row r="54" spans="1:19" s="57" customFormat="1" x14ac:dyDescent="0.25">
      <c r="A54" s="9"/>
      <c r="B54" s="11"/>
      <c r="C54" s="11" t="s">
        <v>124</v>
      </c>
      <c r="D54" s="11"/>
      <c r="E54" s="11"/>
      <c r="G54" s="12"/>
      <c r="I54" s="9"/>
      <c r="J54" s="11"/>
      <c r="L54" s="11"/>
      <c r="M54" s="11"/>
      <c r="N54" s="11"/>
      <c r="O54" s="14"/>
      <c r="P54" s="12"/>
      <c r="S54" s="56"/>
    </row>
    <row r="55" spans="1:19" s="57" customFormat="1" x14ac:dyDescent="0.25">
      <c r="A55" s="9"/>
      <c r="B55" s="11"/>
      <c r="C55" s="11" t="s">
        <v>92</v>
      </c>
      <c r="D55" s="11"/>
      <c r="E55" s="11"/>
      <c r="G55" s="12"/>
      <c r="I55" s="9"/>
      <c r="J55" s="11"/>
      <c r="L55" s="11"/>
      <c r="M55" s="11"/>
      <c r="N55" s="11"/>
      <c r="O55" s="14"/>
      <c r="P55" s="12"/>
      <c r="S55" s="56"/>
    </row>
    <row r="56" spans="1:19" s="57" customFormat="1" x14ac:dyDescent="0.25">
      <c r="A56" s="9"/>
      <c r="B56" s="11"/>
      <c r="C56" s="11" t="s">
        <v>93</v>
      </c>
      <c r="D56" s="11"/>
      <c r="E56" s="11"/>
      <c r="G56" s="12"/>
      <c r="I56" s="9"/>
      <c r="J56" s="11"/>
      <c r="L56" s="11"/>
      <c r="M56" s="11"/>
      <c r="N56" s="11"/>
      <c r="O56" s="14"/>
      <c r="P56" s="12"/>
      <c r="S56" s="56"/>
    </row>
    <row r="57" spans="1:19" s="57" customFormat="1" x14ac:dyDescent="0.25">
      <c r="A57" s="9"/>
      <c r="B57" s="11"/>
      <c r="C57" s="11" t="s">
        <v>94</v>
      </c>
      <c r="D57" s="11"/>
      <c r="E57" s="11"/>
      <c r="G57" s="12"/>
      <c r="I57" s="9"/>
      <c r="J57" s="11"/>
      <c r="L57" s="11"/>
      <c r="M57" s="11"/>
      <c r="N57" s="11"/>
      <c r="O57" s="14"/>
      <c r="P57" s="12"/>
      <c r="S57" s="56"/>
    </row>
    <row r="58" spans="1:19" s="57" customFormat="1" x14ac:dyDescent="0.25">
      <c r="A58" s="9"/>
      <c r="B58" s="11"/>
      <c r="C58" s="11" t="s">
        <v>95</v>
      </c>
      <c r="D58" s="11"/>
      <c r="E58" s="11"/>
      <c r="G58" s="12"/>
      <c r="I58" s="9"/>
      <c r="J58" s="11"/>
      <c r="L58" s="11"/>
      <c r="M58" s="11"/>
      <c r="N58" s="11"/>
      <c r="O58" s="14"/>
      <c r="P58" s="12"/>
      <c r="S58" s="56"/>
    </row>
    <row r="59" spans="1:19" s="57" customFormat="1" x14ac:dyDescent="0.25">
      <c r="A59" s="9"/>
      <c r="B59" s="11"/>
      <c r="C59" s="11" t="s">
        <v>284</v>
      </c>
      <c r="D59" s="11"/>
      <c r="E59" s="11"/>
      <c r="G59" s="12"/>
      <c r="I59" s="9"/>
      <c r="J59" s="11"/>
      <c r="L59" s="11"/>
      <c r="M59" s="11"/>
      <c r="N59" s="11"/>
      <c r="O59" s="14"/>
      <c r="P59" s="12"/>
      <c r="S59" s="56" t="s">
        <v>1153</v>
      </c>
    </row>
    <row r="60" spans="1:19" s="57" customFormat="1" x14ac:dyDescent="0.25">
      <c r="A60" s="9"/>
      <c r="B60" s="11"/>
      <c r="C60" s="11" t="s">
        <v>285</v>
      </c>
      <c r="D60" s="11"/>
      <c r="E60" s="11"/>
      <c r="G60" s="12"/>
      <c r="I60" s="9"/>
      <c r="J60" s="11"/>
      <c r="L60" s="11"/>
      <c r="M60" s="11"/>
      <c r="N60" s="11"/>
      <c r="O60" s="14"/>
      <c r="P60" s="12"/>
      <c r="S60" s="56"/>
    </row>
    <row r="61" spans="1:19" s="57" customFormat="1" x14ac:dyDescent="0.25">
      <c r="A61" s="9"/>
      <c r="B61" s="11"/>
      <c r="C61" s="11" t="s">
        <v>286</v>
      </c>
      <c r="D61" s="11"/>
      <c r="E61" s="11"/>
      <c r="G61" s="12"/>
      <c r="I61" s="9"/>
      <c r="J61" s="11"/>
      <c r="L61" s="11"/>
      <c r="M61" s="11"/>
      <c r="N61" s="11"/>
      <c r="O61" s="14"/>
      <c r="P61" s="12"/>
    </row>
    <row r="62" spans="1:19" s="57" customFormat="1" x14ac:dyDescent="0.25">
      <c r="A62" s="9"/>
      <c r="B62" s="11"/>
      <c r="C62" s="11" t="s">
        <v>1156</v>
      </c>
      <c r="D62" s="11"/>
      <c r="E62" s="11"/>
      <c r="G62" s="12"/>
      <c r="I62" s="9"/>
      <c r="J62" s="11"/>
      <c r="L62" s="11"/>
      <c r="M62" s="11"/>
      <c r="N62" s="11"/>
      <c r="O62" s="14"/>
      <c r="P62" s="12"/>
      <c r="S62" s="56" t="s">
        <v>1154</v>
      </c>
    </row>
    <row r="63" spans="1:19" s="57" customFormat="1" x14ac:dyDescent="0.25">
      <c r="A63" s="9"/>
      <c r="B63" s="11"/>
      <c r="C63" s="11" t="s">
        <v>1157</v>
      </c>
      <c r="D63" s="11"/>
      <c r="E63" s="11"/>
      <c r="G63" s="12"/>
      <c r="I63" s="9"/>
      <c r="J63" s="11"/>
      <c r="L63" s="11"/>
      <c r="M63" s="11"/>
      <c r="N63" s="11"/>
      <c r="O63" s="14"/>
      <c r="P63" s="12"/>
      <c r="S63" s="56"/>
    </row>
    <row r="64" spans="1:19" s="57" customFormat="1" x14ac:dyDescent="0.25">
      <c r="A64" s="9"/>
      <c r="B64" s="11"/>
      <c r="C64" s="11" t="s">
        <v>287</v>
      </c>
      <c r="D64" s="11"/>
      <c r="E64" s="11"/>
      <c r="G64" s="12"/>
      <c r="I64" s="9"/>
      <c r="J64" s="11"/>
      <c r="L64" s="11"/>
      <c r="M64" s="11"/>
      <c r="N64" s="11"/>
      <c r="O64" s="14"/>
      <c r="P64" s="12"/>
    </row>
    <row r="65" spans="1:19" s="57" customFormat="1" x14ac:dyDescent="0.25">
      <c r="A65" s="9"/>
      <c r="B65" s="11"/>
      <c r="C65" s="11" t="s">
        <v>96</v>
      </c>
      <c r="D65" s="11"/>
      <c r="E65" s="11"/>
      <c r="G65" s="12"/>
      <c r="I65" s="9"/>
      <c r="J65" s="11"/>
      <c r="L65" s="11"/>
      <c r="M65" s="11"/>
      <c r="N65" s="11"/>
      <c r="O65" s="14"/>
      <c r="P65" s="12"/>
      <c r="S65" s="56" t="s">
        <v>1155</v>
      </c>
    </row>
    <row r="66" spans="1:19" s="57" customFormat="1" x14ac:dyDescent="0.25">
      <c r="A66" s="9"/>
      <c r="B66" s="11"/>
      <c r="C66" s="11" t="s">
        <v>97</v>
      </c>
      <c r="D66" s="11"/>
      <c r="E66" s="11"/>
      <c r="G66" s="12"/>
      <c r="I66" s="9"/>
      <c r="J66" s="11"/>
      <c r="L66" s="11"/>
      <c r="M66" s="11"/>
      <c r="N66" s="11"/>
      <c r="O66" s="14"/>
      <c r="P66" s="12"/>
      <c r="S66" s="56"/>
    </row>
    <row r="67" spans="1:19" s="57" customFormat="1" x14ac:dyDescent="0.25">
      <c r="A67" s="9"/>
      <c r="B67" s="11"/>
      <c r="C67" s="11" t="s">
        <v>98</v>
      </c>
      <c r="D67" s="11"/>
      <c r="E67" s="11"/>
      <c r="G67" s="12"/>
      <c r="I67" s="9"/>
      <c r="J67" s="11"/>
      <c r="L67" s="11"/>
      <c r="M67" s="11"/>
      <c r="N67" s="11"/>
      <c r="O67" s="14"/>
      <c r="P67" s="12"/>
      <c r="S67" s="56"/>
    </row>
    <row r="68" spans="1:19" s="57" customFormat="1" x14ac:dyDescent="0.25">
      <c r="A68" s="9"/>
      <c r="B68" s="11"/>
      <c r="C68" s="11"/>
      <c r="D68" s="11"/>
      <c r="E68" s="11"/>
      <c r="G68" s="12"/>
      <c r="I68" s="9"/>
      <c r="J68" s="11"/>
      <c r="L68" s="11"/>
      <c r="M68" s="11"/>
      <c r="N68" s="11"/>
      <c r="O68" s="14"/>
      <c r="P68" s="12"/>
      <c r="S68" s="56"/>
    </row>
    <row r="69" spans="1:19" x14ac:dyDescent="0.25">
      <c r="A69" s="9" t="s">
        <v>1082</v>
      </c>
      <c r="B69" s="9"/>
      <c r="C69" s="9"/>
      <c r="D69" s="9"/>
      <c r="E69" s="9"/>
      <c r="G69" s="12"/>
      <c r="I69" s="9" t="s">
        <v>91</v>
      </c>
      <c r="J69" s="9"/>
      <c r="K69" s="9"/>
      <c r="L69" s="9"/>
      <c r="M69" s="9"/>
      <c r="N69" s="9"/>
      <c r="P69" s="12"/>
    </row>
    <row r="70" spans="1:19" x14ac:dyDescent="0.25">
      <c r="A70" s="9"/>
      <c r="B70" s="11" t="s">
        <v>102</v>
      </c>
      <c r="C70" s="11"/>
      <c r="D70" s="11"/>
      <c r="E70" s="11"/>
      <c r="F70" s="11"/>
      <c r="G70" s="43"/>
      <c r="I70" s="9"/>
      <c r="J70" s="11" t="s">
        <v>102</v>
      </c>
      <c r="K70" s="11"/>
      <c r="L70" s="11"/>
      <c r="M70" s="11"/>
      <c r="N70" s="11"/>
      <c r="O70" s="14"/>
      <c r="P70" s="12"/>
      <c r="S70" s="6" t="s">
        <v>103</v>
      </c>
    </row>
    <row r="71" spans="1:19" s="43" customFormat="1" ht="45" x14ac:dyDescent="0.25">
      <c r="A71" s="9"/>
      <c r="B71" s="11" t="s">
        <v>1088</v>
      </c>
      <c r="C71" s="11"/>
      <c r="D71" s="11"/>
      <c r="E71" s="11"/>
      <c r="F71" s="11"/>
      <c r="I71" s="9"/>
      <c r="J71" s="11"/>
      <c r="K71" s="11"/>
      <c r="L71" s="11"/>
      <c r="M71" s="11"/>
      <c r="N71" s="11"/>
      <c r="O71" s="14"/>
      <c r="P71" s="12"/>
      <c r="S71" s="56" t="s">
        <v>1117</v>
      </c>
    </row>
    <row r="72" spans="1:19" s="43" customFormat="1" ht="45" x14ac:dyDescent="0.25">
      <c r="A72" s="9"/>
      <c r="B72" s="11" t="s">
        <v>1089</v>
      </c>
      <c r="C72" s="11"/>
      <c r="D72" s="11"/>
      <c r="E72" s="11"/>
      <c r="F72" s="11"/>
      <c r="I72" s="9"/>
      <c r="J72" s="11"/>
      <c r="K72" s="11"/>
      <c r="L72" s="11"/>
      <c r="M72" s="11"/>
      <c r="N72" s="11"/>
      <c r="O72" s="14"/>
      <c r="P72" s="12"/>
      <c r="S72" s="56" t="s">
        <v>1118</v>
      </c>
    </row>
    <row r="73" spans="1:19" x14ac:dyDescent="0.25">
      <c r="A73" s="9"/>
      <c r="B73" s="11" t="s">
        <v>273</v>
      </c>
      <c r="C73" s="11"/>
      <c r="D73" s="11"/>
      <c r="E73" s="11"/>
      <c r="F73" s="11"/>
      <c r="G73" s="43"/>
      <c r="I73" s="9"/>
      <c r="J73" s="11" t="s">
        <v>273</v>
      </c>
      <c r="K73" s="11"/>
      <c r="L73" s="11"/>
      <c r="M73" s="11"/>
      <c r="N73" s="11"/>
      <c r="O73" s="14"/>
      <c r="P73" s="12"/>
      <c r="S73" s="6" t="s">
        <v>121</v>
      </c>
    </row>
    <row r="74" spans="1:19" x14ac:dyDescent="0.25">
      <c r="A74" s="9"/>
      <c r="B74" s="11"/>
      <c r="C74" s="11" t="s">
        <v>26</v>
      </c>
      <c r="D74" s="11"/>
      <c r="E74" s="11"/>
      <c r="F74" s="11"/>
      <c r="G74" s="13" t="s">
        <v>38</v>
      </c>
      <c r="I74" s="9"/>
      <c r="J74" s="11"/>
      <c r="K74" s="11" t="s">
        <v>26</v>
      </c>
      <c r="L74" s="11"/>
      <c r="M74" s="11"/>
      <c r="N74" s="11"/>
      <c r="O74" s="14"/>
      <c r="P74" s="13" t="s">
        <v>38</v>
      </c>
      <c r="S74" s="6" t="s">
        <v>111</v>
      </c>
    </row>
    <row r="75" spans="1:19" x14ac:dyDescent="0.25">
      <c r="A75" s="9"/>
      <c r="B75" s="11"/>
      <c r="C75" s="11" t="s">
        <v>114</v>
      </c>
      <c r="D75" s="11"/>
      <c r="E75" s="11"/>
      <c r="F75" s="11"/>
      <c r="G75" s="12">
        <v>127</v>
      </c>
      <c r="I75" s="9"/>
      <c r="J75" s="11"/>
      <c r="K75" s="11" t="s">
        <v>114</v>
      </c>
      <c r="L75" s="11"/>
      <c r="M75" s="11"/>
      <c r="N75" s="11"/>
      <c r="O75" s="14"/>
      <c r="P75" s="12">
        <v>127</v>
      </c>
      <c r="S75" s="6" t="s">
        <v>115</v>
      </c>
    </row>
    <row r="76" spans="1:19" x14ac:dyDescent="0.25">
      <c r="A76" s="9"/>
      <c r="B76" s="11"/>
      <c r="C76" s="11" t="s">
        <v>110</v>
      </c>
      <c r="D76" s="11"/>
      <c r="E76" s="11"/>
      <c r="F76" s="11"/>
      <c r="G76" s="12" t="s">
        <v>116</v>
      </c>
      <c r="I76" s="9"/>
      <c r="J76" s="11"/>
      <c r="K76" s="11" t="s">
        <v>110</v>
      </c>
      <c r="L76" s="11"/>
      <c r="M76" s="11"/>
      <c r="N76" s="11"/>
      <c r="O76" s="14"/>
      <c r="P76" s="12" t="s">
        <v>116</v>
      </c>
      <c r="S76" s="6" t="s">
        <v>149</v>
      </c>
    </row>
    <row r="77" spans="1:19" x14ac:dyDescent="0.25">
      <c r="A77" s="9"/>
      <c r="B77" s="11"/>
      <c r="C77" s="11" t="s">
        <v>112</v>
      </c>
      <c r="D77" s="11"/>
      <c r="E77" s="11"/>
      <c r="F77" s="11"/>
      <c r="G77" s="12" t="s">
        <v>117</v>
      </c>
      <c r="I77" s="9"/>
      <c r="J77" s="11"/>
      <c r="K77" s="11" t="s">
        <v>112</v>
      </c>
      <c r="L77" s="11"/>
      <c r="M77" s="11"/>
      <c r="N77" s="11"/>
      <c r="O77" s="14"/>
      <c r="P77" s="12" t="s">
        <v>117</v>
      </c>
      <c r="S77" s="6" t="s">
        <v>150</v>
      </c>
    </row>
    <row r="78" spans="1:19" x14ac:dyDescent="0.25">
      <c r="A78" s="9"/>
      <c r="B78" s="11"/>
      <c r="C78" s="11" t="s">
        <v>113</v>
      </c>
      <c r="D78" s="11"/>
      <c r="E78" s="11"/>
      <c r="F78" s="11"/>
      <c r="G78" s="12" t="s">
        <v>118</v>
      </c>
      <c r="I78" s="9"/>
      <c r="J78" s="11"/>
      <c r="K78" s="11" t="s">
        <v>113</v>
      </c>
      <c r="L78" s="11"/>
      <c r="M78" s="11"/>
      <c r="N78" s="11"/>
      <c r="O78" s="14"/>
      <c r="P78" s="12" t="s">
        <v>118</v>
      </c>
      <c r="S78" s="6" t="s">
        <v>151</v>
      </c>
    </row>
    <row r="79" spans="1:19" ht="30" x14ac:dyDescent="0.25">
      <c r="A79" s="9"/>
      <c r="B79" s="11"/>
      <c r="C79" s="11" t="s">
        <v>144</v>
      </c>
      <c r="D79" s="11"/>
      <c r="E79" s="11"/>
      <c r="F79" s="11"/>
      <c r="G79" s="12" t="s">
        <v>147</v>
      </c>
      <c r="I79" s="9"/>
      <c r="J79" s="11"/>
      <c r="K79" s="11" t="s">
        <v>144</v>
      </c>
      <c r="L79" s="11"/>
      <c r="M79" s="11"/>
      <c r="N79" s="11"/>
      <c r="O79" s="14"/>
      <c r="P79" s="12" t="s">
        <v>147</v>
      </c>
      <c r="R79" s="15"/>
      <c r="S79" s="6" t="s">
        <v>155</v>
      </c>
    </row>
    <row r="80" spans="1:19" ht="30" x14ac:dyDescent="0.25">
      <c r="A80" s="9"/>
      <c r="B80" s="11"/>
      <c r="C80" s="11" t="s">
        <v>145</v>
      </c>
      <c r="D80" s="11"/>
      <c r="E80" s="11"/>
      <c r="F80" s="11"/>
      <c r="G80" s="12" t="s">
        <v>117</v>
      </c>
      <c r="I80" s="9"/>
      <c r="J80" s="11"/>
      <c r="K80" s="11" t="s">
        <v>145</v>
      </c>
      <c r="L80" s="11"/>
      <c r="M80" s="11"/>
      <c r="N80" s="11"/>
      <c r="O80" s="14"/>
      <c r="P80" s="12" t="s">
        <v>117</v>
      </c>
      <c r="R80" s="15"/>
      <c r="S80" s="6" t="s">
        <v>156</v>
      </c>
    </row>
    <row r="81" spans="1:19" ht="30" x14ac:dyDescent="0.25">
      <c r="A81" s="9"/>
      <c r="B81" s="11"/>
      <c r="C81" s="11" t="s">
        <v>146</v>
      </c>
      <c r="D81" s="11"/>
      <c r="E81" s="11"/>
      <c r="F81" s="11"/>
      <c r="G81" s="12" t="s">
        <v>148</v>
      </c>
      <c r="I81" s="9"/>
      <c r="J81" s="11"/>
      <c r="K81" s="11" t="s">
        <v>146</v>
      </c>
      <c r="L81" s="11"/>
      <c r="M81" s="11"/>
      <c r="N81" s="11"/>
      <c r="O81" s="14"/>
      <c r="P81" s="12" t="s">
        <v>148</v>
      </c>
      <c r="R81" s="15"/>
      <c r="S81" s="6" t="s">
        <v>157</v>
      </c>
    </row>
    <row r="82" spans="1:19" x14ac:dyDescent="0.25">
      <c r="A82" s="9"/>
      <c r="B82" s="11" t="s">
        <v>274</v>
      </c>
      <c r="C82" s="11"/>
      <c r="D82" s="11"/>
      <c r="E82" s="11"/>
      <c r="F82" s="11"/>
      <c r="G82" s="12"/>
      <c r="I82" s="9"/>
      <c r="J82" s="11" t="s">
        <v>274</v>
      </c>
      <c r="K82" s="11"/>
      <c r="L82" s="11"/>
      <c r="M82" s="11"/>
      <c r="N82" s="11"/>
      <c r="O82" s="14"/>
      <c r="P82" s="12"/>
      <c r="R82" s="15"/>
      <c r="S82" s="6" t="s">
        <v>122</v>
      </c>
    </row>
    <row r="83" spans="1:19" x14ac:dyDescent="0.25">
      <c r="A83" s="9"/>
      <c r="B83" s="11"/>
      <c r="C83" s="11" t="s">
        <v>27</v>
      </c>
      <c r="D83" s="11"/>
      <c r="E83" s="11"/>
      <c r="F83" s="11"/>
      <c r="G83" s="13" t="s">
        <v>119</v>
      </c>
      <c r="I83" s="9"/>
      <c r="J83" s="11"/>
      <c r="K83" s="11" t="s">
        <v>27</v>
      </c>
      <c r="L83" s="11"/>
      <c r="M83" s="11"/>
      <c r="N83" s="11"/>
      <c r="O83" s="14"/>
      <c r="P83" s="13" t="s">
        <v>119</v>
      </c>
      <c r="R83" s="15"/>
      <c r="S83" s="6" t="s">
        <v>120</v>
      </c>
    </row>
    <row r="84" spans="1:19" x14ac:dyDescent="0.25">
      <c r="A84" s="9"/>
      <c r="B84" s="11"/>
      <c r="C84" s="11" t="s">
        <v>114</v>
      </c>
      <c r="D84" s="11"/>
      <c r="E84" s="11"/>
      <c r="F84" s="11"/>
      <c r="G84" s="12">
        <v>127</v>
      </c>
      <c r="I84" s="9"/>
      <c r="J84" s="11"/>
      <c r="K84" s="11" t="s">
        <v>114</v>
      </c>
      <c r="L84" s="11"/>
      <c r="M84" s="11"/>
      <c r="N84" s="11"/>
      <c r="O84" s="14"/>
      <c r="P84" s="12">
        <v>127</v>
      </c>
      <c r="R84" s="15"/>
      <c r="S84" s="6" t="s">
        <v>115</v>
      </c>
    </row>
    <row r="85" spans="1:19" x14ac:dyDescent="0.25">
      <c r="A85" s="9"/>
      <c r="B85" s="11"/>
      <c r="C85" s="11" t="s">
        <v>110</v>
      </c>
      <c r="D85" s="11"/>
      <c r="E85" s="11"/>
      <c r="F85" s="11"/>
      <c r="G85" s="12" t="s">
        <v>116</v>
      </c>
      <c r="I85" s="9"/>
      <c r="J85" s="11"/>
      <c r="K85" s="11" t="s">
        <v>110</v>
      </c>
      <c r="L85" s="11"/>
      <c r="M85" s="11"/>
      <c r="N85" s="11"/>
      <c r="O85" s="14"/>
      <c r="P85" s="12" t="s">
        <v>116</v>
      </c>
      <c r="R85" s="15"/>
      <c r="S85" s="6" t="s">
        <v>152</v>
      </c>
    </row>
    <row r="86" spans="1:19" x14ac:dyDescent="0.25">
      <c r="A86" s="9"/>
      <c r="B86" s="11"/>
      <c r="C86" s="11" t="s">
        <v>112</v>
      </c>
      <c r="D86" s="11"/>
      <c r="E86" s="11"/>
      <c r="F86" s="11"/>
      <c r="G86" s="12" t="s">
        <v>117</v>
      </c>
      <c r="I86" s="9"/>
      <c r="J86" s="11"/>
      <c r="K86" s="11" t="s">
        <v>112</v>
      </c>
      <c r="L86" s="11"/>
      <c r="M86" s="11"/>
      <c r="N86" s="11"/>
      <c r="O86" s="14"/>
      <c r="P86" s="12" t="s">
        <v>117</v>
      </c>
      <c r="R86" s="15"/>
      <c r="S86" s="6" t="s">
        <v>153</v>
      </c>
    </row>
    <row r="87" spans="1:19" x14ac:dyDescent="0.25">
      <c r="A87" s="9"/>
      <c r="B87" s="11"/>
      <c r="C87" s="11" t="s">
        <v>113</v>
      </c>
      <c r="D87" s="11"/>
      <c r="E87" s="11"/>
      <c r="F87" s="11"/>
      <c r="G87" s="12" t="s">
        <v>118</v>
      </c>
      <c r="I87" s="9"/>
      <c r="J87" s="11"/>
      <c r="K87" s="11" t="s">
        <v>113</v>
      </c>
      <c r="L87" s="11"/>
      <c r="M87" s="11"/>
      <c r="N87" s="11"/>
      <c r="O87" s="14"/>
      <c r="P87" s="12" t="s">
        <v>118</v>
      </c>
      <c r="R87" s="15"/>
      <c r="S87" s="6" t="s">
        <v>154</v>
      </c>
    </row>
    <row r="88" spans="1:19" ht="30" x14ac:dyDescent="0.25">
      <c r="A88" s="9"/>
      <c r="B88" s="11"/>
      <c r="C88" s="11" t="s">
        <v>144</v>
      </c>
      <c r="D88" s="11"/>
      <c r="E88" s="11"/>
      <c r="F88" s="11"/>
      <c r="G88" s="12" t="s">
        <v>147</v>
      </c>
      <c r="I88" s="9"/>
      <c r="J88" s="11"/>
      <c r="K88" s="11" t="s">
        <v>144</v>
      </c>
      <c r="L88" s="11"/>
      <c r="M88" s="11"/>
      <c r="N88" s="11"/>
      <c r="O88" s="14"/>
      <c r="P88" s="12" t="s">
        <v>147</v>
      </c>
      <c r="R88" s="15"/>
      <c r="S88" s="6" t="s">
        <v>158</v>
      </c>
    </row>
    <row r="89" spans="1:19" ht="30" x14ac:dyDescent="0.25">
      <c r="A89" s="9"/>
      <c r="B89" s="11"/>
      <c r="C89" s="11" t="s">
        <v>145</v>
      </c>
      <c r="D89" s="11"/>
      <c r="E89" s="11"/>
      <c r="F89" s="11"/>
      <c r="G89" s="12" t="s">
        <v>117</v>
      </c>
      <c r="I89" s="9"/>
      <c r="J89" s="11"/>
      <c r="K89" s="11" t="s">
        <v>145</v>
      </c>
      <c r="L89" s="11"/>
      <c r="M89" s="11"/>
      <c r="N89" s="11"/>
      <c r="O89" s="14"/>
      <c r="P89" s="12" t="s">
        <v>117</v>
      </c>
      <c r="R89" s="15"/>
      <c r="S89" s="6" t="s">
        <v>159</v>
      </c>
    </row>
    <row r="90" spans="1:19" ht="30" x14ac:dyDescent="0.25">
      <c r="A90" s="9"/>
      <c r="B90" s="11"/>
      <c r="C90" s="11" t="s">
        <v>146</v>
      </c>
      <c r="D90" s="11"/>
      <c r="E90" s="11"/>
      <c r="F90" s="11"/>
      <c r="G90" s="12" t="s">
        <v>148</v>
      </c>
      <c r="I90" s="9"/>
      <c r="J90" s="11"/>
      <c r="K90" s="11" t="s">
        <v>146</v>
      </c>
      <c r="L90" s="11"/>
      <c r="M90" s="11"/>
      <c r="N90" s="11"/>
      <c r="O90" s="14"/>
      <c r="P90" s="12" t="s">
        <v>148</v>
      </c>
      <c r="R90" s="15"/>
      <c r="S90" s="6" t="s">
        <v>160</v>
      </c>
    </row>
    <row r="91" spans="1:19" x14ac:dyDescent="0.25">
      <c r="A91" s="9"/>
      <c r="B91" s="9"/>
      <c r="C91" s="9"/>
      <c r="D91" s="9"/>
      <c r="E91" s="9"/>
      <c r="G91" s="12"/>
      <c r="I91" s="9"/>
      <c r="J91" s="11"/>
      <c r="K91" s="11"/>
      <c r="L91" s="11"/>
      <c r="M91" s="11"/>
      <c r="N91" s="11"/>
      <c r="O91" s="14"/>
      <c r="P91" s="12"/>
      <c r="R91" s="15"/>
    </row>
    <row r="92" spans="1:19" x14ac:dyDescent="0.25">
      <c r="A92" s="9"/>
      <c r="B92" s="9"/>
      <c r="C92" s="9"/>
      <c r="D92" s="9"/>
      <c r="E92" s="9"/>
      <c r="G92" s="12"/>
      <c r="I92" s="9"/>
      <c r="J92" s="11"/>
      <c r="K92" s="11"/>
      <c r="L92" s="11"/>
      <c r="M92" s="11"/>
      <c r="N92" s="11"/>
      <c r="O92" s="14"/>
      <c r="P92" s="12"/>
      <c r="R92" s="15"/>
    </row>
    <row r="93" spans="1:19" x14ac:dyDescent="0.25">
      <c r="A93" s="9"/>
      <c r="B93" s="9"/>
      <c r="C93" s="9"/>
      <c r="D93" s="9"/>
      <c r="E93" s="9"/>
      <c r="G93" s="12"/>
      <c r="I93" s="9"/>
      <c r="J93" s="9" t="s">
        <v>0</v>
      </c>
      <c r="K93" s="9"/>
      <c r="L93" s="9"/>
      <c r="M93" s="9"/>
      <c r="N93" s="9"/>
      <c r="P93" s="12"/>
    </row>
    <row r="94" spans="1:19" x14ac:dyDescent="0.25">
      <c r="A94" s="9"/>
      <c r="B94" s="9" t="s">
        <v>1</v>
      </c>
      <c r="C94" s="9"/>
      <c r="D94" s="9"/>
      <c r="E94" s="9"/>
      <c r="G94" s="12"/>
      <c r="I94" s="9"/>
      <c r="J94" s="9"/>
      <c r="K94" s="9" t="s">
        <v>1</v>
      </c>
      <c r="L94" s="9"/>
      <c r="M94" s="9"/>
      <c r="N94" s="9"/>
      <c r="P94" s="12"/>
    </row>
    <row r="95" spans="1:19" x14ac:dyDescent="0.25">
      <c r="A95" s="9"/>
      <c r="B95" s="9"/>
      <c r="C95" s="9"/>
      <c r="D95" s="9"/>
      <c r="E95" s="9"/>
      <c r="G95" s="12"/>
      <c r="I95" s="17"/>
      <c r="J95" s="9"/>
      <c r="K95" s="9"/>
      <c r="L95" s="9" t="s">
        <v>6</v>
      </c>
      <c r="M95" s="9"/>
      <c r="N95" s="9"/>
      <c r="P95" s="12"/>
    </row>
    <row r="96" spans="1:19" x14ac:dyDescent="0.25">
      <c r="A96" s="9"/>
      <c r="B96" s="9"/>
      <c r="C96" s="9"/>
      <c r="D96" s="9"/>
      <c r="E96" s="9"/>
      <c r="G96" s="12"/>
      <c r="I96" s="17"/>
      <c r="J96" s="9"/>
      <c r="K96" s="9"/>
      <c r="L96" s="9" t="s">
        <v>2</v>
      </c>
      <c r="M96" s="9"/>
      <c r="N96" s="9"/>
      <c r="P96" s="12"/>
    </row>
    <row r="97" spans="1:19" x14ac:dyDescent="0.25">
      <c r="A97" s="9"/>
      <c r="B97" s="9"/>
      <c r="C97" s="9" t="s">
        <v>7</v>
      </c>
      <c r="D97" s="9"/>
      <c r="E97" s="9"/>
      <c r="F97" s="25">
        <v>49.441000000000003</v>
      </c>
      <c r="G97" s="12"/>
      <c r="I97" s="17"/>
      <c r="J97" s="9"/>
      <c r="K97" s="9"/>
      <c r="L97" s="9"/>
      <c r="M97" s="9" t="s">
        <v>7</v>
      </c>
      <c r="N97" s="9"/>
      <c r="O97" s="21" t="s">
        <v>21</v>
      </c>
      <c r="P97" s="13">
        <v>49.658999999999999</v>
      </c>
    </row>
    <row r="98" spans="1:19" x14ac:dyDescent="0.25">
      <c r="A98" s="9"/>
      <c r="B98" s="9"/>
      <c r="C98" s="9" t="s">
        <v>8</v>
      </c>
      <c r="D98" s="9"/>
      <c r="E98" s="9"/>
      <c r="F98" s="25">
        <v>8.7517999999999994</v>
      </c>
      <c r="G98" s="12"/>
      <c r="I98" s="17"/>
      <c r="J98" s="9"/>
      <c r="K98" s="9"/>
      <c r="L98" s="9"/>
      <c r="M98" s="9" t="s">
        <v>8</v>
      </c>
      <c r="N98" s="9"/>
      <c r="O98" s="21" t="s">
        <v>22</v>
      </c>
      <c r="P98" s="13">
        <v>8.0625999999999998</v>
      </c>
    </row>
    <row r="99" spans="1:19" x14ac:dyDescent="0.25">
      <c r="A99" s="9"/>
      <c r="B99" s="9"/>
      <c r="C99" s="9" t="s">
        <v>9</v>
      </c>
      <c r="D99" s="9"/>
      <c r="E99" s="9"/>
      <c r="F99" s="25">
        <v>49.381999999999998</v>
      </c>
      <c r="G99" s="12"/>
      <c r="I99" s="17"/>
      <c r="J99" s="9"/>
      <c r="K99" s="9"/>
      <c r="L99" s="9"/>
      <c r="M99" s="9" t="s">
        <v>9</v>
      </c>
      <c r="N99" s="9"/>
      <c r="O99" s="21" t="s">
        <v>23</v>
      </c>
      <c r="P99" s="13">
        <v>49.134300000000003</v>
      </c>
    </row>
    <row r="100" spans="1:19" x14ac:dyDescent="0.25">
      <c r="A100" s="9"/>
      <c r="B100" s="9"/>
      <c r="C100" s="9" t="s">
        <v>10</v>
      </c>
      <c r="D100" s="9"/>
      <c r="E100" s="9"/>
      <c r="F100" s="25">
        <v>8.6510999999999996</v>
      </c>
      <c r="G100" s="12"/>
      <c r="I100" s="17"/>
      <c r="J100" s="9"/>
      <c r="K100" s="9"/>
      <c r="L100" s="9"/>
      <c r="M100" s="9" t="s">
        <v>10</v>
      </c>
      <c r="N100" s="9"/>
      <c r="O100" s="21" t="s">
        <v>24</v>
      </c>
      <c r="P100" s="13">
        <v>7.9810999999999996</v>
      </c>
    </row>
    <row r="101" spans="1:19" x14ac:dyDescent="0.25">
      <c r="A101" s="9"/>
      <c r="C101" s="11" t="s">
        <v>87</v>
      </c>
      <c r="D101" s="9"/>
      <c r="E101" s="9"/>
      <c r="F101" s="9"/>
      <c r="G101" s="13"/>
      <c r="I101" s="17"/>
      <c r="J101" s="9"/>
      <c r="L101" s="11" t="s">
        <v>87</v>
      </c>
      <c r="M101" s="9"/>
      <c r="N101" s="9"/>
      <c r="O101" s="21"/>
      <c r="P101" s="13"/>
    </row>
    <row r="102" spans="1:19" x14ac:dyDescent="0.25">
      <c r="A102" s="9"/>
      <c r="C102" s="11" t="s">
        <v>88</v>
      </c>
      <c r="D102" s="9"/>
      <c r="E102" s="9"/>
      <c r="F102" s="9"/>
      <c r="G102" s="13"/>
      <c r="I102" s="17"/>
      <c r="J102" s="9"/>
      <c r="L102" s="11" t="s">
        <v>88</v>
      </c>
      <c r="M102" s="9"/>
      <c r="N102" s="9"/>
      <c r="O102" s="21"/>
      <c r="P102" s="13"/>
    </row>
    <row r="103" spans="1:19" x14ac:dyDescent="0.25">
      <c r="A103" s="9"/>
      <c r="C103" s="11" t="s">
        <v>89</v>
      </c>
      <c r="D103" s="9"/>
      <c r="E103" s="9"/>
      <c r="F103" s="9"/>
      <c r="G103" s="13"/>
      <c r="I103" s="17"/>
      <c r="J103" s="9"/>
      <c r="L103" s="11" t="s">
        <v>89</v>
      </c>
      <c r="M103" s="9"/>
      <c r="N103" s="9"/>
      <c r="O103" s="21"/>
      <c r="P103" s="13"/>
    </row>
    <row r="104" spans="1:19" x14ac:dyDescent="0.25">
      <c r="A104" s="9"/>
      <c r="C104" s="11" t="s">
        <v>90</v>
      </c>
      <c r="D104" s="9"/>
      <c r="E104" s="9"/>
      <c r="F104" s="9"/>
      <c r="G104" s="13"/>
      <c r="I104" s="17"/>
      <c r="J104" s="9"/>
      <c r="L104" s="11" t="s">
        <v>90</v>
      </c>
      <c r="M104" s="9"/>
      <c r="N104" s="9"/>
      <c r="O104" s="21"/>
      <c r="P104" s="13"/>
    </row>
    <row r="105" spans="1:19" x14ac:dyDescent="0.25">
      <c r="A105" s="9"/>
      <c r="B105" s="11" t="s">
        <v>12</v>
      </c>
      <c r="C105" s="11"/>
      <c r="D105" s="11"/>
      <c r="E105" s="11"/>
      <c r="F105" s="11"/>
      <c r="G105" s="13">
        <v>124295973</v>
      </c>
      <c r="I105" s="17"/>
      <c r="J105" s="9"/>
      <c r="K105" s="11" t="s">
        <v>12</v>
      </c>
      <c r="L105" s="11"/>
      <c r="M105" s="11"/>
      <c r="N105" s="11"/>
      <c r="O105" s="16"/>
      <c r="P105" s="13">
        <v>124295973</v>
      </c>
      <c r="S105" s="6" t="s">
        <v>143</v>
      </c>
    </row>
    <row r="106" spans="1:19" x14ac:dyDescent="0.25">
      <c r="A106" s="9"/>
      <c r="B106" s="11"/>
      <c r="C106" s="11" t="s">
        <v>140</v>
      </c>
      <c r="D106" s="11"/>
      <c r="E106" s="11"/>
      <c r="F106" s="11"/>
      <c r="G106" s="13">
        <v>124295973</v>
      </c>
      <c r="I106" s="17"/>
      <c r="J106" s="9"/>
      <c r="K106" s="11"/>
      <c r="L106" s="11" t="s">
        <v>140</v>
      </c>
      <c r="M106" s="11"/>
      <c r="N106" s="11"/>
      <c r="O106" s="16"/>
      <c r="P106" s="13">
        <v>124295973</v>
      </c>
    </row>
    <row r="107" spans="1:19" x14ac:dyDescent="0.25">
      <c r="A107" s="9"/>
      <c r="B107" s="11"/>
      <c r="C107" s="11" t="s">
        <v>141</v>
      </c>
      <c r="D107" s="11"/>
      <c r="E107" s="11"/>
      <c r="F107" s="11"/>
      <c r="G107" s="13">
        <v>23304264</v>
      </c>
      <c r="I107" s="17"/>
      <c r="J107" s="9"/>
      <c r="K107" s="11"/>
      <c r="L107" s="11" t="s">
        <v>141</v>
      </c>
      <c r="M107" s="11"/>
      <c r="N107" s="11"/>
      <c r="O107" s="16"/>
      <c r="P107" s="13">
        <v>23304264</v>
      </c>
    </row>
    <row r="108" spans="1:19" x14ac:dyDescent="0.25">
      <c r="A108" s="9"/>
      <c r="B108" s="11"/>
      <c r="C108" s="11" t="s">
        <v>142</v>
      </c>
      <c r="D108" s="11"/>
      <c r="E108" s="11"/>
      <c r="F108" s="11"/>
      <c r="G108" s="13">
        <v>454771</v>
      </c>
      <c r="I108" s="17"/>
      <c r="J108" s="9"/>
      <c r="K108" s="11"/>
      <c r="L108" s="11" t="s">
        <v>142</v>
      </c>
      <c r="M108" s="11"/>
      <c r="N108" s="11"/>
      <c r="O108" s="16"/>
      <c r="P108" s="13">
        <v>454771</v>
      </c>
    </row>
    <row r="109" spans="1:19" x14ac:dyDescent="0.25">
      <c r="A109" s="9"/>
      <c r="B109" s="11" t="s">
        <v>167</v>
      </c>
      <c r="C109" s="11"/>
      <c r="D109" s="11"/>
      <c r="E109" s="11"/>
      <c r="F109" s="11"/>
      <c r="G109" s="13"/>
      <c r="I109" s="17"/>
      <c r="J109" s="9"/>
      <c r="K109" s="11" t="s">
        <v>167</v>
      </c>
      <c r="L109" s="11"/>
      <c r="M109" s="11"/>
      <c r="N109" s="11"/>
      <c r="O109" s="16"/>
      <c r="P109" s="13"/>
      <c r="S109" s="6" t="s">
        <v>166</v>
      </c>
    </row>
    <row r="110" spans="1:19" x14ac:dyDescent="0.25">
      <c r="A110" s="9"/>
      <c r="B110" s="11"/>
      <c r="C110" s="11" t="s">
        <v>140</v>
      </c>
      <c r="D110" s="11"/>
      <c r="E110" s="11"/>
      <c r="F110" s="11"/>
      <c r="G110" s="13" t="s">
        <v>164</v>
      </c>
      <c r="I110" s="17"/>
      <c r="J110" s="9"/>
      <c r="K110" s="11"/>
      <c r="L110" s="11" t="s">
        <v>140</v>
      </c>
      <c r="M110" s="11"/>
      <c r="N110" s="11"/>
      <c r="O110" s="16"/>
      <c r="P110" s="13" t="s">
        <v>164</v>
      </c>
    </row>
    <row r="111" spans="1:19" x14ac:dyDescent="0.25">
      <c r="A111" s="9"/>
      <c r="B111" s="11"/>
      <c r="C111" s="11" t="s">
        <v>141</v>
      </c>
      <c r="D111" s="11"/>
      <c r="E111" s="11"/>
      <c r="F111" s="11"/>
      <c r="G111" s="13" t="s">
        <v>165</v>
      </c>
      <c r="I111" s="17"/>
      <c r="J111" s="9"/>
      <c r="K111" s="11"/>
      <c r="L111" s="11" t="s">
        <v>141</v>
      </c>
      <c r="M111" s="11"/>
      <c r="N111" s="11"/>
      <c r="O111" s="16"/>
      <c r="P111" s="13" t="s">
        <v>165</v>
      </c>
    </row>
    <row r="112" spans="1:19" x14ac:dyDescent="0.25">
      <c r="A112" s="9"/>
      <c r="B112" s="11"/>
      <c r="C112" s="11" t="s">
        <v>142</v>
      </c>
      <c r="D112" s="11"/>
      <c r="E112" s="11"/>
      <c r="F112" s="11"/>
      <c r="G112" s="13" t="s">
        <v>165</v>
      </c>
      <c r="I112" s="17"/>
      <c r="J112" s="9"/>
      <c r="K112" s="11"/>
      <c r="L112" s="11" t="s">
        <v>142</v>
      </c>
      <c r="M112" s="11"/>
      <c r="N112" s="11"/>
      <c r="O112" s="16"/>
      <c r="P112" s="13" t="s">
        <v>165</v>
      </c>
    </row>
    <row r="113" spans="1:20" x14ac:dyDescent="0.25">
      <c r="A113" s="9"/>
      <c r="B113" s="11" t="s">
        <v>168</v>
      </c>
      <c r="C113" s="11"/>
      <c r="D113" s="11"/>
      <c r="E113" s="11"/>
      <c r="F113" s="11"/>
      <c r="G113" s="13">
        <v>13</v>
      </c>
      <c r="I113" s="17"/>
      <c r="J113" s="9"/>
      <c r="K113" s="11" t="s">
        <v>168</v>
      </c>
      <c r="L113" s="11"/>
      <c r="M113" s="11"/>
      <c r="N113" s="11"/>
      <c r="O113" s="16"/>
      <c r="P113" s="13">
        <v>13</v>
      </c>
      <c r="S113" s="6" t="s">
        <v>169</v>
      </c>
    </row>
    <row r="114" spans="1:20" x14ac:dyDescent="0.25">
      <c r="A114" s="9"/>
      <c r="B114" s="11" t="s">
        <v>170</v>
      </c>
      <c r="C114" s="11"/>
      <c r="D114" s="11"/>
      <c r="E114" s="11"/>
      <c r="F114" s="11"/>
      <c r="G114" s="13"/>
      <c r="I114" s="17"/>
      <c r="J114" s="9"/>
      <c r="K114" s="11" t="s">
        <v>170</v>
      </c>
      <c r="L114" s="11"/>
      <c r="M114" s="11"/>
      <c r="N114" s="11"/>
      <c r="O114" s="16"/>
      <c r="P114" s="13"/>
      <c r="S114" s="60" t="s">
        <v>1090</v>
      </c>
    </row>
    <row r="115" spans="1:20" x14ac:dyDescent="0.25">
      <c r="A115" s="9"/>
      <c r="C115" s="11" t="s">
        <v>140</v>
      </c>
      <c r="E115" s="11"/>
      <c r="F115" s="11"/>
      <c r="G115" s="12">
        <v>5</v>
      </c>
      <c r="I115" s="17"/>
      <c r="J115" s="9"/>
      <c r="L115" s="11" t="s">
        <v>140</v>
      </c>
      <c r="N115" s="11"/>
      <c r="P115" s="12">
        <v>5</v>
      </c>
      <c r="S115" s="60"/>
    </row>
    <row r="116" spans="1:20" x14ac:dyDescent="0.25">
      <c r="A116" s="9"/>
      <c r="B116" s="11"/>
      <c r="C116" s="11" t="s">
        <v>141</v>
      </c>
      <c r="E116" s="11"/>
      <c r="F116" s="11"/>
      <c r="G116" s="12">
        <v>5</v>
      </c>
      <c r="I116" s="17"/>
      <c r="J116" s="9"/>
      <c r="K116" s="11"/>
      <c r="L116" s="11" t="s">
        <v>141</v>
      </c>
      <c r="N116" s="11"/>
      <c r="P116" s="12">
        <v>5</v>
      </c>
      <c r="S116" s="60"/>
    </row>
    <row r="117" spans="1:20" x14ac:dyDescent="0.25">
      <c r="A117" s="9"/>
      <c r="B117" s="11"/>
      <c r="C117" s="11" t="s">
        <v>142</v>
      </c>
      <c r="E117" s="11"/>
      <c r="F117" s="11"/>
      <c r="G117" s="12">
        <v>5</v>
      </c>
      <c r="I117" s="17"/>
      <c r="J117" s="9"/>
      <c r="K117" s="11"/>
      <c r="L117" s="11" t="s">
        <v>142</v>
      </c>
      <c r="N117" s="11"/>
      <c r="P117" s="12">
        <v>5</v>
      </c>
      <c r="S117" s="60"/>
    </row>
    <row r="118" spans="1:20" x14ac:dyDescent="0.25">
      <c r="A118" s="9"/>
      <c r="B118" s="9" t="s">
        <v>1066</v>
      </c>
      <c r="C118" s="9"/>
      <c r="D118" s="9"/>
      <c r="E118" s="9"/>
      <c r="G118" s="12"/>
      <c r="I118" s="17"/>
      <c r="J118" s="9"/>
      <c r="K118" s="9" t="s">
        <v>3</v>
      </c>
      <c r="L118" s="9"/>
      <c r="M118" s="9"/>
      <c r="N118" s="9"/>
      <c r="P118" s="12"/>
      <c r="S118" s="3"/>
      <c r="T118" s="4"/>
    </row>
    <row r="119" spans="1:20" x14ac:dyDescent="0.25">
      <c r="A119" s="9"/>
      <c r="B119" s="9"/>
      <c r="C119" s="9"/>
      <c r="D119" s="9"/>
      <c r="E119" s="9"/>
      <c r="G119" s="12"/>
      <c r="I119" s="17"/>
      <c r="J119" s="9"/>
      <c r="K119" s="9"/>
      <c r="L119" s="27" t="s">
        <v>6</v>
      </c>
      <c r="M119" s="9"/>
      <c r="N119" s="9"/>
      <c r="P119" s="12"/>
      <c r="S119" s="6" t="s">
        <v>25</v>
      </c>
      <c r="T119" s="4"/>
    </row>
    <row r="120" spans="1:20" ht="30" x14ac:dyDescent="0.25">
      <c r="A120" s="9"/>
      <c r="B120" s="9"/>
      <c r="C120" s="9" t="s">
        <v>1081</v>
      </c>
      <c r="D120" s="9"/>
      <c r="E120" s="9"/>
      <c r="G120" s="12"/>
      <c r="I120" s="17"/>
      <c r="J120" s="9"/>
      <c r="K120" s="9"/>
      <c r="L120" s="9" t="s">
        <v>75</v>
      </c>
      <c r="M120" s="9"/>
      <c r="N120" s="9"/>
      <c r="P120" s="12"/>
      <c r="S120" s="6" t="s">
        <v>161</v>
      </c>
      <c r="T120" s="4"/>
    </row>
    <row r="121" spans="1:20" x14ac:dyDescent="0.25">
      <c r="A121" s="9"/>
      <c r="B121" s="9"/>
      <c r="C121" s="9"/>
      <c r="D121" s="9"/>
      <c r="E121" s="9"/>
      <c r="G121" s="12"/>
      <c r="I121" s="17"/>
      <c r="J121" s="9"/>
      <c r="K121" s="9"/>
      <c r="L121" s="9"/>
      <c r="M121" s="27" t="s">
        <v>6</v>
      </c>
      <c r="N121" s="9"/>
      <c r="P121" s="12"/>
      <c r="T121" s="4"/>
    </row>
    <row r="122" spans="1:20" x14ac:dyDescent="0.25">
      <c r="A122" s="9"/>
      <c r="B122" s="9"/>
      <c r="C122" s="9"/>
      <c r="D122" s="9"/>
      <c r="E122" s="9"/>
      <c r="G122" s="12"/>
      <c r="I122" s="17"/>
      <c r="J122" s="9"/>
      <c r="K122" s="9"/>
      <c r="L122" s="9"/>
      <c r="M122" s="9" t="s">
        <v>2</v>
      </c>
      <c r="N122" s="9"/>
      <c r="O122" s="3"/>
      <c r="P122" s="12"/>
      <c r="T122" s="4"/>
    </row>
    <row r="123" spans="1:20" x14ac:dyDescent="0.25">
      <c r="A123" s="9"/>
      <c r="B123" s="9"/>
      <c r="C123" s="9"/>
      <c r="D123" s="9" t="s">
        <v>26</v>
      </c>
      <c r="E123" s="9"/>
      <c r="G123" s="13"/>
      <c r="I123" s="17"/>
      <c r="J123" s="9"/>
      <c r="K123" s="9"/>
      <c r="L123" s="9"/>
      <c r="M123" s="9"/>
      <c r="N123" s="9" t="s">
        <v>26</v>
      </c>
      <c r="O123" s="7" t="s">
        <v>36</v>
      </c>
      <c r="P123" s="13"/>
      <c r="T123" s="4"/>
    </row>
    <row r="124" spans="1:20" x14ac:dyDescent="0.25">
      <c r="A124" s="9"/>
      <c r="B124" s="9"/>
      <c r="C124" s="9"/>
      <c r="D124" s="9" t="s">
        <v>27</v>
      </c>
      <c r="E124" s="9"/>
      <c r="G124" s="13"/>
      <c r="I124" s="17"/>
      <c r="J124" s="9"/>
      <c r="K124" s="9"/>
      <c r="L124" s="9"/>
      <c r="M124" s="9"/>
      <c r="N124" s="9" t="s">
        <v>27</v>
      </c>
      <c r="O124" s="7" t="s">
        <v>37</v>
      </c>
      <c r="P124" s="13"/>
      <c r="T124" s="4"/>
    </row>
    <row r="125" spans="1:20" x14ac:dyDescent="0.25">
      <c r="A125" s="9"/>
      <c r="B125" s="9"/>
      <c r="C125" s="9"/>
      <c r="D125" s="9"/>
      <c r="E125" s="9"/>
      <c r="G125" s="29"/>
      <c r="I125" s="17"/>
      <c r="J125" s="9"/>
      <c r="K125" s="9"/>
      <c r="L125" s="27" t="s">
        <v>2</v>
      </c>
      <c r="M125" s="27"/>
      <c r="N125" s="27"/>
      <c r="O125" s="28"/>
      <c r="P125" s="29"/>
    </row>
    <row r="126" spans="1:20" x14ac:dyDescent="0.25">
      <c r="A126" s="9"/>
      <c r="B126" s="9"/>
      <c r="C126" s="9"/>
      <c r="D126" s="9"/>
      <c r="E126" s="9"/>
      <c r="G126" s="31"/>
      <c r="I126" s="17"/>
      <c r="J126" s="9"/>
      <c r="K126" s="9"/>
      <c r="L126" s="27"/>
      <c r="M126" s="27" t="s">
        <v>11</v>
      </c>
      <c r="N126" s="27"/>
      <c r="O126" s="30" t="s">
        <v>28</v>
      </c>
      <c r="P126" s="31"/>
    </row>
    <row r="127" spans="1:20" x14ac:dyDescent="0.25">
      <c r="A127" s="9"/>
      <c r="B127" s="9"/>
      <c r="C127" s="9"/>
      <c r="D127" s="9"/>
      <c r="E127" s="9"/>
      <c r="G127" s="31"/>
      <c r="I127" s="17"/>
      <c r="J127" s="9"/>
      <c r="K127" s="9"/>
      <c r="L127" s="27"/>
      <c r="M127" s="27" t="s">
        <v>12</v>
      </c>
      <c r="N127" s="27"/>
      <c r="O127" s="30" t="s">
        <v>29</v>
      </c>
      <c r="P127" s="31"/>
    </row>
    <row r="128" spans="1:20" x14ac:dyDescent="0.25">
      <c r="A128" s="9"/>
      <c r="B128" s="9"/>
      <c r="C128" s="27" t="s">
        <v>13</v>
      </c>
      <c r="D128" s="27"/>
      <c r="E128" s="27"/>
      <c r="F128" s="28">
        <v>49.396000000000001</v>
      </c>
      <c r="G128" s="31"/>
      <c r="I128" s="17"/>
      <c r="J128" s="9"/>
      <c r="K128" s="9"/>
      <c r="L128" s="27"/>
      <c r="M128" s="27" t="s">
        <v>13</v>
      </c>
      <c r="N128" s="27"/>
      <c r="O128" s="32" t="s">
        <v>30</v>
      </c>
      <c r="P128" s="31">
        <v>49.139843300000003</v>
      </c>
    </row>
    <row r="129" spans="1:19" x14ac:dyDescent="0.25">
      <c r="A129" s="9"/>
      <c r="B129" s="9"/>
      <c r="C129" s="27" t="s">
        <v>14</v>
      </c>
      <c r="D129" s="27"/>
      <c r="E129" s="27"/>
      <c r="F129" s="28">
        <v>8.6699000000000002</v>
      </c>
      <c r="G129" s="31"/>
      <c r="I129" s="17"/>
      <c r="J129" s="9"/>
      <c r="K129" s="9"/>
      <c r="L129" s="27"/>
      <c r="M129" s="27" t="s">
        <v>14</v>
      </c>
      <c r="N129" s="27"/>
      <c r="O129" s="32" t="s">
        <v>31</v>
      </c>
      <c r="P129" s="31">
        <v>8.0572355000000009</v>
      </c>
    </row>
    <row r="130" spans="1:19" x14ac:dyDescent="0.25">
      <c r="A130" s="9"/>
      <c r="B130" s="9"/>
      <c r="C130" s="9"/>
      <c r="D130" s="9"/>
      <c r="E130" s="9"/>
      <c r="G130" s="31"/>
      <c r="I130" s="17"/>
      <c r="J130" s="9"/>
      <c r="K130" s="9"/>
      <c r="L130" s="27"/>
      <c r="M130" s="27" t="s">
        <v>15</v>
      </c>
      <c r="N130" s="27"/>
      <c r="O130" s="30" t="s">
        <v>32</v>
      </c>
      <c r="P130" s="31"/>
    </row>
    <row r="131" spans="1:19" x14ac:dyDescent="0.25">
      <c r="A131" s="9"/>
      <c r="B131" s="9"/>
      <c r="C131" s="27" t="s">
        <v>12</v>
      </c>
      <c r="D131" s="27"/>
      <c r="E131" s="27"/>
      <c r="F131" s="28">
        <v>11244353</v>
      </c>
      <c r="G131" s="31"/>
      <c r="I131" s="17"/>
      <c r="J131" s="9"/>
      <c r="K131" s="9"/>
      <c r="L131" s="27"/>
      <c r="M131" s="27" t="s">
        <v>16</v>
      </c>
      <c r="N131" s="27"/>
      <c r="O131" s="30" t="s">
        <v>33</v>
      </c>
      <c r="P131" s="31"/>
    </row>
    <row r="132" spans="1:19" x14ac:dyDescent="0.25">
      <c r="A132" s="9"/>
      <c r="B132" s="9"/>
      <c r="C132" s="9"/>
      <c r="D132" s="9"/>
      <c r="E132" s="9"/>
      <c r="G132" s="31"/>
      <c r="I132" s="17"/>
      <c r="J132" s="9"/>
      <c r="K132" s="9"/>
      <c r="L132" s="27"/>
      <c r="M132" s="27" t="s">
        <v>17</v>
      </c>
      <c r="N132" s="27"/>
      <c r="O132" s="30" t="s">
        <v>34</v>
      </c>
      <c r="P132" s="31"/>
    </row>
    <row r="133" spans="1:19" x14ac:dyDescent="0.25">
      <c r="A133" s="9"/>
      <c r="B133" s="9"/>
      <c r="C133" s="9"/>
      <c r="D133" s="9"/>
      <c r="E133" s="9"/>
      <c r="G133" s="31"/>
      <c r="I133" s="17"/>
      <c r="J133" s="9"/>
      <c r="K133" s="9"/>
      <c r="L133" s="27"/>
      <c r="M133" s="27" t="s">
        <v>18</v>
      </c>
      <c r="N133" s="27"/>
      <c r="O133" s="30" t="s">
        <v>35</v>
      </c>
      <c r="P133" s="31"/>
    </row>
    <row r="134" spans="1:19" x14ac:dyDescent="0.25">
      <c r="A134" s="9"/>
      <c r="B134" s="9"/>
      <c r="C134" s="9"/>
      <c r="D134" s="9"/>
      <c r="E134" s="9"/>
      <c r="G134" s="31"/>
      <c r="I134" s="17"/>
      <c r="J134" s="9"/>
      <c r="K134" s="9"/>
      <c r="L134" s="27"/>
      <c r="M134" s="27" t="s">
        <v>19</v>
      </c>
      <c r="N134" s="27"/>
      <c r="O134" s="30" t="s">
        <v>20</v>
      </c>
      <c r="P134" s="31"/>
    </row>
    <row r="135" spans="1:19" x14ac:dyDescent="0.25">
      <c r="A135" s="9"/>
      <c r="B135" s="11" t="s">
        <v>104</v>
      </c>
      <c r="E135" s="11"/>
      <c r="G135" s="12"/>
      <c r="I135" s="17"/>
      <c r="J135" s="9"/>
      <c r="K135" s="11" t="s">
        <v>104</v>
      </c>
      <c r="N135" s="11"/>
      <c r="P135" s="12">
        <v>25</v>
      </c>
      <c r="S135" s="6" t="s">
        <v>77</v>
      </c>
    </row>
    <row r="136" spans="1:19" x14ac:dyDescent="0.25">
      <c r="A136" s="9"/>
      <c r="B136" s="11" t="s">
        <v>105</v>
      </c>
      <c r="E136" s="11"/>
      <c r="G136" s="12"/>
      <c r="I136" s="17"/>
      <c r="J136" s="9"/>
      <c r="K136" s="11" t="s">
        <v>105</v>
      </c>
      <c r="N136" s="11"/>
      <c r="P136" s="12">
        <v>50</v>
      </c>
      <c r="S136" s="6" t="s">
        <v>76</v>
      </c>
    </row>
    <row r="137" spans="1:19" x14ac:dyDescent="0.25">
      <c r="A137" s="9"/>
      <c r="B137" s="9" t="s">
        <v>1067</v>
      </c>
      <c r="C137" s="9"/>
      <c r="D137" s="9"/>
      <c r="E137" s="9"/>
      <c r="G137" s="12"/>
      <c r="I137" s="17"/>
      <c r="J137" s="9"/>
      <c r="K137" s="9" t="s">
        <v>4</v>
      </c>
      <c r="L137" s="9"/>
      <c r="M137" s="9"/>
      <c r="N137" s="9"/>
      <c r="P137" s="12"/>
      <c r="S137" s="3"/>
    </row>
    <row r="138" spans="1:19" ht="30" x14ac:dyDescent="0.25">
      <c r="A138" s="9"/>
      <c r="B138" s="9"/>
      <c r="C138" s="9" t="s">
        <v>1069</v>
      </c>
      <c r="D138" s="9"/>
      <c r="E138" s="9"/>
      <c r="G138" s="12"/>
      <c r="I138" s="17"/>
      <c r="J138" s="9"/>
      <c r="K138" s="9"/>
      <c r="L138" s="9" t="s">
        <v>74</v>
      </c>
      <c r="M138" s="9"/>
      <c r="N138" s="9"/>
      <c r="P138" s="12"/>
      <c r="S138" s="6" t="s">
        <v>161</v>
      </c>
    </row>
    <row r="139" spans="1:19" x14ac:dyDescent="0.25">
      <c r="A139" s="9"/>
      <c r="B139" s="9"/>
      <c r="C139" s="9"/>
      <c r="D139" s="9"/>
      <c r="E139" s="9"/>
      <c r="G139" s="12"/>
      <c r="I139" s="17"/>
      <c r="J139" s="9"/>
      <c r="K139" s="9"/>
      <c r="L139" s="9"/>
      <c r="M139" s="27" t="s">
        <v>6</v>
      </c>
      <c r="N139" s="9"/>
      <c r="P139" s="12"/>
    </row>
    <row r="140" spans="1:19" x14ac:dyDescent="0.25">
      <c r="A140" s="9"/>
      <c r="B140" s="9"/>
      <c r="C140" s="9"/>
      <c r="D140" s="9"/>
      <c r="E140" s="9"/>
      <c r="G140" s="13" t="s">
        <v>1072</v>
      </c>
      <c r="I140" s="17"/>
      <c r="J140" s="9"/>
      <c r="K140" s="9"/>
      <c r="L140" s="9"/>
      <c r="M140" s="9" t="s">
        <v>2</v>
      </c>
      <c r="N140" s="9"/>
      <c r="O140" s="3"/>
      <c r="P140" s="12"/>
    </row>
    <row r="141" spans="1:19" x14ac:dyDescent="0.25">
      <c r="A141" s="9"/>
      <c r="B141" s="9"/>
      <c r="C141" s="9"/>
      <c r="D141" s="9" t="s">
        <v>26</v>
      </c>
      <c r="E141" s="9"/>
      <c r="F141" s="43" t="s">
        <v>1070</v>
      </c>
      <c r="G141" s="13" t="s">
        <v>1086</v>
      </c>
      <c r="I141" s="17"/>
      <c r="J141" s="9"/>
      <c r="K141" s="9"/>
      <c r="L141" s="9"/>
      <c r="M141" s="9"/>
      <c r="N141" s="9" t="s">
        <v>26</v>
      </c>
      <c r="O141" s="7" t="s">
        <v>38</v>
      </c>
      <c r="P141" s="13"/>
    </row>
    <row r="142" spans="1:19" x14ac:dyDescent="0.25">
      <c r="A142" s="9"/>
      <c r="B142" s="9"/>
      <c r="C142" s="9"/>
      <c r="D142" s="9" t="s">
        <v>27</v>
      </c>
      <c r="E142" s="9"/>
      <c r="F142" s="43" t="s">
        <v>1071</v>
      </c>
      <c r="G142" s="13" t="s">
        <v>1087</v>
      </c>
      <c r="I142" s="17"/>
      <c r="J142" s="9"/>
      <c r="K142" s="9"/>
      <c r="L142" s="9"/>
      <c r="M142" s="9"/>
      <c r="N142" s="9" t="s">
        <v>27</v>
      </c>
      <c r="O142" s="7" t="s">
        <v>119</v>
      </c>
      <c r="P142" s="13"/>
    </row>
    <row r="143" spans="1:19" x14ac:dyDescent="0.25">
      <c r="A143" s="9"/>
      <c r="B143" s="9"/>
      <c r="C143" s="9"/>
      <c r="D143" s="9"/>
      <c r="E143" s="9"/>
      <c r="G143" s="12"/>
      <c r="I143" s="17"/>
      <c r="J143" s="9"/>
      <c r="K143" s="9"/>
      <c r="L143" s="27" t="s">
        <v>2</v>
      </c>
      <c r="M143" s="27"/>
      <c r="N143" s="27"/>
      <c r="O143" s="28"/>
      <c r="P143" s="12"/>
    </row>
    <row r="144" spans="1:19" x14ac:dyDescent="0.25">
      <c r="A144" s="9"/>
      <c r="B144" s="9"/>
      <c r="C144" s="9"/>
      <c r="D144" s="9"/>
      <c r="E144" s="9"/>
      <c r="G144" s="13"/>
      <c r="I144" s="17"/>
      <c r="J144" s="9"/>
      <c r="K144" s="9"/>
      <c r="L144" s="27"/>
      <c r="M144" s="27" t="s">
        <v>11</v>
      </c>
      <c r="N144" s="27"/>
      <c r="O144" s="34" t="s">
        <v>39</v>
      </c>
      <c r="P144" s="13"/>
    </row>
    <row r="145" spans="1:19" x14ac:dyDescent="0.25">
      <c r="A145" s="9"/>
      <c r="B145" s="9"/>
      <c r="C145" s="27" t="s">
        <v>12</v>
      </c>
      <c r="D145" s="9"/>
      <c r="E145" s="9"/>
      <c r="G145" s="13"/>
      <c r="I145" s="17"/>
      <c r="J145" s="9"/>
      <c r="K145" s="9"/>
      <c r="L145" s="27"/>
      <c r="M145" s="27" t="s">
        <v>12</v>
      </c>
      <c r="N145" s="27"/>
      <c r="O145" s="34" t="s">
        <v>40</v>
      </c>
      <c r="P145" s="13"/>
    </row>
    <row r="146" spans="1:19" x14ac:dyDescent="0.25">
      <c r="A146" s="9"/>
      <c r="B146" s="9"/>
      <c r="C146" s="9"/>
      <c r="D146" s="9"/>
      <c r="E146" s="9"/>
      <c r="G146" s="13"/>
      <c r="I146" s="17"/>
      <c r="J146" s="9"/>
      <c r="K146" s="9"/>
      <c r="L146" s="27"/>
      <c r="M146" s="27" t="s">
        <v>15</v>
      </c>
      <c r="N146" s="27"/>
      <c r="O146" s="34" t="s">
        <v>41</v>
      </c>
      <c r="P146" s="13"/>
    </row>
    <row r="147" spans="1:19" x14ac:dyDescent="0.25">
      <c r="A147" s="9"/>
      <c r="B147" s="9"/>
      <c r="C147" s="9"/>
      <c r="D147" s="9"/>
      <c r="E147" s="9"/>
      <c r="G147" s="13"/>
      <c r="I147" s="17"/>
      <c r="J147" s="9"/>
      <c r="K147" s="9"/>
      <c r="L147" s="27"/>
      <c r="M147" s="27" t="s">
        <v>16</v>
      </c>
      <c r="N147" s="27"/>
      <c r="O147" s="34" t="s">
        <v>42</v>
      </c>
      <c r="P147" s="13"/>
    </row>
    <row r="148" spans="1:19" x14ac:dyDescent="0.25">
      <c r="A148" s="9"/>
      <c r="B148" s="9"/>
      <c r="C148" s="9"/>
      <c r="D148" s="9"/>
      <c r="E148" s="9"/>
      <c r="G148" s="13"/>
      <c r="I148" s="17"/>
      <c r="J148" s="9"/>
      <c r="K148" s="9"/>
      <c r="L148" s="27"/>
      <c r="M148" s="27" t="s">
        <v>17</v>
      </c>
      <c r="N148" s="27"/>
      <c r="O148" s="34" t="s">
        <v>43</v>
      </c>
      <c r="P148" s="13"/>
    </row>
    <row r="149" spans="1:19" x14ac:dyDescent="0.25">
      <c r="A149" s="9"/>
      <c r="B149" s="9"/>
      <c r="C149" s="9"/>
      <c r="D149" s="9"/>
      <c r="E149" s="9"/>
      <c r="G149" s="13"/>
      <c r="I149" s="17"/>
      <c r="J149" s="9"/>
      <c r="K149" s="9"/>
      <c r="L149" s="27"/>
      <c r="M149" s="27" t="s">
        <v>18</v>
      </c>
      <c r="N149" s="27"/>
      <c r="O149" s="34" t="s">
        <v>44</v>
      </c>
      <c r="P149" s="13"/>
    </row>
    <row r="150" spans="1:19" x14ac:dyDescent="0.25">
      <c r="A150" s="9"/>
      <c r="B150" s="9"/>
      <c r="C150" s="9"/>
      <c r="D150" s="9"/>
      <c r="E150" s="9"/>
      <c r="G150" s="13"/>
      <c r="I150" s="17"/>
      <c r="J150" s="9"/>
      <c r="K150" s="9"/>
      <c r="L150" s="27"/>
      <c r="M150" s="27" t="s">
        <v>19</v>
      </c>
      <c r="N150" s="27"/>
      <c r="O150" s="34" t="s">
        <v>20</v>
      </c>
      <c r="P150" s="13"/>
    </row>
    <row r="151" spans="1:19" x14ac:dyDescent="0.25">
      <c r="A151" s="9"/>
      <c r="B151" s="9"/>
      <c r="C151" s="27" t="s">
        <v>1068</v>
      </c>
      <c r="D151" s="9"/>
      <c r="E151" s="9"/>
      <c r="G151" s="29"/>
      <c r="I151" s="17"/>
      <c r="J151" s="9"/>
      <c r="K151" s="9"/>
      <c r="L151" s="27" t="s">
        <v>71</v>
      </c>
      <c r="M151" s="27"/>
      <c r="N151" s="27"/>
      <c r="O151" s="33"/>
      <c r="P151" s="29"/>
    </row>
    <row r="152" spans="1:19" x14ac:dyDescent="0.25">
      <c r="A152" s="9"/>
      <c r="B152" s="9"/>
      <c r="C152" s="9"/>
      <c r="D152" s="9"/>
      <c r="E152" s="9"/>
      <c r="G152" s="29"/>
      <c r="I152" s="17"/>
      <c r="J152" s="9"/>
      <c r="K152" s="9"/>
      <c r="L152" s="27"/>
      <c r="M152" s="27" t="s">
        <v>6</v>
      </c>
      <c r="N152" s="27"/>
      <c r="O152" s="33"/>
      <c r="P152" s="29"/>
    </row>
    <row r="153" spans="1:19" x14ac:dyDescent="0.25">
      <c r="A153" s="9"/>
      <c r="B153" s="9"/>
      <c r="C153" s="9"/>
      <c r="D153" s="9"/>
      <c r="E153" s="9"/>
      <c r="G153" s="29"/>
      <c r="I153" s="17"/>
      <c r="J153" s="9"/>
      <c r="K153" s="9"/>
      <c r="L153" s="27"/>
      <c r="M153" s="27" t="s">
        <v>2</v>
      </c>
      <c r="N153" s="27"/>
      <c r="O153" s="28"/>
      <c r="P153" s="29"/>
    </row>
    <row r="154" spans="1:19" x14ac:dyDescent="0.25">
      <c r="A154" s="9"/>
      <c r="B154" s="9"/>
      <c r="C154" s="9"/>
      <c r="D154" s="27" t="s">
        <v>45</v>
      </c>
      <c r="E154" s="9"/>
      <c r="F154" s="45">
        <v>76676000000000</v>
      </c>
      <c r="G154" s="31"/>
      <c r="I154" s="17"/>
      <c r="J154" s="9"/>
      <c r="K154" s="9"/>
      <c r="L154" s="27"/>
      <c r="M154" s="27"/>
      <c r="N154" s="27" t="s">
        <v>45</v>
      </c>
      <c r="O154" s="32" t="s">
        <v>46</v>
      </c>
      <c r="P154" s="31">
        <v>27307748</v>
      </c>
    </row>
    <row r="155" spans="1:19" ht="30" x14ac:dyDescent="0.25">
      <c r="A155" s="9"/>
      <c r="B155" s="9"/>
      <c r="C155" s="11" t="s">
        <v>78</v>
      </c>
      <c r="E155" s="9"/>
      <c r="G155" s="12" t="s">
        <v>106</v>
      </c>
      <c r="I155" s="17"/>
      <c r="J155" s="9"/>
      <c r="K155" s="9"/>
      <c r="L155" s="11" t="s">
        <v>78</v>
      </c>
      <c r="N155" s="11"/>
      <c r="P155" s="12" t="s">
        <v>106</v>
      </c>
      <c r="S155" s="6" t="s">
        <v>371</v>
      </c>
    </row>
    <row r="156" spans="1:19" ht="30" x14ac:dyDescent="0.25">
      <c r="A156" s="9"/>
      <c r="B156" s="9"/>
      <c r="C156" s="11" t="s">
        <v>79</v>
      </c>
      <c r="E156" s="9"/>
      <c r="G156" s="12" t="s">
        <v>107</v>
      </c>
      <c r="I156" s="17"/>
      <c r="J156" s="9"/>
      <c r="K156" s="9"/>
      <c r="L156" s="11" t="s">
        <v>79</v>
      </c>
      <c r="N156" s="11"/>
      <c r="P156" s="12" t="s">
        <v>107</v>
      </c>
      <c r="S156" s="6" t="s">
        <v>372</v>
      </c>
    </row>
    <row r="157" spans="1:19" x14ac:dyDescent="0.25">
      <c r="A157" s="9"/>
      <c r="B157" s="9"/>
      <c r="C157" s="11" t="s">
        <v>131</v>
      </c>
      <c r="D157" s="9"/>
      <c r="E157" s="9"/>
      <c r="G157" s="13">
        <v>0</v>
      </c>
      <c r="I157" s="17"/>
      <c r="J157" s="9"/>
      <c r="K157" s="9"/>
      <c r="L157" s="11" t="s">
        <v>131</v>
      </c>
      <c r="M157" s="9"/>
      <c r="N157" s="9"/>
      <c r="O157" s="8"/>
      <c r="P157" s="13">
        <v>0</v>
      </c>
      <c r="S157" s="6" t="s">
        <v>139</v>
      </c>
    </row>
    <row r="158" spans="1:19" x14ac:dyDescent="0.25">
      <c r="A158" s="9"/>
      <c r="B158" s="9"/>
      <c r="C158" s="11" t="s">
        <v>123</v>
      </c>
      <c r="D158" s="11"/>
      <c r="E158" s="9"/>
      <c r="G158" s="12"/>
      <c r="I158" s="17"/>
      <c r="J158" s="9"/>
      <c r="K158" s="9"/>
      <c r="L158" s="11" t="s">
        <v>123</v>
      </c>
      <c r="N158" s="11"/>
      <c r="P158" s="12">
        <v>5.7</v>
      </c>
      <c r="S158" s="6" t="s">
        <v>127</v>
      </c>
    </row>
    <row r="159" spans="1:19" x14ac:dyDescent="0.25">
      <c r="A159" s="9"/>
      <c r="B159" s="9"/>
      <c r="C159" s="11" t="s">
        <v>124</v>
      </c>
      <c r="D159" s="11"/>
      <c r="E159" s="9"/>
      <c r="G159" s="12"/>
      <c r="I159" s="17"/>
      <c r="J159" s="9"/>
      <c r="K159" s="9"/>
      <c r="L159" s="11" t="s">
        <v>124</v>
      </c>
      <c r="N159" s="11"/>
      <c r="P159" s="12">
        <v>3.8</v>
      </c>
      <c r="S159" s="6" t="s">
        <v>128</v>
      </c>
    </row>
    <row r="160" spans="1:19" x14ac:dyDescent="0.25">
      <c r="A160" s="9"/>
      <c r="B160" s="9"/>
      <c r="C160" s="11" t="s">
        <v>182</v>
      </c>
      <c r="D160" s="11"/>
      <c r="E160" s="9"/>
      <c r="G160" s="12"/>
      <c r="I160" s="17"/>
      <c r="J160" s="9"/>
      <c r="K160" s="9"/>
      <c r="L160" s="11" t="s">
        <v>182</v>
      </c>
      <c r="N160" s="11"/>
      <c r="P160" s="12">
        <f>SQRT(P158^2+P159^2)</f>
        <v>6.8505474233815793</v>
      </c>
      <c r="S160" s="6" t="s">
        <v>183</v>
      </c>
    </row>
    <row r="161" spans="1:19" s="57" customFormat="1" x14ac:dyDescent="0.25">
      <c r="A161" s="9"/>
      <c r="B161" s="9"/>
      <c r="C161" s="11"/>
      <c r="D161" s="11"/>
      <c r="E161" s="9"/>
      <c r="G161" s="12"/>
      <c r="I161" s="17"/>
      <c r="J161" s="9"/>
      <c r="K161" s="9"/>
      <c r="L161" s="11"/>
      <c r="N161" s="11"/>
      <c r="O161" s="5"/>
      <c r="P161" s="12"/>
      <c r="S161" s="56"/>
    </row>
    <row r="162" spans="1:19" ht="30" x14ac:dyDescent="0.25">
      <c r="A162" s="9"/>
      <c r="B162" s="9"/>
      <c r="C162" s="11" t="s">
        <v>125</v>
      </c>
      <c r="E162" s="9"/>
      <c r="G162" s="12">
        <v>12.7</v>
      </c>
      <c r="I162" s="17"/>
      <c r="J162" s="9"/>
      <c r="K162" s="9"/>
      <c r="L162" s="11" t="s">
        <v>125</v>
      </c>
      <c r="N162" s="11"/>
      <c r="P162" s="12">
        <v>12.7</v>
      </c>
      <c r="S162" s="6" t="s">
        <v>130</v>
      </c>
    </row>
    <row r="163" spans="1:19" ht="45" x14ac:dyDescent="0.25">
      <c r="A163" s="9"/>
      <c r="B163" s="9"/>
      <c r="C163" s="11" t="s">
        <v>126</v>
      </c>
      <c r="E163" s="9"/>
      <c r="G163" s="12">
        <v>13.3</v>
      </c>
      <c r="I163" s="17"/>
      <c r="J163" s="9"/>
      <c r="K163" s="9"/>
      <c r="L163" s="11" t="s">
        <v>126</v>
      </c>
      <c r="N163" s="11"/>
      <c r="P163" s="12">
        <v>13.3</v>
      </c>
      <c r="S163" s="6" t="s">
        <v>129</v>
      </c>
    </row>
    <row r="164" spans="1:19" s="57" customFormat="1" x14ac:dyDescent="0.25">
      <c r="A164" s="9"/>
      <c r="B164" s="11" t="s">
        <v>1198</v>
      </c>
      <c r="E164" s="9"/>
      <c r="G164" s="13"/>
      <c r="I164" s="17"/>
      <c r="J164" s="9"/>
      <c r="K164" s="9"/>
      <c r="L164" s="11"/>
      <c r="M164" s="9"/>
      <c r="N164" s="9"/>
      <c r="O164" s="8"/>
      <c r="P164" s="13"/>
      <c r="S164" s="56"/>
    </row>
    <row r="165" spans="1:19" s="57" customFormat="1" x14ac:dyDescent="0.25">
      <c r="A165" s="9"/>
      <c r="B165" s="11" t="s">
        <v>1199</v>
      </c>
      <c r="E165" s="9"/>
      <c r="G165" s="13"/>
      <c r="I165" s="17"/>
      <c r="J165" s="9"/>
      <c r="K165" s="9"/>
      <c r="L165" s="11"/>
      <c r="M165" s="9"/>
      <c r="N165" s="9"/>
      <c r="O165" s="8"/>
      <c r="P165" s="13"/>
      <c r="S165" s="56"/>
    </row>
    <row r="166" spans="1:19" s="57" customFormat="1" x14ac:dyDescent="0.25">
      <c r="A166" s="9"/>
      <c r="B166" s="11" t="s">
        <v>1200</v>
      </c>
      <c r="E166" s="9"/>
      <c r="G166" s="13"/>
      <c r="I166" s="17"/>
      <c r="J166" s="9"/>
      <c r="K166" s="9"/>
      <c r="L166" s="11"/>
      <c r="M166" s="9"/>
      <c r="N166" s="9"/>
      <c r="O166" s="8"/>
      <c r="P166" s="13"/>
      <c r="S166" s="56"/>
    </row>
    <row r="167" spans="1:19" s="57" customFormat="1" x14ac:dyDescent="0.25">
      <c r="A167" s="9"/>
      <c r="B167" s="11" t="s">
        <v>1201</v>
      </c>
      <c r="E167" s="9"/>
      <c r="G167" s="13"/>
      <c r="I167" s="17"/>
      <c r="J167" s="9"/>
      <c r="K167" s="9"/>
      <c r="L167" s="11"/>
      <c r="M167" s="9"/>
      <c r="N167" s="9"/>
      <c r="O167" s="8"/>
      <c r="P167" s="13"/>
      <c r="S167" s="56"/>
    </row>
    <row r="168" spans="1:19" x14ac:dyDescent="0.25">
      <c r="A168" s="9"/>
      <c r="B168" s="9" t="s">
        <v>1073</v>
      </c>
      <c r="C168" s="9"/>
      <c r="D168" s="9"/>
      <c r="E168" s="9"/>
      <c r="G168" s="12"/>
      <c r="I168" s="17"/>
      <c r="J168" s="9"/>
      <c r="K168" s="9" t="s">
        <v>5</v>
      </c>
      <c r="L168" s="9"/>
      <c r="M168" s="9"/>
      <c r="N168" s="9"/>
      <c r="P168" s="12"/>
    </row>
    <row r="169" spans="1:19" x14ac:dyDescent="0.25">
      <c r="A169" s="9"/>
      <c r="B169" s="9"/>
      <c r="C169" s="9" t="s">
        <v>1074</v>
      </c>
      <c r="D169" s="9"/>
      <c r="E169" s="9"/>
      <c r="G169" s="12"/>
      <c r="I169" s="17"/>
      <c r="J169" s="9"/>
      <c r="K169" s="9"/>
      <c r="L169" s="9" t="s">
        <v>72</v>
      </c>
      <c r="M169" s="9"/>
      <c r="N169" s="9"/>
      <c r="P169" s="12"/>
    </row>
    <row r="170" spans="1:19" x14ac:dyDescent="0.25">
      <c r="A170" s="9"/>
      <c r="B170" s="9"/>
      <c r="C170" s="9"/>
      <c r="D170" s="9"/>
      <c r="E170" s="9"/>
      <c r="G170" s="12"/>
      <c r="I170" s="17"/>
      <c r="J170" s="9"/>
      <c r="K170" s="9"/>
      <c r="L170" s="9"/>
      <c r="M170" s="27" t="s">
        <v>6</v>
      </c>
      <c r="N170" s="9"/>
      <c r="P170" s="12"/>
    </row>
    <row r="171" spans="1:19" x14ac:dyDescent="0.25">
      <c r="A171" s="9"/>
      <c r="B171" s="9"/>
      <c r="C171" s="9"/>
      <c r="D171" s="9"/>
      <c r="E171" s="9"/>
      <c r="G171" s="12"/>
      <c r="I171" s="17"/>
      <c r="J171" s="9"/>
      <c r="K171" s="9"/>
      <c r="L171" s="9"/>
      <c r="M171" s="9" t="s">
        <v>2</v>
      </c>
      <c r="N171" s="9"/>
      <c r="O171" s="3"/>
      <c r="P171" s="12"/>
    </row>
    <row r="172" spans="1:19" x14ac:dyDescent="0.25">
      <c r="A172" s="9"/>
      <c r="B172" s="9"/>
      <c r="C172" s="9"/>
      <c r="D172" s="9" t="s">
        <v>45</v>
      </c>
      <c r="E172" s="9"/>
      <c r="F172" s="43">
        <v>27381831</v>
      </c>
      <c r="G172" s="19"/>
      <c r="I172" s="17"/>
      <c r="J172" s="9"/>
      <c r="K172" s="9"/>
      <c r="L172" s="9"/>
      <c r="M172" s="9"/>
      <c r="N172" s="17" t="s">
        <v>45</v>
      </c>
      <c r="O172" s="20" t="s">
        <v>51</v>
      </c>
      <c r="P172" s="19">
        <v>52768135</v>
      </c>
    </row>
    <row r="173" spans="1:19" ht="90" x14ac:dyDescent="0.25">
      <c r="A173" s="9"/>
      <c r="B173" s="9"/>
      <c r="C173" s="9"/>
      <c r="D173" s="9" t="s">
        <v>47</v>
      </c>
      <c r="E173" s="9"/>
      <c r="F173" s="43" t="s">
        <v>1076</v>
      </c>
      <c r="G173" s="19" t="s">
        <v>1083</v>
      </c>
      <c r="I173" s="17"/>
      <c r="J173" s="9"/>
      <c r="K173" s="9"/>
      <c r="L173" s="9"/>
      <c r="M173" s="9"/>
      <c r="N173" s="17" t="s">
        <v>47</v>
      </c>
      <c r="O173" s="18" t="s">
        <v>52</v>
      </c>
      <c r="P173" s="19"/>
      <c r="S173" s="6" t="s">
        <v>69</v>
      </c>
    </row>
    <row r="174" spans="1:19" x14ac:dyDescent="0.25">
      <c r="A174" s="9"/>
      <c r="B174" s="9"/>
      <c r="C174" s="9"/>
      <c r="D174" s="9" t="s">
        <v>48</v>
      </c>
      <c r="E174" s="9"/>
      <c r="F174" s="43" t="s">
        <v>1075</v>
      </c>
      <c r="G174" s="19" t="s">
        <v>53</v>
      </c>
      <c r="I174" s="17"/>
      <c r="J174" s="9"/>
      <c r="K174" s="9"/>
      <c r="L174" s="9"/>
      <c r="M174" s="9"/>
      <c r="N174" s="17" t="s">
        <v>48</v>
      </c>
      <c r="O174" s="18" t="s">
        <v>53</v>
      </c>
      <c r="P174" s="19"/>
      <c r="S174" s="6" t="s">
        <v>70</v>
      </c>
    </row>
    <row r="175" spans="1:19" x14ac:dyDescent="0.25">
      <c r="A175" s="9"/>
      <c r="B175" s="9"/>
      <c r="C175" s="9" t="s">
        <v>1077</v>
      </c>
      <c r="D175" s="9"/>
      <c r="E175" s="9"/>
      <c r="G175" s="12"/>
      <c r="I175" s="17"/>
      <c r="J175" s="9"/>
      <c r="K175" s="9"/>
      <c r="L175" s="9" t="s">
        <v>73</v>
      </c>
      <c r="M175" s="9"/>
      <c r="N175" s="9"/>
      <c r="P175" s="12"/>
      <c r="S175" s="6" t="s">
        <v>162</v>
      </c>
    </row>
    <row r="176" spans="1:19" x14ac:dyDescent="0.25">
      <c r="A176" s="9"/>
      <c r="B176" s="9"/>
      <c r="C176" s="9"/>
      <c r="D176" s="9"/>
      <c r="E176" s="9"/>
      <c r="G176" s="12"/>
      <c r="I176" s="17"/>
      <c r="J176" s="9"/>
      <c r="K176" s="9"/>
      <c r="L176" s="9"/>
      <c r="M176" s="27" t="s">
        <v>6</v>
      </c>
      <c r="N176" s="9"/>
      <c r="P176" s="12"/>
    </row>
    <row r="177" spans="1:19" x14ac:dyDescent="0.25">
      <c r="A177" s="9"/>
      <c r="B177" s="9"/>
      <c r="C177" s="9"/>
      <c r="D177" s="9"/>
      <c r="E177" s="9"/>
      <c r="G177" s="12"/>
      <c r="I177" s="17"/>
      <c r="J177" s="9"/>
      <c r="K177" s="9"/>
      <c r="L177" s="9"/>
      <c r="M177" s="9" t="s">
        <v>2</v>
      </c>
      <c r="N177" s="9"/>
      <c r="O177" s="3"/>
      <c r="P177" s="12"/>
    </row>
    <row r="178" spans="1:19" x14ac:dyDescent="0.25">
      <c r="A178" s="9"/>
      <c r="B178" s="9"/>
      <c r="C178" s="9"/>
      <c r="D178" s="9" t="s">
        <v>26</v>
      </c>
      <c r="E178" s="9"/>
      <c r="F178" s="43" t="s">
        <v>1078</v>
      </c>
      <c r="G178" s="13" t="s">
        <v>1084</v>
      </c>
      <c r="I178" s="17"/>
      <c r="J178" s="9"/>
      <c r="K178" s="9"/>
      <c r="L178" s="9"/>
      <c r="M178" s="9"/>
      <c r="N178" s="9" t="s">
        <v>26</v>
      </c>
      <c r="O178" s="7" t="s">
        <v>49</v>
      </c>
      <c r="P178" s="13"/>
    </row>
    <row r="179" spans="1:19" x14ac:dyDescent="0.25">
      <c r="A179" s="9"/>
      <c r="B179" s="9"/>
      <c r="C179" s="9"/>
      <c r="D179" s="9" t="s">
        <v>27</v>
      </c>
      <c r="E179" s="9"/>
      <c r="F179" s="43" t="s">
        <v>1079</v>
      </c>
      <c r="G179" s="13" t="s">
        <v>1085</v>
      </c>
      <c r="I179" s="17"/>
      <c r="J179" s="9"/>
      <c r="K179" s="9"/>
      <c r="L179" s="9"/>
      <c r="M179" s="9"/>
      <c r="N179" s="9" t="s">
        <v>27</v>
      </c>
      <c r="O179" s="7" t="s">
        <v>50</v>
      </c>
      <c r="P179" s="13"/>
    </row>
    <row r="180" spans="1:19" x14ac:dyDescent="0.25">
      <c r="A180" s="9"/>
      <c r="B180" s="9"/>
      <c r="C180" s="9"/>
      <c r="D180" s="9"/>
      <c r="E180" s="9"/>
      <c r="G180" s="12"/>
      <c r="I180" s="17"/>
      <c r="J180" s="9"/>
      <c r="K180" s="9"/>
      <c r="L180" s="27" t="s">
        <v>2</v>
      </c>
      <c r="M180" s="27"/>
      <c r="N180" s="27"/>
      <c r="O180" s="28"/>
      <c r="P180" s="12"/>
    </row>
    <row r="181" spans="1:19" x14ac:dyDescent="0.25">
      <c r="A181" s="9"/>
      <c r="B181" s="9"/>
      <c r="C181" s="9"/>
      <c r="D181" s="9"/>
      <c r="E181" s="9"/>
      <c r="G181" s="13"/>
      <c r="I181" s="17"/>
      <c r="J181" s="9"/>
      <c r="K181" s="9"/>
      <c r="L181" s="27"/>
      <c r="M181" s="27" t="s">
        <v>11</v>
      </c>
      <c r="N181" s="27"/>
      <c r="O181" s="34" t="s">
        <v>54</v>
      </c>
      <c r="P181" s="13"/>
    </row>
    <row r="182" spans="1:19" x14ac:dyDescent="0.25">
      <c r="A182" s="9"/>
      <c r="B182" s="9"/>
      <c r="C182" s="27" t="s">
        <v>12</v>
      </c>
      <c r="D182" s="9"/>
      <c r="E182" s="9"/>
      <c r="F182" s="28">
        <v>34792</v>
      </c>
      <c r="G182" s="13"/>
      <c r="I182" s="17"/>
      <c r="J182" s="9"/>
      <c r="K182" s="9"/>
      <c r="L182" s="27"/>
      <c r="M182" s="27" t="s">
        <v>12</v>
      </c>
      <c r="N182" s="27"/>
      <c r="O182" s="34" t="s">
        <v>55</v>
      </c>
      <c r="P182" s="13"/>
    </row>
    <row r="183" spans="1:19" x14ac:dyDescent="0.25">
      <c r="A183" s="9"/>
      <c r="B183" s="9"/>
      <c r="C183" s="9"/>
      <c r="D183" s="9"/>
      <c r="E183" s="9"/>
      <c r="G183" s="13"/>
      <c r="I183" s="17"/>
      <c r="J183" s="9"/>
      <c r="K183" s="9"/>
      <c r="L183" s="27"/>
      <c r="M183" s="27" t="s">
        <v>15</v>
      </c>
      <c r="N183" s="27"/>
      <c r="O183" s="34" t="s">
        <v>56</v>
      </c>
      <c r="P183" s="13"/>
    </row>
    <row r="184" spans="1:19" x14ac:dyDescent="0.25">
      <c r="A184" s="9"/>
      <c r="B184" s="9"/>
      <c r="C184" s="9"/>
      <c r="D184" s="9"/>
      <c r="E184" s="9"/>
      <c r="G184" s="13"/>
      <c r="I184" s="17"/>
      <c r="J184" s="9"/>
      <c r="K184" s="9"/>
      <c r="L184" s="27"/>
      <c r="M184" s="27" t="s">
        <v>16</v>
      </c>
      <c r="N184" s="27"/>
      <c r="O184" s="34" t="s">
        <v>57</v>
      </c>
      <c r="P184" s="13"/>
    </row>
    <row r="185" spans="1:19" x14ac:dyDescent="0.25">
      <c r="A185" s="9"/>
      <c r="B185" s="9"/>
      <c r="C185" s="9"/>
      <c r="D185" s="9"/>
      <c r="E185" s="9"/>
      <c r="G185" s="13"/>
      <c r="I185" s="17"/>
      <c r="J185" s="9"/>
      <c r="K185" s="9"/>
      <c r="L185" s="27"/>
      <c r="M185" s="27" t="s">
        <v>17</v>
      </c>
      <c r="N185" s="27"/>
      <c r="O185" s="34" t="s">
        <v>58</v>
      </c>
      <c r="P185" s="13"/>
    </row>
    <row r="186" spans="1:19" x14ac:dyDescent="0.25">
      <c r="A186" s="9"/>
      <c r="B186" s="9"/>
      <c r="C186" s="9"/>
      <c r="D186" s="9"/>
      <c r="E186" s="9"/>
      <c r="G186" s="13"/>
      <c r="I186" s="17"/>
      <c r="J186" s="9"/>
      <c r="K186" s="9"/>
      <c r="L186" s="27"/>
      <c r="M186" s="27" t="s">
        <v>18</v>
      </c>
      <c r="N186" s="27"/>
      <c r="O186" s="34" t="s">
        <v>59</v>
      </c>
      <c r="P186" s="13"/>
    </row>
    <row r="187" spans="1:19" x14ac:dyDescent="0.25">
      <c r="A187" s="9"/>
      <c r="B187" s="9"/>
      <c r="C187" s="9"/>
      <c r="D187" s="9"/>
      <c r="E187" s="9"/>
      <c r="G187" s="13"/>
      <c r="I187" s="17"/>
      <c r="J187" s="9"/>
      <c r="K187" s="9"/>
      <c r="L187" s="27"/>
      <c r="M187" s="27" t="s">
        <v>19</v>
      </c>
      <c r="N187" s="27"/>
      <c r="O187" s="34" t="s">
        <v>20</v>
      </c>
      <c r="P187" s="13"/>
    </row>
    <row r="188" spans="1:19" x14ac:dyDescent="0.25">
      <c r="A188" s="9"/>
      <c r="B188" s="9"/>
      <c r="C188" s="11" t="s">
        <v>131</v>
      </c>
      <c r="D188" s="9"/>
      <c r="E188" s="9"/>
      <c r="G188" s="13">
        <v>0</v>
      </c>
      <c r="I188" s="17"/>
      <c r="J188" s="9"/>
      <c r="K188" s="9"/>
      <c r="L188" s="11" t="s">
        <v>131</v>
      </c>
      <c r="M188" s="9"/>
      <c r="N188" s="9"/>
      <c r="O188" s="8"/>
      <c r="P188" s="13">
        <v>0</v>
      </c>
      <c r="S188" s="6" t="s">
        <v>134</v>
      </c>
    </row>
    <row r="189" spans="1:19" ht="60" x14ac:dyDescent="0.25">
      <c r="A189" s="9"/>
      <c r="B189" s="9"/>
      <c r="C189" s="11" t="s">
        <v>132</v>
      </c>
      <c r="D189" s="9"/>
      <c r="E189" s="9"/>
      <c r="G189" s="13">
        <v>123</v>
      </c>
      <c r="I189" s="17"/>
      <c r="J189" s="9"/>
      <c r="K189" s="9"/>
      <c r="L189" s="11" t="s">
        <v>132</v>
      </c>
      <c r="M189" s="9"/>
      <c r="N189" s="9"/>
      <c r="O189" s="8"/>
      <c r="P189" s="13">
        <v>123</v>
      </c>
      <c r="S189" s="6" t="s">
        <v>135</v>
      </c>
    </row>
    <row r="190" spans="1:19" x14ac:dyDescent="0.25">
      <c r="A190" s="9"/>
      <c r="B190" s="9"/>
      <c r="C190" s="11" t="s">
        <v>133</v>
      </c>
      <c r="D190" s="9"/>
      <c r="E190" s="9"/>
      <c r="G190" s="13">
        <v>0</v>
      </c>
      <c r="I190" s="17"/>
      <c r="J190" s="9"/>
      <c r="K190" s="9"/>
      <c r="L190" s="11" t="s">
        <v>133</v>
      </c>
      <c r="M190" s="9"/>
      <c r="N190" s="9"/>
      <c r="O190" s="8"/>
      <c r="P190" s="13">
        <v>0</v>
      </c>
      <c r="S190" s="6" t="s">
        <v>136</v>
      </c>
    </row>
    <row r="191" spans="1:19" x14ac:dyDescent="0.25">
      <c r="A191" s="9"/>
      <c r="B191" s="9"/>
      <c r="C191" s="11"/>
      <c r="D191" s="9"/>
      <c r="E191" s="9"/>
      <c r="G191" s="12"/>
      <c r="I191" s="17"/>
      <c r="J191" s="9"/>
      <c r="K191" s="9"/>
      <c r="L191" s="11" t="s">
        <v>123</v>
      </c>
      <c r="M191" s="9"/>
      <c r="N191" s="9"/>
      <c r="O191" s="8"/>
      <c r="P191" s="12">
        <v>5.7</v>
      </c>
      <c r="S191" s="6" t="s">
        <v>127</v>
      </c>
    </row>
    <row r="192" spans="1:19" x14ac:dyDescent="0.25">
      <c r="A192" s="9"/>
      <c r="B192" s="9"/>
      <c r="C192" s="11"/>
      <c r="D192" s="9"/>
      <c r="E192" s="9"/>
      <c r="G192" s="12"/>
      <c r="I192" s="17"/>
      <c r="J192" s="9"/>
      <c r="K192" s="9"/>
      <c r="L192" s="11" t="s">
        <v>124</v>
      </c>
      <c r="M192" s="9"/>
      <c r="N192" s="9"/>
      <c r="O192" s="8"/>
      <c r="P192" s="12">
        <v>3.8</v>
      </c>
      <c r="S192" s="6" t="s">
        <v>128</v>
      </c>
    </row>
    <row r="193" spans="1:19" x14ac:dyDescent="0.25">
      <c r="A193" s="9"/>
      <c r="B193" s="9"/>
      <c r="C193" s="11"/>
      <c r="E193" s="11"/>
      <c r="G193" s="12"/>
      <c r="I193" s="17"/>
      <c r="J193" s="9"/>
      <c r="K193" s="9"/>
      <c r="L193" s="11" t="s">
        <v>182</v>
      </c>
      <c r="N193" s="11"/>
      <c r="P193" s="12">
        <f>SQRT(P191^2+P192^2)</f>
        <v>6.8505474233815793</v>
      </c>
      <c r="S193" s="6" t="s">
        <v>183</v>
      </c>
    </row>
    <row r="194" spans="1:19" x14ac:dyDescent="0.25">
      <c r="A194" s="9"/>
      <c r="B194" s="9"/>
      <c r="C194" s="11" t="s">
        <v>125</v>
      </c>
      <c r="D194" s="9"/>
      <c r="E194" s="9"/>
      <c r="G194" s="12">
        <v>12.7</v>
      </c>
      <c r="I194" s="17"/>
      <c r="J194" s="9"/>
      <c r="K194" s="9"/>
      <c r="L194" s="11" t="s">
        <v>125</v>
      </c>
      <c r="M194" s="9"/>
      <c r="N194" s="9"/>
      <c r="O194" s="8"/>
      <c r="P194" s="12">
        <v>12.7</v>
      </c>
      <c r="S194" s="6" t="s">
        <v>137</v>
      </c>
    </row>
    <row r="195" spans="1:19" ht="30" x14ac:dyDescent="0.25">
      <c r="A195" s="9"/>
      <c r="B195" s="9"/>
      <c r="C195" s="11" t="s">
        <v>126</v>
      </c>
      <c r="D195" s="9"/>
      <c r="E195" s="9"/>
      <c r="G195" s="12">
        <v>13.3</v>
      </c>
      <c r="I195" s="17"/>
      <c r="J195" s="9"/>
      <c r="K195" s="9"/>
      <c r="L195" s="11" t="s">
        <v>126</v>
      </c>
      <c r="M195" s="9"/>
      <c r="N195" s="9"/>
      <c r="O195" s="8"/>
      <c r="P195" s="12">
        <v>13.3</v>
      </c>
      <c r="S195" s="6" t="s">
        <v>138</v>
      </c>
    </row>
    <row r="196" spans="1:19" x14ac:dyDescent="0.25">
      <c r="A196" s="9"/>
      <c r="B196" s="9"/>
      <c r="C196" s="9"/>
      <c r="D196" s="9"/>
      <c r="E196" s="9"/>
      <c r="G196" s="12"/>
      <c r="I196" s="17"/>
      <c r="J196" s="9"/>
      <c r="K196" s="9" t="s">
        <v>2</v>
      </c>
      <c r="L196" s="9"/>
      <c r="M196" s="9"/>
      <c r="N196" s="9"/>
      <c r="O196" s="3"/>
      <c r="P196" s="12"/>
    </row>
    <row r="197" spans="1:19" x14ac:dyDescent="0.25">
      <c r="A197" s="9"/>
      <c r="B197" s="9"/>
      <c r="C197" s="9"/>
      <c r="D197" s="9"/>
      <c r="E197" s="9"/>
      <c r="G197" s="13"/>
      <c r="I197" s="17"/>
      <c r="J197" s="9"/>
      <c r="K197" s="9"/>
      <c r="L197" s="9" t="s">
        <v>60</v>
      </c>
      <c r="M197" s="9"/>
      <c r="N197" s="9"/>
      <c r="O197" s="8" t="s">
        <v>64</v>
      </c>
      <c r="P197" s="13"/>
    </row>
    <row r="198" spans="1:19" x14ac:dyDescent="0.25">
      <c r="A198" s="9"/>
      <c r="B198" s="9"/>
      <c r="C198" s="9"/>
      <c r="D198" s="9"/>
      <c r="E198" s="9"/>
      <c r="G198" s="13"/>
      <c r="I198" s="17"/>
      <c r="J198" s="9"/>
      <c r="K198" s="9"/>
      <c r="L198" s="9" t="s">
        <v>61</v>
      </c>
      <c r="M198" s="9"/>
      <c r="N198" s="9"/>
      <c r="O198" s="8" t="s">
        <v>65</v>
      </c>
      <c r="P198" s="13"/>
    </row>
    <row r="199" spans="1:19" x14ac:dyDescent="0.25">
      <c r="A199" s="9"/>
      <c r="B199" s="9"/>
      <c r="C199" s="9"/>
      <c r="D199" s="9"/>
      <c r="E199" s="9"/>
      <c r="G199" s="13"/>
      <c r="I199" s="17"/>
      <c r="J199" s="9"/>
      <c r="K199" s="9"/>
      <c r="L199" s="9" t="s">
        <v>62</v>
      </c>
      <c r="M199" s="9"/>
      <c r="N199" s="9"/>
      <c r="O199" s="8" t="s">
        <v>66</v>
      </c>
      <c r="P199" s="13"/>
    </row>
    <row r="200" spans="1:19" x14ac:dyDescent="0.25">
      <c r="A200" s="9"/>
      <c r="B200" s="9"/>
      <c r="C200" s="9"/>
      <c r="D200" s="9"/>
      <c r="E200" s="9"/>
      <c r="G200" s="13"/>
      <c r="I200" s="17"/>
      <c r="J200" s="9"/>
      <c r="K200" s="9"/>
      <c r="L200" s="9" t="s">
        <v>63</v>
      </c>
      <c r="M200" s="9"/>
      <c r="N200" s="9"/>
      <c r="O200" s="8" t="s">
        <v>67</v>
      </c>
      <c r="P200" s="13"/>
    </row>
    <row r="201" spans="1:19" x14ac:dyDescent="0.25">
      <c r="A201" s="9"/>
      <c r="B201" s="9"/>
      <c r="C201" s="9"/>
      <c r="D201" s="9"/>
      <c r="E201" s="9"/>
      <c r="G201" s="13"/>
      <c r="I201" s="17"/>
      <c r="J201" s="9"/>
      <c r="K201" s="9"/>
      <c r="L201" s="9" t="s">
        <v>18</v>
      </c>
      <c r="M201" s="9"/>
      <c r="N201" s="9"/>
      <c r="O201" s="8" t="s">
        <v>68</v>
      </c>
      <c r="P201" s="13"/>
    </row>
    <row r="202" spans="1:19" s="57" customFormat="1" x14ac:dyDescent="0.25">
      <c r="A202" s="9"/>
      <c r="B202" s="11" t="s">
        <v>1194</v>
      </c>
      <c r="D202" s="9"/>
      <c r="E202" s="9"/>
      <c r="G202" s="13"/>
      <c r="I202" s="17"/>
      <c r="J202" s="9"/>
      <c r="K202" s="9"/>
      <c r="L202" s="11"/>
      <c r="M202" s="9"/>
      <c r="N202" s="9"/>
      <c r="O202" s="8"/>
      <c r="P202" s="13"/>
      <c r="S202" s="56"/>
    </row>
    <row r="203" spans="1:19" s="57" customFormat="1" x14ac:dyDescent="0.25">
      <c r="A203" s="9"/>
      <c r="B203" s="11" t="s">
        <v>1195</v>
      </c>
      <c r="D203" s="9"/>
      <c r="E203" s="9"/>
      <c r="G203" s="13"/>
      <c r="I203" s="17"/>
      <c r="J203" s="9"/>
      <c r="K203" s="9"/>
      <c r="L203" s="11"/>
      <c r="M203" s="9"/>
      <c r="N203" s="9"/>
      <c r="O203" s="8"/>
      <c r="P203" s="13"/>
      <c r="S203" s="56"/>
    </row>
    <row r="204" spans="1:19" s="57" customFormat="1" x14ac:dyDescent="0.25">
      <c r="A204" s="9"/>
      <c r="B204" s="11" t="s">
        <v>1196</v>
      </c>
      <c r="D204" s="9"/>
      <c r="E204" s="9"/>
      <c r="G204" s="13"/>
      <c r="I204" s="17"/>
      <c r="J204" s="9"/>
      <c r="K204" s="9"/>
      <c r="L204" s="11"/>
      <c r="M204" s="9"/>
      <c r="N204" s="9"/>
      <c r="O204" s="8"/>
      <c r="P204" s="13"/>
      <c r="S204" s="56"/>
    </row>
    <row r="205" spans="1:19" s="57" customFormat="1" x14ac:dyDescent="0.25">
      <c r="A205" s="9"/>
      <c r="B205" s="11" t="s">
        <v>1197</v>
      </c>
      <c r="D205" s="9"/>
      <c r="E205" s="9"/>
      <c r="G205" s="13"/>
      <c r="I205" s="17"/>
      <c r="J205" s="9"/>
      <c r="K205" s="9"/>
      <c r="L205" s="11"/>
      <c r="M205" s="9"/>
      <c r="N205" s="9"/>
      <c r="O205" s="8"/>
      <c r="P205" s="13"/>
      <c r="S205" s="56"/>
    </row>
    <row r="206" spans="1:19" x14ac:dyDescent="0.25">
      <c r="I206" s="17"/>
      <c r="J206" s="9"/>
      <c r="K206" s="9"/>
      <c r="L206" s="9"/>
      <c r="M206" s="9"/>
      <c r="N206" s="9"/>
    </row>
    <row r="207" spans="1:19" x14ac:dyDescent="0.25">
      <c r="I207" s="44"/>
    </row>
    <row r="208" spans="1:19" x14ac:dyDescent="0.25">
      <c r="I208" s="44"/>
    </row>
    <row r="209" spans="9:9" x14ac:dyDescent="0.25">
      <c r="I209" s="44"/>
    </row>
  </sheetData>
  <mergeCells count="1">
    <mergeCell ref="S114:S117"/>
  </mergeCells>
  <pageMargins left="0.7" right="0.7" top="0.78740157499999996" bottom="0.78740157499999996" header="0.3" footer="0.3"/>
  <pageSetup paperSize="9" orientation="portrait" horizontalDpi="3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25"/>
  <sheetViews>
    <sheetView zoomScaleNormal="100" workbookViewId="0"/>
  </sheetViews>
  <sheetFormatPr baseColWidth="10" defaultRowHeight="15" x14ac:dyDescent="0.25"/>
  <cols>
    <col min="1" max="1" width="29.85546875" customWidth="1"/>
  </cols>
  <sheetData>
    <row r="1" spans="1:3" x14ac:dyDescent="0.25">
      <c r="A1" s="23" t="s">
        <v>1123</v>
      </c>
    </row>
    <row r="3" spans="1:3" x14ac:dyDescent="0.25">
      <c r="A3" s="2" t="s">
        <v>444</v>
      </c>
    </row>
    <row r="5" spans="1:3" ht="30" x14ac:dyDescent="0.25">
      <c r="A5" t="s">
        <v>1128</v>
      </c>
      <c r="B5" s="1" t="s">
        <v>1124</v>
      </c>
      <c r="C5" s="1" t="s">
        <v>1125</v>
      </c>
    </row>
    <row r="6" spans="1:3" x14ac:dyDescent="0.25">
      <c r="B6" t="s">
        <v>222</v>
      </c>
      <c r="C6" t="s">
        <v>222</v>
      </c>
    </row>
    <row r="7" spans="1:3" x14ac:dyDescent="0.25">
      <c r="B7">
        <v>120</v>
      </c>
      <c r="C7">
        <v>80</v>
      </c>
    </row>
    <row r="8" spans="1:3" x14ac:dyDescent="0.25">
      <c r="B8">
        <v>245</v>
      </c>
      <c r="C8">
        <v>122</v>
      </c>
    </row>
    <row r="9" spans="1:3" x14ac:dyDescent="0.25">
      <c r="B9">
        <v>145</v>
      </c>
      <c r="C9">
        <v>145</v>
      </c>
    </row>
    <row r="10" spans="1:3" x14ac:dyDescent="0.25">
      <c r="B10">
        <v>150</v>
      </c>
      <c r="C10">
        <v>150</v>
      </c>
    </row>
    <row r="11" spans="1:3" x14ac:dyDescent="0.25">
      <c r="A11" s="1" t="s">
        <v>441</v>
      </c>
      <c r="B11">
        <v>180</v>
      </c>
      <c r="C11">
        <v>180</v>
      </c>
    </row>
    <row r="12" spans="1:3" x14ac:dyDescent="0.25">
      <c r="A12" t="s">
        <v>442</v>
      </c>
      <c r="B12">
        <v>255</v>
      </c>
      <c r="C12">
        <v>170</v>
      </c>
    </row>
    <row r="13" spans="1:3" x14ac:dyDescent="0.25">
      <c r="A13" t="s">
        <v>443</v>
      </c>
      <c r="B13">
        <v>200</v>
      </c>
      <c r="C13">
        <v>200</v>
      </c>
    </row>
    <row r="14" spans="1:3" x14ac:dyDescent="0.25">
      <c r="B14">
        <v>210</v>
      </c>
      <c r="C14">
        <v>210</v>
      </c>
    </row>
    <row r="15" spans="1:3" x14ac:dyDescent="0.25">
      <c r="B15">
        <v>210</v>
      </c>
      <c r="C15">
        <v>200</v>
      </c>
    </row>
    <row r="16" spans="1:3" x14ac:dyDescent="0.25">
      <c r="B16">
        <v>210</v>
      </c>
      <c r="C16">
        <v>210</v>
      </c>
    </row>
    <row r="17" spans="1:3" x14ac:dyDescent="0.25">
      <c r="A17" t="s">
        <v>386</v>
      </c>
      <c r="B17">
        <v>230</v>
      </c>
      <c r="C17">
        <v>190</v>
      </c>
    </row>
    <row r="18" spans="1:3" x14ac:dyDescent="0.25">
      <c r="B18">
        <v>230</v>
      </c>
      <c r="C18">
        <v>230</v>
      </c>
    </row>
    <row r="19" spans="1:3" x14ac:dyDescent="0.25">
      <c r="B19">
        <v>235</v>
      </c>
      <c r="C19">
        <v>235</v>
      </c>
    </row>
    <row r="20" spans="1:3" x14ac:dyDescent="0.25">
      <c r="B20">
        <v>245</v>
      </c>
      <c r="C20">
        <v>245</v>
      </c>
    </row>
    <row r="21" spans="1:3" x14ac:dyDescent="0.25">
      <c r="A21" t="s">
        <v>213</v>
      </c>
      <c r="B21">
        <v>250</v>
      </c>
      <c r="C21">
        <v>210</v>
      </c>
    </row>
    <row r="22" spans="1:3" x14ac:dyDescent="0.25">
      <c r="A22" t="s">
        <v>385</v>
      </c>
      <c r="B22">
        <v>330</v>
      </c>
      <c r="C22">
        <v>300</v>
      </c>
    </row>
    <row r="24" spans="1:3" x14ac:dyDescent="0.25">
      <c r="A24" t="s">
        <v>1126</v>
      </c>
      <c r="B24" s="36">
        <f>B25-14</f>
        <v>190</v>
      </c>
      <c r="C24" s="36">
        <f>C25-14</f>
        <v>170</v>
      </c>
    </row>
    <row r="25" spans="1:3" x14ac:dyDescent="0.25">
      <c r="A25" t="s">
        <v>1127</v>
      </c>
      <c r="B25" s="39">
        <v>204</v>
      </c>
      <c r="C25" s="39">
        <v>184</v>
      </c>
    </row>
  </sheetData>
  <sortState ref="A9:C22">
    <sortCondition ref="B9:B22"/>
  </sortState>
  <conditionalFormatting sqref="B7:C22">
    <cfRule type="expression" dxfId="3" priority="7">
      <formula>B7&lt;B$25</formula>
    </cfRule>
    <cfRule type="expression" dxfId="2" priority="8">
      <formula>B7&gt;=B$25</formula>
    </cfRule>
  </conditionalFormatting>
  <conditionalFormatting sqref="B7:C13">
    <cfRule type="expression" dxfId="1" priority="9">
      <formula>B7&lt;B$25</formula>
    </cfRule>
    <cfRule type="expression" dxfId="0" priority="10">
      <formula>B1048560&gt;=B$25</formula>
    </cfRule>
  </conditionalFormatting>
  <hyperlinks>
    <hyperlink ref="A3" r:id="rId1" xr:uid="{00000000-0004-0000-1300-000000000000}"/>
  </hyperlinks>
  <pageMargins left="0.7" right="0.7" top="0.78740157499999996" bottom="0.78740157499999996"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63"/>
  <sheetViews>
    <sheetView zoomScaleNormal="100" workbookViewId="0"/>
  </sheetViews>
  <sheetFormatPr baseColWidth="10" defaultRowHeight="15" x14ac:dyDescent="0.25"/>
  <sheetData>
    <row r="1" spans="1:2" x14ac:dyDescent="0.25">
      <c r="A1" s="23" t="s">
        <v>1113</v>
      </c>
    </row>
    <row r="2" spans="1:2" x14ac:dyDescent="0.25">
      <c r="A2" t="s">
        <v>1111</v>
      </c>
      <c r="B2" t="s">
        <v>1112</v>
      </c>
    </row>
    <row r="37" spans="1:12" x14ac:dyDescent="0.25">
      <c r="A37" t="s">
        <v>214</v>
      </c>
    </row>
    <row r="38" spans="1:12" x14ac:dyDescent="0.25">
      <c r="B38" t="s">
        <v>213</v>
      </c>
    </row>
    <row r="39" spans="1:12" x14ac:dyDescent="0.25">
      <c r="B39" t="s">
        <v>215</v>
      </c>
    </row>
    <row r="40" spans="1:12" x14ac:dyDescent="0.25">
      <c r="A40" t="s">
        <v>216</v>
      </c>
    </row>
    <row r="41" spans="1:12" x14ac:dyDescent="0.25">
      <c r="B41" t="s">
        <v>217</v>
      </c>
    </row>
    <row r="42" spans="1:12" x14ac:dyDescent="0.25">
      <c r="B42" t="s">
        <v>219</v>
      </c>
    </row>
    <row r="43" spans="1:12" x14ac:dyDescent="0.25">
      <c r="B43" t="s">
        <v>218</v>
      </c>
    </row>
    <row r="45" spans="1:12" x14ac:dyDescent="0.25">
      <c r="A45" t="s">
        <v>231</v>
      </c>
      <c r="B45" t="str">
        <f>$A45</f>
        <v>Line width</v>
      </c>
      <c r="C45" t="s">
        <v>220</v>
      </c>
      <c r="D45" t="s">
        <v>231</v>
      </c>
      <c r="E45" t="s">
        <v>231</v>
      </c>
      <c r="F45" t="s">
        <v>231</v>
      </c>
      <c r="G45" t="str">
        <f>$A45</f>
        <v>Line width</v>
      </c>
      <c r="H45" t="s">
        <v>227</v>
      </c>
      <c r="I45" t="s">
        <v>230</v>
      </c>
      <c r="J45" t="s">
        <v>230</v>
      </c>
      <c r="K45" t="s">
        <v>230</v>
      </c>
      <c r="L45" t="s">
        <v>230</v>
      </c>
    </row>
    <row r="46" spans="1:12" x14ac:dyDescent="0.25">
      <c r="A46" t="s">
        <v>221</v>
      </c>
      <c r="B46" t="str">
        <f>$A46</f>
        <v>nominal</v>
      </c>
      <c r="C46" t="s">
        <v>223</v>
      </c>
      <c r="D46" t="s">
        <v>223</v>
      </c>
      <c r="E46" t="s">
        <v>223</v>
      </c>
      <c r="F46" t="s">
        <v>223</v>
      </c>
      <c r="G46" t="str">
        <f>$A46</f>
        <v>nominal</v>
      </c>
      <c r="H46" t="s">
        <v>223</v>
      </c>
      <c r="I46" t="s">
        <v>223</v>
      </c>
      <c r="J46" t="s">
        <v>223</v>
      </c>
      <c r="K46" t="s">
        <v>223</v>
      </c>
      <c r="L46" t="s">
        <v>229</v>
      </c>
    </row>
    <row r="47" spans="1:12" x14ac:dyDescent="0.25">
      <c r="L47" t="s">
        <v>220</v>
      </c>
    </row>
    <row r="48" spans="1:12" x14ac:dyDescent="0.25">
      <c r="C48" t="s">
        <v>225</v>
      </c>
      <c r="D48" t="s">
        <v>224</v>
      </c>
      <c r="E48" t="s">
        <v>226</v>
      </c>
      <c r="F48" t="s">
        <v>228</v>
      </c>
      <c r="H48" t="s">
        <v>225</v>
      </c>
      <c r="I48" t="s">
        <v>224</v>
      </c>
      <c r="J48" t="s">
        <v>226</v>
      </c>
      <c r="K48" t="s">
        <v>228</v>
      </c>
      <c r="L48" t="s">
        <v>228</v>
      </c>
    </row>
    <row r="49" spans="1:12" x14ac:dyDescent="0.25">
      <c r="A49" t="s">
        <v>222</v>
      </c>
      <c r="B49" t="str">
        <f>$A49</f>
        <v>mm</v>
      </c>
      <c r="C49" t="s">
        <v>222</v>
      </c>
      <c r="D49" t="s">
        <v>222</v>
      </c>
      <c r="E49" t="s">
        <v>222</v>
      </c>
      <c r="F49" t="s">
        <v>222</v>
      </c>
      <c r="G49" t="str">
        <f>$A49</f>
        <v>mm</v>
      </c>
      <c r="H49" t="s">
        <v>222</v>
      </c>
      <c r="I49" t="s">
        <v>222</v>
      </c>
      <c r="J49" t="s">
        <v>222</v>
      </c>
      <c r="K49" t="s">
        <v>222</v>
      </c>
      <c r="L49" t="s">
        <v>222</v>
      </c>
    </row>
    <row r="51" spans="1:12" x14ac:dyDescent="0.25">
      <c r="A51">
        <v>0.3</v>
      </c>
      <c r="B51">
        <f>$A51</f>
        <v>0.3</v>
      </c>
      <c r="F51" s="24"/>
      <c r="G51">
        <f>$A51</f>
        <v>0.3</v>
      </c>
      <c r="H51">
        <v>0.15</v>
      </c>
      <c r="I51">
        <v>0.15</v>
      </c>
      <c r="J51">
        <v>0.15</v>
      </c>
      <c r="K51" s="24">
        <f t="shared" ref="K51:K63" si="0">AVERAGE(H51:J51)</f>
        <v>0.15</v>
      </c>
      <c r="L51" s="24"/>
    </row>
    <row r="52" spans="1:12" x14ac:dyDescent="0.25">
      <c r="A52">
        <v>0.35</v>
      </c>
      <c r="B52">
        <f t="shared" ref="B52:B63" si="1">$A52</f>
        <v>0.35</v>
      </c>
      <c r="F52" s="24"/>
      <c r="G52">
        <f t="shared" ref="G52:G63" si="2">$A52</f>
        <v>0.35</v>
      </c>
      <c r="H52">
        <v>0.2</v>
      </c>
      <c r="I52">
        <v>0.2</v>
      </c>
      <c r="J52">
        <v>0.2</v>
      </c>
      <c r="K52" s="24">
        <f t="shared" si="0"/>
        <v>0.20000000000000004</v>
      </c>
      <c r="L52" s="24"/>
    </row>
    <row r="53" spans="1:12" x14ac:dyDescent="0.25">
      <c r="A53">
        <v>0.4</v>
      </c>
      <c r="B53">
        <f t="shared" si="1"/>
        <v>0.4</v>
      </c>
      <c r="F53" s="24"/>
      <c r="G53">
        <f t="shared" si="2"/>
        <v>0.4</v>
      </c>
      <c r="H53">
        <v>0.3</v>
      </c>
      <c r="I53">
        <v>0.3</v>
      </c>
      <c r="J53">
        <v>0.3</v>
      </c>
      <c r="K53" s="24">
        <f t="shared" si="0"/>
        <v>0.3</v>
      </c>
      <c r="L53" s="24"/>
    </row>
    <row r="54" spans="1:12" x14ac:dyDescent="0.25">
      <c r="A54">
        <v>0.45</v>
      </c>
      <c r="B54">
        <f t="shared" si="1"/>
        <v>0.45</v>
      </c>
      <c r="C54">
        <v>0.65</v>
      </c>
      <c r="D54">
        <v>0.65</v>
      </c>
      <c r="F54" s="24"/>
      <c r="G54">
        <f t="shared" si="2"/>
        <v>0.45</v>
      </c>
      <c r="H54">
        <v>0.4</v>
      </c>
      <c r="I54">
        <v>0.4</v>
      </c>
      <c r="J54">
        <v>0.35</v>
      </c>
      <c r="K54" s="24">
        <f t="shared" si="0"/>
        <v>0.3833333333333333</v>
      </c>
      <c r="L54" s="24"/>
    </row>
    <row r="55" spans="1:12" x14ac:dyDescent="0.25">
      <c r="A55">
        <v>0.5</v>
      </c>
      <c r="B55">
        <f t="shared" si="1"/>
        <v>0.5</v>
      </c>
      <c r="C55">
        <v>0.75</v>
      </c>
      <c r="D55">
        <v>0.67</v>
      </c>
      <c r="E55">
        <v>0.63</v>
      </c>
      <c r="F55" s="24">
        <f t="shared" ref="F55:F63" si="3">AVERAGE(C55:E55)</f>
        <v>0.68333333333333324</v>
      </c>
      <c r="G55">
        <f t="shared" si="2"/>
        <v>0.5</v>
      </c>
      <c r="H55">
        <v>0.45</v>
      </c>
      <c r="I55">
        <v>0.45</v>
      </c>
      <c r="J55">
        <v>0.4</v>
      </c>
      <c r="K55" s="24">
        <f t="shared" si="0"/>
        <v>0.43333333333333335</v>
      </c>
      <c r="L55" s="24">
        <f t="shared" ref="L55:L63" si="4">K55-F55</f>
        <v>-0.24999999999999989</v>
      </c>
    </row>
    <row r="56" spans="1:12" x14ac:dyDescent="0.25">
      <c r="A56">
        <v>0.55000000000000004</v>
      </c>
      <c r="B56">
        <f t="shared" si="1"/>
        <v>0.55000000000000004</v>
      </c>
      <c r="C56">
        <v>0.69</v>
      </c>
      <c r="D56">
        <v>0.74</v>
      </c>
      <c r="E56">
        <v>0.69</v>
      </c>
      <c r="F56" s="24">
        <f t="shared" si="3"/>
        <v>0.70666666666666667</v>
      </c>
      <c r="G56">
        <f t="shared" si="2"/>
        <v>0.55000000000000004</v>
      </c>
      <c r="H56">
        <v>0.5</v>
      </c>
      <c r="I56">
        <v>0.5</v>
      </c>
      <c r="J56">
        <v>0.5</v>
      </c>
      <c r="K56" s="24">
        <f t="shared" si="0"/>
        <v>0.5</v>
      </c>
      <c r="L56" s="24">
        <f t="shared" si="4"/>
        <v>-0.20666666666666667</v>
      </c>
    </row>
    <row r="57" spans="1:12" x14ac:dyDescent="0.25">
      <c r="A57">
        <v>0.6</v>
      </c>
      <c r="B57">
        <f t="shared" si="1"/>
        <v>0.6</v>
      </c>
      <c r="C57">
        <v>0.66</v>
      </c>
      <c r="D57">
        <v>0.75</v>
      </c>
      <c r="E57">
        <v>0.7</v>
      </c>
      <c r="F57" s="24">
        <f t="shared" si="3"/>
        <v>0.70333333333333348</v>
      </c>
      <c r="G57">
        <f t="shared" si="2"/>
        <v>0.6</v>
      </c>
      <c r="H57">
        <v>0.5</v>
      </c>
      <c r="I57">
        <v>0.5</v>
      </c>
      <c r="J57">
        <v>0.5</v>
      </c>
      <c r="K57" s="24">
        <f t="shared" si="0"/>
        <v>0.5</v>
      </c>
      <c r="L57" s="24">
        <f t="shared" si="4"/>
        <v>-0.20333333333333348</v>
      </c>
    </row>
    <row r="58" spans="1:12" x14ac:dyDescent="0.25">
      <c r="A58">
        <v>0.7</v>
      </c>
      <c r="B58">
        <f t="shared" si="1"/>
        <v>0.7</v>
      </c>
      <c r="C58">
        <v>0.7</v>
      </c>
      <c r="D58">
        <v>0.77</v>
      </c>
      <c r="E58">
        <v>0.75</v>
      </c>
      <c r="F58" s="24">
        <f t="shared" si="3"/>
        <v>0.73999999999999988</v>
      </c>
      <c r="G58">
        <f t="shared" si="2"/>
        <v>0.7</v>
      </c>
      <c r="H58">
        <v>0.6</v>
      </c>
      <c r="I58">
        <v>0.6</v>
      </c>
      <c r="J58">
        <v>0.65</v>
      </c>
      <c r="K58" s="24">
        <f t="shared" si="0"/>
        <v>0.6166666666666667</v>
      </c>
      <c r="L58" s="24">
        <f t="shared" si="4"/>
        <v>-0.12333333333333318</v>
      </c>
    </row>
    <row r="59" spans="1:12" x14ac:dyDescent="0.25">
      <c r="A59">
        <v>0.8</v>
      </c>
      <c r="B59">
        <f t="shared" si="1"/>
        <v>0.8</v>
      </c>
      <c r="C59">
        <v>0.67</v>
      </c>
      <c r="D59">
        <v>0.8</v>
      </c>
      <c r="E59">
        <v>0.77</v>
      </c>
      <c r="F59" s="24">
        <f t="shared" si="3"/>
        <v>0.7466666666666667</v>
      </c>
      <c r="G59">
        <f t="shared" si="2"/>
        <v>0.8</v>
      </c>
      <c r="H59">
        <v>0.7</v>
      </c>
      <c r="I59">
        <v>0.75</v>
      </c>
      <c r="J59">
        <v>0.75</v>
      </c>
      <c r="K59" s="24">
        <f t="shared" si="0"/>
        <v>0.73333333333333339</v>
      </c>
      <c r="L59" s="24">
        <f t="shared" si="4"/>
        <v>-1.3333333333333308E-2</v>
      </c>
    </row>
    <row r="60" spans="1:12" x14ac:dyDescent="0.25">
      <c r="A60">
        <v>0.9</v>
      </c>
      <c r="B60">
        <f t="shared" si="1"/>
        <v>0.9</v>
      </c>
      <c r="C60">
        <v>0.69</v>
      </c>
      <c r="D60">
        <v>0.82</v>
      </c>
      <c r="E60">
        <v>0.79</v>
      </c>
      <c r="F60" s="24">
        <f t="shared" si="3"/>
        <v>0.76666666666666661</v>
      </c>
      <c r="G60">
        <f t="shared" si="2"/>
        <v>0.9</v>
      </c>
      <c r="H60">
        <v>0.9</v>
      </c>
      <c r="I60">
        <v>0.85</v>
      </c>
      <c r="J60">
        <v>0.9</v>
      </c>
      <c r="K60" s="24">
        <f t="shared" si="0"/>
        <v>0.8833333333333333</v>
      </c>
      <c r="L60" s="24">
        <f t="shared" si="4"/>
        <v>0.1166666666666667</v>
      </c>
    </row>
    <row r="61" spans="1:12" x14ac:dyDescent="0.25">
      <c r="A61">
        <v>1</v>
      </c>
      <c r="B61">
        <f t="shared" si="1"/>
        <v>1</v>
      </c>
      <c r="C61">
        <v>0.91</v>
      </c>
      <c r="D61">
        <v>0.92</v>
      </c>
      <c r="E61">
        <v>0.88</v>
      </c>
      <c r="F61" s="24">
        <f t="shared" si="3"/>
        <v>0.90333333333333332</v>
      </c>
      <c r="G61">
        <f t="shared" si="2"/>
        <v>1</v>
      </c>
      <c r="H61">
        <v>0.95</v>
      </c>
      <c r="I61">
        <v>0.95</v>
      </c>
      <c r="J61">
        <v>1</v>
      </c>
      <c r="K61" s="24">
        <f t="shared" si="0"/>
        <v>0.96666666666666667</v>
      </c>
      <c r="L61" s="24">
        <f t="shared" si="4"/>
        <v>6.3333333333333353E-2</v>
      </c>
    </row>
    <row r="62" spans="1:12" x14ac:dyDescent="0.25">
      <c r="A62">
        <v>1.2</v>
      </c>
      <c r="B62">
        <f t="shared" si="1"/>
        <v>1.2</v>
      </c>
      <c r="C62">
        <v>1.1100000000000001</v>
      </c>
      <c r="D62">
        <v>1.1299999999999999</v>
      </c>
      <c r="E62">
        <v>1.1100000000000001</v>
      </c>
      <c r="F62" s="24">
        <f t="shared" si="3"/>
        <v>1.1166666666666669</v>
      </c>
      <c r="G62">
        <f t="shared" si="2"/>
        <v>1.2</v>
      </c>
      <c r="H62">
        <v>1.18</v>
      </c>
      <c r="I62">
        <v>1.2</v>
      </c>
      <c r="J62">
        <v>1.24</v>
      </c>
      <c r="K62" s="24">
        <f t="shared" si="0"/>
        <v>1.2066666666666668</v>
      </c>
      <c r="L62" s="24">
        <f t="shared" si="4"/>
        <v>8.9999999999999858E-2</v>
      </c>
    </row>
    <row r="63" spans="1:12" x14ac:dyDescent="0.25">
      <c r="A63">
        <v>1.4</v>
      </c>
      <c r="B63">
        <f t="shared" si="1"/>
        <v>1.4</v>
      </c>
      <c r="C63">
        <v>1.5</v>
      </c>
      <c r="D63">
        <v>1.55</v>
      </c>
      <c r="E63">
        <v>1.54</v>
      </c>
      <c r="F63" s="24">
        <f t="shared" si="3"/>
        <v>1.53</v>
      </c>
      <c r="G63">
        <f t="shared" si="2"/>
        <v>1.4</v>
      </c>
      <c r="H63">
        <v>1.44</v>
      </c>
      <c r="I63">
        <v>1.43</v>
      </c>
      <c r="J63">
        <v>1.46</v>
      </c>
      <c r="K63" s="24">
        <f t="shared" si="0"/>
        <v>1.4433333333333334</v>
      </c>
      <c r="L63" s="24">
        <f t="shared" si="4"/>
        <v>-8.666666666666667E-2</v>
      </c>
    </row>
  </sheetData>
  <pageMargins left="0.7" right="0.7" top="0.78740157499999996" bottom="0.78740157499999996"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3"/>
  <sheetViews>
    <sheetView topLeftCell="A10" workbookViewId="0">
      <selection activeCell="B36" sqref="B36"/>
    </sheetView>
  </sheetViews>
  <sheetFormatPr baseColWidth="10" defaultRowHeight="15" x14ac:dyDescent="0.25"/>
  <cols>
    <col min="1" max="1" width="42.28515625" customWidth="1"/>
    <col min="2" max="2" width="16.28515625" bestFit="1" customWidth="1"/>
    <col min="3" max="5" width="6" customWidth="1"/>
    <col min="6" max="6" width="13" bestFit="1" customWidth="1"/>
    <col min="9" max="9" width="8.7109375" bestFit="1" customWidth="1"/>
    <col min="10" max="10" width="9.42578125" bestFit="1" customWidth="1"/>
    <col min="11" max="12" width="10.5703125" customWidth="1"/>
  </cols>
  <sheetData>
    <row r="1" spans="1:12" x14ac:dyDescent="0.25">
      <c r="A1" s="23" t="s">
        <v>1107</v>
      </c>
      <c r="I1" t="s">
        <v>1149</v>
      </c>
      <c r="J1">
        <v>1</v>
      </c>
    </row>
    <row r="2" spans="1:12" x14ac:dyDescent="0.25">
      <c r="I2" t="s">
        <v>1103</v>
      </c>
      <c r="J2">
        <v>6.0000000000000002E-6</v>
      </c>
    </row>
    <row r="3" spans="1:12" x14ac:dyDescent="0.25">
      <c r="A3" t="s">
        <v>1104</v>
      </c>
      <c r="J3" t="s">
        <v>1150</v>
      </c>
      <c r="K3" t="s">
        <v>1108</v>
      </c>
    </row>
    <row r="4" spans="1:12" ht="30" x14ac:dyDescent="0.25">
      <c r="A4" t="s">
        <v>623</v>
      </c>
      <c r="B4" t="s">
        <v>1105</v>
      </c>
      <c r="C4" t="s">
        <v>710</v>
      </c>
      <c r="D4" t="s">
        <v>595</v>
      </c>
      <c r="E4" t="s">
        <v>711</v>
      </c>
      <c r="F4" t="s">
        <v>1106</v>
      </c>
      <c r="G4" s="1" t="s">
        <v>1110</v>
      </c>
      <c r="H4" t="s">
        <v>712</v>
      </c>
      <c r="J4" s="1" t="s">
        <v>1110</v>
      </c>
      <c r="K4" s="1" t="s">
        <v>1110</v>
      </c>
      <c r="L4" t="s">
        <v>1109</v>
      </c>
    </row>
    <row r="5" spans="1:12" x14ac:dyDescent="0.25">
      <c r="H5" s="2"/>
      <c r="I5" s="2"/>
    </row>
    <row r="6" spans="1:12" x14ac:dyDescent="0.25">
      <c r="F6">
        <v>5000</v>
      </c>
      <c r="H6" s="2"/>
      <c r="I6" s="2"/>
      <c r="J6">
        <f>IF(J$1+J$2*F6&lt;5,ROUND(2*(J$1+J$2*F6),0)/2,ROUND(J$1+J$2*F6,0))</f>
        <v>1</v>
      </c>
    </row>
    <row r="7" spans="1:12" x14ac:dyDescent="0.25">
      <c r="H7" s="2"/>
      <c r="I7" s="2"/>
      <c r="J7">
        <f t="shared" ref="J7:J43" si="0">IF(J$1+J$2*F7&lt;5,ROUND(2*(J$1+J$2*F7),0)/2,ROUND(J$1+J$2*F7,0))</f>
        <v>1</v>
      </c>
    </row>
    <row r="8" spans="1:12" x14ac:dyDescent="0.25">
      <c r="A8" t="s">
        <v>687</v>
      </c>
      <c r="B8" t="s">
        <v>680</v>
      </c>
      <c r="C8">
        <v>390</v>
      </c>
      <c r="D8">
        <v>290</v>
      </c>
      <c r="E8">
        <v>15</v>
      </c>
      <c r="F8" s="40">
        <v>50000</v>
      </c>
      <c r="G8">
        <v>1.5</v>
      </c>
      <c r="H8" s="2" t="s">
        <v>688</v>
      </c>
      <c r="I8" s="2" t="str">
        <f>""</f>
        <v/>
      </c>
      <c r="J8">
        <f t="shared" si="0"/>
        <v>1.5</v>
      </c>
      <c r="K8">
        <v>2.5</v>
      </c>
      <c r="L8" t="s">
        <v>617</v>
      </c>
    </row>
    <row r="9" spans="1:12" x14ac:dyDescent="0.25">
      <c r="A9" t="s">
        <v>646</v>
      </c>
      <c r="B9" t="s">
        <v>641</v>
      </c>
      <c r="C9">
        <v>770</v>
      </c>
      <c r="D9">
        <v>570</v>
      </c>
      <c r="E9">
        <v>15</v>
      </c>
      <c r="F9" s="40">
        <v>55000</v>
      </c>
      <c r="G9">
        <v>1.5</v>
      </c>
      <c r="H9" s="2" t="s">
        <v>647</v>
      </c>
      <c r="I9" s="2" t="str">
        <f>""</f>
        <v/>
      </c>
      <c r="J9">
        <f t="shared" si="0"/>
        <v>1.5</v>
      </c>
    </row>
    <row r="10" spans="1:12" x14ac:dyDescent="0.25">
      <c r="A10" t="s">
        <v>658</v>
      </c>
      <c r="B10" t="s">
        <v>659</v>
      </c>
      <c r="C10">
        <v>500</v>
      </c>
      <c r="D10">
        <v>350</v>
      </c>
      <c r="E10">
        <v>45</v>
      </c>
      <c r="F10" s="40">
        <v>100000</v>
      </c>
      <c r="G10">
        <v>1</v>
      </c>
      <c r="H10" s="2" t="s">
        <v>660</v>
      </c>
      <c r="I10" s="2" t="str">
        <f>""</f>
        <v/>
      </c>
      <c r="J10">
        <f t="shared" si="0"/>
        <v>1.5</v>
      </c>
    </row>
    <row r="11" spans="1:12" x14ac:dyDescent="0.25">
      <c r="A11" t="s">
        <v>668</v>
      </c>
      <c r="B11" t="s">
        <v>659</v>
      </c>
      <c r="C11">
        <v>500</v>
      </c>
      <c r="D11">
        <v>350</v>
      </c>
      <c r="E11">
        <v>45</v>
      </c>
      <c r="F11" s="40">
        <v>100000</v>
      </c>
      <c r="G11">
        <v>1</v>
      </c>
      <c r="H11" s="2" t="s">
        <v>669</v>
      </c>
      <c r="I11" s="2" t="str">
        <f>""</f>
        <v/>
      </c>
      <c r="J11">
        <f t="shared" si="0"/>
        <v>1.5</v>
      </c>
    </row>
    <row r="12" spans="1:12" x14ac:dyDescent="0.25">
      <c r="A12" t="s">
        <v>670</v>
      </c>
      <c r="B12" t="s">
        <v>659</v>
      </c>
      <c r="C12">
        <v>500</v>
      </c>
      <c r="D12">
        <v>350</v>
      </c>
      <c r="E12">
        <v>45</v>
      </c>
      <c r="F12" s="40">
        <v>100000</v>
      </c>
      <c r="G12">
        <v>1</v>
      </c>
      <c r="H12" s="2" t="s">
        <v>671</v>
      </c>
      <c r="I12" s="2" t="str">
        <f>""</f>
        <v/>
      </c>
      <c r="J12">
        <f t="shared" si="0"/>
        <v>1.5</v>
      </c>
    </row>
    <row r="13" spans="1:12" x14ac:dyDescent="0.25">
      <c r="A13" t="s">
        <v>708</v>
      </c>
      <c r="B13" t="s">
        <v>659</v>
      </c>
      <c r="C13">
        <v>500</v>
      </c>
      <c r="D13">
        <v>350</v>
      </c>
      <c r="E13">
        <v>45</v>
      </c>
      <c r="F13" s="40">
        <v>100000</v>
      </c>
      <c r="G13">
        <v>1</v>
      </c>
      <c r="H13" s="2" t="s">
        <v>709</v>
      </c>
      <c r="I13" s="2" t="str">
        <f>""</f>
        <v/>
      </c>
      <c r="J13">
        <f t="shared" si="0"/>
        <v>1.5</v>
      </c>
    </row>
    <row r="14" spans="1:12" x14ac:dyDescent="0.25">
      <c r="A14" t="s">
        <v>640</v>
      </c>
      <c r="B14" t="s">
        <v>641</v>
      </c>
      <c r="C14">
        <v>770</v>
      </c>
      <c r="D14">
        <v>570</v>
      </c>
      <c r="E14">
        <v>15</v>
      </c>
      <c r="F14" s="40">
        <v>110000</v>
      </c>
      <c r="G14">
        <v>1.5</v>
      </c>
      <c r="H14" s="2" t="s">
        <v>642</v>
      </c>
      <c r="I14" s="2" t="str">
        <f>""</f>
        <v/>
      </c>
      <c r="J14">
        <f t="shared" si="0"/>
        <v>1.5</v>
      </c>
    </row>
    <row r="15" spans="1:12" x14ac:dyDescent="0.25">
      <c r="A15" t="s">
        <v>628</v>
      </c>
      <c r="B15" t="s">
        <v>630</v>
      </c>
      <c r="C15">
        <v>770</v>
      </c>
      <c r="D15">
        <v>570</v>
      </c>
      <c r="E15">
        <v>12</v>
      </c>
      <c r="F15" s="40">
        <v>200000</v>
      </c>
      <c r="G15">
        <v>3.5</v>
      </c>
      <c r="H15" s="2" t="s">
        <v>629</v>
      </c>
      <c r="I15" s="2" t="str">
        <f>""</f>
        <v/>
      </c>
      <c r="J15">
        <f t="shared" si="0"/>
        <v>2</v>
      </c>
    </row>
    <row r="16" spans="1:12" x14ac:dyDescent="0.25">
      <c r="A16" t="s">
        <v>634</v>
      </c>
      <c r="B16" t="s">
        <v>635</v>
      </c>
      <c r="C16">
        <v>570</v>
      </c>
      <c r="D16">
        <v>770</v>
      </c>
      <c r="E16">
        <v>12</v>
      </c>
      <c r="F16" s="40">
        <v>200000</v>
      </c>
      <c r="G16">
        <v>6</v>
      </c>
      <c r="H16" s="2" t="s">
        <v>636</v>
      </c>
      <c r="I16" s="2" t="str">
        <f>""</f>
        <v/>
      </c>
      <c r="J16">
        <f t="shared" si="0"/>
        <v>2</v>
      </c>
    </row>
    <row r="17" spans="1:10" x14ac:dyDescent="0.25">
      <c r="A17" t="s">
        <v>663</v>
      </c>
      <c r="B17" t="s">
        <v>632</v>
      </c>
      <c r="C17">
        <v>390</v>
      </c>
      <c r="D17">
        <v>290</v>
      </c>
      <c r="E17">
        <v>12</v>
      </c>
      <c r="F17" s="40">
        <v>200000</v>
      </c>
      <c r="G17">
        <v>3</v>
      </c>
      <c r="H17" s="2" t="s">
        <v>664</v>
      </c>
      <c r="I17" s="2" t="str">
        <f>""</f>
        <v/>
      </c>
      <c r="J17">
        <f t="shared" si="0"/>
        <v>2</v>
      </c>
    </row>
    <row r="18" spans="1:10" x14ac:dyDescent="0.25">
      <c r="A18" t="s">
        <v>656</v>
      </c>
      <c r="B18" t="s">
        <v>625</v>
      </c>
      <c r="C18">
        <v>390</v>
      </c>
      <c r="D18">
        <v>290</v>
      </c>
      <c r="E18">
        <v>10</v>
      </c>
      <c r="F18" s="40">
        <v>275000</v>
      </c>
      <c r="G18">
        <v>3</v>
      </c>
      <c r="H18" s="2" t="s">
        <v>657</v>
      </c>
      <c r="I18" s="2" t="str">
        <f>""</f>
        <v/>
      </c>
      <c r="J18">
        <f t="shared" si="0"/>
        <v>2.5</v>
      </c>
    </row>
    <row r="19" spans="1:10" x14ac:dyDescent="0.25">
      <c r="A19" t="s">
        <v>689</v>
      </c>
      <c r="B19" t="s">
        <v>680</v>
      </c>
      <c r="C19">
        <v>390</v>
      </c>
      <c r="D19">
        <v>290</v>
      </c>
      <c r="E19">
        <v>15</v>
      </c>
      <c r="F19" s="40">
        <v>300000</v>
      </c>
      <c r="G19">
        <v>1.4</v>
      </c>
      <c r="H19" s="2" t="s">
        <v>690</v>
      </c>
      <c r="I19" s="2" t="str">
        <f>""</f>
        <v/>
      </c>
      <c r="J19">
        <f t="shared" si="0"/>
        <v>3</v>
      </c>
    </row>
    <row r="20" spans="1:10" x14ac:dyDescent="0.25">
      <c r="A20" t="s">
        <v>648</v>
      </c>
      <c r="B20" t="s">
        <v>641</v>
      </c>
      <c r="C20">
        <v>770</v>
      </c>
      <c r="D20">
        <v>570</v>
      </c>
      <c r="E20">
        <v>15</v>
      </c>
      <c r="F20" s="40">
        <v>325000</v>
      </c>
      <c r="G20">
        <v>1.5</v>
      </c>
      <c r="H20" s="2" t="s">
        <v>649</v>
      </c>
      <c r="I20" s="2" t="str">
        <f>""</f>
        <v/>
      </c>
      <c r="J20">
        <f t="shared" si="0"/>
        <v>3</v>
      </c>
    </row>
    <row r="21" spans="1:10" x14ac:dyDescent="0.25">
      <c r="A21" t="s">
        <v>682</v>
      </c>
      <c r="B21" t="s">
        <v>622</v>
      </c>
      <c r="C21">
        <v>770</v>
      </c>
      <c r="D21">
        <v>570</v>
      </c>
      <c r="E21">
        <v>20</v>
      </c>
      <c r="F21" s="40">
        <v>325000</v>
      </c>
      <c r="G21">
        <v>4</v>
      </c>
      <c r="H21" s="2" t="s">
        <v>683</v>
      </c>
      <c r="I21" s="2" t="str">
        <f>""</f>
        <v/>
      </c>
      <c r="J21">
        <f t="shared" si="0"/>
        <v>3</v>
      </c>
    </row>
    <row r="22" spans="1:10" x14ac:dyDescent="0.25">
      <c r="A22" t="s">
        <v>650</v>
      </c>
      <c r="B22" t="s">
        <v>635</v>
      </c>
      <c r="C22">
        <v>570</v>
      </c>
      <c r="D22">
        <v>770</v>
      </c>
      <c r="E22">
        <v>12</v>
      </c>
      <c r="F22" s="40">
        <v>350000</v>
      </c>
      <c r="G22">
        <v>4.5</v>
      </c>
      <c r="H22" s="2" t="s">
        <v>651</v>
      </c>
      <c r="I22" s="2" t="str">
        <f>""</f>
        <v/>
      </c>
      <c r="J22">
        <f t="shared" si="0"/>
        <v>3</v>
      </c>
    </row>
    <row r="23" spans="1:10" x14ac:dyDescent="0.25">
      <c r="A23" t="s">
        <v>631</v>
      </c>
      <c r="B23" t="s">
        <v>632</v>
      </c>
      <c r="C23">
        <v>390</v>
      </c>
      <c r="D23">
        <v>290</v>
      </c>
      <c r="E23">
        <v>12</v>
      </c>
      <c r="F23" s="40">
        <v>400000</v>
      </c>
      <c r="G23">
        <v>1.6</v>
      </c>
      <c r="H23" s="2" t="s">
        <v>633</v>
      </c>
      <c r="I23" s="2" t="str">
        <f>""</f>
        <v/>
      </c>
      <c r="J23">
        <f t="shared" si="0"/>
        <v>3.5</v>
      </c>
    </row>
    <row r="24" spans="1:10" x14ac:dyDescent="0.25">
      <c r="A24" t="s">
        <v>696</v>
      </c>
      <c r="B24" t="s">
        <v>697</v>
      </c>
      <c r="C24">
        <v>290</v>
      </c>
      <c r="D24">
        <v>390</v>
      </c>
      <c r="E24">
        <v>20</v>
      </c>
      <c r="F24" s="40">
        <v>400000</v>
      </c>
      <c r="G24">
        <v>5</v>
      </c>
      <c r="H24" s="2" t="s">
        <v>698</v>
      </c>
      <c r="I24" s="2" t="str">
        <f>""</f>
        <v/>
      </c>
      <c r="J24">
        <f t="shared" si="0"/>
        <v>3.5</v>
      </c>
    </row>
    <row r="25" spans="1:10" x14ac:dyDescent="0.25">
      <c r="A25" t="s">
        <v>691</v>
      </c>
      <c r="B25" t="s">
        <v>685</v>
      </c>
      <c r="C25">
        <v>390</v>
      </c>
      <c r="D25">
        <v>290</v>
      </c>
      <c r="E25">
        <v>20</v>
      </c>
      <c r="F25" s="40">
        <v>430000</v>
      </c>
      <c r="G25">
        <v>4</v>
      </c>
      <c r="H25" s="2" t="s">
        <v>692</v>
      </c>
      <c r="I25" s="2" t="str">
        <f>""</f>
        <v/>
      </c>
      <c r="J25">
        <f t="shared" si="0"/>
        <v>3.5</v>
      </c>
    </row>
    <row r="26" spans="1:10" x14ac:dyDescent="0.25">
      <c r="A26" t="s">
        <v>693</v>
      </c>
      <c r="B26" t="s">
        <v>694</v>
      </c>
      <c r="C26">
        <v>570</v>
      </c>
      <c r="D26">
        <v>770</v>
      </c>
      <c r="E26">
        <v>20</v>
      </c>
      <c r="F26" s="40">
        <v>500000</v>
      </c>
      <c r="G26">
        <v>3</v>
      </c>
      <c r="H26" s="2" t="s">
        <v>695</v>
      </c>
      <c r="I26" s="2" t="str">
        <f>""</f>
        <v/>
      </c>
      <c r="J26">
        <f t="shared" si="0"/>
        <v>4</v>
      </c>
    </row>
    <row r="27" spans="1:10" x14ac:dyDescent="0.25">
      <c r="A27" t="s">
        <v>699</v>
      </c>
      <c r="B27" t="s">
        <v>622</v>
      </c>
      <c r="C27">
        <v>770</v>
      </c>
      <c r="D27">
        <v>570</v>
      </c>
      <c r="E27">
        <v>20</v>
      </c>
      <c r="F27" s="40">
        <v>500000</v>
      </c>
      <c r="G27">
        <v>2</v>
      </c>
      <c r="H27" s="2" t="s">
        <v>700</v>
      </c>
      <c r="I27" s="2" t="str">
        <f>""</f>
        <v/>
      </c>
      <c r="J27">
        <f t="shared" si="0"/>
        <v>4</v>
      </c>
    </row>
    <row r="28" spans="1:10" x14ac:dyDescent="0.25">
      <c r="A28" t="s">
        <v>701</v>
      </c>
      <c r="B28" t="s">
        <v>702</v>
      </c>
      <c r="C28">
        <v>750</v>
      </c>
      <c r="D28">
        <v>490</v>
      </c>
      <c r="E28">
        <v>20</v>
      </c>
      <c r="F28" s="40">
        <v>500000</v>
      </c>
      <c r="G28">
        <v>2</v>
      </c>
      <c r="H28" s="2" t="s">
        <v>703</v>
      </c>
      <c r="I28" s="2" t="str">
        <f>""</f>
        <v/>
      </c>
      <c r="J28">
        <f t="shared" si="0"/>
        <v>4</v>
      </c>
    </row>
    <row r="29" spans="1:10" x14ac:dyDescent="0.25">
      <c r="A29" t="s">
        <v>684</v>
      </c>
      <c r="B29" t="s">
        <v>685</v>
      </c>
      <c r="C29">
        <v>390</v>
      </c>
      <c r="D29">
        <v>290</v>
      </c>
      <c r="E29">
        <v>20</v>
      </c>
      <c r="F29" s="40">
        <v>650000</v>
      </c>
      <c r="G29">
        <v>7</v>
      </c>
      <c r="H29" s="2" t="s">
        <v>686</v>
      </c>
      <c r="I29" s="2" t="str">
        <f>""</f>
        <v/>
      </c>
      <c r="J29">
        <f t="shared" si="0"/>
        <v>5</v>
      </c>
    </row>
    <row r="30" spans="1:10" x14ac:dyDescent="0.25">
      <c r="A30" t="s">
        <v>643</v>
      </c>
      <c r="B30" t="s">
        <v>644</v>
      </c>
      <c r="C30">
        <v>290</v>
      </c>
      <c r="D30">
        <v>390</v>
      </c>
      <c r="E30">
        <v>10</v>
      </c>
      <c r="F30" s="40">
        <v>700000</v>
      </c>
      <c r="G30">
        <v>6.5</v>
      </c>
      <c r="H30" s="2" t="s">
        <v>645</v>
      </c>
      <c r="I30" s="2" t="str">
        <f>""</f>
        <v/>
      </c>
      <c r="J30">
        <f t="shared" si="0"/>
        <v>5</v>
      </c>
    </row>
    <row r="31" spans="1:10" x14ac:dyDescent="0.25">
      <c r="A31" t="s">
        <v>676</v>
      </c>
      <c r="B31" t="s">
        <v>677</v>
      </c>
      <c r="C31">
        <v>770</v>
      </c>
      <c r="D31">
        <v>570</v>
      </c>
      <c r="E31">
        <v>14</v>
      </c>
      <c r="F31" s="40">
        <v>800000</v>
      </c>
      <c r="G31">
        <v>3</v>
      </c>
      <c r="H31" s="2" t="s">
        <v>678</v>
      </c>
      <c r="I31" s="2" t="str">
        <f>""</f>
        <v/>
      </c>
      <c r="J31">
        <f t="shared" si="0"/>
        <v>6</v>
      </c>
    </row>
    <row r="32" spans="1:10" x14ac:dyDescent="0.25">
      <c r="A32" t="s">
        <v>704</v>
      </c>
      <c r="B32" t="s">
        <v>680</v>
      </c>
      <c r="C32">
        <v>390</v>
      </c>
      <c r="D32">
        <v>290</v>
      </c>
      <c r="E32">
        <v>15</v>
      </c>
      <c r="F32" s="40">
        <v>1000000</v>
      </c>
      <c r="G32">
        <v>3.5</v>
      </c>
      <c r="H32" s="2" t="s">
        <v>705</v>
      </c>
      <c r="I32" s="2" t="str">
        <f>""</f>
        <v/>
      </c>
      <c r="J32">
        <f t="shared" si="0"/>
        <v>7</v>
      </c>
    </row>
    <row r="33" spans="1:12" x14ac:dyDescent="0.25">
      <c r="A33" t="s">
        <v>661</v>
      </c>
      <c r="B33" t="s">
        <v>622</v>
      </c>
      <c r="C33">
        <v>770</v>
      </c>
      <c r="D33">
        <v>570</v>
      </c>
      <c r="E33">
        <v>20</v>
      </c>
      <c r="F33" s="40">
        <v>1100000</v>
      </c>
      <c r="G33">
        <v>10</v>
      </c>
      <c r="H33" s="2" t="s">
        <v>662</v>
      </c>
      <c r="I33" s="2" t="str">
        <f>""</f>
        <v/>
      </c>
      <c r="J33">
        <f t="shared" si="0"/>
        <v>8</v>
      </c>
    </row>
    <row r="34" spans="1:12" x14ac:dyDescent="0.25">
      <c r="A34" t="s">
        <v>672</v>
      </c>
      <c r="B34" t="s">
        <v>622</v>
      </c>
      <c r="C34">
        <v>770</v>
      </c>
      <c r="D34">
        <v>570</v>
      </c>
      <c r="E34">
        <v>20</v>
      </c>
      <c r="F34" s="40">
        <v>1150000</v>
      </c>
      <c r="G34">
        <v>3</v>
      </c>
      <c r="H34" s="2" t="s">
        <v>673</v>
      </c>
      <c r="I34" s="2" t="str">
        <f>""</f>
        <v/>
      </c>
      <c r="J34">
        <f t="shared" si="0"/>
        <v>8</v>
      </c>
    </row>
    <row r="35" spans="1:12" x14ac:dyDescent="0.25">
      <c r="A35" t="s">
        <v>652</v>
      </c>
      <c r="B35" t="s">
        <v>641</v>
      </c>
      <c r="C35">
        <v>770</v>
      </c>
      <c r="D35">
        <v>570</v>
      </c>
      <c r="E35">
        <v>15</v>
      </c>
      <c r="F35" s="40">
        <v>1200000</v>
      </c>
      <c r="G35">
        <v>6</v>
      </c>
      <c r="H35" s="2" t="s">
        <v>653</v>
      </c>
      <c r="I35" s="2" t="str">
        <f>""</f>
        <v/>
      </c>
      <c r="J35">
        <f t="shared" si="0"/>
        <v>8</v>
      </c>
    </row>
    <row r="36" spans="1:12" x14ac:dyDescent="0.25">
      <c r="A36" t="s">
        <v>665</v>
      </c>
      <c r="B36" t="s">
        <v>666</v>
      </c>
      <c r="C36">
        <v>390</v>
      </c>
      <c r="D36">
        <v>290</v>
      </c>
      <c r="E36">
        <v>14</v>
      </c>
      <c r="F36" s="40">
        <v>1500000</v>
      </c>
      <c r="G36">
        <v>11</v>
      </c>
      <c r="H36" s="2" t="s">
        <v>667</v>
      </c>
      <c r="I36" s="2" t="str">
        <f>""</f>
        <v/>
      </c>
      <c r="J36">
        <f t="shared" si="0"/>
        <v>10</v>
      </c>
      <c r="K36">
        <v>15</v>
      </c>
      <c r="L36" t="s">
        <v>713</v>
      </c>
    </row>
    <row r="37" spans="1:12" x14ac:dyDescent="0.25">
      <c r="A37" t="s">
        <v>679</v>
      </c>
      <c r="B37" t="s">
        <v>680</v>
      </c>
      <c r="C37">
        <v>390</v>
      </c>
      <c r="D37">
        <v>290</v>
      </c>
      <c r="E37">
        <v>15</v>
      </c>
      <c r="F37" s="40">
        <v>1600000</v>
      </c>
      <c r="G37">
        <v>5</v>
      </c>
      <c r="H37" s="2" t="s">
        <v>681</v>
      </c>
      <c r="I37" s="2" t="str">
        <f>""</f>
        <v/>
      </c>
      <c r="J37">
        <f t="shared" si="0"/>
        <v>11</v>
      </c>
    </row>
    <row r="38" spans="1:12" x14ac:dyDescent="0.25">
      <c r="A38" t="s">
        <v>637</v>
      </c>
      <c r="B38" t="s">
        <v>638</v>
      </c>
      <c r="C38">
        <v>290</v>
      </c>
      <c r="D38">
        <v>390</v>
      </c>
      <c r="E38">
        <v>12</v>
      </c>
      <c r="F38" s="40">
        <v>2400000</v>
      </c>
      <c r="G38">
        <v>12</v>
      </c>
      <c r="H38" s="2" t="s">
        <v>639</v>
      </c>
      <c r="I38" s="2" t="str">
        <f>""</f>
        <v/>
      </c>
      <c r="J38">
        <f t="shared" si="0"/>
        <v>15</v>
      </c>
    </row>
    <row r="39" spans="1:12" x14ac:dyDescent="0.25">
      <c r="A39" t="s">
        <v>654</v>
      </c>
      <c r="B39" t="s">
        <v>625</v>
      </c>
      <c r="C39">
        <v>390</v>
      </c>
      <c r="D39">
        <v>290</v>
      </c>
      <c r="E39">
        <v>10</v>
      </c>
      <c r="F39" s="40">
        <v>2400000</v>
      </c>
      <c r="G39">
        <v>5</v>
      </c>
      <c r="H39" s="2" t="s">
        <v>655</v>
      </c>
      <c r="I39" s="2" t="str">
        <f>""</f>
        <v/>
      </c>
      <c r="J39">
        <f t="shared" si="0"/>
        <v>15</v>
      </c>
    </row>
    <row r="40" spans="1:12" x14ac:dyDescent="0.25">
      <c r="A40" t="s">
        <v>706</v>
      </c>
      <c r="B40" t="s">
        <v>694</v>
      </c>
      <c r="C40">
        <v>570</v>
      </c>
      <c r="D40">
        <v>770</v>
      </c>
      <c r="E40">
        <v>20</v>
      </c>
      <c r="F40" s="40">
        <v>2900000</v>
      </c>
      <c r="G40">
        <v>15</v>
      </c>
      <c r="H40" s="2" t="s">
        <v>707</v>
      </c>
      <c r="I40" s="2" t="str">
        <f>""</f>
        <v/>
      </c>
      <c r="J40">
        <f t="shared" si="0"/>
        <v>18</v>
      </c>
    </row>
    <row r="41" spans="1:12" x14ac:dyDescent="0.25">
      <c r="A41" t="s">
        <v>621</v>
      </c>
      <c r="B41" t="s">
        <v>622</v>
      </c>
      <c r="C41">
        <v>770</v>
      </c>
      <c r="D41">
        <v>570</v>
      </c>
      <c r="E41">
        <v>20</v>
      </c>
      <c r="F41" s="40">
        <v>8000000</v>
      </c>
      <c r="G41">
        <v>30</v>
      </c>
      <c r="H41" s="2" t="s">
        <v>627</v>
      </c>
      <c r="I41" s="2" t="str">
        <f>""</f>
        <v/>
      </c>
      <c r="J41">
        <f t="shared" si="0"/>
        <v>49</v>
      </c>
    </row>
    <row r="42" spans="1:12" x14ac:dyDescent="0.25">
      <c r="A42" t="s">
        <v>674</v>
      </c>
      <c r="B42" t="s">
        <v>622</v>
      </c>
      <c r="C42">
        <v>770</v>
      </c>
      <c r="D42">
        <v>570</v>
      </c>
      <c r="E42">
        <v>20</v>
      </c>
      <c r="F42" s="40">
        <v>11000000</v>
      </c>
      <c r="G42">
        <v>10</v>
      </c>
      <c r="H42" s="2" t="s">
        <v>675</v>
      </c>
      <c r="I42" s="2" t="str">
        <f>""</f>
        <v/>
      </c>
      <c r="J42">
        <f t="shared" si="0"/>
        <v>67</v>
      </c>
    </row>
    <row r="43" spans="1:12" x14ac:dyDescent="0.25">
      <c r="A43" t="s">
        <v>624</v>
      </c>
      <c r="B43" t="s">
        <v>625</v>
      </c>
      <c r="C43">
        <v>390</v>
      </c>
      <c r="D43">
        <v>290</v>
      </c>
      <c r="E43">
        <v>10</v>
      </c>
      <c r="F43" s="40">
        <v>16000000</v>
      </c>
      <c r="G43">
        <v>30</v>
      </c>
      <c r="H43" s="2" t="s">
        <v>626</v>
      </c>
      <c r="I43" s="2" t="str">
        <f>""</f>
        <v/>
      </c>
      <c r="J43">
        <f t="shared" si="0"/>
        <v>97</v>
      </c>
    </row>
  </sheetData>
  <sortState ref="A9:H44">
    <sortCondition ref="F9:F44"/>
  </sortState>
  <hyperlinks>
    <hyperlink ref="H43" r:id="rId1" xr:uid="{00000000-0004-0000-0400-000000000000}"/>
    <hyperlink ref="H41" r:id="rId2" xr:uid="{00000000-0004-0000-0400-000001000000}"/>
    <hyperlink ref="H15" r:id="rId3" xr:uid="{00000000-0004-0000-0400-000002000000}"/>
    <hyperlink ref="H23" r:id="rId4" xr:uid="{00000000-0004-0000-0400-000003000000}"/>
    <hyperlink ref="H16" r:id="rId5" xr:uid="{00000000-0004-0000-0400-000004000000}"/>
    <hyperlink ref="H38" r:id="rId6" xr:uid="{00000000-0004-0000-0400-000005000000}"/>
    <hyperlink ref="H14" r:id="rId7" xr:uid="{00000000-0004-0000-0400-000006000000}"/>
    <hyperlink ref="H30" r:id="rId8" xr:uid="{00000000-0004-0000-0400-000007000000}"/>
    <hyperlink ref="H9" r:id="rId9" xr:uid="{00000000-0004-0000-0400-000008000000}"/>
    <hyperlink ref="H20" r:id="rId10" xr:uid="{00000000-0004-0000-0400-000009000000}"/>
    <hyperlink ref="H22" r:id="rId11" xr:uid="{00000000-0004-0000-0400-00000A000000}"/>
    <hyperlink ref="H35" r:id="rId12" xr:uid="{00000000-0004-0000-0400-00000B000000}"/>
    <hyperlink ref="H39" r:id="rId13" xr:uid="{00000000-0004-0000-0400-00000C000000}"/>
    <hyperlink ref="H18" r:id="rId14" xr:uid="{00000000-0004-0000-0400-00000D000000}"/>
    <hyperlink ref="H10" r:id="rId15" xr:uid="{00000000-0004-0000-0400-00000E000000}"/>
    <hyperlink ref="H33" r:id="rId16" xr:uid="{00000000-0004-0000-0400-00000F000000}"/>
    <hyperlink ref="H17" r:id="rId17" xr:uid="{00000000-0004-0000-0400-000010000000}"/>
    <hyperlink ref="H36" r:id="rId18" xr:uid="{00000000-0004-0000-0400-000011000000}"/>
    <hyperlink ref="H11" r:id="rId19" xr:uid="{00000000-0004-0000-0400-000012000000}"/>
    <hyperlink ref="H12" r:id="rId20" xr:uid="{00000000-0004-0000-0400-000013000000}"/>
    <hyperlink ref="H34" r:id="rId21" xr:uid="{00000000-0004-0000-0400-000014000000}"/>
    <hyperlink ref="H42" r:id="rId22" xr:uid="{00000000-0004-0000-0400-000015000000}"/>
    <hyperlink ref="H31" r:id="rId23" xr:uid="{00000000-0004-0000-0400-000016000000}"/>
    <hyperlink ref="H37" r:id="rId24" xr:uid="{00000000-0004-0000-0400-000017000000}"/>
    <hyperlink ref="H21" r:id="rId25" xr:uid="{00000000-0004-0000-0400-000018000000}"/>
    <hyperlink ref="H29" r:id="rId26" xr:uid="{00000000-0004-0000-0400-000019000000}"/>
    <hyperlink ref="H19" r:id="rId27" xr:uid="{00000000-0004-0000-0400-00001A000000}"/>
    <hyperlink ref="H25" r:id="rId28" xr:uid="{00000000-0004-0000-0400-00001B000000}"/>
    <hyperlink ref="H26" r:id="rId29" xr:uid="{00000000-0004-0000-0400-00001C000000}"/>
    <hyperlink ref="H24" r:id="rId30" xr:uid="{00000000-0004-0000-0400-00001D000000}"/>
    <hyperlink ref="H27" r:id="rId31" xr:uid="{00000000-0004-0000-0400-00001E000000}"/>
    <hyperlink ref="H28" r:id="rId32" xr:uid="{00000000-0004-0000-0400-00001F000000}"/>
    <hyperlink ref="H32" r:id="rId33" xr:uid="{00000000-0004-0000-0400-000020000000}"/>
    <hyperlink ref="H40" r:id="rId34" xr:uid="{00000000-0004-0000-0400-000021000000}"/>
    <hyperlink ref="H13" r:id="rId35" xr:uid="{00000000-0004-0000-0400-000022000000}"/>
    <hyperlink ref="H8" r:id="rId36" xr:uid="{00000000-0004-0000-0400-000023000000}"/>
  </hyperlinks>
  <pageMargins left="0.7" right="0.7" top="0.78740157499999996" bottom="0.78740157499999996" header="0.3" footer="0.3"/>
  <pageSetup paperSize="9" orientation="portrait" horizontalDpi="1200" verticalDpi="1200" r:id="rId37"/>
  <drawing r:id="rId3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3D01-9FB9-43A1-997D-1766B3BBA257}">
  <dimension ref="A1:AD126"/>
  <sheetViews>
    <sheetView zoomScale="85" zoomScaleNormal="85" workbookViewId="0"/>
  </sheetViews>
  <sheetFormatPr baseColWidth="10" defaultRowHeight="15" x14ac:dyDescent="0.25"/>
  <cols>
    <col min="7" max="7" width="31.5703125" bestFit="1" customWidth="1"/>
    <col min="8" max="8" width="29.5703125" bestFit="1" customWidth="1"/>
    <col min="9" max="9" width="2.7109375" customWidth="1"/>
    <col min="10" max="10" width="4" bestFit="1" customWidth="1"/>
    <col min="11" max="11" width="45.7109375" customWidth="1"/>
    <col min="12" max="12" width="33.85546875" bestFit="1" customWidth="1"/>
    <col min="13" max="13" width="24.5703125" bestFit="1" customWidth="1"/>
    <col min="14" max="15" width="2" bestFit="1" customWidth="1"/>
    <col min="16" max="16" width="12.42578125" bestFit="1" customWidth="1"/>
    <col min="17" max="17" width="18.42578125" bestFit="1" customWidth="1"/>
    <col min="18" max="18" width="4" customWidth="1"/>
    <col min="19" max="19" width="2.7109375" customWidth="1"/>
    <col min="20" max="20" width="19.28515625" bestFit="1" customWidth="1"/>
    <col min="26" max="26" width="2.7109375" customWidth="1"/>
    <col min="29" max="29" width="14" bestFit="1" customWidth="1"/>
    <col min="30" max="30" width="11.5703125" bestFit="1" customWidth="1"/>
  </cols>
  <sheetData>
    <row r="1" spans="1:30" x14ac:dyDescent="0.25">
      <c r="A1" s="23" t="s">
        <v>1091</v>
      </c>
      <c r="J1" t="s">
        <v>1021</v>
      </c>
    </row>
    <row r="3" spans="1:30" x14ac:dyDescent="0.25">
      <c r="J3" s="2"/>
      <c r="U3" t="s">
        <v>995</v>
      </c>
    </row>
    <row r="4" spans="1:30" x14ac:dyDescent="0.25">
      <c r="A4" t="s">
        <v>715</v>
      </c>
      <c r="J4" t="s">
        <v>170</v>
      </c>
      <c r="K4" t="s">
        <v>993</v>
      </c>
      <c r="L4" t="s">
        <v>994</v>
      </c>
      <c r="M4" t="s">
        <v>994</v>
      </c>
      <c r="N4" t="s">
        <v>991</v>
      </c>
      <c r="O4" t="s">
        <v>992</v>
      </c>
      <c r="R4" t="s">
        <v>170</v>
      </c>
      <c r="T4" t="s">
        <v>993</v>
      </c>
      <c r="U4" t="s">
        <v>12</v>
      </c>
      <c r="V4" t="s">
        <v>12</v>
      </c>
      <c r="W4" t="s">
        <v>12</v>
      </c>
      <c r="X4" t="s">
        <v>996</v>
      </c>
      <c r="Y4" t="s">
        <v>997</v>
      </c>
      <c r="AA4" t="s">
        <v>1102</v>
      </c>
    </row>
    <row r="5" spans="1:30" x14ac:dyDescent="0.25">
      <c r="A5">
        <v>2</v>
      </c>
      <c r="B5" t="s">
        <v>722</v>
      </c>
      <c r="U5" t="s">
        <v>1097</v>
      </c>
      <c r="X5" t="s">
        <v>1099</v>
      </c>
      <c r="Y5" t="s">
        <v>1099</v>
      </c>
    </row>
    <row r="6" spans="1:30" x14ac:dyDescent="0.25">
      <c r="A6">
        <v>3</v>
      </c>
      <c r="B6" t="s">
        <v>723</v>
      </c>
      <c r="X6" t="s">
        <v>1100</v>
      </c>
      <c r="Y6" t="s">
        <v>1101</v>
      </c>
      <c r="AA6" t="s">
        <v>996</v>
      </c>
      <c r="AB6" t="s">
        <v>997</v>
      </c>
    </row>
    <row r="7" spans="1:30" x14ac:dyDescent="0.25">
      <c r="A7">
        <v>4</v>
      </c>
      <c r="B7" t="s">
        <v>724</v>
      </c>
      <c r="P7" t="s">
        <v>1002</v>
      </c>
      <c r="Q7" t="s">
        <v>1001</v>
      </c>
      <c r="U7" t="s">
        <v>1098</v>
      </c>
      <c r="X7" t="s">
        <v>1001</v>
      </c>
      <c r="Y7" t="s">
        <v>1002</v>
      </c>
      <c r="AC7" t="s">
        <v>1001</v>
      </c>
      <c r="AD7" t="s">
        <v>1002</v>
      </c>
    </row>
    <row r="8" spans="1:30" x14ac:dyDescent="0.25">
      <c r="A8">
        <v>5</v>
      </c>
      <c r="B8" t="s">
        <v>725</v>
      </c>
      <c r="J8">
        <v>1</v>
      </c>
      <c r="K8" s="36" t="s">
        <v>817</v>
      </c>
      <c r="L8" t="s">
        <v>818</v>
      </c>
      <c r="M8" t="s">
        <v>819</v>
      </c>
      <c r="N8">
        <v>0</v>
      </c>
      <c r="O8">
        <v>1</v>
      </c>
      <c r="P8" s="41">
        <v>1</v>
      </c>
      <c r="Q8" s="41">
        <v>1000000000</v>
      </c>
      <c r="R8">
        <v>1</v>
      </c>
      <c r="U8" t="s">
        <v>1003</v>
      </c>
      <c r="X8">
        <v>10</v>
      </c>
      <c r="AA8">
        <v>10</v>
      </c>
      <c r="AC8" s="42">
        <f t="shared" ref="AC8:AC39" si="0">IF(ISBLANK(AA8),"",LOOKUP(AA8,$A$28:$A$48,$E$28:$E$48))</f>
        <v>500000</v>
      </c>
      <c r="AD8" s="42" t="str">
        <f t="shared" ref="AD8:AD39" si="1">IF(ISBLANK(AB8),"",LOOKUP(AB8,$A$28:$A$48,$E$28:$E$48))</f>
        <v/>
      </c>
    </row>
    <row r="9" spans="1:30" x14ac:dyDescent="0.25">
      <c r="A9">
        <v>6</v>
      </c>
      <c r="B9" t="s">
        <v>726</v>
      </c>
      <c r="J9">
        <v>2</v>
      </c>
      <c r="K9" t="s">
        <v>820</v>
      </c>
      <c r="L9" t="s">
        <v>821</v>
      </c>
      <c r="M9" t="s">
        <v>822</v>
      </c>
      <c r="N9">
        <v>0</v>
      </c>
      <c r="O9">
        <v>1</v>
      </c>
      <c r="P9" s="41">
        <v>1500000</v>
      </c>
      <c r="Q9" s="41">
        <v>1000000000</v>
      </c>
      <c r="R9">
        <v>2</v>
      </c>
      <c r="T9" t="s">
        <v>820</v>
      </c>
      <c r="U9" t="s">
        <v>998</v>
      </c>
      <c r="V9" t="s">
        <v>999</v>
      </c>
      <c r="W9" t="s">
        <v>1000</v>
      </c>
      <c r="X9">
        <v>1</v>
      </c>
      <c r="Y9">
        <v>20</v>
      </c>
      <c r="AA9">
        <v>1</v>
      </c>
      <c r="AB9">
        <v>20</v>
      </c>
      <c r="AC9" s="42">
        <f t="shared" si="0"/>
        <v>250000000</v>
      </c>
      <c r="AD9" s="42">
        <f t="shared" si="1"/>
        <v>500</v>
      </c>
    </row>
    <row r="10" spans="1:30" x14ac:dyDescent="0.25">
      <c r="A10">
        <v>7</v>
      </c>
      <c r="B10" t="s">
        <v>727</v>
      </c>
      <c r="J10">
        <v>3</v>
      </c>
      <c r="K10" t="s">
        <v>823</v>
      </c>
      <c r="L10" t="s">
        <v>824</v>
      </c>
      <c r="M10" t="s">
        <v>822</v>
      </c>
      <c r="N10">
        <v>0</v>
      </c>
      <c r="O10">
        <v>1</v>
      </c>
      <c r="P10" s="41">
        <v>750000</v>
      </c>
      <c r="Q10" s="41">
        <v>15000000</v>
      </c>
      <c r="R10">
        <v>3</v>
      </c>
      <c r="T10" t="s">
        <v>823</v>
      </c>
      <c r="U10" t="s">
        <v>998</v>
      </c>
      <c r="V10" t="s">
        <v>999</v>
      </c>
      <c r="W10" t="s">
        <v>1000</v>
      </c>
      <c r="X10">
        <v>4</v>
      </c>
      <c r="Y10">
        <v>20</v>
      </c>
      <c r="AA10">
        <v>5</v>
      </c>
      <c r="AB10">
        <v>20</v>
      </c>
      <c r="AC10" s="42">
        <f t="shared" si="0"/>
        <v>15000000</v>
      </c>
      <c r="AD10" s="42">
        <f t="shared" si="1"/>
        <v>500</v>
      </c>
    </row>
    <row r="11" spans="1:30" x14ac:dyDescent="0.25">
      <c r="A11">
        <v>8</v>
      </c>
      <c r="B11" t="s">
        <v>716</v>
      </c>
      <c r="C11" t="s">
        <v>717</v>
      </c>
      <c r="J11">
        <v>4</v>
      </c>
      <c r="K11" t="s">
        <v>825</v>
      </c>
      <c r="L11" t="s">
        <v>826</v>
      </c>
      <c r="M11" t="s">
        <v>822</v>
      </c>
      <c r="N11">
        <v>0</v>
      </c>
      <c r="O11">
        <v>1</v>
      </c>
      <c r="P11" s="41">
        <v>500000</v>
      </c>
      <c r="Q11" s="41">
        <v>10000000</v>
      </c>
      <c r="R11">
        <v>4</v>
      </c>
      <c r="T11" t="s">
        <v>825</v>
      </c>
      <c r="V11" t="s">
        <v>999</v>
      </c>
      <c r="W11" t="s">
        <v>1000</v>
      </c>
      <c r="X11">
        <v>8</v>
      </c>
      <c r="Y11">
        <v>20</v>
      </c>
      <c r="AA11">
        <v>6</v>
      </c>
      <c r="AB11">
        <v>20</v>
      </c>
      <c r="AC11" s="42">
        <f t="shared" si="0"/>
        <v>10000000</v>
      </c>
      <c r="AD11" s="42">
        <f t="shared" si="1"/>
        <v>500</v>
      </c>
    </row>
    <row r="12" spans="1:30" x14ac:dyDescent="0.25">
      <c r="A12">
        <v>9</v>
      </c>
      <c r="B12" t="s">
        <v>718</v>
      </c>
      <c r="C12" t="s">
        <v>719</v>
      </c>
      <c r="J12">
        <v>5</v>
      </c>
      <c r="K12" t="s">
        <v>827</v>
      </c>
      <c r="L12" t="s">
        <v>828</v>
      </c>
      <c r="M12" t="s">
        <v>822</v>
      </c>
      <c r="N12">
        <v>0</v>
      </c>
      <c r="O12">
        <v>1</v>
      </c>
      <c r="P12" s="41">
        <v>100000</v>
      </c>
      <c r="Q12" s="41">
        <v>2000000</v>
      </c>
      <c r="R12">
        <v>5</v>
      </c>
      <c r="T12" t="s">
        <v>827</v>
      </c>
      <c r="V12" t="s">
        <v>999</v>
      </c>
      <c r="W12" t="s">
        <v>1000</v>
      </c>
      <c r="X12">
        <v>8</v>
      </c>
      <c r="Y12">
        <v>20</v>
      </c>
      <c r="AA12">
        <v>8</v>
      </c>
      <c r="AB12">
        <v>20</v>
      </c>
      <c r="AC12" s="42">
        <f t="shared" si="0"/>
        <v>2000000</v>
      </c>
      <c r="AD12" s="42">
        <f t="shared" si="1"/>
        <v>500</v>
      </c>
    </row>
    <row r="13" spans="1:30" x14ac:dyDescent="0.25">
      <c r="A13">
        <v>10</v>
      </c>
      <c r="B13" t="s">
        <v>720</v>
      </c>
      <c r="C13" t="s">
        <v>721</v>
      </c>
      <c r="J13">
        <v>6</v>
      </c>
      <c r="K13" t="s">
        <v>829</v>
      </c>
      <c r="L13" t="s">
        <v>830</v>
      </c>
      <c r="M13" t="s">
        <v>822</v>
      </c>
      <c r="N13">
        <v>0</v>
      </c>
      <c r="O13">
        <v>1</v>
      </c>
      <c r="P13" s="41">
        <v>25000</v>
      </c>
      <c r="Q13" s="41">
        <v>500000</v>
      </c>
      <c r="R13">
        <v>6</v>
      </c>
      <c r="T13" t="s">
        <v>829</v>
      </c>
      <c r="V13" t="s">
        <v>999</v>
      </c>
      <c r="W13" t="s">
        <v>1000</v>
      </c>
      <c r="X13">
        <v>8</v>
      </c>
      <c r="Y13">
        <v>20</v>
      </c>
      <c r="AA13">
        <v>10</v>
      </c>
      <c r="AB13">
        <v>20</v>
      </c>
      <c r="AC13" s="42">
        <f t="shared" si="0"/>
        <v>500000</v>
      </c>
      <c r="AD13" s="42">
        <f t="shared" si="1"/>
        <v>500</v>
      </c>
    </row>
    <row r="14" spans="1:30" x14ac:dyDescent="0.25">
      <c r="J14">
        <v>7</v>
      </c>
      <c r="K14" t="s">
        <v>831</v>
      </c>
      <c r="L14" t="s">
        <v>832</v>
      </c>
      <c r="M14" t="s">
        <v>822</v>
      </c>
      <c r="N14">
        <v>0</v>
      </c>
      <c r="O14">
        <v>1</v>
      </c>
      <c r="P14" s="41">
        <v>12500</v>
      </c>
      <c r="Q14" s="41">
        <v>250000</v>
      </c>
      <c r="R14">
        <v>7</v>
      </c>
      <c r="T14" t="s">
        <v>831</v>
      </c>
      <c r="W14" t="s">
        <v>1000</v>
      </c>
      <c r="X14">
        <v>13</v>
      </c>
      <c r="Y14">
        <v>20</v>
      </c>
      <c r="AA14">
        <v>11</v>
      </c>
      <c r="AB14">
        <v>20</v>
      </c>
      <c r="AC14" s="42">
        <f t="shared" si="0"/>
        <v>250000</v>
      </c>
      <c r="AD14" s="42">
        <f t="shared" si="1"/>
        <v>500</v>
      </c>
    </row>
    <row r="15" spans="1:30" x14ac:dyDescent="0.25">
      <c r="J15">
        <v>8</v>
      </c>
      <c r="K15" t="s">
        <v>833</v>
      </c>
      <c r="L15" t="s">
        <v>834</v>
      </c>
      <c r="M15" t="s">
        <v>819</v>
      </c>
      <c r="N15">
        <v>0</v>
      </c>
      <c r="O15">
        <v>1</v>
      </c>
      <c r="P15" s="41">
        <v>150000</v>
      </c>
      <c r="Q15" s="41">
        <v>2500000</v>
      </c>
      <c r="R15">
        <v>8</v>
      </c>
      <c r="AC15" s="42" t="str">
        <f t="shared" si="0"/>
        <v/>
      </c>
      <c r="AD15" s="42" t="str">
        <f t="shared" si="1"/>
        <v/>
      </c>
    </row>
    <row r="16" spans="1:30" x14ac:dyDescent="0.25">
      <c r="A16" t="s">
        <v>788</v>
      </c>
      <c r="J16">
        <v>9</v>
      </c>
      <c r="K16" t="s">
        <v>835</v>
      </c>
      <c r="L16" t="s">
        <v>836</v>
      </c>
      <c r="M16" t="s">
        <v>819</v>
      </c>
      <c r="N16">
        <v>0</v>
      </c>
      <c r="O16">
        <v>1</v>
      </c>
      <c r="P16" s="41">
        <v>1</v>
      </c>
      <c r="Q16" s="41">
        <v>2500000</v>
      </c>
      <c r="R16">
        <v>9</v>
      </c>
      <c r="T16" t="s">
        <v>835</v>
      </c>
      <c r="U16" t="s">
        <v>1004</v>
      </c>
      <c r="X16">
        <v>8</v>
      </c>
      <c r="AA16">
        <v>10</v>
      </c>
      <c r="AC16" s="42">
        <f t="shared" si="0"/>
        <v>500000</v>
      </c>
      <c r="AD16" s="42" t="str">
        <f t="shared" si="1"/>
        <v/>
      </c>
    </row>
    <row r="17" spans="1:30" x14ac:dyDescent="0.25">
      <c r="A17" s="2" t="s">
        <v>1010</v>
      </c>
      <c r="J17">
        <v>10</v>
      </c>
      <c r="K17" t="s">
        <v>837</v>
      </c>
      <c r="L17" t="s">
        <v>838</v>
      </c>
      <c r="M17" t="s">
        <v>819</v>
      </c>
      <c r="N17">
        <v>0</v>
      </c>
      <c r="O17">
        <v>1</v>
      </c>
      <c r="P17" s="41">
        <v>1</v>
      </c>
      <c r="Q17" s="41">
        <v>500000</v>
      </c>
      <c r="R17">
        <v>10</v>
      </c>
      <c r="AC17" s="42" t="str">
        <f t="shared" si="0"/>
        <v/>
      </c>
      <c r="AD17" s="42" t="str">
        <f t="shared" si="1"/>
        <v/>
      </c>
    </row>
    <row r="18" spans="1:30" x14ac:dyDescent="0.25">
      <c r="A18" s="2" t="s">
        <v>787</v>
      </c>
      <c r="J18">
        <v>11</v>
      </c>
      <c r="K18" t="s">
        <v>839</v>
      </c>
      <c r="L18" t="s">
        <v>840</v>
      </c>
      <c r="M18" t="s">
        <v>819</v>
      </c>
      <c r="N18">
        <v>0</v>
      </c>
      <c r="O18">
        <v>1</v>
      </c>
      <c r="P18" s="41">
        <v>1</v>
      </c>
      <c r="Q18" s="41">
        <v>250000</v>
      </c>
      <c r="R18">
        <v>11</v>
      </c>
      <c r="AC18" s="42" t="str">
        <f t="shared" si="0"/>
        <v/>
      </c>
      <c r="AD18" s="42" t="str">
        <f t="shared" si="1"/>
        <v/>
      </c>
    </row>
    <row r="19" spans="1:30" x14ac:dyDescent="0.25">
      <c r="J19">
        <v>12</v>
      </c>
      <c r="K19" t="s">
        <v>841</v>
      </c>
      <c r="L19" t="s">
        <v>842</v>
      </c>
      <c r="M19" t="s">
        <v>819</v>
      </c>
      <c r="N19">
        <v>0</v>
      </c>
      <c r="O19">
        <v>1</v>
      </c>
      <c r="P19" s="41">
        <v>1</v>
      </c>
      <c r="Q19" s="41">
        <v>1000000</v>
      </c>
      <c r="R19">
        <v>12</v>
      </c>
      <c r="T19" t="s">
        <v>841</v>
      </c>
      <c r="U19" t="s">
        <v>1005</v>
      </c>
      <c r="V19" t="s">
        <v>1006</v>
      </c>
      <c r="W19" t="s">
        <v>1007</v>
      </c>
      <c r="X19">
        <v>5</v>
      </c>
      <c r="Y19">
        <v>9</v>
      </c>
      <c r="AA19">
        <v>6</v>
      </c>
      <c r="AB19">
        <v>10</v>
      </c>
      <c r="AC19" s="42">
        <f t="shared" si="0"/>
        <v>10000000</v>
      </c>
      <c r="AD19" s="42">
        <f t="shared" si="1"/>
        <v>500000</v>
      </c>
    </row>
    <row r="20" spans="1:30" x14ac:dyDescent="0.25">
      <c r="A20" s="2" t="s">
        <v>789</v>
      </c>
      <c r="J20">
        <v>13</v>
      </c>
      <c r="K20" t="s">
        <v>843</v>
      </c>
      <c r="L20" t="s">
        <v>819</v>
      </c>
      <c r="M20" t="s">
        <v>819</v>
      </c>
      <c r="N20">
        <v>0</v>
      </c>
      <c r="O20">
        <v>1</v>
      </c>
      <c r="P20" s="41">
        <v>1</v>
      </c>
      <c r="Q20" s="41" t="s">
        <v>1026</v>
      </c>
      <c r="R20">
        <v>13</v>
      </c>
      <c r="AC20" s="42" t="str">
        <f t="shared" si="0"/>
        <v/>
      </c>
      <c r="AD20" s="42" t="str">
        <f t="shared" si="1"/>
        <v/>
      </c>
    </row>
    <row r="21" spans="1:30" x14ac:dyDescent="0.25">
      <c r="A21" t="s">
        <v>1092</v>
      </c>
      <c r="J21">
        <v>14</v>
      </c>
      <c r="K21" t="s">
        <v>844</v>
      </c>
      <c r="L21" t="s">
        <v>845</v>
      </c>
      <c r="M21" t="s">
        <v>819</v>
      </c>
      <c r="N21">
        <v>0</v>
      </c>
      <c r="O21">
        <v>1</v>
      </c>
      <c r="P21" s="41">
        <v>1</v>
      </c>
      <c r="Q21" s="41">
        <v>35000</v>
      </c>
      <c r="R21">
        <v>14</v>
      </c>
      <c r="AA21">
        <v>14</v>
      </c>
      <c r="AC21" s="42">
        <f t="shared" si="0"/>
        <v>35000</v>
      </c>
      <c r="AD21" s="42" t="str">
        <f t="shared" si="1"/>
        <v/>
      </c>
    </row>
    <row r="22" spans="1:30" x14ac:dyDescent="0.25">
      <c r="A22" t="s">
        <v>790</v>
      </c>
      <c r="B22" t="s">
        <v>791</v>
      </c>
      <c r="C22" t="s">
        <v>792</v>
      </c>
      <c r="D22" t="s">
        <v>794</v>
      </c>
      <c r="E22" t="s">
        <v>815</v>
      </c>
      <c r="F22" t="s">
        <v>815</v>
      </c>
      <c r="G22" t="s">
        <v>797</v>
      </c>
      <c r="J22">
        <v>15</v>
      </c>
      <c r="K22" t="s">
        <v>846</v>
      </c>
      <c r="L22" t="s">
        <v>847</v>
      </c>
      <c r="M22" t="s">
        <v>819</v>
      </c>
      <c r="N22">
        <v>0</v>
      </c>
      <c r="O22">
        <v>1</v>
      </c>
      <c r="P22" s="41">
        <v>1</v>
      </c>
      <c r="Q22" s="41">
        <v>10000</v>
      </c>
      <c r="R22">
        <v>15</v>
      </c>
      <c r="AC22" s="42" t="str">
        <f t="shared" si="0"/>
        <v/>
      </c>
      <c r="AD22" s="42" t="str">
        <f t="shared" si="1"/>
        <v/>
      </c>
    </row>
    <row r="23" spans="1:30" x14ac:dyDescent="0.25">
      <c r="C23" t="s">
        <v>793</v>
      </c>
      <c r="D23" t="s">
        <v>795</v>
      </c>
      <c r="E23" t="s">
        <v>796</v>
      </c>
      <c r="F23" t="s">
        <v>816</v>
      </c>
      <c r="G23" t="s">
        <v>798</v>
      </c>
      <c r="J23">
        <v>16</v>
      </c>
      <c r="K23" t="s">
        <v>848</v>
      </c>
      <c r="L23" t="s">
        <v>832</v>
      </c>
      <c r="M23" t="s">
        <v>822</v>
      </c>
      <c r="N23">
        <v>1</v>
      </c>
      <c r="O23">
        <v>0</v>
      </c>
      <c r="P23" s="41">
        <v>1</v>
      </c>
      <c r="Q23" s="41">
        <v>250000</v>
      </c>
      <c r="R23">
        <v>16</v>
      </c>
      <c r="AC23" s="42" t="str">
        <f t="shared" si="0"/>
        <v/>
      </c>
      <c r="AD23" s="42" t="str">
        <f t="shared" si="1"/>
        <v/>
      </c>
    </row>
    <row r="24" spans="1:30" x14ac:dyDescent="0.25">
      <c r="J24">
        <v>17</v>
      </c>
      <c r="K24" t="s">
        <v>849</v>
      </c>
      <c r="L24" t="s">
        <v>830</v>
      </c>
      <c r="M24" t="s">
        <v>822</v>
      </c>
      <c r="N24">
        <v>1</v>
      </c>
      <c r="O24">
        <v>0</v>
      </c>
      <c r="P24" s="41">
        <v>1</v>
      </c>
      <c r="Q24" s="41">
        <v>500000</v>
      </c>
      <c r="R24">
        <v>17</v>
      </c>
      <c r="AC24" s="42" t="str">
        <f t="shared" si="0"/>
        <v/>
      </c>
      <c r="AD24" s="42" t="str">
        <f t="shared" si="1"/>
        <v/>
      </c>
    </row>
    <row r="25" spans="1:30" x14ac:dyDescent="0.25">
      <c r="J25">
        <v>18</v>
      </c>
      <c r="K25" t="s">
        <v>612</v>
      </c>
      <c r="L25" t="s">
        <v>828</v>
      </c>
      <c r="M25" t="s">
        <v>822</v>
      </c>
      <c r="N25">
        <v>1</v>
      </c>
      <c r="O25">
        <v>0</v>
      </c>
      <c r="P25" s="41">
        <v>1</v>
      </c>
      <c r="Q25" s="41">
        <v>2000000</v>
      </c>
      <c r="R25">
        <v>18</v>
      </c>
      <c r="AC25" s="42" t="str">
        <f t="shared" si="0"/>
        <v/>
      </c>
      <c r="AD25" s="42" t="str">
        <f t="shared" si="1"/>
        <v/>
      </c>
    </row>
    <row r="26" spans="1:30" x14ac:dyDescent="0.25">
      <c r="J26">
        <v>19</v>
      </c>
      <c r="K26" t="s">
        <v>850</v>
      </c>
      <c r="L26" t="s">
        <v>826</v>
      </c>
      <c r="M26" t="s">
        <v>822</v>
      </c>
      <c r="N26">
        <v>1</v>
      </c>
      <c r="O26">
        <v>0</v>
      </c>
      <c r="P26" s="41">
        <v>1</v>
      </c>
      <c r="Q26" s="41">
        <v>10000000</v>
      </c>
      <c r="R26">
        <v>19</v>
      </c>
      <c r="AC26" s="42" t="str">
        <f t="shared" si="0"/>
        <v/>
      </c>
      <c r="AD26" s="42" t="str">
        <f t="shared" si="1"/>
        <v/>
      </c>
    </row>
    <row r="27" spans="1:30" x14ac:dyDescent="0.25">
      <c r="J27">
        <v>20</v>
      </c>
      <c r="K27" t="s">
        <v>851</v>
      </c>
      <c r="L27" t="s">
        <v>824</v>
      </c>
      <c r="M27" t="s">
        <v>822</v>
      </c>
      <c r="N27">
        <v>1</v>
      </c>
      <c r="O27">
        <v>0</v>
      </c>
      <c r="P27" s="41">
        <v>1</v>
      </c>
      <c r="Q27" s="41">
        <v>15000000</v>
      </c>
      <c r="R27">
        <v>20</v>
      </c>
      <c r="AC27" s="42" t="str">
        <f t="shared" si="0"/>
        <v/>
      </c>
      <c r="AD27" s="42" t="str">
        <f t="shared" si="1"/>
        <v/>
      </c>
    </row>
    <row r="28" spans="1:30" x14ac:dyDescent="0.25">
      <c r="A28">
        <v>0</v>
      </c>
      <c r="B28">
        <v>1</v>
      </c>
      <c r="C28">
        <v>360</v>
      </c>
      <c r="D28">
        <v>156543</v>
      </c>
      <c r="E28">
        <v>500000000</v>
      </c>
      <c r="G28" t="s">
        <v>799</v>
      </c>
      <c r="J28">
        <v>21</v>
      </c>
      <c r="K28" t="s">
        <v>852</v>
      </c>
      <c r="L28" t="s">
        <v>821</v>
      </c>
      <c r="M28" t="s">
        <v>822</v>
      </c>
      <c r="N28">
        <v>1</v>
      </c>
      <c r="O28">
        <v>0</v>
      </c>
      <c r="P28" s="41">
        <v>1</v>
      </c>
      <c r="Q28" s="41">
        <v>1000000000</v>
      </c>
      <c r="R28">
        <v>21</v>
      </c>
      <c r="AC28" s="42" t="str">
        <f t="shared" si="0"/>
        <v/>
      </c>
      <c r="AD28" s="42" t="str">
        <f t="shared" si="1"/>
        <v/>
      </c>
    </row>
    <row r="29" spans="1:30" x14ac:dyDescent="0.25">
      <c r="A29">
        <v>1</v>
      </c>
      <c r="B29">
        <v>4</v>
      </c>
      <c r="C29">
        <v>180</v>
      </c>
      <c r="D29">
        <v>78272</v>
      </c>
      <c r="E29">
        <v>250000000</v>
      </c>
      <c r="J29">
        <v>22</v>
      </c>
      <c r="K29" t="s">
        <v>853</v>
      </c>
      <c r="L29" t="s">
        <v>821</v>
      </c>
      <c r="M29" t="s">
        <v>822</v>
      </c>
      <c r="N29">
        <v>1</v>
      </c>
      <c r="O29">
        <v>0</v>
      </c>
      <c r="P29" s="41">
        <v>1</v>
      </c>
      <c r="Q29" s="41">
        <v>1000000000</v>
      </c>
      <c r="R29">
        <v>22</v>
      </c>
      <c r="AC29" s="42" t="str">
        <f t="shared" si="0"/>
        <v/>
      </c>
      <c r="AD29" s="42" t="str">
        <f t="shared" si="1"/>
        <v/>
      </c>
    </row>
    <row r="30" spans="1:30" x14ac:dyDescent="0.25">
      <c r="A30">
        <v>2</v>
      </c>
      <c r="B30">
        <v>16</v>
      </c>
      <c r="C30">
        <v>90</v>
      </c>
      <c r="D30">
        <v>39136</v>
      </c>
      <c r="E30">
        <v>150000000</v>
      </c>
      <c r="G30" t="s">
        <v>800</v>
      </c>
      <c r="J30">
        <v>23</v>
      </c>
      <c r="K30" t="s">
        <v>854</v>
      </c>
      <c r="L30" t="s">
        <v>855</v>
      </c>
      <c r="M30" t="s">
        <v>819</v>
      </c>
      <c r="N30">
        <v>0</v>
      </c>
      <c r="O30">
        <v>1</v>
      </c>
      <c r="P30" s="41">
        <v>1</v>
      </c>
      <c r="Q30" s="41">
        <v>1000000000</v>
      </c>
      <c r="R30">
        <v>23</v>
      </c>
      <c r="AC30" s="42" t="str">
        <f t="shared" si="0"/>
        <v/>
      </c>
      <c r="AD30" s="42" t="str">
        <f t="shared" si="1"/>
        <v/>
      </c>
    </row>
    <row r="31" spans="1:30" x14ac:dyDescent="0.25">
      <c r="A31">
        <v>3</v>
      </c>
      <c r="B31">
        <v>64</v>
      </c>
      <c r="C31">
        <v>45</v>
      </c>
      <c r="D31">
        <v>19568</v>
      </c>
      <c r="E31">
        <v>70000000</v>
      </c>
      <c r="G31" t="s">
        <v>801</v>
      </c>
      <c r="J31">
        <v>24</v>
      </c>
      <c r="K31" t="s">
        <v>613</v>
      </c>
      <c r="L31" t="s">
        <v>856</v>
      </c>
      <c r="M31" t="s">
        <v>819</v>
      </c>
      <c r="N31">
        <v>0</v>
      </c>
      <c r="O31">
        <v>1</v>
      </c>
      <c r="P31" s="41">
        <v>1</v>
      </c>
      <c r="Q31" s="41">
        <v>500000</v>
      </c>
      <c r="R31">
        <v>24</v>
      </c>
      <c r="T31" t="s">
        <v>613</v>
      </c>
      <c r="U31" t="s">
        <v>1008</v>
      </c>
      <c r="X31">
        <v>0</v>
      </c>
      <c r="AC31" s="42" t="str">
        <f t="shared" si="0"/>
        <v/>
      </c>
      <c r="AD31" s="42" t="str">
        <f t="shared" si="1"/>
        <v/>
      </c>
    </row>
    <row r="32" spans="1:30" x14ac:dyDescent="0.25">
      <c r="A32">
        <v>4</v>
      </c>
      <c r="B32">
        <v>256</v>
      </c>
      <c r="C32">
        <v>22.5</v>
      </c>
      <c r="D32">
        <v>9784</v>
      </c>
      <c r="E32">
        <v>35000000</v>
      </c>
      <c r="J32">
        <v>25</v>
      </c>
      <c r="K32" t="s">
        <v>857</v>
      </c>
      <c r="L32" t="s">
        <v>856</v>
      </c>
      <c r="M32" t="s">
        <v>819</v>
      </c>
      <c r="N32">
        <v>0</v>
      </c>
      <c r="O32">
        <v>1</v>
      </c>
      <c r="P32" s="41">
        <v>1</v>
      </c>
      <c r="Q32" s="41">
        <v>500000</v>
      </c>
      <c r="R32">
        <v>25</v>
      </c>
      <c r="AC32" s="42" t="str">
        <f t="shared" si="0"/>
        <v/>
      </c>
      <c r="AD32" s="42" t="str">
        <f t="shared" si="1"/>
        <v/>
      </c>
    </row>
    <row r="33" spans="1:30" x14ac:dyDescent="0.25">
      <c r="A33">
        <v>5</v>
      </c>
      <c r="B33">
        <v>1024</v>
      </c>
      <c r="C33">
        <v>11.25</v>
      </c>
      <c r="D33">
        <v>4892</v>
      </c>
      <c r="E33">
        <v>15000000</v>
      </c>
      <c r="G33" t="s">
        <v>802</v>
      </c>
      <c r="J33">
        <v>26</v>
      </c>
      <c r="K33" t="s">
        <v>858</v>
      </c>
      <c r="L33" t="s">
        <v>859</v>
      </c>
      <c r="M33" t="s">
        <v>819</v>
      </c>
      <c r="N33">
        <v>1</v>
      </c>
      <c r="O33">
        <v>0</v>
      </c>
      <c r="P33" s="41">
        <v>1</v>
      </c>
      <c r="Q33" s="41">
        <v>20000</v>
      </c>
      <c r="R33">
        <v>26</v>
      </c>
      <c r="T33" t="s">
        <v>858</v>
      </c>
      <c r="U33" t="s">
        <v>1009</v>
      </c>
      <c r="X33">
        <v>12</v>
      </c>
      <c r="AC33" s="42" t="str">
        <f t="shared" si="0"/>
        <v/>
      </c>
      <c r="AD33" s="42" t="str">
        <f t="shared" si="1"/>
        <v/>
      </c>
    </row>
    <row r="34" spans="1:30" x14ac:dyDescent="0.25">
      <c r="A34">
        <v>6</v>
      </c>
      <c r="B34">
        <v>4096</v>
      </c>
      <c r="C34">
        <v>5.625</v>
      </c>
      <c r="D34">
        <v>2446</v>
      </c>
      <c r="E34">
        <v>10000000</v>
      </c>
      <c r="G34" t="s">
        <v>803</v>
      </c>
      <c r="J34">
        <v>27</v>
      </c>
      <c r="K34" t="s">
        <v>860</v>
      </c>
      <c r="L34" t="s">
        <v>861</v>
      </c>
      <c r="M34" t="s">
        <v>819</v>
      </c>
      <c r="N34">
        <v>1</v>
      </c>
      <c r="O34">
        <v>0</v>
      </c>
      <c r="P34" s="41">
        <v>1</v>
      </c>
      <c r="Q34" s="41">
        <v>20000</v>
      </c>
      <c r="R34">
        <v>27</v>
      </c>
      <c r="T34" t="s">
        <v>860</v>
      </c>
      <c r="U34" t="s">
        <v>1009</v>
      </c>
      <c r="X34">
        <v>12</v>
      </c>
      <c r="AC34" s="42" t="str">
        <f t="shared" si="0"/>
        <v/>
      </c>
      <c r="AD34" s="42" t="str">
        <f t="shared" si="1"/>
        <v/>
      </c>
    </row>
    <row r="35" spans="1:30" x14ac:dyDescent="0.25">
      <c r="A35">
        <v>7</v>
      </c>
      <c r="B35">
        <v>16384</v>
      </c>
      <c r="C35">
        <v>2.8130000000000002</v>
      </c>
      <c r="D35">
        <v>1223</v>
      </c>
      <c r="E35">
        <v>4000000</v>
      </c>
      <c r="G35" t="s">
        <v>809</v>
      </c>
      <c r="J35">
        <v>28</v>
      </c>
      <c r="K35" t="s">
        <v>862</v>
      </c>
      <c r="L35" t="s">
        <v>863</v>
      </c>
      <c r="M35" t="s">
        <v>819</v>
      </c>
      <c r="N35">
        <v>1</v>
      </c>
      <c r="O35">
        <v>0</v>
      </c>
      <c r="P35" s="41">
        <v>1</v>
      </c>
      <c r="Q35" s="41">
        <v>100000</v>
      </c>
      <c r="R35">
        <v>28</v>
      </c>
      <c r="AC35" s="42" t="str">
        <f t="shared" si="0"/>
        <v/>
      </c>
      <c r="AD35" s="42" t="str">
        <f t="shared" si="1"/>
        <v/>
      </c>
    </row>
    <row r="36" spans="1:30" x14ac:dyDescent="0.25">
      <c r="A36">
        <v>8</v>
      </c>
      <c r="B36">
        <v>65536</v>
      </c>
      <c r="C36">
        <v>1.4059999999999999</v>
      </c>
      <c r="D36">
        <v>611.49599999999998</v>
      </c>
      <c r="E36">
        <v>2000000</v>
      </c>
      <c r="J36">
        <v>29</v>
      </c>
      <c r="K36" t="s">
        <v>864</v>
      </c>
      <c r="L36" t="s">
        <v>865</v>
      </c>
      <c r="M36" t="s">
        <v>819</v>
      </c>
      <c r="N36">
        <v>1</v>
      </c>
      <c r="O36">
        <v>0</v>
      </c>
      <c r="P36" s="41">
        <v>1</v>
      </c>
      <c r="Q36" s="41">
        <v>100000</v>
      </c>
      <c r="R36">
        <v>29</v>
      </c>
      <c r="T36" t="s">
        <v>864</v>
      </c>
      <c r="U36" t="s">
        <v>1009</v>
      </c>
      <c r="X36">
        <v>12</v>
      </c>
      <c r="AC36" s="42" t="str">
        <f t="shared" si="0"/>
        <v/>
      </c>
      <c r="AD36" s="42" t="str">
        <f t="shared" si="1"/>
        <v/>
      </c>
    </row>
    <row r="37" spans="1:30" x14ac:dyDescent="0.25">
      <c r="A37">
        <v>9</v>
      </c>
      <c r="B37">
        <v>262144</v>
      </c>
      <c r="C37">
        <v>0.70299999999999996</v>
      </c>
      <c r="D37">
        <v>305.74799999999999</v>
      </c>
      <c r="E37">
        <v>1000000</v>
      </c>
      <c r="G37" t="s">
        <v>810</v>
      </c>
      <c r="J37">
        <v>30</v>
      </c>
      <c r="K37" t="s">
        <v>866</v>
      </c>
      <c r="L37" t="s">
        <v>867</v>
      </c>
      <c r="M37" t="s">
        <v>819</v>
      </c>
      <c r="N37">
        <v>1</v>
      </c>
      <c r="O37">
        <v>0</v>
      </c>
      <c r="P37" s="41">
        <v>1</v>
      </c>
      <c r="Q37" s="41">
        <v>2500000</v>
      </c>
      <c r="R37">
        <v>30</v>
      </c>
      <c r="T37" t="s">
        <v>866</v>
      </c>
      <c r="U37" t="s">
        <v>1009</v>
      </c>
      <c r="X37">
        <v>12</v>
      </c>
      <c r="AC37" s="42" t="str">
        <f t="shared" si="0"/>
        <v/>
      </c>
      <c r="AD37" s="42" t="str">
        <f t="shared" si="1"/>
        <v/>
      </c>
    </row>
    <row r="38" spans="1:30" x14ac:dyDescent="0.25">
      <c r="A38">
        <v>10</v>
      </c>
      <c r="B38">
        <v>1048576</v>
      </c>
      <c r="C38">
        <v>0.35199999999999998</v>
      </c>
      <c r="D38">
        <v>152.874</v>
      </c>
      <c r="E38">
        <v>500000</v>
      </c>
      <c r="G38" t="s">
        <v>804</v>
      </c>
      <c r="J38">
        <v>31</v>
      </c>
      <c r="K38" t="s">
        <v>614</v>
      </c>
      <c r="L38" t="s">
        <v>868</v>
      </c>
      <c r="M38" t="s">
        <v>819</v>
      </c>
      <c r="N38">
        <v>1</v>
      </c>
      <c r="O38">
        <v>0</v>
      </c>
      <c r="P38" s="41">
        <v>1</v>
      </c>
      <c r="Q38" s="41">
        <v>25000000</v>
      </c>
      <c r="R38">
        <v>31</v>
      </c>
      <c r="T38" t="s">
        <v>614</v>
      </c>
      <c r="U38" t="s">
        <v>1009</v>
      </c>
      <c r="X38">
        <v>12</v>
      </c>
      <c r="AC38" s="42" t="str">
        <f t="shared" si="0"/>
        <v/>
      </c>
      <c r="AD38" s="42" t="str">
        <f t="shared" si="1"/>
        <v/>
      </c>
    </row>
    <row r="39" spans="1:30" x14ac:dyDescent="0.25">
      <c r="A39">
        <v>11</v>
      </c>
      <c r="B39">
        <v>4194304</v>
      </c>
      <c r="C39">
        <v>0.17599999999999999</v>
      </c>
      <c r="D39">
        <v>76.436999999999998</v>
      </c>
      <c r="E39">
        <v>250000</v>
      </c>
      <c r="G39" t="s">
        <v>714</v>
      </c>
      <c r="J39">
        <v>32</v>
      </c>
      <c r="K39" t="s">
        <v>869</v>
      </c>
      <c r="L39" t="s">
        <v>870</v>
      </c>
      <c r="M39" t="s">
        <v>819</v>
      </c>
      <c r="N39">
        <v>1</v>
      </c>
      <c r="O39">
        <v>0</v>
      </c>
      <c r="P39" s="41">
        <v>1</v>
      </c>
      <c r="Q39" s="41">
        <v>100000</v>
      </c>
      <c r="R39">
        <v>32</v>
      </c>
      <c r="AC39" s="42" t="str">
        <f t="shared" si="0"/>
        <v/>
      </c>
      <c r="AD39" s="42" t="str">
        <f t="shared" si="1"/>
        <v/>
      </c>
    </row>
    <row r="40" spans="1:30" x14ac:dyDescent="0.25">
      <c r="A40">
        <v>12</v>
      </c>
      <c r="B40">
        <v>16777216</v>
      </c>
      <c r="C40">
        <v>8.7999999999999995E-2</v>
      </c>
      <c r="D40">
        <v>38.219000000000001</v>
      </c>
      <c r="E40">
        <v>150000</v>
      </c>
      <c r="G40" t="s">
        <v>811</v>
      </c>
      <c r="J40">
        <v>33</v>
      </c>
      <c r="K40" t="s">
        <v>871</v>
      </c>
      <c r="L40" t="s">
        <v>872</v>
      </c>
      <c r="M40" t="s">
        <v>819</v>
      </c>
      <c r="N40">
        <v>1</v>
      </c>
      <c r="O40">
        <v>0</v>
      </c>
      <c r="P40" s="41">
        <v>1</v>
      </c>
      <c r="Q40" s="41">
        <v>150000</v>
      </c>
      <c r="R40">
        <v>33</v>
      </c>
      <c r="AC40" s="42" t="str">
        <f t="shared" ref="AC40:AC71" si="2">IF(ISBLANK(AA40),"",LOOKUP(AA40,$A$28:$A$48,$E$28:$E$48))</f>
        <v/>
      </c>
      <c r="AD40" s="42" t="str">
        <f t="shared" ref="AD40:AD71" si="3">IF(ISBLANK(AB40),"",LOOKUP(AB40,$A$28:$A$48,$E$28:$E$48))</f>
        <v/>
      </c>
    </row>
    <row r="41" spans="1:30" x14ac:dyDescent="0.25">
      <c r="A41">
        <v>13</v>
      </c>
      <c r="B41">
        <v>67108864</v>
      </c>
      <c r="C41">
        <v>4.3999999999999997E-2</v>
      </c>
      <c r="D41">
        <v>19.109000000000002</v>
      </c>
      <c r="E41">
        <v>70000</v>
      </c>
      <c r="G41" t="s">
        <v>812</v>
      </c>
      <c r="H41" t="s">
        <v>1093</v>
      </c>
      <c r="J41">
        <v>34</v>
      </c>
      <c r="K41" t="s">
        <v>873</v>
      </c>
      <c r="L41" t="s">
        <v>874</v>
      </c>
      <c r="M41" t="s">
        <v>819</v>
      </c>
      <c r="N41">
        <v>1</v>
      </c>
      <c r="O41">
        <v>0</v>
      </c>
      <c r="P41" s="41">
        <v>1</v>
      </c>
      <c r="Q41" s="41">
        <v>150000</v>
      </c>
      <c r="R41">
        <v>34</v>
      </c>
      <c r="AC41" s="42" t="str">
        <f t="shared" si="2"/>
        <v/>
      </c>
      <c r="AD41" s="42" t="str">
        <f t="shared" si="3"/>
        <v/>
      </c>
    </row>
    <row r="42" spans="1:30" x14ac:dyDescent="0.25">
      <c r="A42">
        <v>14</v>
      </c>
      <c r="B42">
        <v>268435456</v>
      </c>
      <c r="C42">
        <v>2.1999999999999999E-2</v>
      </c>
      <c r="D42">
        <v>9.5549999999999997</v>
      </c>
      <c r="E42">
        <v>35000</v>
      </c>
      <c r="H42" t="s">
        <v>1094</v>
      </c>
      <c r="J42">
        <v>35</v>
      </c>
      <c r="K42" t="s">
        <v>875</v>
      </c>
      <c r="L42" t="s">
        <v>876</v>
      </c>
      <c r="M42" t="s">
        <v>819</v>
      </c>
      <c r="N42">
        <v>1</v>
      </c>
      <c r="O42">
        <v>0</v>
      </c>
      <c r="P42" s="41">
        <v>1</v>
      </c>
      <c r="Q42" s="41">
        <v>150000</v>
      </c>
      <c r="R42">
        <v>35</v>
      </c>
      <c r="AC42" s="42" t="str">
        <f t="shared" si="2"/>
        <v/>
      </c>
      <c r="AD42" s="42" t="str">
        <f t="shared" si="3"/>
        <v/>
      </c>
    </row>
    <row r="43" spans="1:30" x14ac:dyDescent="0.25">
      <c r="A43">
        <v>15</v>
      </c>
      <c r="B43">
        <v>1073741824</v>
      </c>
      <c r="C43">
        <v>1.0999999999999999E-2</v>
      </c>
      <c r="D43">
        <v>4.7770000000000001</v>
      </c>
      <c r="E43">
        <v>15000</v>
      </c>
      <c r="G43" t="s">
        <v>805</v>
      </c>
      <c r="H43" t="s">
        <v>1095</v>
      </c>
      <c r="J43">
        <v>36</v>
      </c>
      <c r="K43" t="s">
        <v>877</v>
      </c>
      <c r="L43" t="s">
        <v>878</v>
      </c>
      <c r="M43" t="s">
        <v>819</v>
      </c>
      <c r="N43">
        <v>1</v>
      </c>
      <c r="O43">
        <v>0</v>
      </c>
      <c r="P43" s="41">
        <v>1</v>
      </c>
      <c r="Q43" s="41">
        <v>350000</v>
      </c>
      <c r="R43">
        <v>36</v>
      </c>
      <c r="AC43" s="42" t="str">
        <f t="shared" si="2"/>
        <v/>
      </c>
      <c r="AD43" s="42" t="str">
        <f t="shared" si="3"/>
        <v/>
      </c>
    </row>
    <row r="44" spans="1:30" x14ac:dyDescent="0.25">
      <c r="A44">
        <v>16</v>
      </c>
      <c r="B44">
        <v>4294967296</v>
      </c>
      <c r="C44">
        <v>5.0000000000000001E-3</v>
      </c>
      <c r="D44">
        <v>2.3889999999999998</v>
      </c>
      <c r="E44">
        <v>8000</v>
      </c>
      <c r="G44" t="s">
        <v>806</v>
      </c>
      <c r="H44" t="s">
        <v>1096</v>
      </c>
      <c r="J44">
        <v>37</v>
      </c>
      <c r="K44" t="s">
        <v>879</v>
      </c>
      <c r="L44" t="s">
        <v>880</v>
      </c>
      <c r="M44" t="s">
        <v>819</v>
      </c>
      <c r="N44">
        <v>0</v>
      </c>
      <c r="O44" s="35">
        <v>1</v>
      </c>
      <c r="P44" s="41">
        <v>1</v>
      </c>
      <c r="Q44" s="41">
        <v>40000</v>
      </c>
      <c r="R44">
        <v>37</v>
      </c>
      <c r="T44" t="s">
        <v>879</v>
      </c>
      <c r="U44" t="s">
        <v>1006</v>
      </c>
      <c r="X44">
        <v>10</v>
      </c>
      <c r="AC44" s="42" t="str">
        <f t="shared" si="2"/>
        <v/>
      </c>
      <c r="AD44" s="42" t="str">
        <f t="shared" si="3"/>
        <v/>
      </c>
    </row>
    <row r="45" spans="1:30" x14ac:dyDescent="0.25">
      <c r="A45">
        <v>17</v>
      </c>
      <c r="B45">
        <v>17179869184</v>
      </c>
      <c r="C45">
        <v>3.0000000000000001E-3</v>
      </c>
      <c r="D45">
        <v>1.194</v>
      </c>
      <c r="E45">
        <v>4000</v>
      </c>
      <c r="G45" t="s">
        <v>813</v>
      </c>
      <c r="J45">
        <v>38</v>
      </c>
      <c r="K45" t="s">
        <v>881</v>
      </c>
      <c r="L45" t="s">
        <v>882</v>
      </c>
      <c r="M45" t="s">
        <v>883</v>
      </c>
      <c r="N45">
        <v>0</v>
      </c>
      <c r="O45" s="35">
        <v>1</v>
      </c>
      <c r="P45" s="41">
        <v>1</v>
      </c>
      <c r="Q45" s="41">
        <v>15000</v>
      </c>
      <c r="R45">
        <v>38</v>
      </c>
      <c r="T45" t="s">
        <v>881</v>
      </c>
      <c r="U45" t="s">
        <v>1011</v>
      </c>
      <c r="V45" t="s">
        <v>1012</v>
      </c>
      <c r="W45" t="s">
        <v>1013</v>
      </c>
      <c r="X45">
        <v>14</v>
      </c>
      <c r="AC45" s="42" t="str">
        <f t="shared" si="2"/>
        <v/>
      </c>
      <c r="AD45" s="42" t="str">
        <f t="shared" si="3"/>
        <v/>
      </c>
    </row>
    <row r="46" spans="1:30" x14ac:dyDescent="0.25">
      <c r="A46">
        <v>18</v>
      </c>
      <c r="B46">
        <v>68719476736</v>
      </c>
      <c r="C46">
        <v>1E-3</v>
      </c>
      <c r="D46">
        <v>0.59699999999999998</v>
      </c>
      <c r="E46">
        <v>2000</v>
      </c>
      <c r="G46" t="s">
        <v>814</v>
      </c>
      <c r="J46">
        <v>39</v>
      </c>
      <c r="K46" t="s">
        <v>884</v>
      </c>
      <c r="L46" t="s">
        <v>882</v>
      </c>
      <c r="M46" t="s">
        <v>819</v>
      </c>
      <c r="N46">
        <v>1</v>
      </c>
      <c r="O46">
        <v>0</v>
      </c>
      <c r="P46" s="41">
        <v>1</v>
      </c>
      <c r="Q46" s="41">
        <v>15000</v>
      </c>
      <c r="R46">
        <v>39</v>
      </c>
      <c r="AA46">
        <v>15</v>
      </c>
      <c r="AC46" s="42">
        <f t="shared" si="2"/>
        <v>15000</v>
      </c>
      <c r="AD46" s="42" t="str">
        <f t="shared" si="3"/>
        <v/>
      </c>
    </row>
    <row r="47" spans="1:30" x14ac:dyDescent="0.25">
      <c r="A47">
        <v>19</v>
      </c>
      <c r="B47">
        <v>274877906944</v>
      </c>
      <c r="C47">
        <v>5.0000000000000001E-4</v>
      </c>
      <c r="D47">
        <v>0.29899999999999999</v>
      </c>
      <c r="E47">
        <v>1000</v>
      </c>
      <c r="G47" t="s">
        <v>807</v>
      </c>
      <c r="J47">
        <v>40</v>
      </c>
      <c r="K47" t="s">
        <v>885</v>
      </c>
      <c r="L47" t="s">
        <v>886</v>
      </c>
      <c r="M47" t="s">
        <v>887</v>
      </c>
      <c r="N47">
        <v>1</v>
      </c>
      <c r="O47">
        <v>0</v>
      </c>
      <c r="P47" s="41">
        <v>1</v>
      </c>
      <c r="Q47" s="41">
        <v>40000</v>
      </c>
      <c r="R47">
        <v>40</v>
      </c>
      <c r="AA47">
        <v>14</v>
      </c>
      <c r="AC47" s="42">
        <f t="shared" si="2"/>
        <v>35000</v>
      </c>
      <c r="AD47" s="42" t="str">
        <f t="shared" si="3"/>
        <v/>
      </c>
    </row>
    <row r="48" spans="1:30" x14ac:dyDescent="0.25">
      <c r="A48">
        <v>20</v>
      </c>
      <c r="B48">
        <v>1099511627776</v>
      </c>
      <c r="C48">
        <v>2.5000000000000001E-4</v>
      </c>
      <c r="D48">
        <v>0.14899999999999999</v>
      </c>
      <c r="E48">
        <v>500</v>
      </c>
      <c r="G48" t="s">
        <v>808</v>
      </c>
      <c r="J48">
        <v>41</v>
      </c>
      <c r="K48" t="s">
        <v>888</v>
      </c>
      <c r="L48" t="s">
        <v>886</v>
      </c>
      <c r="M48" t="s">
        <v>889</v>
      </c>
      <c r="N48">
        <v>1</v>
      </c>
      <c r="O48">
        <v>0</v>
      </c>
      <c r="P48" s="41">
        <v>1</v>
      </c>
      <c r="Q48" s="41">
        <v>40000</v>
      </c>
      <c r="R48">
        <v>41</v>
      </c>
      <c r="AA48">
        <v>14</v>
      </c>
      <c r="AC48" s="42">
        <f t="shared" si="2"/>
        <v>35000</v>
      </c>
      <c r="AD48" s="42" t="str">
        <f t="shared" si="3"/>
        <v/>
      </c>
    </row>
    <row r="49" spans="10:30" x14ac:dyDescent="0.25">
      <c r="J49">
        <v>42</v>
      </c>
      <c r="K49" t="s">
        <v>890</v>
      </c>
      <c r="L49" t="s">
        <v>886</v>
      </c>
      <c r="M49" t="s">
        <v>891</v>
      </c>
      <c r="N49">
        <v>1</v>
      </c>
      <c r="O49">
        <v>0</v>
      </c>
      <c r="P49" s="41">
        <v>1</v>
      </c>
      <c r="Q49" s="41">
        <v>15000</v>
      </c>
      <c r="R49">
        <v>42</v>
      </c>
      <c r="AA49">
        <v>15</v>
      </c>
      <c r="AC49" s="42">
        <f t="shared" si="2"/>
        <v>15000</v>
      </c>
      <c r="AD49" s="42" t="str">
        <f t="shared" si="3"/>
        <v/>
      </c>
    </row>
    <row r="50" spans="10:30" x14ac:dyDescent="0.25">
      <c r="J50">
        <v>43</v>
      </c>
      <c r="K50" t="s">
        <v>892</v>
      </c>
      <c r="L50" t="s">
        <v>886</v>
      </c>
      <c r="M50" t="s">
        <v>893</v>
      </c>
      <c r="N50">
        <v>1</v>
      </c>
      <c r="O50">
        <v>0</v>
      </c>
      <c r="P50" s="41">
        <v>1</v>
      </c>
      <c r="Q50" s="41">
        <v>40000</v>
      </c>
      <c r="R50">
        <v>43</v>
      </c>
      <c r="AC50" s="42" t="str">
        <f t="shared" si="2"/>
        <v/>
      </c>
      <c r="AD50" s="42" t="str">
        <f t="shared" si="3"/>
        <v/>
      </c>
    </row>
    <row r="51" spans="10:30" x14ac:dyDescent="0.25">
      <c r="J51">
        <v>44</v>
      </c>
      <c r="K51" t="s">
        <v>894</v>
      </c>
      <c r="L51" t="s">
        <v>895</v>
      </c>
      <c r="M51" t="s">
        <v>819</v>
      </c>
      <c r="N51">
        <v>1</v>
      </c>
      <c r="O51">
        <v>0</v>
      </c>
      <c r="P51" s="41">
        <v>1</v>
      </c>
      <c r="Q51" s="41">
        <v>250000</v>
      </c>
      <c r="R51">
        <v>44</v>
      </c>
      <c r="AC51" s="42" t="str">
        <f t="shared" si="2"/>
        <v/>
      </c>
      <c r="AD51" s="42" t="str">
        <f t="shared" si="3"/>
        <v/>
      </c>
    </row>
    <row r="52" spans="10:30" x14ac:dyDescent="0.25">
      <c r="J52">
        <v>45</v>
      </c>
      <c r="K52" t="s">
        <v>896</v>
      </c>
      <c r="L52" t="s">
        <v>897</v>
      </c>
      <c r="M52" t="s">
        <v>819</v>
      </c>
      <c r="N52">
        <v>1</v>
      </c>
      <c r="O52">
        <v>0</v>
      </c>
      <c r="P52" s="41">
        <v>1</v>
      </c>
      <c r="Q52" s="41">
        <v>75000</v>
      </c>
      <c r="R52">
        <v>45</v>
      </c>
      <c r="AC52" s="42" t="str">
        <f t="shared" si="2"/>
        <v/>
      </c>
      <c r="AD52" s="42" t="str">
        <f t="shared" si="3"/>
        <v/>
      </c>
    </row>
    <row r="53" spans="10:30" x14ac:dyDescent="0.25">
      <c r="J53">
        <v>46</v>
      </c>
      <c r="K53" t="s">
        <v>1022</v>
      </c>
      <c r="L53" t="s">
        <v>1017</v>
      </c>
      <c r="M53" t="s">
        <v>883</v>
      </c>
      <c r="N53">
        <v>0</v>
      </c>
      <c r="O53" s="35">
        <v>1</v>
      </c>
      <c r="P53" s="41">
        <v>1</v>
      </c>
      <c r="Q53" s="41">
        <v>7500</v>
      </c>
      <c r="R53">
        <v>46</v>
      </c>
      <c r="T53" t="s">
        <v>1016</v>
      </c>
      <c r="U53" t="s">
        <v>1011</v>
      </c>
      <c r="V53" t="s">
        <v>1014</v>
      </c>
      <c r="W53" t="s">
        <v>1015</v>
      </c>
      <c r="X53">
        <v>13</v>
      </c>
      <c r="AC53" s="42" t="str">
        <f t="shared" si="2"/>
        <v/>
      </c>
      <c r="AD53" s="42" t="str">
        <f t="shared" si="3"/>
        <v/>
      </c>
    </row>
    <row r="54" spans="10:30" x14ac:dyDescent="0.25">
      <c r="J54">
        <v>47</v>
      </c>
      <c r="K54" t="s">
        <v>1023</v>
      </c>
      <c r="L54" t="s">
        <v>1017</v>
      </c>
      <c r="M54" t="s">
        <v>819</v>
      </c>
      <c r="N54">
        <v>1</v>
      </c>
      <c r="O54">
        <v>0</v>
      </c>
      <c r="P54" s="41">
        <v>1</v>
      </c>
      <c r="Q54" s="41">
        <v>7500</v>
      </c>
      <c r="R54">
        <v>47</v>
      </c>
      <c r="T54" t="s">
        <v>1018</v>
      </c>
      <c r="U54" t="s">
        <v>1011</v>
      </c>
      <c r="V54" t="s">
        <v>1014</v>
      </c>
      <c r="W54" t="s">
        <v>1015</v>
      </c>
      <c r="X54">
        <v>13</v>
      </c>
      <c r="AC54" s="42" t="str">
        <f t="shared" si="2"/>
        <v/>
      </c>
      <c r="AD54" s="42" t="str">
        <f t="shared" si="3"/>
        <v/>
      </c>
    </row>
    <row r="55" spans="10:30" x14ac:dyDescent="0.25">
      <c r="J55">
        <v>48</v>
      </c>
      <c r="K55" t="s">
        <v>898</v>
      </c>
      <c r="L55" t="s">
        <v>899</v>
      </c>
      <c r="M55" t="s">
        <v>883</v>
      </c>
      <c r="N55">
        <v>0</v>
      </c>
      <c r="O55" s="35">
        <v>1</v>
      </c>
      <c r="P55" s="41">
        <v>1</v>
      </c>
      <c r="Q55" s="41">
        <v>40000</v>
      </c>
      <c r="R55">
        <v>48</v>
      </c>
      <c r="AC55" s="42" t="str">
        <f t="shared" si="2"/>
        <v/>
      </c>
      <c r="AD55" s="42" t="str">
        <f t="shared" si="3"/>
        <v/>
      </c>
    </row>
    <row r="56" spans="10:30" x14ac:dyDescent="0.25">
      <c r="J56">
        <v>49</v>
      </c>
      <c r="K56" t="s">
        <v>900</v>
      </c>
      <c r="L56" t="s">
        <v>899</v>
      </c>
      <c r="M56" t="s">
        <v>819</v>
      </c>
      <c r="N56">
        <v>1</v>
      </c>
      <c r="O56">
        <v>0</v>
      </c>
      <c r="P56" s="41">
        <v>1</v>
      </c>
      <c r="Q56" s="41">
        <v>40000</v>
      </c>
      <c r="R56">
        <v>49</v>
      </c>
      <c r="AC56" s="42" t="str">
        <f t="shared" si="2"/>
        <v/>
      </c>
      <c r="AD56" s="42" t="str">
        <f t="shared" si="3"/>
        <v/>
      </c>
    </row>
    <row r="57" spans="10:30" x14ac:dyDescent="0.25">
      <c r="J57">
        <v>50</v>
      </c>
      <c r="K57" t="s">
        <v>901</v>
      </c>
      <c r="L57" t="s">
        <v>902</v>
      </c>
      <c r="M57" t="s">
        <v>819</v>
      </c>
      <c r="N57">
        <v>1</v>
      </c>
      <c r="O57">
        <v>0</v>
      </c>
      <c r="P57" s="41">
        <v>1</v>
      </c>
      <c r="Q57" s="41">
        <v>150000</v>
      </c>
      <c r="R57">
        <v>50</v>
      </c>
      <c r="AC57" s="42" t="str">
        <f t="shared" si="2"/>
        <v/>
      </c>
      <c r="AD57" s="42" t="str">
        <f t="shared" si="3"/>
        <v/>
      </c>
    </row>
    <row r="58" spans="10:30" x14ac:dyDescent="0.25">
      <c r="J58">
        <v>51</v>
      </c>
      <c r="K58" t="s">
        <v>903</v>
      </c>
      <c r="L58" t="s">
        <v>904</v>
      </c>
      <c r="M58" t="s">
        <v>819</v>
      </c>
      <c r="N58">
        <v>1</v>
      </c>
      <c r="O58">
        <v>0</v>
      </c>
      <c r="P58" s="41">
        <v>1</v>
      </c>
      <c r="Q58" s="41">
        <v>350000</v>
      </c>
      <c r="R58">
        <v>51</v>
      </c>
      <c r="AC58" s="42" t="str">
        <f t="shared" si="2"/>
        <v/>
      </c>
      <c r="AD58" s="42" t="str">
        <f t="shared" si="3"/>
        <v/>
      </c>
    </row>
    <row r="59" spans="10:30" x14ac:dyDescent="0.25">
      <c r="J59">
        <v>52</v>
      </c>
      <c r="K59" t="s">
        <v>905</v>
      </c>
      <c r="L59" t="s">
        <v>906</v>
      </c>
      <c r="M59" t="s">
        <v>819</v>
      </c>
      <c r="N59">
        <v>1</v>
      </c>
      <c r="O59">
        <v>0</v>
      </c>
      <c r="P59" s="41">
        <v>1</v>
      </c>
      <c r="Q59" s="41">
        <v>1000000</v>
      </c>
      <c r="R59">
        <v>52</v>
      </c>
      <c r="AA59">
        <v>4</v>
      </c>
      <c r="AC59" s="42">
        <f t="shared" si="2"/>
        <v>35000000</v>
      </c>
      <c r="AD59" s="42" t="str">
        <f t="shared" si="3"/>
        <v/>
      </c>
    </row>
    <row r="60" spans="10:30" x14ac:dyDescent="0.25">
      <c r="J60">
        <v>53</v>
      </c>
      <c r="K60" t="s">
        <v>907</v>
      </c>
      <c r="L60" t="s">
        <v>908</v>
      </c>
      <c r="M60" t="s">
        <v>819</v>
      </c>
      <c r="N60">
        <v>1</v>
      </c>
      <c r="O60">
        <v>0</v>
      </c>
      <c r="P60" s="41">
        <v>1</v>
      </c>
      <c r="Q60" s="41">
        <v>1000000</v>
      </c>
      <c r="R60">
        <v>53</v>
      </c>
      <c r="AA60">
        <v>5</v>
      </c>
      <c r="AC60" s="42">
        <f t="shared" si="2"/>
        <v>15000000</v>
      </c>
      <c r="AD60" s="42" t="str">
        <f t="shared" si="3"/>
        <v/>
      </c>
    </row>
    <row r="61" spans="10:30" x14ac:dyDescent="0.25">
      <c r="J61">
        <v>54</v>
      </c>
      <c r="K61" t="s">
        <v>615</v>
      </c>
      <c r="L61" t="s">
        <v>909</v>
      </c>
      <c r="M61" t="s">
        <v>819</v>
      </c>
      <c r="N61">
        <v>1</v>
      </c>
      <c r="O61">
        <v>0</v>
      </c>
      <c r="P61" s="41">
        <v>1</v>
      </c>
      <c r="Q61" s="41">
        <v>10000000</v>
      </c>
      <c r="R61">
        <v>54</v>
      </c>
      <c r="AA61">
        <v>6</v>
      </c>
      <c r="AC61" s="42">
        <f t="shared" si="2"/>
        <v>10000000</v>
      </c>
      <c r="AD61" s="42" t="str">
        <f t="shared" si="3"/>
        <v/>
      </c>
    </row>
    <row r="62" spans="10:30" x14ac:dyDescent="0.25">
      <c r="J62">
        <v>55</v>
      </c>
      <c r="K62" t="s">
        <v>1024</v>
      </c>
      <c r="L62" t="s">
        <v>910</v>
      </c>
      <c r="M62" t="s">
        <v>819</v>
      </c>
      <c r="N62">
        <v>0</v>
      </c>
      <c r="O62">
        <v>1</v>
      </c>
      <c r="P62" s="41">
        <v>1</v>
      </c>
      <c r="Q62" s="41">
        <v>10000</v>
      </c>
      <c r="R62">
        <v>55</v>
      </c>
      <c r="AA62">
        <v>7</v>
      </c>
      <c r="AC62" s="42">
        <f t="shared" si="2"/>
        <v>4000000</v>
      </c>
      <c r="AD62" s="42" t="str">
        <f t="shared" si="3"/>
        <v/>
      </c>
    </row>
    <row r="63" spans="10:30" x14ac:dyDescent="0.25">
      <c r="J63">
        <v>56</v>
      </c>
      <c r="K63" s="39" t="s">
        <v>1029</v>
      </c>
      <c r="L63" t="s">
        <v>912</v>
      </c>
      <c r="M63" t="s">
        <v>913</v>
      </c>
      <c r="N63">
        <v>1</v>
      </c>
      <c r="O63">
        <v>0</v>
      </c>
      <c r="P63" s="41">
        <v>1</v>
      </c>
      <c r="Q63" s="41">
        <v>10000</v>
      </c>
      <c r="R63">
        <v>56</v>
      </c>
      <c r="AA63">
        <v>8</v>
      </c>
      <c r="AC63" s="42">
        <f t="shared" si="2"/>
        <v>2000000</v>
      </c>
      <c r="AD63" s="42" t="str">
        <f t="shared" si="3"/>
        <v/>
      </c>
    </row>
    <row r="64" spans="10:30" x14ac:dyDescent="0.25">
      <c r="J64">
        <v>57</v>
      </c>
      <c r="K64" s="39" t="s">
        <v>1030</v>
      </c>
      <c r="L64" t="s">
        <v>912</v>
      </c>
      <c r="M64" t="s">
        <v>913</v>
      </c>
      <c r="N64">
        <v>1</v>
      </c>
      <c r="O64">
        <v>0</v>
      </c>
      <c r="P64" s="41">
        <v>1</v>
      </c>
      <c r="Q64" s="41">
        <v>10000</v>
      </c>
      <c r="R64">
        <v>56</v>
      </c>
      <c r="AA64">
        <v>8</v>
      </c>
      <c r="AC64" s="42">
        <f t="shared" si="2"/>
        <v>2000000</v>
      </c>
      <c r="AD64" s="42" t="str">
        <f t="shared" si="3"/>
        <v/>
      </c>
    </row>
    <row r="65" spans="10:30" x14ac:dyDescent="0.25">
      <c r="J65">
        <v>58</v>
      </c>
      <c r="K65" s="39" t="s">
        <v>911</v>
      </c>
      <c r="L65" t="s">
        <v>912</v>
      </c>
      <c r="M65" t="s">
        <v>913</v>
      </c>
      <c r="N65">
        <v>1</v>
      </c>
      <c r="O65">
        <v>0</v>
      </c>
      <c r="P65" s="41">
        <v>1</v>
      </c>
      <c r="Q65" s="41">
        <v>15000</v>
      </c>
      <c r="R65">
        <v>56</v>
      </c>
      <c r="AA65">
        <v>8</v>
      </c>
      <c r="AC65" s="42">
        <f t="shared" si="2"/>
        <v>2000000</v>
      </c>
      <c r="AD65" s="42" t="str">
        <f t="shared" si="3"/>
        <v/>
      </c>
    </row>
    <row r="66" spans="10:30" x14ac:dyDescent="0.25">
      <c r="J66">
        <v>59</v>
      </c>
      <c r="K66" t="s">
        <v>914</v>
      </c>
      <c r="L66" t="s">
        <v>915</v>
      </c>
      <c r="M66" t="s">
        <v>819</v>
      </c>
      <c r="N66">
        <v>1</v>
      </c>
      <c r="O66">
        <v>0</v>
      </c>
      <c r="P66" s="41">
        <v>1</v>
      </c>
      <c r="Q66" s="41">
        <v>10000</v>
      </c>
      <c r="R66">
        <v>57</v>
      </c>
      <c r="AA66">
        <v>9</v>
      </c>
      <c r="AC66" s="42">
        <f t="shared" si="2"/>
        <v>1000000</v>
      </c>
      <c r="AD66" s="42" t="str">
        <f t="shared" si="3"/>
        <v/>
      </c>
    </row>
    <row r="67" spans="10:30" x14ac:dyDescent="0.25">
      <c r="J67">
        <v>60</v>
      </c>
      <c r="K67" t="s">
        <v>916</v>
      </c>
      <c r="L67" t="s">
        <v>917</v>
      </c>
      <c r="M67" t="s">
        <v>819</v>
      </c>
      <c r="N67">
        <v>1</v>
      </c>
      <c r="O67">
        <v>0</v>
      </c>
      <c r="P67" s="41">
        <v>1</v>
      </c>
      <c r="Q67" s="41">
        <v>50000</v>
      </c>
      <c r="R67">
        <v>58</v>
      </c>
      <c r="AA67">
        <v>10</v>
      </c>
      <c r="AC67" s="42">
        <f t="shared" si="2"/>
        <v>500000</v>
      </c>
      <c r="AD67" s="42" t="str">
        <f t="shared" si="3"/>
        <v/>
      </c>
    </row>
    <row r="68" spans="10:30" x14ac:dyDescent="0.25">
      <c r="J68">
        <v>61</v>
      </c>
      <c r="K68" t="s">
        <v>616</v>
      </c>
      <c r="L68" t="s">
        <v>912</v>
      </c>
      <c r="M68" t="s">
        <v>819</v>
      </c>
      <c r="N68">
        <v>1</v>
      </c>
      <c r="O68">
        <v>0</v>
      </c>
      <c r="P68" s="41">
        <v>1</v>
      </c>
      <c r="Q68" s="41">
        <v>1000000</v>
      </c>
      <c r="R68">
        <v>59</v>
      </c>
      <c r="AA68">
        <v>11</v>
      </c>
      <c r="AC68" s="42">
        <f t="shared" si="2"/>
        <v>250000</v>
      </c>
      <c r="AD68" s="42" t="str">
        <f t="shared" si="3"/>
        <v/>
      </c>
    </row>
    <row r="69" spans="10:30" x14ac:dyDescent="0.25">
      <c r="J69">
        <v>62</v>
      </c>
      <c r="K69" t="s">
        <v>918</v>
      </c>
      <c r="L69" t="s">
        <v>912</v>
      </c>
      <c r="M69" t="s">
        <v>819</v>
      </c>
      <c r="N69">
        <v>0</v>
      </c>
      <c r="O69">
        <v>0</v>
      </c>
      <c r="P69" s="41">
        <v>1</v>
      </c>
      <c r="Q69" s="41" t="s">
        <v>1025</v>
      </c>
      <c r="R69">
        <v>60</v>
      </c>
      <c r="AA69">
        <v>12</v>
      </c>
      <c r="AC69" s="42">
        <f t="shared" si="2"/>
        <v>150000</v>
      </c>
      <c r="AD69" s="42" t="str">
        <f t="shared" si="3"/>
        <v/>
      </c>
    </row>
    <row r="70" spans="10:30" x14ac:dyDescent="0.25">
      <c r="J70">
        <v>63</v>
      </c>
      <c r="K70" t="s">
        <v>919</v>
      </c>
      <c r="L70" t="s">
        <v>920</v>
      </c>
      <c r="M70" t="s">
        <v>921</v>
      </c>
      <c r="N70">
        <v>1</v>
      </c>
      <c r="O70">
        <v>0</v>
      </c>
      <c r="P70" s="41">
        <v>1</v>
      </c>
      <c r="Q70" s="41">
        <v>150000</v>
      </c>
      <c r="R70">
        <v>61</v>
      </c>
      <c r="AA70">
        <v>13</v>
      </c>
      <c r="AC70" s="42">
        <f t="shared" si="2"/>
        <v>70000</v>
      </c>
      <c r="AD70" s="42" t="str">
        <f t="shared" si="3"/>
        <v/>
      </c>
    </row>
    <row r="71" spans="10:30" x14ac:dyDescent="0.25">
      <c r="J71">
        <v>64</v>
      </c>
      <c r="K71" t="s">
        <v>922</v>
      </c>
      <c r="L71" t="s">
        <v>923</v>
      </c>
      <c r="M71" t="s">
        <v>819</v>
      </c>
      <c r="N71">
        <v>1</v>
      </c>
      <c r="O71">
        <v>0</v>
      </c>
      <c r="P71" s="41">
        <v>1</v>
      </c>
      <c r="Q71" s="41">
        <v>150000</v>
      </c>
      <c r="R71">
        <v>62</v>
      </c>
      <c r="AA71">
        <v>14</v>
      </c>
      <c r="AC71" s="42">
        <f t="shared" si="2"/>
        <v>35000</v>
      </c>
      <c r="AD71" s="42" t="str">
        <f t="shared" si="3"/>
        <v/>
      </c>
    </row>
    <row r="72" spans="10:30" x14ac:dyDescent="0.25">
      <c r="J72">
        <v>65</v>
      </c>
      <c r="K72" t="s">
        <v>924</v>
      </c>
      <c r="L72" t="s">
        <v>882</v>
      </c>
      <c r="M72" t="s">
        <v>883</v>
      </c>
      <c r="N72">
        <v>0</v>
      </c>
      <c r="O72">
        <v>1</v>
      </c>
      <c r="P72" s="41">
        <v>1</v>
      </c>
      <c r="Q72" s="41" t="s">
        <v>1025</v>
      </c>
      <c r="R72">
        <v>63</v>
      </c>
      <c r="AA72">
        <v>15</v>
      </c>
      <c r="AC72" s="42">
        <f t="shared" ref="AC72:AC103" si="4">IF(ISBLANK(AA72),"",LOOKUP(AA72,$A$28:$A$48,$E$28:$E$48))</f>
        <v>15000</v>
      </c>
      <c r="AD72" s="42" t="str">
        <f t="shared" ref="AD72:AD103" si="5">IF(ISBLANK(AB72),"",LOOKUP(AB72,$A$28:$A$48,$E$28:$E$48))</f>
        <v/>
      </c>
    </row>
    <row r="73" spans="10:30" x14ac:dyDescent="0.25">
      <c r="J73">
        <v>66</v>
      </c>
      <c r="K73" t="s">
        <v>925</v>
      </c>
      <c r="L73" t="s">
        <v>882</v>
      </c>
      <c r="M73" t="s">
        <v>819</v>
      </c>
      <c r="N73">
        <v>1</v>
      </c>
      <c r="O73">
        <v>0</v>
      </c>
      <c r="P73" s="41">
        <v>1</v>
      </c>
      <c r="Q73" s="41" t="s">
        <v>1025</v>
      </c>
      <c r="R73">
        <v>64</v>
      </c>
      <c r="AA73">
        <v>16</v>
      </c>
      <c r="AC73" s="42">
        <f t="shared" si="4"/>
        <v>8000</v>
      </c>
      <c r="AD73" s="42" t="str">
        <f t="shared" si="5"/>
        <v/>
      </c>
    </row>
    <row r="74" spans="10:30" x14ac:dyDescent="0.25">
      <c r="J74">
        <v>67</v>
      </c>
      <c r="K74" t="s">
        <v>926</v>
      </c>
      <c r="L74" t="s">
        <v>886</v>
      </c>
      <c r="M74" t="s">
        <v>887</v>
      </c>
      <c r="N74">
        <v>1</v>
      </c>
      <c r="O74">
        <v>0</v>
      </c>
      <c r="P74" s="41">
        <v>1</v>
      </c>
      <c r="Q74" s="41" t="s">
        <v>1025</v>
      </c>
      <c r="R74">
        <v>65</v>
      </c>
      <c r="AA74">
        <v>17</v>
      </c>
      <c r="AC74" s="42">
        <f t="shared" si="4"/>
        <v>4000</v>
      </c>
      <c r="AD74" s="42" t="str">
        <f t="shared" si="5"/>
        <v/>
      </c>
    </row>
    <row r="75" spans="10:30" x14ac:dyDescent="0.25">
      <c r="J75">
        <v>68</v>
      </c>
      <c r="K75" t="s">
        <v>927</v>
      </c>
      <c r="L75" t="s">
        <v>886</v>
      </c>
      <c r="M75" t="s">
        <v>889</v>
      </c>
      <c r="N75">
        <v>1</v>
      </c>
      <c r="O75">
        <v>0</v>
      </c>
      <c r="P75" s="41">
        <v>1</v>
      </c>
      <c r="Q75" s="41" t="s">
        <v>1025</v>
      </c>
      <c r="R75">
        <v>66</v>
      </c>
      <c r="AC75" s="42" t="str">
        <f t="shared" si="4"/>
        <v/>
      </c>
      <c r="AD75" s="42" t="str">
        <f t="shared" si="5"/>
        <v/>
      </c>
    </row>
    <row r="76" spans="10:30" x14ac:dyDescent="0.25">
      <c r="J76">
        <v>69</v>
      </c>
      <c r="K76" t="s">
        <v>928</v>
      </c>
      <c r="L76" t="s">
        <v>886</v>
      </c>
      <c r="M76" t="s">
        <v>891</v>
      </c>
      <c r="N76">
        <v>1</v>
      </c>
      <c r="O76">
        <v>0</v>
      </c>
      <c r="P76" s="41">
        <v>1</v>
      </c>
      <c r="Q76" s="41" t="s">
        <v>1025</v>
      </c>
      <c r="R76">
        <v>67</v>
      </c>
      <c r="AC76" s="42" t="str">
        <f t="shared" si="4"/>
        <v/>
      </c>
      <c r="AD76" s="42" t="str">
        <f t="shared" si="5"/>
        <v/>
      </c>
    </row>
    <row r="77" spans="10:30" x14ac:dyDescent="0.25">
      <c r="J77">
        <v>70</v>
      </c>
      <c r="K77" t="s">
        <v>929</v>
      </c>
      <c r="L77" t="s">
        <v>886</v>
      </c>
      <c r="M77" t="s">
        <v>893</v>
      </c>
      <c r="N77">
        <v>1</v>
      </c>
      <c r="O77">
        <v>0</v>
      </c>
      <c r="P77" s="41">
        <v>1</v>
      </c>
      <c r="Q77" s="41" t="s">
        <v>1025</v>
      </c>
      <c r="R77">
        <v>68</v>
      </c>
      <c r="AC77" s="42" t="str">
        <f t="shared" si="4"/>
        <v/>
      </c>
      <c r="AD77" s="42" t="str">
        <f t="shared" si="5"/>
        <v/>
      </c>
    </row>
    <row r="78" spans="10:30" x14ac:dyDescent="0.25">
      <c r="J78">
        <v>71</v>
      </c>
      <c r="K78" t="s">
        <v>1019</v>
      </c>
      <c r="L78" t="s">
        <v>1017</v>
      </c>
      <c r="M78" t="s">
        <v>883</v>
      </c>
      <c r="N78">
        <v>0</v>
      </c>
      <c r="O78">
        <v>1</v>
      </c>
      <c r="P78" s="41">
        <v>1</v>
      </c>
      <c r="Q78" s="41" t="s">
        <v>1025</v>
      </c>
      <c r="R78">
        <v>69</v>
      </c>
      <c r="AC78" s="42" t="str">
        <f t="shared" si="4"/>
        <v/>
      </c>
      <c r="AD78" s="42" t="str">
        <f t="shared" si="5"/>
        <v/>
      </c>
    </row>
    <row r="79" spans="10:30" x14ac:dyDescent="0.25">
      <c r="J79">
        <v>72</v>
      </c>
      <c r="K79" t="s">
        <v>1020</v>
      </c>
      <c r="L79" t="s">
        <v>1017</v>
      </c>
      <c r="M79" t="s">
        <v>819</v>
      </c>
      <c r="N79">
        <v>1</v>
      </c>
      <c r="O79">
        <v>0</v>
      </c>
      <c r="P79" s="41">
        <v>1</v>
      </c>
      <c r="Q79" s="41" t="s">
        <v>1025</v>
      </c>
      <c r="R79">
        <v>70</v>
      </c>
      <c r="AC79" s="42" t="str">
        <f t="shared" si="4"/>
        <v/>
      </c>
      <c r="AD79" s="42" t="str">
        <f t="shared" si="5"/>
        <v/>
      </c>
    </row>
    <row r="80" spans="10:30" x14ac:dyDescent="0.25">
      <c r="J80">
        <v>73</v>
      </c>
      <c r="K80" t="s">
        <v>930</v>
      </c>
      <c r="L80" t="s">
        <v>899</v>
      </c>
      <c r="M80" t="s">
        <v>883</v>
      </c>
      <c r="N80">
        <v>0</v>
      </c>
      <c r="O80">
        <v>1</v>
      </c>
      <c r="P80" s="41">
        <v>1</v>
      </c>
      <c r="Q80" s="41" t="s">
        <v>1025</v>
      </c>
      <c r="R80">
        <v>71</v>
      </c>
      <c r="AC80" s="42" t="str">
        <f t="shared" si="4"/>
        <v/>
      </c>
      <c r="AD80" s="42" t="str">
        <f t="shared" si="5"/>
        <v/>
      </c>
    </row>
    <row r="81" spans="10:30" x14ac:dyDescent="0.25">
      <c r="J81">
        <v>74</v>
      </c>
      <c r="K81" t="s">
        <v>931</v>
      </c>
      <c r="L81" t="s">
        <v>899</v>
      </c>
      <c r="M81" t="s">
        <v>819</v>
      </c>
      <c r="N81">
        <v>1</v>
      </c>
      <c r="O81">
        <v>0</v>
      </c>
      <c r="P81" s="41">
        <v>1</v>
      </c>
      <c r="Q81" s="41" t="s">
        <v>1025</v>
      </c>
      <c r="R81">
        <v>72</v>
      </c>
      <c r="AC81" s="42" t="str">
        <f t="shared" si="4"/>
        <v/>
      </c>
      <c r="AD81" s="42" t="str">
        <f t="shared" si="5"/>
        <v/>
      </c>
    </row>
    <row r="82" spans="10:30" x14ac:dyDescent="0.25">
      <c r="J82">
        <v>75</v>
      </c>
      <c r="K82" t="s">
        <v>932</v>
      </c>
      <c r="L82" t="s">
        <v>902</v>
      </c>
      <c r="M82" t="s">
        <v>933</v>
      </c>
      <c r="N82">
        <v>1</v>
      </c>
      <c r="O82">
        <v>0</v>
      </c>
      <c r="P82" s="41">
        <v>1</v>
      </c>
      <c r="Q82" s="41" t="s">
        <v>1025</v>
      </c>
      <c r="R82">
        <v>73</v>
      </c>
      <c r="AC82" s="42" t="str">
        <f t="shared" si="4"/>
        <v/>
      </c>
      <c r="AD82" s="42" t="str">
        <f t="shared" si="5"/>
        <v/>
      </c>
    </row>
    <row r="83" spans="10:30" x14ac:dyDescent="0.25">
      <c r="J83">
        <v>76</v>
      </c>
      <c r="K83" t="s">
        <v>934</v>
      </c>
      <c r="L83" t="s">
        <v>904</v>
      </c>
      <c r="M83" t="s">
        <v>933</v>
      </c>
      <c r="N83">
        <v>1</v>
      </c>
      <c r="O83">
        <v>0</v>
      </c>
      <c r="P83" s="41">
        <v>1</v>
      </c>
      <c r="Q83" s="41" t="s">
        <v>1025</v>
      </c>
      <c r="R83">
        <v>74</v>
      </c>
      <c r="AC83" s="42" t="str">
        <f t="shared" si="4"/>
        <v/>
      </c>
      <c r="AD83" s="42" t="str">
        <f t="shared" si="5"/>
        <v/>
      </c>
    </row>
    <row r="84" spans="10:30" x14ac:dyDescent="0.25">
      <c r="J84">
        <v>77</v>
      </c>
      <c r="K84" t="s">
        <v>935</v>
      </c>
      <c r="L84" t="s">
        <v>906</v>
      </c>
      <c r="M84" t="s">
        <v>933</v>
      </c>
      <c r="N84">
        <v>1</v>
      </c>
      <c r="O84">
        <v>0</v>
      </c>
      <c r="P84" s="41">
        <v>1</v>
      </c>
      <c r="Q84" s="41" t="s">
        <v>1025</v>
      </c>
      <c r="R84">
        <v>75</v>
      </c>
      <c r="AC84" s="42" t="str">
        <f t="shared" si="4"/>
        <v/>
      </c>
      <c r="AD84" s="42" t="str">
        <f t="shared" si="5"/>
        <v/>
      </c>
    </row>
    <row r="85" spans="10:30" x14ac:dyDescent="0.25">
      <c r="J85">
        <v>78</v>
      </c>
      <c r="K85" t="s">
        <v>936</v>
      </c>
      <c r="L85" t="s">
        <v>908</v>
      </c>
      <c r="M85" t="s">
        <v>933</v>
      </c>
      <c r="N85">
        <v>1</v>
      </c>
      <c r="O85">
        <v>0</v>
      </c>
      <c r="P85" s="41">
        <v>1</v>
      </c>
      <c r="Q85" s="41" t="s">
        <v>1025</v>
      </c>
      <c r="R85">
        <v>76</v>
      </c>
      <c r="AC85" s="42" t="str">
        <f t="shared" si="4"/>
        <v/>
      </c>
      <c r="AD85" s="42" t="str">
        <f t="shared" si="5"/>
        <v/>
      </c>
    </row>
    <row r="86" spans="10:30" x14ac:dyDescent="0.25">
      <c r="J86">
        <v>79</v>
      </c>
      <c r="K86" t="s">
        <v>937</v>
      </c>
      <c r="L86" t="s">
        <v>909</v>
      </c>
      <c r="M86" t="s">
        <v>933</v>
      </c>
      <c r="N86">
        <v>1</v>
      </c>
      <c r="O86">
        <v>0</v>
      </c>
      <c r="P86" s="41">
        <v>1</v>
      </c>
      <c r="Q86" s="41" t="s">
        <v>1025</v>
      </c>
      <c r="R86">
        <v>77</v>
      </c>
      <c r="AC86" s="42" t="str">
        <f t="shared" si="4"/>
        <v/>
      </c>
      <c r="AD86" s="42" t="str">
        <f t="shared" si="5"/>
        <v/>
      </c>
    </row>
    <row r="87" spans="10:30" x14ac:dyDescent="0.25">
      <c r="J87">
        <v>80</v>
      </c>
      <c r="K87" s="39" t="s">
        <v>1031</v>
      </c>
      <c r="N87">
        <v>1</v>
      </c>
      <c r="O87">
        <v>0</v>
      </c>
      <c r="P87" s="41">
        <v>1</v>
      </c>
      <c r="Q87" s="41" t="s">
        <v>1025</v>
      </c>
      <c r="R87">
        <v>78</v>
      </c>
      <c r="AC87" s="42" t="str">
        <f t="shared" si="4"/>
        <v/>
      </c>
      <c r="AD87" s="42" t="str">
        <f t="shared" si="5"/>
        <v/>
      </c>
    </row>
    <row r="88" spans="10:30" x14ac:dyDescent="0.25">
      <c r="J88">
        <v>81</v>
      </c>
      <c r="K88" s="39" t="s">
        <v>1032</v>
      </c>
      <c r="N88">
        <v>1</v>
      </c>
      <c r="O88">
        <v>0</v>
      </c>
      <c r="P88" s="41">
        <v>1</v>
      </c>
      <c r="Q88" s="41" t="s">
        <v>1025</v>
      </c>
      <c r="R88">
        <v>78</v>
      </c>
      <c r="AC88" s="42" t="str">
        <f t="shared" si="4"/>
        <v/>
      </c>
      <c r="AD88" s="42" t="str">
        <f t="shared" si="5"/>
        <v/>
      </c>
    </row>
    <row r="89" spans="10:30" x14ac:dyDescent="0.25">
      <c r="J89">
        <v>82</v>
      </c>
      <c r="K89" s="39" t="s">
        <v>938</v>
      </c>
      <c r="L89" t="s">
        <v>912</v>
      </c>
      <c r="M89" t="s">
        <v>913</v>
      </c>
      <c r="N89">
        <v>1</v>
      </c>
      <c r="O89">
        <v>0</v>
      </c>
      <c r="P89" s="41">
        <v>1</v>
      </c>
      <c r="Q89" s="41" t="s">
        <v>1025</v>
      </c>
      <c r="R89">
        <v>78</v>
      </c>
      <c r="AC89" s="42" t="str">
        <f t="shared" si="4"/>
        <v/>
      </c>
      <c r="AD89" s="42" t="str">
        <f t="shared" si="5"/>
        <v/>
      </c>
    </row>
    <row r="90" spans="10:30" x14ac:dyDescent="0.25">
      <c r="J90">
        <v>83</v>
      </c>
      <c r="K90" t="s">
        <v>939</v>
      </c>
      <c r="L90" t="s">
        <v>915</v>
      </c>
      <c r="M90" t="s">
        <v>819</v>
      </c>
      <c r="N90">
        <v>1</v>
      </c>
      <c r="O90">
        <v>0</v>
      </c>
      <c r="P90" s="41">
        <v>1</v>
      </c>
      <c r="Q90" s="41" t="s">
        <v>1025</v>
      </c>
      <c r="R90">
        <v>79</v>
      </c>
      <c r="AC90" s="42" t="str">
        <f t="shared" si="4"/>
        <v/>
      </c>
      <c r="AD90" s="42" t="str">
        <f t="shared" si="5"/>
        <v/>
      </c>
    </row>
    <row r="91" spans="10:30" x14ac:dyDescent="0.25">
      <c r="J91">
        <v>84</v>
      </c>
      <c r="K91" t="s">
        <v>939</v>
      </c>
      <c r="L91" t="s">
        <v>915</v>
      </c>
      <c r="M91" t="s">
        <v>819</v>
      </c>
      <c r="N91">
        <v>1</v>
      </c>
      <c r="O91">
        <v>0</v>
      </c>
      <c r="P91" s="41">
        <v>1</v>
      </c>
      <c r="Q91" s="41" t="s">
        <v>1025</v>
      </c>
      <c r="R91">
        <v>79</v>
      </c>
      <c r="AC91" s="42" t="str">
        <f t="shared" si="4"/>
        <v/>
      </c>
      <c r="AD91" s="42" t="str">
        <f t="shared" si="5"/>
        <v/>
      </c>
    </row>
    <row r="92" spans="10:30" x14ac:dyDescent="0.25">
      <c r="J92">
        <v>85</v>
      </c>
      <c r="K92" t="s">
        <v>940</v>
      </c>
      <c r="L92" t="s">
        <v>917</v>
      </c>
      <c r="M92" t="s">
        <v>819</v>
      </c>
      <c r="N92">
        <v>1</v>
      </c>
      <c r="O92">
        <v>0</v>
      </c>
      <c r="P92" s="41">
        <v>1</v>
      </c>
      <c r="Q92" s="41" t="s">
        <v>1025</v>
      </c>
      <c r="R92">
        <v>80</v>
      </c>
      <c r="AC92" s="42" t="str">
        <f t="shared" si="4"/>
        <v/>
      </c>
      <c r="AD92" s="42" t="str">
        <f t="shared" si="5"/>
        <v/>
      </c>
    </row>
    <row r="93" spans="10:30" x14ac:dyDescent="0.25">
      <c r="J93">
        <v>86</v>
      </c>
      <c r="K93" t="s">
        <v>941</v>
      </c>
      <c r="L93" t="s">
        <v>912</v>
      </c>
      <c r="M93" t="s">
        <v>819</v>
      </c>
      <c r="N93">
        <v>1</v>
      </c>
      <c r="O93">
        <v>0</v>
      </c>
      <c r="P93" s="41">
        <v>1</v>
      </c>
      <c r="Q93" s="41" t="s">
        <v>1025</v>
      </c>
      <c r="R93">
        <v>81</v>
      </c>
      <c r="AC93" s="42" t="str">
        <f t="shared" si="4"/>
        <v/>
      </c>
      <c r="AD93" s="42" t="str">
        <f t="shared" si="5"/>
        <v/>
      </c>
    </row>
    <row r="94" spans="10:30" x14ac:dyDescent="0.25">
      <c r="J94">
        <v>87</v>
      </c>
      <c r="K94" t="s">
        <v>942</v>
      </c>
      <c r="L94" t="s">
        <v>920</v>
      </c>
      <c r="M94" t="s">
        <v>921</v>
      </c>
      <c r="N94">
        <v>1</v>
      </c>
      <c r="O94">
        <v>0</v>
      </c>
      <c r="P94" s="41">
        <v>1</v>
      </c>
      <c r="Q94" s="41" t="s">
        <v>1025</v>
      </c>
      <c r="R94">
        <v>82</v>
      </c>
      <c r="AC94" s="42" t="str">
        <f t="shared" si="4"/>
        <v/>
      </c>
      <c r="AD94" s="42" t="str">
        <f t="shared" si="5"/>
        <v/>
      </c>
    </row>
    <row r="95" spans="10:30" x14ac:dyDescent="0.25">
      <c r="J95">
        <v>88</v>
      </c>
      <c r="K95" t="s">
        <v>943</v>
      </c>
      <c r="L95" t="s">
        <v>923</v>
      </c>
      <c r="M95" t="s">
        <v>819</v>
      </c>
      <c r="N95">
        <v>1</v>
      </c>
      <c r="O95">
        <v>0</v>
      </c>
      <c r="P95" s="41">
        <v>1</v>
      </c>
      <c r="Q95" s="41" t="s">
        <v>1025</v>
      </c>
      <c r="R95">
        <v>83</v>
      </c>
      <c r="AC95" s="42" t="str">
        <f t="shared" si="4"/>
        <v/>
      </c>
      <c r="AD95" s="42" t="str">
        <f t="shared" si="5"/>
        <v/>
      </c>
    </row>
    <row r="96" spans="10:30" x14ac:dyDescent="0.25">
      <c r="J96">
        <v>89</v>
      </c>
      <c r="K96" t="s">
        <v>944</v>
      </c>
      <c r="L96" t="s">
        <v>945</v>
      </c>
      <c r="M96" t="s">
        <v>819</v>
      </c>
      <c r="N96">
        <v>0</v>
      </c>
      <c r="O96">
        <v>1</v>
      </c>
      <c r="P96" s="41">
        <v>1</v>
      </c>
      <c r="Q96" s="41">
        <v>25000</v>
      </c>
      <c r="R96">
        <v>84</v>
      </c>
      <c r="AA96">
        <v>0</v>
      </c>
      <c r="AC96" s="42">
        <f t="shared" si="4"/>
        <v>500000000</v>
      </c>
      <c r="AD96" s="42" t="str">
        <f t="shared" si="5"/>
        <v/>
      </c>
    </row>
    <row r="97" spans="10:30" x14ac:dyDescent="0.25">
      <c r="J97">
        <v>90</v>
      </c>
      <c r="K97" t="s">
        <v>946</v>
      </c>
      <c r="L97" t="s">
        <v>845</v>
      </c>
      <c r="M97" t="s">
        <v>847</v>
      </c>
      <c r="N97">
        <v>0</v>
      </c>
      <c r="O97">
        <v>1</v>
      </c>
      <c r="P97" s="41">
        <v>1</v>
      </c>
      <c r="Q97" s="41">
        <v>25000</v>
      </c>
      <c r="R97">
        <v>85</v>
      </c>
      <c r="AA97">
        <v>1</v>
      </c>
      <c r="AC97" s="42">
        <f t="shared" si="4"/>
        <v>250000000</v>
      </c>
      <c r="AD97" s="42" t="str">
        <f t="shared" si="5"/>
        <v/>
      </c>
    </row>
    <row r="98" spans="10:30" x14ac:dyDescent="0.25">
      <c r="J98">
        <v>91</v>
      </c>
      <c r="K98" t="s">
        <v>947</v>
      </c>
      <c r="L98" t="s">
        <v>847</v>
      </c>
      <c r="M98" t="s">
        <v>819</v>
      </c>
      <c r="N98">
        <v>0</v>
      </c>
      <c r="O98">
        <v>1</v>
      </c>
      <c r="P98" s="41">
        <v>1</v>
      </c>
      <c r="Q98" s="41" t="s">
        <v>1026</v>
      </c>
      <c r="R98">
        <v>86</v>
      </c>
      <c r="AA98">
        <v>2</v>
      </c>
      <c r="AC98" s="42">
        <f t="shared" si="4"/>
        <v>150000000</v>
      </c>
      <c r="AD98" s="42" t="str">
        <f t="shared" si="5"/>
        <v/>
      </c>
    </row>
    <row r="99" spans="10:30" x14ac:dyDescent="0.25">
      <c r="J99">
        <v>92</v>
      </c>
      <c r="K99" t="s">
        <v>948</v>
      </c>
      <c r="L99" t="s">
        <v>949</v>
      </c>
      <c r="M99" t="s">
        <v>819</v>
      </c>
      <c r="N99">
        <v>0</v>
      </c>
      <c r="O99">
        <v>0</v>
      </c>
      <c r="P99" s="41">
        <v>1</v>
      </c>
      <c r="Q99" s="41">
        <v>5000</v>
      </c>
      <c r="R99">
        <v>87</v>
      </c>
      <c r="AA99">
        <v>3</v>
      </c>
      <c r="AC99" s="42">
        <f t="shared" si="4"/>
        <v>70000000</v>
      </c>
      <c r="AD99" s="42" t="str">
        <f t="shared" si="5"/>
        <v/>
      </c>
    </row>
    <row r="100" spans="10:30" x14ac:dyDescent="0.25">
      <c r="J100">
        <v>93</v>
      </c>
      <c r="K100" t="s">
        <v>950</v>
      </c>
      <c r="L100" t="s">
        <v>951</v>
      </c>
      <c r="M100" t="s">
        <v>819</v>
      </c>
      <c r="N100">
        <v>0</v>
      </c>
      <c r="O100">
        <v>0</v>
      </c>
      <c r="P100" s="41">
        <v>1</v>
      </c>
      <c r="Q100" s="41">
        <v>100000</v>
      </c>
      <c r="R100">
        <v>88</v>
      </c>
      <c r="AA100">
        <v>4</v>
      </c>
      <c r="AC100" s="42">
        <f t="shared" si="4"/>
        <v>35000000</v>
      </c>
      <c r="AD100" s="42" t="str">
        <f t="shared" si="5"/>
        <v/>
      </c>
    </row>
    <row r="101" spans="10:30" x14ac:dyDescent="0.25">
      <c r="J101">
        <v>94</v>
      </c>
      <c r="K101" t="s">
        <v>952</v>
      </c>
      <c r="L101" t="s">
        <v>953</v>
      </c>
      <c r="M101" t="s">
        <v>819</v>
      </c>
      <c r="N101">
        <v>0</v>
      </c>
      <c r="O101">
        <v>0</v>
      </c>
      <c r="P101" s="41">
        <v>1</v>
      </c>
      <c r="Q101" s="41">
        <v>100000</v>
      </c>
      <c r="R101">
        <v>89</v>
      </c>
      <c r="AA101">
        <v>5</v>
      </c>
      <c r="AC101" s="42">
        <f t="shared" si="4"/>
        <v>15000000</v>
      </c>
      <c r="AD101" s="42" t="str">
        <f t="shared" si="5"/>
        <v/>
      </c>
    </row>
    <row r="102" spans="10:30" x14ac:dyDescent="0.25">
      <c r="J102">
        <v>95</v>
      </c>
      <c r="K102" t="s">
        <v>954</v>
      </c>
      <c r="L102" t="s">
        <v>955</v>
      </c>
      <c r="M102" t="s">
        <v>819</v>
      </c>
      <c r="N102">
        <v>0</v>
      </c>
      <c r="O102">
        <v>0</v>
      </c>
      <c r="P102" s="41">
        <v>1</v>
      </c>
      <c r="Q102" s="41">
        <v>100000</v>
      </c>
      <c r="R102">
        <v>90</v>
      </c>
      <c r="AA102">
        <v>6</v>
      </c>
      <c r="AC102" s="42">
        <f t="shared" si="4"/>
        <v>10000000</v>
      </c>
      <c r="AD102" s="42" t="str">
        <f t="shared" si="5"/>
        <v/>
      </c>
    </row>
    <row r="103" spans="10:30" x14ac:dyDescent="0.25">
      <c r="J103">
        <v>96</v>
      </c>
      <c r="K103" t="s">
        <v>956</v>
      </c>
      <c r="L103" t="s">
        <v>957</v>
      </c>
      <c r="M103" t="s">
        <v>819</v>
      </c>
      <c r="N103">
        <v>0</v>
      </c>
      <c r="O103">
        <v>0</v>
      </c>
      <c r="P103" s="41">
        <v>1</v>
      </c>
      <c r="Q103" s="41">
        <v>100000</v>
      </c>
      <c r="R103">
        <v>91</v>
      </c>
      <c r="AA103">
        <v>7</v>
      </c>
      <c r="AC103" s="42">
        <f t="shared" si="4"/>
        <v>4000000</v>
      </c>
      <c r="AD103" s="42" t="str">
        <f t="shared" si="5"/>
        <v/>
      </c>
    </row>
    <row r="104" spans="10:30" x14ac:dyDescent="0.25">
      <c r="J104">
        <v>97</v>
      </c>
      <c r="K104" t="s">
        <v>946</v>
      </c>
      <c r="L104" t="s">
        <v>845</v>
      </c>
      <c r="M104" t="s">
        <v>819</v>
      </c>
      <c r="N104">
        <v>0</v>
      </c>
      <c r="O104">
        <v>0</v>
      </c>
      <c r="P104" s="41">
        <v>1</v>
      </c>
      <c r="Q104" s="41">
        <v>100000</v>
      </c>
      <c r="R104">
        <v>92</v>
      </c>
      <c r="AA104">
        <v>8</v>
      </c>
      <c r="AC104" s="42">
        <f t="shared" ref="AC104:AC120" si="6">IF(ISBLANK(AA104),"",LOOKUP(AA104,$A$28:$A$48,$E$28:$E$48))</f>
        <v>2000000</v>
      </c>
      <c r="AD104" s="42" t="str">
        <f t="shared" ref="AD104:AD120" si="7">IF(ISBLANK(AB104),"",LOOKUP(AB104,$A$28:$A$48,$E$28:$E$48))</f>
        <v/>
      </c>
    </row>
    <row r="105" spans="10:30" x14ac:dyDescent="0.25">
      <c r="J105">
        <v>98</v>
      </c>
      <c r="K105" t="s">
        <v>958</v>
      </c>
      <c r="L105" t="s">
        <v>959</v>
      </c>
      <c r="M105" t="s">
        <v>960</v>
      </c>
      <c r="N105">
        <v>0</v>
      </c>
      <c r="O105">
        <v>0</v>
      </c>
      <c r="P105" s="41">
        <v>1</v>
      </c>
      <c r="Q105" s="41">
        <v>100000</v>
      </c>
      <c r="R105">
        <v>93</v>
      </c>
      <c r="AA105">
        <v>9</v>
      </c>
      <c r="AC105" s="42">
        <f t="shared" si="6"/>
        <v>1000000</v>
      </c>
      <c r="AD105" s="42" t="str">
        <f t="shared" si="7"/>
        <v/>
      </c>
    </row>
    <row r="106" spans="10:30" x14ac:dyDescent="0.25">
      <c r="J106">
        <v>99</v>
      </c>
      <c r="K106" t="s">
        <v>961</v>
      </c>
      <c r="L106" t="s">
        <v>962</v>
      </c>
      <c r="M106" t="s">
        <v>819</v>
      </c>
      <c r="N106">
        <v>0</v>
      </c>
      <c r="O106">
        <v>0</v>
      </c>
      <c r="P106" s="41">
        <v>1</v>
      </c>
      <c r="Q106" s="41">
        <v>75000</v>
      </c>
      <c r="R106">
        <v>94</v>
      </c>
      <c r="AA106">
        <v>10</v>
      </c>
      <c r="AC106" s="42">
        <f t="shared" si="6"/>
        <v>500000</v>
      </c>
      <c r="AD106" s="42" t="str">
        <f t="shared" si="7"/>
        <v/>
      </c>
    </row>
    <row r="107" spans="10:30" x14ac:dyDescent="0.25">
      <c r="J107">
        <v>100</v>
      </c>
      <c r="K107" t="s">
        <v>963</v>
      </c>
      <c r="L107" t="s">
        <v>964</v>
      </c>
      <c r="M107" t="s">
        <v>819</v>
      </c>
      <c r="N107">
        <v>0</v>
      </c>
      <c r="O107">
        <v>0</v>
      </c>
      <c r="P107" s="41">
        <v>1</v>
      </c>
      <c r="Q107" s="41">
        <v>150000</v>
      </c>
      <c r="R107">
        <v>95</v>
      </c>
      <c r="AA107">
        <v>11</v>
      </c>
      <c r="AC107" s="42">
        <f t="shared" si="6"/>
        <v>250000</v>
      </c>
      <c r="AD107" s="42" t="str">
        <f t="shared" si="7"/>
        <v/>
      </c>
    </row>
    <row r="108" spans="10:30" x14ac:dyDescent="0.25">
      <c r="J108">
        <v>101</v>
      </c>
      <c r="K108" t="s">
        <v>965</v>
      </c>
      <c r="L108" t="s">
        <v>966</v>
      </c>
      <c r="M108" t="s">
        <v>819</v>
      </c>
      <c r="N108">
        <v>0</v>
      </c>
      <c r="O108">
        <v>0</v>
      </c>
      <c r="P108" s="41">
        <v>1</v>
      </c>
      <c r="Q108" s="41">
        <v>150000</v>
      </c>
      <c r="R108">
        <v>96</v>
      </c>
      <c r="AA108">
        <v>12</v>
      </c>
      <c r="AC108" s="42">
        <f t="shared" si="6"/>
        <v>150000</v>
      </c>
      <c r="AD108" s="42" t="str">
        <f t="shared" si="7"/>
        <v/>
      </c>
    </row>
    <row r="109" spans="10:30" x14ac:dyDescent="0.25">
      <c r="J109">
        <v>102</v>
      </c>
      <c r="K109" t="s">
        <v>967</v>
      </c>
      <c r="L109" t="s">
        <v>968</v>
      </c>
      <c r="M109" t="s">
        <v>819</v>
      </c>
      <c r="N109">
        <v>0</v>
      </c>
      <c r="O109">
        <v>0</v>
      </c>
      <c r="P109" s="41">
        <v>1</v>
      </c>
      <c r="Q109" s="41">
        <v>150000</v>
      </c>
      <c r="R109">
        <v>97</v>
      </c>
      <c r="AA109">
        <v>13</v>
      </c>
      <c r="AC109" s="42">
        <f t="shared" si="6"/>
        <v>70000</v>
      </c>
      <c r="AD109" s="42" t="str">
        <f t="shared" si="7"/>
        <v/>
      </c>
    </row>
    <row r="110" spans="10:30" x14ac:dyDescent="0.25">
      <c r="J110">
        <v>103</v>
      </c>
      <c r="K110" t="s">
        <v>969</v>
      </c>
      <c r="L110" t="s">
        <v>970</v>
      </c>
      <c r="M110" t="s">
        <v>819</v>
      </c>
      <c r="N110">
        <v>0</v>
      </c>
      <c r="O110">
        <v>0</v>
      </c>
      <c r="P110" s="41">
        <v>1</v>
      </c>
      <c r="Q110" s="41">
        <v>150000</v>
      </c>
      <c r="R110">
        <v>98</v>
      </c>
      <c r="AA110">
        <v>14</v>
      </c>
      <c r="AC110" s="42">
        <f t="shared" si="6"/>
        <v>35000</v>
      </c>
      <c r="AD110" s="42" t="str">
        <f t="shared" si="7"/>
        <v/>
      </c>
    </row>
    <row r="111" spans="10:30" x14ac:dyDescent="0.25">
      <c r="J111">
        <v>104</v>
      </c>
      <c r="K111" t="s">
        <v>971</v>
      </c>
      <c r="L111" t="s">
        <v>972</v>
      </c>
      <c r="M111" t="s">
        <v>819</v>
      </c>
      <c r="N111">
        <v>0</v>
      </c>
      <c r="O111">
        <v>0</v>
      </c>
      <c r="P111" s="41">
        <v>1</v>
      </c>
      <c r="Q111" s="41">
        <v>250000</v>
      </c>
      <c r="R111">
        <v>99</v>
      </c>
      <c r="AA111">
        <v>15</v>
      </c>
      <c r="AC111" s="42">
        <f t="shared" si="6"/>
        <v>15000</v>
      </c>
      <c r="AD111" s="42" t="str">
        <f t="shared" si="7"/>
        <v/>
      </c>
    </row>
    <row r="112" spans="10:30" x14ac:dyDescent="0.25">
      <c r="J112">
        <v>105</v>
      </c>
      <c r="K112" t="s">
        <v>973</v>
      </c>
      <c r="L112" t="s">
        <v>974</v>
      </c>
      <c r="M112" t="s">
        <v>819</v>
      </c>
      <c r="N112">
        <v>0</v>
      </c>
      <c r="O112">
        <v>0</v>
      </c>
      <c r="P112" s="41">
        <v>1</v>
      </c>
      <c r="Q112" s="41">
        <v>500000</v>
      </c>
      <c r="R112">
        <v>100</v>
      </c>
      <c r="AA112">
        <v>16</v>
      </c>
      <c r="AC112" s="42">
        <f t="shared" si="6"/>
        <v>8000</v>
      </c>
      <c r="AD112" s="42" t="str">
        <f t="shared" si="7"/>
        <v/>
      </c>
    </row>
    <row r="113" spans="10:30" x14ac:dyDescent="0.25">
      <c r="J113">
        <v>106</v>
      </c>
      <c r="K113" t="s">
        <v>975</v>
      </c>
      <c r="L113" t="s">
        <v>976</v>
      </c>
      <c r="M113" t="s">
        <v>819</v>
      </c>
      <c r="N113">
        <v>0</v>
      </c>
      <c r="O113">
        <v>0</v>
      </c>
      <c r="P113" s="41">
        <v>1</v>
      </c>
      <c r="Q113" s="41">
        <v>5000000</v>
      </c>
      <c r="R113">
        <v>101</v>
      </c>
      <c r="AA113">
        <v>17</v>
      </c>
      <c r="AC113" s="42">
        <f t="shared" si="6"/>
        <v>4000</v>
      </c>
      <c r="AD113" s="42" t="str">
        <f t="shared" si="7"/>
        <v/>
      </c>
    </row>
    <row r="114" spans="10:30" x14ac:dyDescent="0.25">
      <c r="J114">
        <v>107</v>
      </c>
      <c r="K114" t="s">
        <v>1027</v>
      </c>
      <c r="L114" t="s">
        <v>974</v>
      </c>
      <c r="M114" t="s">
        <v>819</v>
      </c>
      <c r="N114">
        <v>0</v>
      </c>
      <c r="O114">
        <v>0</v>
      </c>
      <c r="P114" s="41">
        <v>1</v>
      </c>
      <c r="Q114" s="41">
        <v>15000000</v>
      </c>
      <c r="R114">
        <v>102</v>
      </c>
      <c r="AA114">
        <v>18</v>
      </c>
      <c r="AC114" s="42">
        <f t="shared" si="6"/>
        <v>2000</v>
      </c>
      <c r="AD114" s="42" t="str">
        <f t="shared" si="7"/>
        <v/>
      </c>
    </row>
    <row r="115" spans="10:30" x14ac:dyDescent="0.25">
      <c r="J115">
        <v>108</v>
      </c>
      <c r="K115" t="s">
        <v>1028</v>
      </c>
      <c r="L115" t="s">
        <v>974</v>
      </c>
      <c r="M115" t="s">
        <v>819</v>
      </c>
      <c r="N115">
        <v>0</v>
      </c>
      <c r="O115">
        <v>0</v>
      </c>
      <c r="P115" s="41">
        <v>1</v>
      </c>
      <c r="Q115" s="41">
        <v>50000000</v>
      </c>
      <c r="R115">
        <v>103</v>
      </c>
      <c r="AA115">
        <v>19</v>
      </c>
      <c r="AC115" s="42">
        <f t="shared" si="6"/>
        <v>1000</v>
      </c>
      <c r="AD115" s="42" t="str">
        <f t="shared" si="7"/>
        <v/>
      </c>
    </row>
    <row r="116" spans="10:30" x14ac:dyDescent="0.25">
      <c r="J116">
        <v>109</v>
      </c>
      <c r="K116" t="s">
        <v>977</v>
      </c>
      <c r="L116" t="s">
        <v>978</v>
      </c>
      <c r="M116" t="s">
        <v>822</v>
      </c>
      <c r="N116">
        <v>1</v>
      </c>
      <c r="O116">
        <v>0</v>
      </c>
      <c r="P116" s="41">
        <v>1</v>
      </c>
      <c r="Q116" s="41">
        <v>150000</v>
      </c>
      <c r="R116">
        <v>104</v>
      </c>
      <c r="AA116">
        <v>20</v>
      </c>
      <c r="AC116" s="42">
        <f t="shared" si="6"/>
        <v>500</v>
      </c>
      <c r="AD116" s="42" t="str">
        <f t="shared" si="7"/>
        <v/>
      </c>
    </row>
    <row r="117" spans="10:30" x14ac:dyDescent="0.25">
      <c r="J117">
        <v>110</v>
      </c>
      <c r="K117" t="s">
        <v>979</v>
      </c>
      <c r="L117" t="s">
        <v>980</v>
      </c>
      <c r="M117" t="s">
        <v>822</v>
      </c>
      <c r="N117">
        <v>1</v>
      </c>
      <c r="O117">
        <v>0</v>
      </c>
      <c r="P117" s="41">
        <v>1</v>
      </c>
      <c r="Q117" s="41">
        <v>150000</v>
      </c>
      <c r="R117">
        <v>105</v>
      </c>
      <c r="AC117" s="42" t="str">
        <f t="shared" si="6"/>
        <v/>
      </c>
      <c r="AD117" s="42" t="str">
        <f t="shared" si="7"/>
        <v/>
      </c>
    </row>
    <row r="118" spans="10:30" x14ac:dyDescent="0.25">
      <c r="J118">
        <v>111</v>
      </c>
      <c r="K118" t="s">
        <v>981</v>
      </c>
      <c r="L118" t="s">
        <v>832</v>
      </c>
      <c r="M118" t="s">
        <v>822</v>
      </c>
      <c r="N118">
        <v>1</v>
      </c>
      <c r="O118">
        <v>0</v>
      </c>
      <c r="P118" s="41">
        <v>1</v>
      </c>
      <c r="Q118" s="41">
        <v>250000</v>
      </c>
      <c r="R118">
        <v>106</v>
      </c>
      <c r="AC118" s="42" t="str">
        <f t="shared" si="6"/>
        <v/>
      </c>
      <c r="AD118" s="42" t="str">
        <f t="shared" si="7"/>
        <v/>
      </c>
    </row>
    <row r="119" spans="10:30" x14ac:dyDescent="0.25">
      <c r="J119">
        <v>112</v>
      </c>
      <c r="K119" t="s">
        <v>982</v>
      </c>
      <c r="L119" t="s">
        <v>830</v>
      </c>
      <c r="M119" t="s">
        <v>822</v>
      </c>
      <c r="N119">
        <v>1</v>
      </c>
      <c r="O119">
        <v>0</v>
      </c>
      <c r="P119" s="41">
        <v>1</v>
      </c>
      <c r="Q119" s="41">
        <v>500000</v>
      </c>
      <c r="R119">
        <v>107</v>
      </c>
      <c r="AC119" s="42" t="str">
        <f t="shared" si="6"/>
        <v/>
      </c>
      <c r="AD119" s="42" t="str">
        <f t="shared" si="7"/>
        <v/>
      </c>
    </row>
    <row r="120" spans="10:30" x14ac:dyDescent="0.25">
      <c r="J120">
        <v>113</v>
      </c>
      <c r="K120" t="s">
        <v>983</v>
      </c>
      <c r="L120" t="s">
        <v>828</v>
      </c>
      <c r="M120" t="s">
        <v>822</v>
      </c>
      <c r="N120">
        <v>1</v>
      </c>
      <c r="O120">
        <v>0</v>
      </c>
      <c r="P120" s="41">
        <v>1</v>
      </c>
      <c r="Q120" s="41">
        <v>2000000</v>
      </c>
      <c r="R120">
        <v>108</v>
      </c>
      <c r="AC120" s="42" t="str">
        <f t="shared" si="6"/>
        <v/>
      </c>
      <c r="AD120" s="42" t="str">
        <f t="shared" si="7"/>
        <v/>
      </c>
    </row>
    <row r="121" spans="10:30" x14ac:dyDescent="0.25">
      <c r="J121">
        <v>114</v>
      </c>
      <c r="K121" t="s">
        <v>984</v>
      </c>
      <c r="L121" t="s">
        <v>826</v>
      </c>
      <c r="M121" t="s">
        <v>822</v>
      </c>
      <c r="N121">
        <v>1</v>
      </c>
      <c r="O121">
        <v>0</v>
      </c>
      <c r="P121" s="41">
        <v>1</v>
      </c>
      <c r="Q121" s="41">
        <v>10000000</v>
      </c>
      <c r="R121">
        <v>109</v>
      </c>
    </row>
    <row r="122" spans="10:30" x14ac:dyDescent="0.25">
      <c r="J122">
        <v>115</v>
      </c>
      <c r="K122" t="s">
        <v>985</v>
      </c>
      <c r="L122" t="s">
        <v>824</v>
      </c>
      <c r="M122" t="s">
        <v>822</v>
      </c>
      <c r="N122">
        <v>1</v>
      </c>
      <c r="O122">
        <v>0</v>
      </c>
      <c r="P122" s="41">
        <v>1</v>
      </c>
      <c r="Q122" s="41">
        <v>15000000</v>
      </c>
      <c r="R122">
        <v>110</v>
      </c>
    </row>
    <row r="123" spans="10:30" x14ac:dyDescent="0.25">
      <c r="J123">
        <v>116</v>
      </c>
      <c r="K123" t="s">
        <v>986</v>
      </c>
      <c r="L123" t="s">
        <v>821</v>
      </c>
      <c r="M123" t="s">
        <v>822</v>
      </c>
      <c r="N123">
        <v>1</v>
      </c>
      <c r="O123">
        <v>0</v>
      </c>
      <c r="P123" s="41">
        <v>1</v>
      </c>
      <c r="Q123" s="41">
        <v>0</v>
      </c>
      <c r="R123">
        <v>111</v>
      </c>
    </row>
    <row r="124" spans="10:30" x14ac:dyDescent="0.25">
      <c r="J124">
        <v>117</v>
      </c>
      <c r="K124" t="s">
        <v>987</v>
      </c>
      <c r="L124" t="s">
        <v>840</v>
      </c>
      <c r="M124" t="s">
        <v>819</v>
      </c>
      <c r="N124">
        <v>0</v>
      </c>
      <c r="O124">
        <v>0</v>
      </c>
      <c r="P124" s="41">
        <v>1</v>
      </c>
      <c r="Q124" s="41">
        <v>150000</v>
      </c>
      <c r="R124">
        <v>112</v>
      </c>
    </row>
    <row r="125" spans="10:30" x14ac:dyDescent="0.25">
      <c r="J125">
        <v>118</v>
      </c>
      <c r="K125" t="s">
        <v>713</v>
      </c>
      <c r="L125" t="s">
        <v>988</v>
      </c>
      <c r="M125" t="s">
        <v>989</v>
      </c>
      <c r="N125">
        <v>0</v>
      </c>
      <c r="O125">
        <v>0</v>
      </c>
      <c r="P125" s="41">
        <v>1</v>
      </c>
      <c r="Q125" s="41" t="s">
        <v>1026</v>
      </c>
      <c r="R125">
        <v>113</v>
      </c>
    </row>
    <row r="126" spans="10:30" x14ac:dyDescent="0.25">
      <c r="K126" t="s">
        <v>990</v>
      </c>
      <c r="L126" t="s">
        <v>819</v>
      </c>
      <c r="M126" t="s">
        <v>819</v>
      </c>
      <c r="N126">
        <v>0</v>
      </c>
      <c r="O126">
        <v>1</v>
      </c>
      <c r="P126" s="41">
        <v>1</v>
      </c>
      <c r="Q126" s="41" t="s">
        <v>1026</v>
      </c>
      <c r="R126">
        <v>115</v>
      </c>
    </row>
  </sheetData>
  <hyperlinks>
    <hyperlink ref="A18" r:id="rId1" xr:uid="{85BCD8CD-F346-4B0E-9C8E-2F8E6FA3A911}"/>
    <hyperlink ref="A20" r:id="rId2" xr:uid="{408C2103-C22C-4D48-85C8-B2B8ED755645}"/>
    <hyperlink ref="A17" r:id="rId3" xr:uid="{ED31DACE-40F2-413F-8714-A6FE01716B6A}"/>
  </hyperlinks>
  <pageMargins left="0.7" right="0.7" top="0.78740157499999996" bottom="0.78740157499999996"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GV</vt:lpstr>
      <vt:lpstr>GV_H</vt:lpstr>
      <vt:lpstr>PLOTDATA</vt:lpstr>
      <vt:lpstr>MAP_OBJECTS</vt:lpstr>
      <vt:lpstr>MAP ELE</vt:lpstr>
      <vt:lpstr>Tile Size</vt:lpstr>
      <vt:lpstr>Linewidth</vt:lpstr>
      <vt:lpstr>Superelevation</vt:lpstr>
      <vt:lpstr>MinMaxScale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kilthau</dc:creator>
  <cp:lastModifiedBy>Ki</cp:lastModifiedBy>
  <cp:lastPrinted>2022-05-09T05:39:19Z</cp:lastPrinted>
  <dcterms:created xsi:type="dcterms:W3CDTF">2021-01-26T15:34:10Z</dcterms:created>
  <dcterms:modified xsi:type="dcterms:W3CDTF">2025-08-27T17:45:16Z</dcterms:modified>
</cp:coreProperties>
</file>