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pivotTables/pivotTable10.xml" ContentType="application/vnd.openxmlformats-officedocument.spreadsheetml.pivotTable+xml"/>
  <Override PartName="/xl/drawings/drawing11.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pivotTables/pivotTable11.xml" ContentType="application/vnd.openxmlformats-officedocument.spreadsheetml.pivotTable+xml"/>
  <Override PartName="/xl/drawings/drawing12.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pivotTables/pivotTable12.xml" ContentType="application/vnd.openxmlformats-officedocument.spreadsheetml.pivotTable+xml"/>
  <Override PartName="/xl/drawings/drawing13.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pivotTables/pivotTable13.xml" ContentType="application/vnd.openxmlformats-officedocument.spreadsheetml.pivotTable+xml"/>
  <Override PartName="/xl/drawings/drawing14.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pivotTables/pivotTable14.xml" ContentType="application/vnd.openxmlformats-officedocument.spreadsheetml.pivotTable+xml"/>
  <Override PartName="/xl/drawings/drawing15.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pivotTables/pivotTable15.xml" ContentType="application/vnd.openxmlformats-officedocument.spreadsheetml.pivotTable+xml"/>
  <Override PartName="/xl/drawings/drawing16.xml" ContentType="application/vnd.openxmlformats-officedocument.drawing+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pivotTables/pivotTable16.xml" ContentType="application/vnd.openxmlformats-officedocument.spreadsheetml.pivotTable+xml"/>
  <Override PartName="/xl/drawings/drawing17.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pivotTables/pivotTable17.xml" ContentType="application/vnd.openxmlformats-officedocument.spreadsheetml.pivotTable+xml"/>
  <Override PartName="/xl/drawings/drawing18.xml" ContentType="application/vnd.openxmlformats-officedocument.drawing+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pivotTables/pivotTable18.xml" ContentType="application/vnd.openxmlformats-officedocument.spreadsheetml.pivotTable+xml"/>
  <Override PartName="/xl/drawings/drawing19.xml" ContentType="application/vnd.openxmlformats-officedocument.drawing+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MSI\Documents\"/>
    </mc:Choice>
  </mc:AlternateContent>
  <xr:revisionPtr revIDLastSave="0" documentId="13_ncr:1_{EDE6A986-16EA-4379-8832-CBAE9D889D0B}" xr6:coauthVersionLast="47" xr6:coauthVersionMax="47" xr10:uidLastSave="{00000000-0000-0000-0000-000000000000}"/>
  <bookViews>
    <workbookView xWindow="-110" yWindow="-110" windowWidth="19420" windowHeight="10300" tabRatio="599" xr2:uid="{00000000-000D-0000-FFFF-FFFF00000000}"/>
  </bookViews>
  <sheets>
    <sheet name="Amazon Dashboard" sheetId="21" r:id="rId1"/>
    <sheet name="Cost per click" sheetId="8" r:id="rId2"/>
    <sheet name="CTR" sheetId="9" r:id="rId3"/>
    <sheet name="BR by CR" sheetId="10" r:id="rId4"/>
    <sheet name="Conversion Rate" sheetId="11" r:id="rId5"/>
    <sheet name="Pageviews" sheetId="12" r:id="rId6"/>
    <sheet name="RMS" sheetId="13" r:id="rId7"/>
    <sheet name="Impression" sheetId="14" r:id="rId8"/>
    <sheet name="Unit marg" sheetId="15" r:id="rId9"/>
    <sheet name="Cost per Acquisition" sheetId="16" r:id="rId10"/>
    <sheet name="RMS and MS" sheetId="18" r:id="rId11"/>
    <sheet name="Penetration Rate" sheetId="19" r:id="rId12"/>
    <sheet name="MS" sheetId="20" r:id="rId13"/>
    <sheet name="Relative MS" sheetId="23" r:id="rId14"/>
    <sheet name="Clicks and Likes" sheetId="24" r:id="rId15"/>
    <sheet name="Clicks" sheetId="25" r:id="rId16"/>
    <sheet name="Likes" sheetId="26" r:id="rId17"/>
    <sheet name="Sheet22" sheetId="27" r:id="rId18"/>
    <sheet name="Revenue" sheetId="28" r:id="rId19"/>
    <sheet name="Tesco Database" sheetId="6" r:id="rId20"/>
  </sheets>
  <definedNames>
    <definedName name="Slicer_Month">#N/A</definedName>
    <definedName name="Slicer_Year">#N/A</definedName>
  </definedNames>
  <calcPr calcId="191029"/>
  <pivotCaches>
    <pivotCache cacheId="13" r:id="rId21"/>
  </pivotCaches>
  <extLst>
    <ext xmlns:x14="http://schemas.microsoft.com/office/spreadsheetml/2009/9/main" uri="{BBE1A952-AA13-448e-AADC-164F8A28A991}">
      <x14:slicerCaches>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5" i="6" l="1"/>
  <c r="K99" i="6"/>
  <c r="K98" i="6"/>
  <c r="F2" i="6" l="1"/>
  <c r="F6" i="6"/>
  <c r="F10" i="6"/>
  <c r="F18" i="6"/>
  <c r="F26" i="6"/>
  <c r="F42" i="6"/>
  <c r="F50" i="6"/>
  <c r="F58" i="6"/>
  <c r="F74" i="6"/>
  <c r="F82" i="6"/>
  <c r="F90" i="6"/>
  <c r="F106" i="6"/>
  <c r="F114" i="6"/>
  <c r="F122" i="6"/>
  <c r="AE125" i="6"/>
  <c r="AF125" i="6"/>
  <c r="Y125" i="6"/>
  <c r="AI124" i="6" l="1"/>
  <c r="AI66" i="6"/>
  <c r="AI45" i="6"/>
  <c r="AG3" i="6"/>
  <c r="AI13" i="6"/>
  <c r="AI117" i="6"/>
  <c r="AG43" i="6"/>
  <c r="AG2" i="6"/>
  <c r="AG91" i="6"/>
  <c r="AG75" i="6"/>
  <c r="AG11" i="6"/>
  <c r="AI101" i="6"/>
  <c r="AI23" i="6"/>
  <c r="F98" i="6"/>
  <c r="F66" i="6"/>
  <c r="F34" i="6"/>
  <c r="AG107" i="6"/>
  <c r="AG27" i="6"/>
  <c r="AG115" i="6"/>
  <c r="AG59" i="6"/>
  <c r="AI85" i="6"/>
  <c r="AG124" i="6"/>
  <c r="AG120" i="6"/>
  <c r="AG112" i="6"/>
  <c r="AG103" i="6"/>
  <c r="AG87" i="6"/>
  <c r="AG71" i="6"/>
  <c r="AG55" i="6"/>
  <c r="AG39" i="6"/>
  <c r="AG23" i="6"/>
  <c r="AG7" i="6"/>
  <c r="Z3" i="6"/>
  <c r="AG119" i="6"/>
  <c r="AG111" i="6"/>
  <c r="AG99" i="6"/>
  <c r="AG83" i="6"/>
  <c r="AG67" i="6"/>
  <c r="AG51" i="6"/>
  <c r="AG35" i="6"/>
  <c r="AG19" i="6"/>
  <c r="AG4" i="6"/>
  <c r="AG8" i="6"/>
  <c r="AG12" i="6"/>
  <c r="AG16" i="6"/>
  <c r="AG20" i="6"/>
  <c r="AG24" i="6"/>
  <c r="AG28" i="6"/>
  <c r="AH27" i="6" s="1"/>
  <c r="AG32" i="6"/>
  <c r="AG36" i="6"/>
  <c r="AG40" i="6"/>
  <c r="AG44" i="6"/>
  <c r="AG48" i="6"/>
  <c r="AG52" i="6"/>
  <c r="AG56" i="6"/>
  <c r="AG60" i="6"/>
  <c r="AG64" i="6"/>
  <c r="AG68" i="6"/>
  <c r="AG72" i="6"/>
  <c r="AG76" i="6"/>
  <c r="AG80" i="6"/>
  <c r="AG84" i="6"/>
  <c r="AG88" i="6"/>
  <c r="AG92" i="6"/>
  <c r="AG96" i="6"/>
  <c r="AG100" i="6"/>
  <c r="AG104" i="6"/>
  <c r="AG5" i="6"/>
  <c r="AG9" i="6"/>
  <c r="AG13" i="6"/>
  <c r="AG17" i="6"/>
  <c r="AG21" i="6"/>
  <c r="AG25" i="6"/>
  <c r="AG29" i="6"/>
  <c r="AG33" i="6"/>
  <c r="AG37" i="6"/>
  <c r="AG41" i="6"/>
  <c r="AG45" i="6"/>
  <c r="AG49" i="6"/>
  <c r="AG53" i="6"/>
  <c r="AG57" i="6"/>
  <c r="AG61" i="6"/>
  <c r="AG65" i="6"/>
  <c r="AG69" i="6"/>
  <c r="AG73" i="6"/>
  <c r="AG77" i="6"/>
  <c r="AG81" i="6"/>
  <c r="AG85" i="6"/>
  <c r="AG89" i="6"/>
  <c r="AG93" i="6"/>
  <c r="AG97" i="6"/>
  <c r="AG101" i="6"/>
  <c r="AG105" i="6"/>
  <c r="AG109" i="6"/>
  <c r="AG113" i="6"/>
  <c r="AG117" i="6"/>
  <c r="AG121" i="6"/>
  <c r="AG6" i="6"/>
  <c r="AG10" i="6"/>
  <c r="AG14" i="6"/>
  <c r="AG18" i="6"/>
  <c r="AG22" i="6"/>
  <c r="AG26" i="6"/>
  <c r="AG30" i="6"/>
  <c r="AG34" i="6"/>
  <c r="AG38" i="6"/>
  <c r="AG42" i="6"/>
  <c r="AG46" i="6"/>
  <c r="AG50" i="6"/>
  <c r="AG54" i="6"/>
  <c r="AG58" i="6"/>
  <c r="AG62" i="6"/>
  <c r="AG66" i="6"/>
  <c r="AG70" i="6"/>
  <c r="AG74" i="6"/>
  <c r="AG78" i="6"/>
  <c r="AG82" i="6"/>
  <c r="AG86" i="6"/>
  <c r="AG90" i="6"/>
  <c r="AG94" i="6"/>
  <c r="AG98" i="6"/>
  <c r="AG102" i="6"/>
  <c r="AG106" i="6"/>
  <c r="AG110" i="6"/>
  <c r="AG114" i="6"/>
  <c r="AG118" i="6"/>
  <c r="AG122" i="6"/>
  <c r="AG116" i="6"/>
  <c r="AH115" i="6" s="1"/>
  <c r="AG108" i="6"/>
  <c r="AG95" i="6"/>
  <c r="AG79" i="6"/>
  <c r="AG63" i="6"/>
  <c r="AG47" i="6"/>
  <c r="AG31" i="6"/>
  <c r="AG15" i="6"/>
  <c r="AI113" i="6"/>
  <c r="AI97" i="6"/>
  <c r="AI81" i="6"/>
  <c r="AI61" i="6"/>
  <c r="AI39" i="6"/>
  <c r="AI18" i="6"/>
  <c r="AI109" i="6"/>
  <c r="AI93" i="6"/>
  <c r="AI77" i="6"/>
  <c r="AI55" i="6"/>
  <c r="AI34" i="6"/>
  <c r="AI4" i="6"/>
  <c r="AI8" i="6"/>
  <c r="AI12" i="6"/>
  <c r="AI16" i="6"/>
  <c r="AI20" i="6"/>
  <c r="AI24" i="6"/>
  <c r="AI28" i="6"/>
  <c r="AI32" i="6"/>
  <c r="AI36" i="6"/>
  <c r="AI40" i="6"/>
  <c r="AI44" i="6"/>
  <c r="AI48" i="6"/>
  <c r="AI52" i="6"/>
  <c r="AI56" i="6"/>
  <c r="AI60" i="6"/>
  <c r="AI64" i="6"/>
  <c r="AI68" i="6"/>
  <c r="AI72" i="6"/>
  <c r="AI76" i="6"/>
  <c r="AI3" i="6"/>
  <c r="AI9" i="6"/>
  <c r="AI14" i="6"/>
  <c r="AI19" i="6"/>
  <c r="AI25" i="6"/>
  <c r="AI30" i="6"/>
  <c r="AI35" i="6"/>
  <c r="AI41" i="6"/>
  <c r="AI46" i="6"/>
  <c r="AI51" i="6"/>
  <c r="AI57" i="6"/>
  <c r="AI62" i="6"/>
  <c r="AI67" i="6"/>
  <c r="AI73" i="6"/>
  <c r="AI78" i="6"/>
  <c r="AI82" i="6"/>
  <c r="AI86" i="6"/>
  <c r="AI90" i="6"/>
  <c r="AI94" i="6"/>
  <c r="AI98" i="6"/>
  <c r="AI102" i="6"/>
  <c r="AI106" i="6"/>
  <c r="AI110" i="6"/>
  <c r="AI114" i="6"/>
  <c r="AI118" i="6"/>
  <c r="AI122" i="6"/>
  <c r="AI5" i="6"/>
  <c r="AI10" i="6"/>
  <c r="AI15" i="6"/>
  <c r="AI21" i="6"/>
  <c r="AI26" i="6"/>
  <c r="AI31" i="6"/>
  <c r="AI37" i="6"/>
  <c r="AI42" i="6"/>
  <c r="AI47" i="6"/>
  <c r="AI53" i="6"/>
  <c r="AI58" i="6"/>
  <c r="AI63" i="6"/>
  <c r="AI69" i="6"/>
  <c r="AI74" i="6"/>
  <c r="AI79" i="6"/>
  <c r="AI83" i="6"/>
  <c r="AI87" i="6"/>
  <c r="AI91" i="6"/>
  <c r="AI95" i="6"/>
  <c r="AI99" i="6"/>
  <c r="AI103" i="6"/>
  <c r="AI107" i="6"/>
  <c r="AI111" i="6"/>
  <c r="AI115" i="6"/>
  <c r="AI119" i="6"/>
  <c r="AI6" i="6"/>
  <c r="AI11" i="6"/>
  <c r="AI17" i="6"/>
  <c r="AI22" i="6"/>
  <c r="AI27" i="6"/>
  <c r="AI33" i="6"/>
  <c r="AI38" i="6"/>
  <c r="AI43" i="6"/>
  <c r="AI49" i="6"/>
  <c r="AI54" i="6"/>
  <c r="AI59" i="6"/>
  <c r="AI65" i="6"/>
  <c r="AI70" i="6"/>
  <c r="AI75" i="6"/>
  <c r="AI80" i="6"/>
  <c r="AI84" i="6"/>
  <c r="AI88" i="6"/>
  <c r="AI92" i="6"/>
  <c r="AI96" i="6"/>
  <c r="AI100" i="6"/>
  <c r="AI104" i="6"/>
  <c r="AI108" i="6"/>
  <c r="AI112" i="6"/>
  <c r="AI116" i="6"/>
  <c r="AI120" i="6"/>
  <c r="AI2" i="6"/>
  <c r="AI121" i="6"/>
  <c r="AI105" i="6"/>
  <c r="AI89" i="6"/>
  <c r="AI71" i="6"/>
  <c r="AI50" i="6"/>
  <c r="AI29" i="6"/>
  <c r="AI7" i="6"/>
  <c r="F118" i="6"/>
  <c r="F102" i="6"/>
  <c r="F86" i="6"/>
  <c r="F70" i="6"/>
  <c r="F54" i="6"/>
  <c r="F38" i="6"/>
  <c r="F22" i="6"/>
  <c r="F3" i="6"/>
  <c r="F7" i="6"/>
  <c r="F11" i="6"/>
  <c r="F15" i="6"/>
  <c r="F19" i="6"/>
  <c r="F23" i="6"/>
  <c r="F27" i="6"/>
  <c r="F31" i="6"/>
  <c r="F35" i="6"/>
  <c r="F39" i="6"/>
  <c r="F43" i="6"/>
  <c r="F47" i="6"/>
  <c r="F51" i="6"/>
  <c r="F55" i="6"/>
  <c r="F59" i="6"/>
  <c r="F63" i="6"/>
  <c r="F67" i="6"/>
  <c r="F71" i="6"/>
  <c r="F75" i="6"/>
  <c r="F79" i="6"/>
  <c r="F83" i="6"/>
  <c r="F87" i="6"/>
  <c r="F91" i="6"/>
  <c r="F95" i="6"/>
  <c r="F99" i="6"/>
  <c r="F103" i="6"/>
  <c r="F107" i="6"/>
  <c r="F111" i="6"/>
  <c r="F115" i="6"/>
  <c r="F119" i="6"/>
  <c r="F4" i="6"/>
  <c r="F8" i="6"/>
  <c r="F12" i="6"/>
  <c r="F16" i="6"/>
  <c r="F20" i="6"/>
  <c r="F24" i="6"/>
  <c r="F28" i="6"/>
  <c r="F32" i="6"/>
  <c r="F36" i="6"/>
  <c r="F40" i="6"/>
  <c r="F44" i="6"/>
  <c r="F48" i="6"/>
  <c r="F52" i="6"/>
  <c r="F56" i="6"/>
  <c r="F60" i="6"/>
  <c r="F64" i="6"/>
  <c r="F68" i="6"/>
  <c r="F72" i="6"/>
  <c r="F76" i="6"/>
  <c r="F80" i="6"/>
  <c r="F84" i="6"/>
  <c r="F88" i="6"/>
  <c r="F92" i="6"/>
  <c r="F96" i="6"/>
  <c r="F100" i="6"/>
  <c r="F104" i="6"/>
  <c r="F108" i="6"/>
  <c r="F112" i="6"/>
  <c r="F116" i="6"/>
  <c r="F120" i="6"/>
  <c r="F5" i="6"/>
  <c r="F9" i="6"/>
  <c r="F13" i="6"/>
  <c r="F17" i="6"/>
  <c r="F21" i="6"/>
  <c r="F25" i="6"/>
  <c r="F29" i="6"/>
  <c r="F33" i="6"/>
  <c r="F37" i="6"/>
  <c r="F41" i="6"/>
  <c r="F45" i="6"/>
  <c r="F49" i="6"/>
  <c r="F53" i="6"/>
  <c r="F57" i="6"/>
  <c r="F61" i="6"/>
  <c r="F65" i="6"/>
  <c r="F69" i="6"/>
  <c r="F73" i="6"/>
  <c r="F77" i="6"/>
  <c r="F81" i="6"/>
  <c r="F85" i="6"/>
  <c r="F89" i="6"/>
  <c r="F93" i="6"/>
  <c r="F97" i="6"/>
  <c r="F101" i="6"/>
  <c r="F105" i="6"/>
  <c r="F109" i="6"/>
  <c r="F113" i="6"/>
  <c r="F117" i="6"/>
  <c r="F121" i="6"/>
  <c r="F110" i="6"/>
  <c r="F94" i="6"/>
  <c r="F78" i="6"/>
  <c r="F62" i="6"/>
  <c r="F46" i="6"/>
  <c r="F30" i="6"/>
  <c r="F14" i="6"/>
  <c r="Z121" i="6"/>
  <c r="Z117" i="6"/>
  <c r="Z113" i="6"/>
  <c r="Z109" i="6"/>
  <c r="Z105" i="6"/>
  <c r="Z101" i="6"/>
  <c r="Z97" i="6"/>
  <c r="Z93" i="6"/>
  <c r="Z89" i="6"/>
  <c r="Z85" i="6"/>
  <c r="Z81" i="6"/>
  <c r="Z77" i="6"/>
  <c r="Z73" i="6"/>
  <c r="Z69" i="6"/>
  <c r="Z65" i="6"/>
  <c r="Z61" i="6"/>
  <c r="Z57" i="6"/>
  <c r="Z53" i="6"/>
  <c r="Z49" i="6"/>
  <c r="Z45" i="6"/>
  <c r="Z41" i="6"/>
  <c r="Z37" i="6"/>
  <c r="Z33" i="6"/>
  <c r="Z29" i="6"/>
  <c r="Z25" i="6"/>
  <c r="Z21" i="6"/>
  <c r="Z17" i="6"/>
  <c r="Z13" i="6"/>
  <c r="Z9" i="6"/>
  <c r="Z5" i="6"/>
  <c r="Z118" i="6"/>
  <c r="Z110" i="6"/>
  <c r="Z106" i="6"/>
  <c r="Z98" i="6"/>
  <c r="Z90" i="6"/>
  <c r="Z82" i="6"/>
  <c r="Z74" i="6"/>
  <c r="Z62" i="6"/>
  <c r="Z54" i="6"/>
  <c r="Z46" i="6"/>
  <c r="Z38" i="6"/>
  <c r="Z30" i="6"/>
  <c r="Z22" i="6"/>
  <c r="Z10" i="6"/>
  <c r="Z2" i="6"/>
  <c r="Z120" i="6"/>
  <c r="Z116" i="6"/>
  <c r="Z112" i="6"/>
  <c r="Z108" i="6"/>
  <c r="Z104" i="6"/>
  <c r="Z100" i="6"/>
  <c r="Z96" i="6"/>
  <c r="Z92" i="6"/>
  <c r="Z88" i="6"/>
  <c r="Z84" i="6"/>
  <c r="Z80" i="6"/>
  <c r="Z76" i="6"/>
  <c r="Z72" i="6"/>
  <c r="Z68" i="6"/>
  <c r="Z64" i="6"/>
  <c r="Z60" i="6"/>
  <c r="Z56" i="6"/>
  <c r="Z52" i="6"/>
  <c r="Z48" i="6"/>
  <c r="Z44" i="6"/>
  <c r="Z40" i="6"/>
  <c r="Z36" i="6"/>
  <c r="Z32" i="6"/>
  <c r="Z28" i="6"/>
  <c r="Z24" i="6"/>
  <c r="Z20" i="6"/>
  <c r="Z16" i="6"/>
  <c r="Z12" i="6"/>
  <c r="Z8" i="6"/>
  <c r="Z4" i="6"/>
  <c r="Z122" i="6"/>
  <c r="Z114" i="6"/>
  <c r="Z102" i="6"/>
  <c r="Z94" i="6"/>
  <c r="Z86" i="6"/>
  <c r="Z78" i="6"/>
  <c r="Z70" i="6"/>
  <c r="Z66" i="6"/>
  <c r="Z58" i="6"/>
  <c r="Z50" i="6"/>
  <c r="Z42" i="6"/>
  <c r="Z34" i="6"/>
  <c r="Z26" i="6"/>
  <c r="Z18" i="6"/>
  <c r="Z14" i="6"/>
  <c r="Z6" i="6"/>
  <c r="Z124" i="6"/>
  <c r="Z119" i="6"/>
  <c r="Z115" i="6"/>
  <c r="Z111" i="6"/>
  <c r="Z107" i="6"/>
  <c r="Z103" i="6"/>
  <c r="Z99" i="6"/>
  <c r="Z95" i="6"/>
  <c r="Z91" i="6"/>
  <c r="Z87" i="6"/>
  <c r="Z83" i="6"/>
  <c r="Z79" i="6"/>
  <c r="Z75" i="6"/>
  <c r="Z71" i="6"/>
  <c r="Z67" i="6"/>
  <c r="Z63" i="6"/>
  <c r="Z59" i="6"/>
  <c r="Z55" i="6"/>
  <c r="Z51" i="6"/>
  <c r="Z47" i="6"/>
  <c r="Z43" i="6"/>
  <c r="Z39" i="6"/>
  <c r="Z35" i="6"/>
  <c r="Z31" i="6"/>
  <c r="Z27" i="6"/>
  <c r="Z23" i="6"/>
  <c r="Z19" i="6"/>
  <c r="Z15" i="6"/>
  <c r="Z11" i="6"/>
  <c r="Z7" i="6"/>
  <c r="AH7" i="6" l="1"/>
  <c r="AH83" i="6"/>
  <c r="AH100" i="6"/>
  <c r="AH63" i="6"/>
  <c r="AH15" i="6"/>
  <c r="AH79" i="6"/>
  <c r="AH58" i="6"/>
  <c r="AH54" i="6"/>
  <c r="AH36" i="6"/>
  <c r="AH2" i="6"/>
  <c r="AH108" i="6"/>
  <c r="AH3" i="6"/>
  <c r="AH67" i="6"/>
  <c r="AH23" i="6"/>
  <c r="AH107" i="6"/>
  <c r="AH75" i="6"/>
  <c r="AH88" i="6"/>
  <c r="AH24" i="6"/>
  <c r="AH19" i="6"/>
  <c r="AH118" i="6"/>
  <c r="AH86" i="6"/>
  <c r="AH22" i="6"/>
  <c r="AH116" i="6"/>
  <c r="AH84" i="6"/>
  <c r="AH68" i="6"/>
  <c r="AH52" i="6"/>
  <c r="AH20" i="6"/>
  <c r="AH4" i="6"/>
  <c r="AH35" i="6"/>
  <c r="AH99" i="6"/>
  <c r="AH106" i="6"/>
  <c r="AH74" i="6"/>
  <c r="AH26" i="6"/>
  <c r="AH66" i="6"/>
  <c r="AH87" i="6"/>
  <c r="AH51" i="6"/>
  <c r="AH114" i="6"/>
  <c r="AH98" i="6"/>
  <c r="AH34" i="6"/>
  <c r="AH112" i="6"/>
  <c r="AH111" i="6"/>
  <c r="AH47" i="6"/>
  <c r="AH59" i="6"/>
  <c r="AH31" i="6"/>
  <c r="AH95" i="6"/>
  <c r="AH102" i="6"/>
  <c r="AH38" i="6"/>
  <c r="AH82" i="6"/>
  <c r="AH18" i="6"/>
  <c r="AH96" i="6"/>
  <c r="AH80" i="6"/>
  <c r="AH64" i="6"/>
  <c r="AH48" i="6"/>
  <c r="AH32" i="6"/>
  <c r="AH16" i="6"/>
  <c r="AH104" i="6"/>
  <c r="AH72" i="6"/>
  <c r="AH56" i="6"/>
  <c r="AH40" i="6"/>
  <c r="AH8" i="6"/>
  <c r="AH71" i="6"/>
  <c r="AH120" i="6"/>
  <c r="AH11" i="6"/>
  <c r="AH91" i="6"/>
  <c r="AH43" i="6"/>
  <c r="AH55" i="6"/>
  <c r="AH119" i="6"/>
  <c r="AH90" i="6"/>
  <c r="AH42" i="6"/>
  <c r="AH10" i="6"/>
  <c r="AH39" i="6"/>
  <c r="AH103" i="6"/>
  <c r="AH70" i="6"/>
  <c r="AH6" i="6"/>
  <c r="AH92" i="6"/>
  <c r="AH76" i="6"/>
  <c r="AH60" i="6"/>
  <c r="AH44" i="6"/>
  <c r="AH28" i="6"/>
  <c r="AH12" i="6"/>
  <c r="AH101" i="6"/>
  <c r="AH53" i="6"/>
  <c r="AH5" i="6"/>
  <c r="AH50" i="6"/>
  <c r="AH113" i="6"/>
  <c r="AH97" i="6"/>
  <c r="AH81" i="6"/>
  <c r="AH65" i="6"/>
  <c r="AH49" i="6"/>
  <c r="AH33" i="6"/>
  <c r="AH17" i="6"/>
  <c r="AH85" i="6"/>
  <c r="AH37" i="6"/>
  <c r="AH110" i="6"/>
  <c r="AH94" i="6"/>
  <c r="AH78" i="6"/>
  <c r="AH62" i="6"/>
  <c r="AH46" i="6"/>
  <c r="AH30" i="6"/>
  <c r="AH14" i="6"/>
  <c r="AH109" i="6"/>
  <c r="AH93" i="6"/>
  <c r="AH77" i="6"/>
  <c r="AH61" i="6"/>
  <c r="AH45" i="6"/>
  <c r="AH29" i="6"/>
  <c r="AH13" i="6"/>
  <c r="AH117" i="6"/>
  <c r="AH69" i="6"/>
  <c r="AH21" i="6"/>
  <c r="AH121" i="6"/>
  <c r="AH105" i="6"/>
  <c r="AH89" i="6"/>
  <c r="AH73" i="6"/>
  <c r="AH57" i="6"/>
  <c r="AH41" i="6"/>
  <c r="AH25" i="6"/>
  <c r="AH9" i="6"/>
  <c r="AH124" i="6"/>
</calcChain>
</file>

<file path=xl/sharedStrings.xml><?xml version="1.0" encoding="utf-8"?>
<sst xmlns="http://schemas.openxmlformats.org/spreadsheetml/2006/main" count="553" uniqueCount="83">
  <si>
    <t xml:space="preserve">JD SPORTS </t>
  </si>
  <si>
    <t>ASOS</t>
  </si>
  <si>
    <t>MARKS &amp; SPENCERS</t>
  </si>
  <si>
    <t>Month</t>
  </si>
  <si>
    <t>Number of emails sent</t>
  </si>
  <si>
    <t>No of delivered mails</t>
  </si>
  <si>
    <t>No of unique clicks</t>
  </si>
  <si>
    <t>Hard Bounce</t>
  </si>
  <si>
    <t>Soft Bounce</t>
  </si>
  <si>
    <t>Hard Bounce rate</t>
  </si>
  <si>
    <t>SoftBounceRate</t>
  </si>
  <si>
    <t>click through rate</t>
  </si>
  <si>
    <t>open rate</t>
  </si>
  <si>
    <t>Unengaged subscribers</t>
  </si>
  <si>
    <t>New Subscribers</t>
  </si>
  <si>
    <t>Unsubscribers</t>
  </si>
  <si>
    <t>Year</t>
  </si>
  <si>
    <t>Users</t>
  </si>
  <si>
    <t>New Users</t>
  </si>
  <si>
    <t>Sessions</t>
  </si>
  <si>
    <t>Bounce Rate</t>
  </si>
  <si>
    <t>Pageviews</t>
  </si>
  <si>
    <t>Avg. Session Duration</t>
  </si>
  <si>
    <t>Conversion Rate (%)</t>
  </si>
  <si>
    <t>Transactions</t>
  </si>
  <si>
    <t>Revenue</t>
  </si>
  <si>
    <t>Quantity Sold</t>
  </si>
  <si>
    <t>Retailer</t>
  </si>
  <si>
    <t>Jan</t>
  </si>
  <si>
    <t>Feb</t>
  </si>
  <si>
    <t>Mar</t>
  </si>
  <si>
    <t>Apr</t>
  </si>
  <si>
    <t>May</t>
  </si>
  <si>
    <t>Jun</t>
  </si>
  <si>
    <t>Jul</t>
  </si>
  <si>
    <t>Aug</t>
  </si>
  <si>
    <t>Sep</t>
  </si>
  <si>
    <t>Oct</t>
  </si>
  <si>
    <t>Nov</t>
  </si>
  <si>
    <t>Dec</t>
  </si>
  <si>
    <t>Likes</t>
  </si>
  <si>
    <t>Clicks</t>
  </si>
  <si>
    <t>Unit Margin</t>
  </si>
  <si>
    <t>Total sales</t>
  </si>
  <si>
    <t>Unit sales</t>
  </si>
  <si>
    <t>Market Share</t>
  </si>
  <si>
    <t>Relative Market Share</t>
  </si>
  <si>
    <t>Revenue Market share</t>
  </si>
  <si>
    <t>Penetration rate</t>
  </si>
  <si>
    <t>Cost per Acquisition</t>
  </si>
  <si>
    <t>Impressions</t>
  </si>
  <si>
    <t>Cost per click</t>
  </si>
  <si>
    <t>Customer acquisition cost</t>
  </si>
  <si>
    <t>Cost per clicks</t>
  </si>
  <si>
    <t>Ad spend</t>
  </si>
  <si>
    <t>Sum of click through rate</t>
  </si>
  <si>
    <t>Row Labels</t>
  </si>
  <si>
    <t>Grand Total</t>
  </si>
  <si>
    <t>Sum of Cost per clicks</t>
  </si>
  <si>
    <t>Sum of Conversion Rate (%)</t>
  </si>
  <si>
    <t>Sum of Pageviews</t>
  </si>
  <si>
    <t>Sum of Revenue Market share</t>
  </si>
  <si>
    <t>Sum of Unit Margin</t>
  </si>
  <si>
    <t>Sum of Cost per Acquisition</t>
  </si>
  <si>
    <t>Sum of Penetration rate</t>
  </si>
  <si>
    <t>Sum of Market Share</t>
  </si>
  <si>
    <t>BR</t>
  </si>
  <si>
    <t>CR</t>
  </si>
  <si>
    <t>Pageview</t>
  </si>
  <si>
    <t>Impression</t>
  </si>
  <si>
    <t>RMS</t>
  </si>
  <si>
    <t>MS</t>
  </si>
  <si>
    <t xml:space="preserve"> Relative Market Share</t>
  </si>
  <si>
    <t>Sum of Clicks</t>
  </si>
  <si>
    <t>Sum of Likes</t>
  </si>
  <si>
    <t xml:space="preserve"> Clicks</t>
  </si>
  <si>
    <t xml:space="preserve"> Likes</t>
  </si>
  <si>
    <t>Sum of open rate</t>
  </si>
  <si>
    <t>Sum of Revenue</t>
  </si>
  <si>
    <t>Amazon Marketing Metrics Dashboard</t>
  </si>
  <si>
    <t>Online Retail</t>
  </si>
  <si>
    <t>Digital media</t>
  </si>
  <si>
    <t>Cloud computing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</si>
</sst>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4" x14ac:knownFonts="1">
    <font>
      <sz val="11"/>
      <color theme="1"/>
      <name val="Century Gothic"/>
      <family val="2"/>
      <scheme val="minor"/>
    </font>
    <font>
      <sz val="11"/>
      <color theme="1"/>
      <name val="Century Gothic"/>
      <family val="2"/>
      <scheme val="minor"/>
    </font>
    <font>
      <sz val="11"/>
      <color theme="1"/>
      <name val="Times New Roman"/>
      <family val="1"/>
    </font>
    <font>
      <sz val="48"/>
      <color theme="1"/>
      <name val="Times New Roman"/>
      <family val="1"/>
    </font>
  </fonts>
  <fills count="3">
    <fill>
      <patternFill patternType="none"/>
    </fill>
    <fill>
      <patternFill patternType="gray125"/>
    </fill>
    <fill>
      <patternFill patternType="solid">
        <fgColor theme="4"/>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27">
    <xf numFmtId="0" fontId="0" fillId="0" borderId="0" xfId="0"/>
    <xf numFmtId="10" fontId="0" fillId="0" borderId="0" xfId="0" applyNumberFormat="1"/>
    <xf numFmtId="9" fontId="0" fillId="0" borderId="0" xfId="0" applyNumberFormat="1"/>
    <xf numFmtId="3" fontId="0" fillId="0" borderId="0" xfId="0" applyNumberFormat="1"/>
    <xf numFmtId="9" fontId="0" fillId="0" borderId="0" xfId="1" applyFont="1"/>
    <xf numFmtId="10" fontId="0" fillId="0" borderId="0" xfId="1" applyNumberFormat="1" applyFont="1"/>
    <xf numFmtId="0" fontId="0" fillId="0" borderId="0" xfId="0" applyNumberFormat="1"/>
    <xf numFmtId="21" fontId="0" fillId="0" borderId="0" xfId="0" applyNumberFormat="1"/>
    <xf numFmtId="2" fontId="0" fillId="0" borderId="0" xfId="1" applyNumberFormat="1" applyFont="1"/>
    <xf numFmtId="2" fontId="0" fillId="0" borderId="0" xfId="0" applyNumberFormat="1"/>
    <xf numFmtId="164" fontId="0" fillId="0" borderId="0" xfId="0" applyNumberFormat="1"/>
    <xf numFmtId="1" fontId="0" fillId="0" borderId="0" xfId="0" applyNumberFormat="1"/>
    <xf numFmtId="165" fontId="0" fillId="0" borderId="0" xfId="0" applyNumberFormat="1"/>
    <xf numFmtId="165" fontId="0" fillId="0" borderId="0" xfId="1"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0" fontId="2" fillId="0" borderId="0" xfId="0" applyFont="1"/>
    <xf numFmtId="0" fontId="3"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cellXfs>
  <cellStyles count="2">
    <cellStyle name="Normal" xfId="0" builtinId="0"/>
    <cellStyle name="Percent" xfId="1" builtinId="5"/>
  </cellStyles>
  <dxfs count="106">
    <dxf>
      <numFmt numFmtId="2" formatCode="0.00"/>
    </dxf>
    <dxf>
      <numFmt numFmtId="2" formatCode="0.00"/>
    </dxf>
    <dxf>
      <numFmt numFmtId="2" formatCode="0.00"/>
    </dxf>
    <dxf>
      <numFmt numFmtId="2" formatCode="0.00"/>
    </dxf>
    <dxf>
      <numFmt numFmtId="2" formatCode="0.00"/>
    </dxf>
    <dxf>
      <numFmt numFmtId="164" formatCode="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164" formatCode="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164" formatCode="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164" formatCode="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164" formatCode="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164" formatCode="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164" formatCode="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4" formatCode="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2" formatCode="0.00"/>
    </dxf>
    <dxf>
      <numFmt numFmtId="3" formatCode="#,##0"/>
    </dxf>
    <dxf>
      <font>
        <b val="0"/>
        <i val="0"/>
        <strike val="0"/>
        <condense val="0"/>
        <extend val="0"/>
        <outline val="0"/>
        <shadow val="0"/>
        <u val="none"/>
        <vertAlign val="baseline"/>
        <sz val="11"/>
        <color theme="1"/>
        <name val="Century Gothic"/>
        <scheme val="minor"/>
      </font>
      <numFmt numFmtId="165" formatCode="0.0000"/>
    </dxf>
    <dxf>
      <numFmt numFmtId="3" formatCode="#,##0"/>
    </dxf>
    <dxf>
      <numFmt numFmtId="26" formatCode="h:mm:ss"/>
    </dxf>
    <dxf>
      <numFmt numFmtId="14" formatCode="0.00%"/>
    </dxf>
    <dxf>
      <numFmt numFmtId="0" formatCode="General"/>
    </dxf>
    <dxf>
      <font>
        <b val="0"/>
        <i val="0"/>
        <strike val="0"/>
        <condense val="0"/>
        <extend val="0"/>
        <outline val="0"/>
        <shadow val="0"/>
        <u val="none"/>
        <vertAlign val="baseline"/>
        <sz val="11"/>
        <color theme="1"/>
        <name val="Century Gothic"/>
        <scheme val="minor"/>
      </font>
      <numFmt numFmtId="14" formatCode="0.00%"/>
    </dxf>
    <dxf>
      <numFmt numFmtId="13" formatCode="0%"/>
    </dxf>
    <dxf>
      <font>
        <b val="0"/>
        <i val="0"/>
        <strike val="0"/>
        <condense val="0"/>
        <extend val="0"/>
        <outline val="0"/>
        <shadow val="0"/>
        <u val="none"/>
        <vertAlign val="baseline"/>
        <sz val="11"/>
        <color theme="1"/>
        <name val="Century Gothic"/>
        <scheme val="minor"/>
      </font>
      <numFmt numFmtId="14" formatCode="0.00%"/>
    </dxf>
    <dxf>
      <numFmt numFmtId="2" formatCode="0.00"/>
    </dxf>
    <dxf>
      <numFmt numFmtId="2" formatCode="0.00"/>
    </dxf>
    <dxf>
      <numFmt numFmtId="164" formatCode="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METRICS AMAZON.xlsx]MS!PivotTable14</c:name>
    <c:fmtId val="19"/>
  </c:pivotSource>
  <c:chart>
    <c:title>
      <c:tx>
        <c:rich>
          <a:bodyPr rot="0" spcFirstLastPara="1" vertOverflow="ellipsis" vert="horz" wrap="square" anchor="ctr" anchorCtr="1"/>
          <a:lstStyle/>
          <a:p>
            <a:pPr>
              <a:defRPr sz="14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a:solidFill>
                  <a:schemeClr val="bg1"/>
                </a:solidFill>
                <a:latin typeface="Times New Roman" panose="02020603050405020304" pitchFamily="18" charset="0"/>
                <a:cs typeface="Times New Roman" panose="02020603050405020304" pitchFamily="18" charset="0"/>
              </a:rPr>
              <a:t>Market</a:t>
            </a:r>
            <a:r>
              <a:rPr lang="en-US" baseline="0">
                <a:solidFill>
                  <a:schemeClr val="bg1"/>
                </a:solidFill>
                <a:latin typeface="Times New Roman" panose="02020603050405020304" pitchFamily="18" charset="0"/>
                <a:cs typeface="Times New Roman" panose="02020603050405020304" pitchFamily="18" charset="0"/>
              </a:rPr>
              <a:t> Share</a:t>
            </a:r>
            <a:endParaRPr lang="en-US">
              <a:solidFill>
                <a:schemeClr val="bg1"/>
              </a:solidFill>
              <a:latin typeface="Times New Roman" panose="02020603050405020304" pitchFamily="18" charset="0"/>
              <a:cs typeface="Times New Roman" panose="02020603050405020304" pitchFamily="18" charset="0"/>
            </a:endParaRPr>
          </a:p>
        </c:rich>
      </c:tx>
      <c:layout>
        <c:manualLayout>
          <c:xMode val="edge"/>
          <c:yMode val="edge"/>
          <c:x val="0.43641822622547877"/>
          <c:y val="2.8571428571428571E-2"/>
        </c:manualLayout>
      </c:layout>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chemeClr val="accent2"/>
          </a:solidFill>
          <a:ln>
            <a:noFill/>
          </a:ln>
          <a:effectLst/>
        </c:spPr>
      </c:pivotFmt>
      <c:pivotFmt>
        <c:idx val="4"/>
        <c:spPr>
          <a:solidFill>
            <a:schemeClr val="accent2"/>
          </a:solidFill>
          <a:ln>
            <a:noFill/>
          </a:ln>
          <a:effectLst/>
        </c:spPr>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2"/>
          </a:solidFill>
          <a:ln>
            <a:noFill/>
          </a:ln>
          <a:effectLst/>
        </c:spPr>
      </c:pivotFmt>
      <c:pivotFmt>
        <c:idx val="7"/>
        <c:spPr>
          <a:solidFill>
            <a:schemeClr val="accent2"/>
          </a:solidFill>
          <a:ln>
            <a:noFill/>
          </a:ln>
          <a:effectLst/>
        </c:spPr>
      </c:pivotFmt>
      <c:pivotFmt>
        <c:idx val="8"/>
        <c:spPr>
          <a:solidFill>
            <a:schemeClr val="accent2"/>
          </a:solidFill>
          <a:ln>
            <a:noFill/>
          </a:ln>
          <a:effectLst/>
        </c:spPr>
      </c:pivotFmt>
    </c:pivotFmts>
    <c:plotArea>
      <c:layout/>
      <c:doughnutChart>
        <c:varyColors val="1"/>
        <c:ser>
          <c:idx val="0"/>
          <c:order val="0"/>
          <c:tx>
            <c:strRef>
              <c:f>MS!$B$1</c:f>
              <c:strCache>
                <c:ptCount val="1"/>
                <c:pt idx="0">
                  <c:v>Total</c:v>
                </c:pt>
              </c:strCache>
            </c:strRef>
          </c:tx>
          <c:dPt>
            <c:idx val="0"/>
            <c:bubble3D val="0"/>
            <c:spPr>
              <a:solidFill>
                <a:schemeClr val="accent2"/>
              </a:solidFill>
              <a:ln>
                <a:noFill/>
              </a:ln>
              <a:effectLst/>
            </c:spPr>
            <c:extLst>
              <c:ext xmlns:c16="http://schemas.microsoft.com/office/drawing/2014/chart" uri="{C3380CC4-5D6E-409C-BE32-E72D297353CC}">
                <c16:uniqueId val="{00000001-CA7E-44CA-B8AC-45953D0E2E8C}"/>
              </c:ext>
            </c:extLst>
          </c:dPt>
          <c:dPt>
            <c:idx val="1"/>
            <c:bubble3D val="0"/>
            <c:explosion val="23"/>
            <c:spPr>
              <a:solidFill>
                <a:schemeClr val="accent4"/>
              </a:solidFill>
              <a:ln>
                <a:noFill/>
              </a:ln>
              <a:effectLst/>
            </c:spPr>
            <c:extLst>
              <c:ext xmlns:c16="http://schemas.microsoft.com/office/drawing/2014/chart" uri="{C3380CC4-5D6E-409C-BE32-E72D297353CC}">
                <c16:uniqueId val="{00000003-CA7E-44CA-B8AC-45953D0E2E8C}"/>
              </c:ext>
            </c:extLst>
          </c:dPt>
          <c:dPt>
            <c:idx val="2"/>
            <c:bubble3D val="0"/>
            <c:spPr>
              <a:solidFill>
                <a:schemeClr val="accent6"/>
              </a:solidFill>
              <a:ln>
                <a:noFill/>
              </a:ln>
              <a:effectLst/>
            </c:spPr>
            <c:extLst>
              <c:ext xmlns:c16="http://schemas.microsoft.com/office/drawing/2014/chart" uri="{C3380CC4-5D6E-409C-BE32-E72D297353CC}">
                <c16:uniqueId val="{00000005-CA7E-44CA-B8AC-45953D0E2E8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MS!$A$2:$A$5</c:f>
              <c:strCache>
                <c:ptCount val="3"/>
                <c:pt idx="0">
                  <c:v>Online Retail</c:v>
                </c:pt>
                <c:pt idx="1">
                  <c:v>Digital media</c:v>
                </c:pt>
                <c:pt idx="2">
                  <c:v>Cloud computing</c:v>
                </c:pt>
              </c:strCache>
            </c:strRef>
          </c:cat>
          <c:val>
            <c:numRef>
              <c:f>MS!$B$2:$B$5</c:f>
              <c:numCache>
                <c:formatCode>General</c:formatCode>
                <c:ptCount val="3"/>
                <c:pt idx="0">
                  <c:v>0.35564949848639044</c:v>
                </c:pt>
                <c:pt idx="1">
                  <c:v>0.1147676948353084</c:v>
                </c:pt>
                <c:pt idx="2">
                  <c:v>0.51406088979314868</c:v>
                </c:pt>
              </c:numCache>
            </c:numRef>
          </c:val>
          <c:extLst>
            <c:ext xmlns:c16="http://schemas.microsoft.com/office/drawing/2014/chart" uri="{C3380CC4-5D6E-409C-BE32-E72D297353CC}">
              <c16:uniqueId val="{00000006-CA7E-44CA-B8AC-45953D0E2E8C}"/>
            </c:ext>
          </c:extLst>
        </c:ser>
        <c:dLbls>
          <c:showLegendKey val="0"/>
          <c:showVal val="0"/>
          <c:showCatName val="0"/>
          <c:showSerName val="0"/>
          <c:showPercent val="1"/>
          <c:showBubbleSize val="0"/>
          <c:showLeaderLines val="1"/>
        </c:dLbls>
        <c:firstSliceAng val="258"/>
        <c:holeSize val="59"/>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METRICS AMAZON.xlsx]Penetration Rate!PivotTable13</c:name>
    <c:fmtId val="16"/>
  </c:pivotSource>
  <c:chart>
    <c:title>
      <c:tx>
        <c:rich>
          <a:bodyPr rot="0" spcFirstLastPara="1" vertOverflow="ellipsis" vert="horz" wrap="square" anchor="ctr" anchorCtr="1"/>
          <a:lstStyle/>
          <a:p>
            <a:pPr>
              <a:defRPr sz="14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a:solidFill>
                  <a:schemeClr val="bg1"/>
                </a:solidFill>
                <a:latin typeface="Times New Roman" panose="02020603050405020304" pitchFamily="18" charset="0"/>
                <a:cs typeface="Times New Roman" panose="02020603050405020304" pitchFamily="18" charset="0"/>
              </a:rPr>
              <a:t>Penetration</a:t>
            </a:r>
            <a:r>
              <a:rPr lang="en-US" baseline="0">
                <a:solidFill>
                  <a:schemeClr val="bg1"/>
                </a:solidFill>
                <a:latin typeface="Times New Roman" panose="02020603050405020304" pitchFamily="18" charset="0"/>
                <a:cs typeface="Times New Roman" panose="02020603050405020304" pitchFamily="18" charset="0"/>
              </a:rPr>
              <a:t> Rate</a:t>
            </a:r>
            <a:endParaRPr lang="en-US">
              <a:solidFill>
                <a:schemeClr val="bg1"/>
              </a:solidFill>
              <a:latin typeface="Times New Roman" panose="02020603050405020304" pitchFamily="18" charset="0"/>
              <a:cs typeface="Times New Roman" panose="02020603050405020304" pitchFamily="18" charset="0"/>
            </a:endParaRPr>
          </a:p>
        </c:rich>
      </c:tx>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layout>
            <c:manualLayout>
              <c:x val="-2.2222222222222324E-2"/>
              <c:y val="-5.092592592592594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4F41FB9-E3B7-48FD-9694-9964D1B26154}"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layout>
            <c:manualLayout>
              <c:x val="-2.2222222222222324E-2"/>
              <c:y val="-5.092592592592594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4F41FB9-E3B7-48FD-9694-9964D1B26154}"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layout>
            <c:manualLayout>
              <c:x val="-2.2222222222222324E-2"/>
              <c:y val="-5.092592592592594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4F41FB9-E3B7-48FD-9694-9964D1B26154}" type="VALUE">
                  <a:rPr lang="en-US" baseline="0"/>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s>
    <c:plotArea>
      <c:layout/>
      <c:lineChart>
        <c:grouping val="standard"/>
        <c:varyColors val="0"/>
        <c:ser>
          <c:idx val="0"/>
          <c:order val="0"/>
          <c:tx>
            <c:strRef>
              <c:f>'Penetration Rate'!$B$1</c:f>
              <c:strCache>
                <c:ptCount val="1"/>
                <c:pt idx="0">
                  <c:v>Total</c:v>
                </c:pt>
              </c:strCache>
            </c:strRef>
          </c:tx>
          <c:spPr>
            <a:ln w="28575" cap="rnd">
              <a:solidFill>
                <a:schemeClr val="accent1"/>
              </a:solidFill>
              <a:round/>
            </a:ln>
            <a:effectLst/>
          </c:spPr>
          <c:marker>
            <c:symbol val="none"/>
          </c:marker>
          <c:dPt>
            <c:idx val="11"/>
            <c:marker>
              <c:symbol val="none"/>
            </c:marker>
            <c:bubble3D val="0"/>
            <c:spPr>
              <a:ln w="28575" cap="rnd">
                <a:solidFill>
                  <a:schemeClr val="accent1"/>
                </a:solidFill>
                <a:round/>
              </a:ln>
              <a:effectLst/>
            </c:spPr>
            <c:extLst>
              <c:ext xmlns:c16="http://schemas.microsoft.com/office/drawing/2014/chart" uri="{C3380CC4-5D6E-409C-BE32-E72D297353CC}">
                <c16:uniqueId val="{00000001-E242-4F4C-92BC-244280ED4266}"/>
              </c:ext>
            </c:extLst>
          </c:dPt>
          <c:dLbls>
            <c:dLbl>
              <c:idx val="11"/>
              <c:layout>
                <c:manualLayout>
                  <c:x val="-2.2222222222222324E-2"/>
                  <c:y val="-5.0925925925925944E-2"/>
                </c:manualLayout>
              </c:layout>
              <c:tx>
                <c:rich>
                  <a:bodyPr/>
                  <a:lstStyle/>
                  <a:p>
                    <a:fld id="{E4F41FB9-E3B7-48FD-9694-9964D1B26154}" type="VALUE">
                      <a:rPr lang="en-US" baseline="0"/>
                      <a:pPr/>
                      <a:t>[VALUE]</a:t>
                    </a:fld>
                    <a:endParaRPr lang="en-US"/>
                  </a:p>
                </c:rich>
              </c:tx>
              <c:dLblPos val="r"/>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242-4F4C-92BC-244280ED426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'Penetration Rate'!$A$2:$A$14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'Penetration Rate'!$B$2:$B$14</c:f>
              <c:numCache>
                <c:formatCode>0.00</c:formatCode>
                <c:ptCount val="12"/>
                <c:pt idx="0">
                  <c:v>9.5820364606491792E-2</c:v>
                </c:pt>
                <c:pt idx="1">
                  <c:v>8.6216096042685625E-2</c:v>
                </c:pt>
                <c:pt idx="2">
                  <c:v>6.5540240106714096E-2</c:v>
                </c:pt>
                <c:pt idx="3">
                  <c:v>9.9377501111605149E-2</c:v>
                </c:pt>
                <c:pt idx="4">
                  <c:v>0.10827034237438862</c:v>
                </c:pt>
                <c:pt idx="5">
                  <c:v>0.11311694086260561</c:v>
                </c:pt>
                <c:pt idx="6">
                  <c:v>5.8248110271231661E-2</c:v>
                </c:pt>
                <c:pt idx="7">
                  <c:v>7.0698088039128498E-2</c:v>
                </c:pt>
                <c:pt idx="8">
                  <c:v>5.0022232103156955E-2</c:v>
                </c:pt>
                <c:pt idx="9">
                  <c:v>5.8025789239662076E-2</c:v>
                </c:pt>
                <c:pt idx="10">
                  <c:v>6.7363272565584706E-2</c:v>
                </c:pt>
                <c:pt idx="11">
                  <c:v>0.12018674966651846</c:v>
                </c:pt>
              </c:numCache>
            </c:numRef>
          </c:val>
          <c:smooth val="0"/>
          <c:extLst>
            <c:ext xmlns:c16="http://schemas.microsoft.com/office/drawing/2014/chart" uri="{C3380CC4-5D6E-409C-BE32-E72D297353CC}">
              <c16:uniqueId val="{00000002-E242-4F4C-92BC-244280ED4266}"/>
            </c:ext>
          </c:extLst>
        </c:ser>
        <c:dLbls>
          <c:showLegendKey val="0"/>
          <c:showVal val="0"/>
          <c:showCatName val="0"/>
          <c:showSerName val="0"/>
          <c:showPercent val="0"/>
          <c:showBubbleSize val="0"/>
        </c:dLbls>
        <c:smooth val="0"/>
        <c:axId val="540123456"/>
        <c:axId val="540116792"/>
      </c:lineChart>
      <c:catAx>
        <c:axId val="54012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40116792"/>
        <c:crosses val="autoZero"/>
        <c:auto val="1"/>
        <c:lblAlgn val="ctr"/>
        <c:lblOffset val="100"/>
        <c:noMultiLvlLbl val="0"/>
      </c:catAx>
      <c:valAx>
        <c:axId val="54011679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401234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METRICS AMAZON.xlsx]Relative MS!PivotTable16</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a:solidFill>
                  <a:schemeClr val="bg1"/>
                </a:solidFill>
                <a:latin typeface="Times New Roman" panose="02020603050405020304" pitchFamily="18" charset="0"/>
                <a:cs typeface="Times New Roman" panose="02020603050405020304" pitchFamily="18" charset="0"/>
              </a:rPr>
              <a:t>Relative</a:t>
            </a:r>
            <a:r>
              <a:rPr lang="en-US" baseline="0">
                <a:solidFill>
                  <a:schemeClr val="bg1"/>
                </a:solidFill>
                <a:latin typeface="Times New Roman" panose="02020603050405020304" pitchFamily="18" charset="0"/>
                <a:cs typeface="Times New Roman" panose="02020603050405020304" pitchFamily="18" charset="0"/>
              </a:rPr>
              <a:t> Market Share</a:t>
            </a:r>
            <a:endParaRPr lang="en-US">
              <a:solidFill>
                <a:schemeClr val="bg1"/>
              </a:solidFill>
              <a:latin typeface="Times New Roman" panose="02020603050405020304" pitchFamily="18" charset="0"/>
              <a:cs typeface="Times New Roman" panose="02020603050405020304" pitchFamily="18" charset="0"/>
            </a:endParaRPr>
          </a:p>
        </c:rich>
      </c:tx>
      <c:overlay val="0"/>
      <c:spPr>
        <a:solidFill>
          <a:schemeClr val="accent2">
            <a:lumMod val="75000"/>
          </a:schemeClr>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'Relative MS'!$B$1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'Relative MS'!$A$2:$A$14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'Relative MS'!$B$2:$B$14</c:f>
              <c:numCache>
                <c:formatCode>0.0</c:formatCode>
                <c:ptCount val="12"/>
                <c:pt idx="0">
                  <c:v>11.448253406093963</c:v>
                </c:pt>
                <c:pt idx="1">
                  <c:v>10.535515401944371</c:v>
                </c:pt>
                <c:pt idx="2">
                  <c:v>7.6864282079871069</c:v>
                </c:pt>
                <c:pt idx="3">
                  <c:v>11.374161935122443</c:v>
                </c:pt>
                <c:pt idx="4">
                  <c:v>12.232970570726211</c:v>
                </c:pt>
                <c:pt idx="5">
                  <c:v>13.303557404329716</c:v>
                </c:pt>
                <c:pt idx="6">
                  <c:v>9.8045747902890756</c:v>
                </c:pt>
                <c:pt idx="7">
                  <c:v>11.315967442532569</c:v>
                </c:pt>
                <c:pt idx="8">
                  <c:v>7.96170225152445</c:v>
                </c:pt>
                <c:pt idx="9">
                  <c:v>7.1966323863496395</c:v>
                </c:pt>
                <c:pt idx="10">
                  <c:v>20.586352348275057</c:v>
                </c:pt>
                <c:pt idx="11">
                  <c:v>30.83966407843695</c:v>
                </c:pt>
              </c:numCache>
            </c:numRef>
          </c:val>
          <c:extLst>
            <c:ext xmlns:c16="http://schemas.microsoft.com/office/drawing/2014/chart" uri="{C3380CC4-5D6E-409C-BE32-E72D297353CC}">
              <c16:uniqueId val="{00000000-2CE4-42D6-97D0-F811443E7538}"/>
            </c:ext>
          </c:extLst>
        </c:ser>
        <c:dLbls>
          <c:showLegendKey val="0"/>
          <c:showVal val="0"/>
          <c:showCatName val="0"/>
          <c:showSerName val="0"/>
          <c:showPercent val="0"/>
          <c:showBubbleSize val="0"/>
        </c:dLbls>
        <c:gapWidth val="75"/>
        <c:overlap val="40"/>
        <c:axId val="540123848"/>
        <c:axId val="540120320"/>
      </c:barChart>
      <c:catAx>
        <c:axId val="540123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40120320"/>
        <c:crosses val="autoZero"/>
        <c:auto val="1"/>
        <c:lblAlgn val="ctr"/>
        <c:lblOffset val="100"/>
        <c:noMultiLvlLbl val="0"/>
      </c:catAx>
      <c:valAx>
        <c:axId val="540120320"/>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401238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METRICS AMAZON.xlsx]Clicks and Likes!PivotTable17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Clicks</a:t>
            </a:r>
            <a:r>
              <a:rPr lang="en-US" baseline="0">
                <a:solidFill>
                  <a:schemeClr val="bg1"/>
                </a:solidFill>
              </a:rPr>
              <a:t> and Likes</a:t>
            </a:r>
            <a:endParaRPr lang="en-US">
              <a:solidFill>
                <a:schemeClr val="bg1"/>
              </a:solidFill>
            </a:endParaRPr>
          </a:p>
        </c:rich>
      </c:tx>
      <c:overlay val="0"/>
      <c:spPr>
        <a:solidFill>
          <a:schemeClr val="accent2">
            <a:lumMod val="7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'Clicks and Likes'!$B$1</c:f>
              <c:strCache>
                <c:ptCount val="1"/>
                <c:pt idx="0">
                  <c:v> Clicks</c:v>
                </c:pt>
              </c:strCache>
            </c:strRef>
          </c:tx>
          <c:spPr>
            <a:solidFill>
              <a:schemeClr val="accent1"/>
            </a:solidFill>
            <a:ln>
              <a:noFill/>
            </a:ln>
            <a:effectLst/>
          </c:spPr>
          <c:invertIfNegative val="0"/>
          <c:cat>
            <c:strRef>
              <c:f>'Clicks and Likes'!$A$2:$A$14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'Clicks and Likes'!$B$2:$B$14</c:f>
              <c:numCache>
                <c:formatCode>General</c:formatCode>
                <c:ptCount val="12"/>
                <c:pt idx="0">
                  <c:v>576176</c:v>
                </c:pt>
                <c:pt idx="1">
                  <c:v>600027</c:v>
                </c:pt>
                <c:pt idx="2">
                  <c:v>554794</c:v>
                </c:pt>
                <c:pt idx="3">
                  <c:v>671524</c:v>
                </c:pt>
                <c:pt idx="4">
                  <c:v>594480</c:v>
                </c:pt>
                <c:pt idx="5">
                  <c:v>639041</c:v>
                </c:pt>
                <c:pt idx="6">
                  <c:v>465756</c:v>
                </c:pt>
                <c:pt idx="7">
                  <c:v>575325</c:v>
                </c:pt>
                <c:pt idx="8">
                  <c:v>481694</c:v>
                </c:pt>
                <c:pt idx="9">
                  <c:v>376520</c:v>
                </c:pt>
                <c:pt idx="10">
                  <c:v>364906</c:v>
                </c:pt>
                <c:pt idx="11">
                  <c:v>807252</c:v>
                </c:pt>
              </c:numCache>
            </c:numRef>
          </c:val>
          <c:extLst>
            <c:ext xmlns:c16="http://schemas.microsoft.com/office/drawing/2014/chart" uri="{C3380CC4-5D6E-409C-BE32-E72D297353CC}">
              <c16:uniqueId val="{00000000-3DF3-416E-A5DA-FF63DB089E95}"/>
            </c:ext>
          </c:extLst>
        </c:ser>
        <c:ser>
          <c:idx val="1"/>
          <c:order val="1"/>
          <c:tx>
            <c:strRef>
              <c:f>'Clicks and Likes'!$C$1</c:f>
              <c:strCache>
                <c:ptCount val="1"/>
                <c:pt idx="0">
                  <c:v> Likes</c:v>
                </c:pt>
              </c:strCache>
            </c:strRef>
          </c:tx>
          <c:spPr>
            <a:solidFill>
              <a:schemeClr val="accent3"/>
            </a:solidFill>
            <a:ln>
              <a:noFill/>
            </a:ln>
            <a:effectLst/>
          </c:spPr>
          <c:invertIfNegative val="0"/>
          <c:cat>
            <c:strRef>
              <c:f>'Clicks and Likes'!$A$2:$A$14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'Clicks and Likes'!$C$2:$C$14</c:f>
              <c:numCache>
                <c:formatCode>General</c:formatCode>
                <c:ptCount val="12"/>
                <c:pt idx="0">
                  <c:v>114468</c:v>
                </c:pt>
                <c:pt idx="1">
                  <c:v>163594</c:v>
                </c:pt>
                <c:pt idx="2">
                  <c:v>135027</c:v>
                </c:pt>
                <c:pt idx="3">
                  <c:v>149360</c:v>
                </c:pt>
                <c:pt idx="4">
                  <c:v>193256</c:v>
                </c:pt>
                <c:pt idx="5">
                  <c:v>205583</c:v>
                </c:pt>
                <c:pt idx="6">
                  <c:v>104594</c:v>
                </c:pt>
                <c:pt idx="7">
                  <c:v>197520</c:v>
                </c:pt>
                <c:pt idx="8">
                  <c:v>111395</c:v>
                </c:pt>
                <c:pt idx="9">
                  <c:v>74674</c:v>
                </c:pt>
                <c:pt idx="10">
                  <c:v>130457</c:v>
                </c:pt>
                <c:pt idx="11">
                  <c:v>279023</c:v>
                </c:pt>
              </c:numCache>
            </c:numRef>
          </c:val>
          <c:extLst>
            <c:ext xmlns:c16="http://schemas.microsoft.com/office/drawing/2014/chart" uri="{C3380CC4-5D6E-409C-BE32-E72D297353CC}">
              <c16:uniqueId val="{00000001-3DF3-416E-A5DA-FF63DB089E95}"/>
            </c:ext>
          </c:extLst>
        </c:ser>
        <c:dLbls>
          <c:showLegendKey val="0"/>
          <c:showVal val="0"/>
          <c:showCatName val="0"/>
          <c:showSerName val="0"/>
          <c:showPercent val="0"/>
          <c:showBubbleSize val="0"/>
        </c:dLbls>
        <c:gapWidth val="75"/>
        <c:overlap val="-25"/>
        <c:axId val="540125416"/>
        <c:axId val="540125808"/>
      </c:barChart>
      <c:catAx>
        <c:axId val="540125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125808"/>
        <c:crosses val="autoZero"/>
        <c:auto val="1"/>
        <c:lblAlgn val="ctr"/>
        <c:lblOffset val="100"/>
        <c:noMultiLvlLbl val="0"/>
      </c:catAx>
      <c:valAx>
        <c:axId val="540125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125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METRICS AMAZON.xlsx]Clicks!PivotTable18</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Clicks</a:t>
            </a:r>
          </a:p>
        </c:rich>
      </c:tx>
      <c:overlay val="0"/>
      <c:spPr>
        <a:solidFill>
          <a:schemeClr val="accent2">
            <a:lumMod val="7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layout>
            <c:manualLayout>
              <c:x val="-8.3333333333334356E-3"/>
              <c:y val="-3.703703703703703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B2FB455-53A7-4B43-AD84-DF9C0522FA3A}"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layout>
            <c:manualLayout>
              <c:x val="-8.3333333333334356E-3"/>
              <c:y val="-3.703703703703703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B2FB455-53A7-4B43-AD84-DF9C0522FA3A}"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layout>
            <c:manualLayout>
              <c:x val="-8.3333333333334356E-3"/>
              <c:y val="-3.703703703703703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B2FB455-53A7-4B43-AD84-DF9C0522FA3A}"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layout>
            <c:manualLayout>
              <c:x val="-8.3333333333334356E-3"/>
              <c:y val="-3.703703703703703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B2FB455-53A7-4B43-AD84-DF9C0522FA3A}"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layout>
            <c:manualLayout>
              <c:x val="-8.3333333333334356E-3"/>
              <c:y val="-3.703703703703703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B2FB455-53A7-4B43-AD84-DF9C0522FA3A}" type="VALUE">
                  <a:rPr lang="en-US" baseline="0"/>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s>
    <c:plotArea>
      <c:layout/>
      <c:lineChart>
        <c:grouping val="standard"/>
        <c:varyColors val="0"/>
        <c:ser>
          <c:idx val="0"/>
          <c:order val="0"/>
          <c:tx>
            <c:strRef>
              <c:f>Clicks!$B$1</c:f>
              <c:strCache>
                <c:ptCount val="1"/>
                <c:pt idx="0">
                  <c:v>Total</c:v>
                </c:pt>
              </c:strCache>
            </c:strRef>
          </c:tx>
          <c:spPr>
            <a:ln w="28575" cap="rnd">
              <a:solidFill>
                <a:schemeClr val="accent1"/>
              </a:solidFill>
              <a:round/>
            </a:ln>
            <a:effectLst/>
          </c:spPr>
          <c:marker>
            <c:symbol val="none"/>
          </c:marker>
          <c:dPt>
            <c:idx val="11"/>
            <c:marker>
              <c:symbol val="none"/>
            </c:marker>
            <c:bubble3D val="0"/>
            <c:spPr>
              <a:ln w="28575" cap="rnd">
                <a:solidFill>
                  <a:schemeClr val="accent1"/>
                </a:solidFill>
                <a:round/>
              </a:ln>
              <a:effectLst/>
            </c:spPr>
            <c:extLst>
              <c:ext xmlns:c16="http://schemas.microsoft.com/office/drawing/2014/chart" uri="{C3380CC4-5D6E-409C-BE32-E72D297353CC}">
                <c16:uniqueId val="{00000001-7CBF-4CE2-8192-EBC273F38282}"/>
              </c:ext>
            </c:extLst>
          </c:dPt>
          <c:dLbls>
            <c:dLbl>
              <c:idx val="11"/>
              <c:layout>
                <c:manualLayout>
                  <c:x val="-8.3333333333334356E-3"/>
                  <c:y val="-3.7037037037037035E-2"/>
                </c:manualLayout>
              </c:layout>
              <c:tx>
                <c:rich>
                  <a:bodyPr/>
                  <a:lstStyle/>
                  <a:p>
                    <a:fld id="{EB2FB455-53A7-4B43-AD84-DF9C0522FA3A}" type="VALUE">
                      <a:rPr lang="en-US" baseline="0"/>
                      <a:pPr/>
                      <a:t>[VALUE]</a:t>
                    </a:fld>
                    <a:endParaRPr lang="en-US"/>
                  </a:p>
                </c:rich>
              </c:tx>
              <c:dLblPos val="r"/>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CBF-4CE2-8192-EBC273F3828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Clicks!$A$2:$A$14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Clicks!$B$2:$B$14</c:f>
              <c:numCache>
                <c:formatCode>General</c:formatCode>
                <c:ptCount val="12"/>
                <c:pt idx="0">
                  <c:v>576176</c:v>
                </c:pt>
                <c:pt idx="1">
                  <c:v>600027</c:v>
                </c:pt>
                <c:pt idx="2">
                  <c:v>554794</c:v>
                </c:pt>
                <c:pt idx="3">
                  <c:v>671524</c:v>
                </c:pt>
                <c:pt idx="4">
                  <c:v>594480</c:v>
                </c:pt>
                <c:pt idx="5">
                  <c:v>639041</c:v>
                </c:pt>
                <c:pt idx="6">
                  <c:v>465756</c:v>
                </c:pt>
                <c:pt idx="7">
                  <c:v>575325</c:v>
                </c:pt>
                <c:pt idx="8">
                  <c:v>481694</c:v>
                </c:pt>
                <c:pt idx="9">
                  <c:v>376520</c:v>
                </c:pt>
                <c:pt idx="10">
                  <c:v>364906</c:v>
                </c:pt>
                <c:pt idx="11">
                  <c:v>807252</c:v>
                </c:pt>
              </c:numCache>
            </c:numRef>
          </c:val>
          <c:smooth val="0"/>
          <c:extLst>
            <c:ext xmlns:c16="http://schemas.microsoft.com/office/drawing/2014/chart" uri="{C3380CC4-5D6E-409C-BE32-E72D297353CC}">
              <c16:uniqueId val="{00000002-7CBF-4CE2-8192-EBC273F38282}"/>
            </c:ext>
          </c:extLst>
        </c:ser>
        <c:dLbls>
          <c:showLegendKey val="0"/>
          <c:showVal val="0"/>
          <c:showCatName val="0"/>
          <c:showSerName val="0"/>
          <c:showPercent val="0"/>
          <c:showBubbleSize val="0"/>
        </c:dLbls>
        <c:smooth val="0"/>
        <c:axId val="540121104"/>
        <c:axId val="540115224"/>
      </c:lineChart>
      <c:catAx>
        <c:axId val="54012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115224"/>
        <c:crosses val="autoZero"/>
        <c:auto val="1"/>
        <c:lblAlgn val="ctr"/>
        <c:lblOffset val="100"/>
        <c:noMultiLvlLbl val="0"/>
      </c:catAx>
      <c:valAx>
        <c:axId val="540115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121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[MARKETING METRICS AMAZON.xlsx]Likes!PivotTable19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solidFill>
                  <a:schemeClr val="bg1"/>
                </a:solidFill>
                <a:latin typeface="Times New Roman" panose="02020603050405020304" pitchFamily="18" charset="0"/>
                <a:cs typeface="Times New Roman" panose="02020603050405020304" pitchFamily="18" charset="0"/>
              </a:rPr>
              <a:t>Likes</a:t>
            </a:r>
          </a:p>
        </c:rich>
      </c:tx>
      <c:overlay val="0"/>
      <c:spPr>
        <a:solidFill>
          <a:schemeClr val="accent2">
            <a:lumMod val="7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dk1">
              <a:tint val="88500"/>
            </a:schemeClr>
          </a:solidFill>
          <a:ln>
            <a:noFill/>
          </a:ln>
          <a:effectLst/>
        </c:spPr>
        <c:marker>
          <c:symbol val="none"/>
        </c:marker>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pivotFmt>
      <c:pivotFmt>
        <c:idx val="3"/>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Likes!$B$1</c:f>
              <c:strCache>
                <c:ptCount val="1"/>
                <c:pt idx="0">
                  <c:v>Total</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Likes!$A$2:$A$14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Likes!$B$2:$B$14</c:f>
              <c:numCache>
                <c:formatCode>General</c:formatCode>
                <c:ptCount val="12"/>
                <c:pt idx="0">
                  <c:v>114468</c:v>
                </c:pt>
                <c:pt idx="1">
                  <c:v>163594</c:v>
                </c:pt>
                <c:pt idx="2">
                  <c:v>135027</c:v>
                </c:pt>
                <c:pt idx="3">
                  <c:v>149360</c:v>
                </c:pt>
                <c:pt idx="4">
                  <c:v>193256</c:v>
                </c:pt>
                <c:pt idx="5">
                  <c:v>205583</c:v>
                </c:pt>
                <c:pt idx="6">
                  <c:v>104594</c:v>
                </c:pt>
                <c:pt idx="7">
                  <c:v>197520</c:v>
                </c:pt>
                <c:pt idx="8">
                  <c:v>111395</c:v>
                </c:pt>
                <c:pt idx="9">
                  <c:v>74674</c:v>
                </c:pt>
                <c:pt idx="10">
                  <c:v>130457</c:v>
                </c:pt>
                <c:pt idx="11">
                  <c:v>279023</c:v>
                </c:pt>
              </c:numCache>
            </c:numRef>
          </c:val>
          <c:extLst>
            <c:ext xmlns:c16="http://schemas.microsoft.com/office/drawing/2014/chart" uri="{C3380CC4-5D6E-409C-BE32-E72D297353CC}">
              <c16:uniqueId val="{00000000-F9E1-4D33-B9CA-486BD35DD57A}"/>
            </c:ext>
          </c:extLst>
        </c:ser>
        <c:dLbls>
          <c:dLblPos val="outEnd"/>
          <c:showLegendKey val="0"/>
          <c:showVal val="1"/>
          <c:showCatName val="0"/>
          <c:showSerName val="0"/>
          <c:showPercent val="0"/>
          <c:showBubbleSize val="0"/>
        </c:dLbls>
        <c:gapWidth val="75"/>
        <c:overlap val="-25"/>
        <c:axId val="540124632"/>
        <c:axId val="540114440"/>
      </c:barChart>
      <c:catAx>
        <c:axId val="540124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40114440"/>
        <c:crosses val="autoZero"/>
        <c:auto val="1"/>
        <c:lblAlgn val="ctr"/>
        <c:lblOffset val="100"/>
        <c:noMultiLvlLbl val="0"/>
      </c:catAx>
      <c:valAx>
        <c:axId val="540114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401246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[MARKETING METRICS AMAZON.xlsx]Sheet22!PivotTable20</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solidFill>
                  <a:schemeClr val="bg1"/>
                </a:solidFill>
                <a:latin typeface="Times New Roman" panose="02020603050405020304" pitchFamily="18" charset="0"/>
                <a:cs typeface="Times New Roman" panose="02020603050405020304" pitchFamily="18" charset="0"/>
              </a:rPr>
              <a:t>Open Rate</a:t>
            </a:r>
          </a:p>
        </c:rich>
      </c:tx>
      <c:overlay val="0"/>
      <c:spPr>
        <a:solidFill>
          <a:schemeClr val="accent2">
            <a:lumMod val="7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Sheet22!$B$1</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Sheet22!$A$2:$A$14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Sheet22!$B$2:$B$14</c:f>
              <c:numCache>
                <c:formatCode>0.00</c:formatCode>
                <c:ptCount val="12"/>
                <c:pt idx="0">
                  <c:v>10.71731142219285</c:v>
                </c:pt>
                <c:pt idx="1">
                  <c:v>9.3967207876030621</c:v>
                </c:pt>
                <c:pt idx="2">
                  <c:v>7.4619035106828706</c:v>
                </c:pt>
                <c:pt idx="3">
                  <c:v>10.563743468622333</c:v>
                </c:pt>
                <c:pt idx="4">
                  <c:v>11.76592072867844</c:v>
                </c:pt>
                <c:pt idx="5">
                  <c:v>12.807547980213291</c:v>
                </c:pt>
                <c:pt idx="6">
                  <c:v>7.8819374614381799</c:v>
                </c:pt>
                <c:pt idx="7">
                  <c:v>10.797354122567507</c:v>
                </c:pt>
                <c:pt idx="8">
                  <c:v>7.9261747948888663</c:v>
                </c:pt>
                <c:pt idx="9">
                  <c:v>6.8648680036018517</c:v>
                </c:pt>
                <c:pt idx="10">
                  <c:v>7.8068071024717618</c:v>
                </c:pt>
                <c:pt idx="11">
                  <c:v>13.840429490554376</c:v>
                </c:pt>
              </c:numCache>
            </c:numRef>
          </c:val>
          <c:extLst>
            <c:ext xmlns:c16="http://schemas.microsoft.com/office/drawing/2014/chart" uri="{C3380CC4-5D6E-409C-BE32-E72D297353CC}">
              <c16:uniqueId val="{00000000-613A-47DE-BC86-D55B4915FB0E}"/>
            </c:ext>
          </c:extLst>
        </c:ser>
        <c:dLbls>
          <c:dLblPos val="outEnd"/>
          <c:showLegendKey val="0"/>
          <c:showVal val="1"/>
          <c:showCatName val="0"/>
          <c:showSerName val="0"/>
          <c:showPercent val="0"/>
          <c:showBubbleSize val="0"/>
        </c:dLbls>
        <c:gapWidth val="75"/>
        <c:axId val="540126200"/>
        <c:axId val="540114048"/>
      </c:barChart>
      <c:catAx>
        <c:axId val="540126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114048"/>
        <c:crosses val="autoZero"/>
        <c:auto val="1"/>
        <c:lblAlgn val="ctr"/>
        <c:lblOffset val="100"/>
        <c:noMultiLvlLbl val="0"/>
      </c:catAx>
      <c:valAx>
        <c:axId val="540114048"/>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1262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METRICS AMAZON.xlsx]Pageviews!PivotTable6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solidFill>
                  <a:schemeClr val="bg1"/>
                </a:solidFill>
                <a:latin typeface="Times New Roman" panose="02020603050405020304" pitchFamily="18" charset="0"/>
                <a:cs typeface="Times New Roman" panose="02020603050405020304" pitchFamily="18" charset="0"/>
              </a:rPr>
              <a:t>Page</a:t>
            </a:r>
            <a:r>
              <a:rPr lang="en-US" baseline="0">
                <a:solidFill>
                  <a:schemeClr val="bg1"/>
                </a:solidFill>
                <a:latin typeface="Times New Roman" panose="02020603050405020304" pitchFamily="18" charset="0"/>
                <a:cs typeface="Times New Roman" panose="02020603050405020304" pitchFamily="18" charset="0"/>
              </a:rPr>
              <a:t> Views</a:t>
            </a:r>
            <a:endParaRPr lang="en-US">
              <a:solidFill>
                <a:schemeClr val="bg1"/>
              </a:solidFill>
              <a:latin typeface="Times New Roman" panose="02020603050405020304" pitchFamily="18" charset="0"/>
              <a:cs typeface="Times New Roman" panose="02020603050405020304" pitchFamily="18" charset="0"/>
            </a:endParaRPr>
          </a:p>
        </c:rich>
      </c:tx>
      <c:overlay val="0"/>
      <c:spPr>
        <a:solidFill>
          <a:schemeClr val="accent2">
            <a:lumMod val="7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Pageviews!$B$1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Pageviews!$A$2:$A$14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Pageviews!$B$2:$B$14</c:f>
              <c:numCache>
                <c:formatCode>General</c:formatCode>
                <c:ptCount val="12"/>
                <c:pt idx="0">
                  <c:v>4142694</c:v>
                </c:pt>
                <c:pt idx="1">
                  <c:v>2494846</c:v>
                </c:pt>
                <c:pt idx="2">
                  <c:v>1270445</c:v>
                </c:pt>
                <c:pt idx="3">
                  <c:v>1093025</c:v>
                </c:pt>
                <c:pt idx="4">
                  <c:v>684809</c:v>
                </c:pt>
                <c:pt idx="5">
                  <c:v>483148</c:v>
                </c:pt>
                <c:pt idx="6">
                  <c:v>211672</c:v>
                </c:pt>
                <c:pt idx="7">
                  <c:v>124370</c:v>
                </c:pt>
                <c:pt idx="8">
                  <c:v>74459</c:v>
                </c:pt>
                <c:pt idx="9">
                  <c:v>111035</c:v>
                </c:pt>
                <c:pt idx="10">
                  <c:v>100263</c:v>
                </c:pt>
                <c:pt idx="11">
                  <c:v>727839</c:v>
                </c:pt>
              </c:numCache>
            </c:numRef>
          </c:val>
          <c:extLst>
            <c:ext xmlns:c16="http://schemas.microsoft.com/office/drawing/2014/chart" uri="{C3380CC4-5D6E-409C-BE32-E72D297353CC}">
              <c16:uniqueId val="{00000000-8A07-4DCE-824F-46F0490650DF}"/>
            </c:ext>
          </c:extLst>
        </c:ser>
        <c:dLbls>
          <c:dLblPos val="outEnd"/>
          <c:showLegendKey val="0"/>
          <c:showVal val="1"/>
          <c:showCatName val="0"/>
          <c:showSerName val="0"/>
          <c:showPercent val="0"/>
          <c:showBubbleSize val="0"/>
        </c:dLbls>
        <c:gapWidth val="150"/>
        <c:axId val="540115616"/>
        <c:axId val="540116400"/>
      </c:barChart>
      <c:catAx>
        <c:axId val="54011561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116400"/>
        <c:crosses val="autoZero"/>
        <c:auto val="1"/>
        <c:lblAlgn val="ctr"/>
        <c:lblOffset val="100"/>
        <c:noMultiLvlLbl val="0"/>
      </c:catAx>
      <c:valAx>
        <c:axId val="54011640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115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METRICS AMAZON.xlsx]Revenue!PivotTable1</c:name>
    <c:fmtId val="2"/>
  </c:pivotSource>
  <c:chart>
    <c:title>
      <c:tx>
        <c:rich>
          <a:bodyPr rot="0" spcFirstLastPara="1" vertOverflow="ellipsis" vert="horz" wrap="square" anchor="ctr" anchorCtr="1"/>
          <a:lstStyle/>
          <a:p>
            <a:pPr>
              <a:defRPr sz="1400" b="0" i="0" u="none" strike="noStrike" kern="1200" cap="all" spc="50" baseline="0">
                <a:solidFill>
                  <a:schemeClr val="bg1"/>
                </a:solidFill>
                <a:latin typeface="Times New Roman" panose="02020603050405020304" pitchFamily="18" charset="0"/>
                <a:ea typeface="+mn-ea"/>
                <a:cs typeface="Times New Roman" panose="02020603050405020304" pitchFamily="18" charset="0"/>
              </a:defRPr>
            </a:pPr>
            <a:r>
              <a:rPr lang="en-US" sz="1400" b="0">
                <a:solidFill>
                  <a:schemeClr val="bg1"/>
                </a:solidFill>
                <a:latin typeface="Times New Roman" panose="02020603050405020304" pitchFamily="18" charset="0"/>
                <a:cs typeface="Times New Roman" panose="02020603050405020304" pitchFamily="18" charset="0"/>
              </a:rPr>
              <a:t>Revenue</a:t>
            </a:r>
          </a:p>
        </c:rich>
      </c:tx>
      <c:overlay val="0"/>
      <c:spPr>
        <a:solidFill>
          <a:schemeClr val="accent2">
            <a:lumMod val="75000"/>
          </a:schemeClr>
        </a:solidFill>
        <a:ln>
          <a:noFill/>
        </a:ln>
        <a:effectLst/>
      </c:spPr>
      <c:txPr>
        <a:bodyPr rot="0" spcFirstLastPara="1" vertOverflow="ellipsis" vert="horz" wrap="square" anchor="ctr" anchorCtr="1"/>
        <a:lstStyle/>
        <a:p>
          <a:pPr>
            <a:defRPr sz="1400" b="0" i="0" u="none" strike="noStrike" kern="1200" cap="all" spc="5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4000"/>
            </a:schemeClr>
          </a:solidFill>
          <a:ln>
            <a:noFill/>
          </a:ln>
          <a:effectLst>
            <a:innerShdw blurRad="114300">
              <a:schemeClr val="accent1">
                <a:lumMod val="75000"/>
              </a:schemeClr>
            </a:innerShdw>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4000"/>
            </a:schemeClr>
          </a:solidFill>
          <a:ln>
            <a:noFill/>
          </a:ln>
          <a:effectLst>
            <a:innerShdw blurRad="114300">
              <a:schemeClr val="accent1">
                <a:lumMod val="75000"/>
              </a:schemeClr>
            </a:inn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4000"/>
            </a:schemeClr>
          </a:solidFill>
          <a:ln>
            <a:noFill/>
          </a:ln>
          <a:effectLst>
            <a:innerShdw blurRad="114300">
              <a:schemeClr val="accent1">
                <a:lumMod val="75000"/>
              </a:schemeClr>
            </a:inn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74000"/>
            </a:schemeClr>
          </a:solidFill>
          <a:ln>
            <a:noFill/>
          </a:ln>
          <a:effectLst>
            <a:innerShdw blurRad="114300">
              <a:schemeClr val="accent1">
                <a:lumMod val="75000"/>
              </a:schemeClr>
            </a:inn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74000"/>
            </a:schemeClr>
          </a:solidFill>
          <a:ln>
            <a:noFill/>
          </a:ln>
          <a:effectLst>
            <a:innerShdw blurRad="114300">
              <a:schemeClr val="accent1">
                <a:lumMod val="75000"/>
              </a:schemeClr>
            </a:inn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74000"/>
            </a:schemeClr>
          </a:solidFill>
          <a:ln>
            <a:noFill/>
          </a:ln>
          <a:effectLst>
            <a:innerShdw blurRad="114300">
              <a:schemeClr val="accent1">
                <a:lumMod val="75000"/>
              </a:schemeClr>
            </a:inn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74000"/>
            </a:schemeClr>
          </a:solidFill>
          <a:ln>
            <a:noFill/>
          </a:ln>
          <a:effectLst>
            <a:innerShdw blurRad="114300">
              <a:schemeClr val="accent1">
                <a:lumMod val="75000"/>
              </a:schemeClr>
            </a:inn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74000"/>
            </a:schemeClr>
          </a:solidFill>
          <a:ln>
            <a:noFill/>
          </a:ln>
          <a:effectLst>
            <a:innerShdw blurRad="114300">
              <a:schemeClr val="accent1">
                <a:lumMod val="75000"/>
              </a:schemeClr>
            </a:inn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74000"/>
            </a:schemeClr>
          </a:solidFill>
          <a:ln>
            <a:noFill/>
          </a:ln>
          <a:effectLst>
            <a:innerShdw blurRad="114300">
              <a:schemeClr val="accent1">
                <a:lumMod val="75000"/>
              </a:schemeClr>
            </a:inn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74000"/>
            </a:schemeClr>
          </a:solidFill>
          <a:ln>
            <a:noFill/>
          </a:ln>
          <a:effectLst>
            <a:innerShdw blurRad="114300">
              <a:schemeClr val="accent1">
                <a:lumMod val="75000"/>
              </a:schemeClr>
            </a:inn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74000"/>
            </a:schemeClr>
          </a:solidFill>
          <a:ln>
            <a:noFill/>
          </a:ln>
          <a:effectLst>
            <a:innerShdw blurRad="114300">
              <a:schemeClr val="accent1">
                <a:lumMod val="75000"/>
              </a:schemeClr>
            </a:inn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74000"/>
            </a:schemeClr>
          </a:solidFill>
          <a:ln>
            <a:noFill/>
          </a:ln>
          <a:effectLst>
            <a:innerShdw blurRad="114300">
              <a:schemeClr val="accent1">
                <a:lumMod val="75000"/>
              </a:schemeClr>
            </a:innerShdw>
          </a:effectLst>
        </c:spPr>
        <c:dLbl>
          <c:idx val="0"/>
          <c:layout>
            <c:manualLayout>
              <c:x val="-2.4886877384706642E-3"/>
              <c:y val="-0.3426924426105922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74000"/>
            </a:schemeClr>
          </a:solidFill>
          <a:ln>
            <a:noFill/>
          </a:ln>
          <a:effectLst>
            <a:innerShdw blurRad="114300">
              <a:schemeClr val="accent1">
                <a:lumMod val="75000"/>
              </a:schemeClr>
            </a:innerShdw>
          </a:effectLst>
        </c:spPr>
        <c:dLbl>
          <c:idx val="0"/>
          <c:layout>
            <c:manualLayout>
              <c:x val="-2.2398189646235977E-2"/>
              <c:y val="-0.342692442610592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Revenue!$B$3</c:f>
              <c:strCache>
                <c:ptCount val="1"/>
                <c:pt idx="0">
                  <c:v>Total</c:v>
                </c:pt>
              </c:strCache>
            </c:strRef>
          </c:tx>
          <c:spPr>
            <a:solidFill>
              <a:schemeClr val="accent1">
                <a:alpha val="74000"/>
              </a:schemeClr>
            </a:solidFill>
            <a:ln>
              <a:noFill/>
            </a:ln>
            <a:effectLst>
              <a:innerShdw blurRad="114300">
                <a:schemeClr val="accent1">
                  <a:lumMod val="75000"/>
                </a:schemeClr>
              </a:innerShdw>
            </a:effectLst>
          </c:spPr>
          <c:dLbls>
            <c:dLbl>
              <c:idx val="0"/>
              <c:delete val="1"/>
              <c:extLst>
                <c:ext xmlns:c15="http://schemas.microsoft.com/office/drawing/2012/chart" uri="{CE6537A1-D6FC-4f65-9D91-7224C49458BB}"/>
                <c:ext xmlns:c16="http://schemas.microsoft.com/office/drawing/2014/chart" uri="{C3380CC4-5D6E-409C-BE32-E72D297353CC}">
                  <c16:uniqueId val="{00000008-5AE9-4BCA-9348-AD77D31791AA}"/>
                </c:ext>
              </c:extLst>
            </c:dLbl>
            <c:dLbl>
              <c:idx val="1"/>
              <c:delete val="1"/>
              <c:extLst>
                <c:ext xmlns:c15="http://schemas.microsoft.com/office/drawing/2012/chart" uri="{CE6537A1-D6FC-4f65-9D91-7224C49458BB}"/>
                <c:ext xmlns:c16="http://schemas.microsoft.com/office/drawing/2014/chart" uri="{C3380CC4-5D6E-409C-BE32-E72D297353CC}">
                  <c16:uniqueId val="{00000007-5AE9-4BCA-9348-AD77D31791AA}"/>
                </c:ext>
              </c:extLst>
            </c:dLbl>
            <c:dLbl>
              <c:idx val="2"/>
              <c:delete val="1"/>
              <c:extLst>
                <c:ext xmlns:c15="http://schemas.microsoft.com/office/drawing/2012/chart" uri="{CE6537A1-D6FC-4f65-9D91-7224C49458BB}"/>
                <c:ext xmlns:c16="http://schemas.microsoft.com/office/drawing/2014/chart" uri="{C3380CC4-5D6E-409C-BE32-E72D297353CC}">
                  <c16:uniqueId val="{00000006-5AE9-4BCA-9348-AD77D31791AA}"/>
                </c:ext>
              </c:extLst>
            </c:dLbl>
            <c:dLbl>
              <c:idx val="3"/>
              <c:delete val="1"/>
              <c:extLst>
                <c:ext xmlns:c15="http://schemas.microsoft.com/office/drawing/2012/chart" uri="{CE6537A1-D6FC-4f65-9D91-7224C49458BB}"/>
                <c:ext xmlns:c16="http://schemas.microsoft.com/office/drawing/2014/chart" uri="{C3380CC4-5D6E-409C-BE32-E72D297353CC}">
                  <c16:uniqueId val="{00000005-5AE9-4BCA-9348-AD77D31791AA}"/>
                </c:ext>
              </c:extLst>
            </c:dLbl>
            <c:dLbl>
              <c:idx val="4"/>
              <c:delete val="1"/>
              <c:extLst>
                <c:ext xmlns:c15="http://schemas.microsoft.com/office/drawing/2012/chart" uri="{CE6537A1-D6FC-4f65-9D91-7224C49458BB}"/>
                <c:ext xmlns:c16="http://schemas.microsoft.com/office/drawing/2014/chart" uri="{C3380CC4-5D6E-409C-BE32-E72D297353CC}">
                  <c16:uniqueId val="{00000004-5AE9-4BCA-9348-AD77D31791AA}"/>
                </c:ext>
              </c:extLst>
            </c:dLbl>
            <c:dLbl>
              <c:idx val="5"/>
              <c:layout>
                <c:manualLayout>
                  <c:x val="-2.4886877384706642E-3"/>
                  <c:y val="-0.3426924426105922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AE9-4BCA-9348-AD77D31791AA}"/>
                </c:ext>
              </c:extLst>
            </c:dLbl>
            <c:dLbl>
              <c:idx val="6"/>
              <c:delete val="1"/>
              <c:extLst>
                <c:ext xmlns:c15="http://schemas.microsoft.com/office/drawing/2012/chart" uri="{CE6537A1-D6FC-4f65-9D91-7224C49458BB}"/>
                <c:ext xmlns:c16="http://schemas.microsoft.com/office/drawing/2014/chart" uri="{C3380CC4-5D6E-409C-BE32-E72D297353CC}">
                  <c16:uniqueId val="{00000003-5AE9-4BCA-9348-AD77D31791AA}"/>
                </c:ext>
              </c:extLst>
            </c:dLbl>
            <c:dLbl>
              <c:idx val="7"/>
              <c:delete val="1"/>
              <c:extLst>
                <c:ext xmlns:c15="http://schemas.microsoft.com/office/drawing/2012/chart" uri="{CE6537A1-D6FC-4f65-9D91-7224C49458BB}"/>
                <c:ext xmlns:c16="http://schemas.microsoft.com/office/drawing/2014/chart" uri="{C3380CC4-5D6E-409C-BE32-E72D297353CC}">
                  <c16:uniqueId val="{00000002-5AE9-4BCA-9348-AD77D31791AA}"/>
                </c:ext>
              </c:extLst>
            </c:dLbl>
            <c:dLbl>
              <c:idx val="8"/>
              <c:delete val="1"/>
              <c:extLst>
                <c:ext xmlns:c15="http://schemas.microsoft.com/office/drawing/2012/chart" uri="{CE6537A1-D6FC-4f65-9D91-7224C49458BB}"/>
                <c:ext xmlns:c16="http://schemas.microsoft.com/office/drawing/2014/chart" uri="{C3380CC4-5D6E-409C-BE32-E72D297353CC}">
                  <c16:uniqueId val="{0000000B-5AE9-4BCA-9348-AD77D31791AA}"/>
                </c:ext>
              </c:extLst>
            </c:dLbl>
            <c:dLbl>
              <c:idx val="9"/>
              <c:delete val="1"/>
              <c:extLst>
                <c:ext xmlns:c15="http://schemas.microsoft.com/office/drawing/2012/chart" uri="{CE6537A1-D6FC-4f65-9D91-7224C49458BB}"/>
                <c:ext xmlns:c16="http://schemas.microsoft.com/office/drawing/2014/chart" uri="{C3380CC4-5D6E-409C-BE32-E72D297353CC}">
                  <c16:uniqueId val="{0000000A-5AE9-4BCA-9348-AD77D31791AA}"/>
                </c:ext>
              </c:extLst>
            </c:dLbl>
            <c:dLbl>
              <c:idx val="10"/>
              <c:delete val="1"/>
              <c:extLst>
                <c:ext xmlns:c15="http://schemas.microsoft.com/office/drawing/2012/chart" uri="{CE6537A1-D6FC-4f65-9D91-7224C49458BB}"/>
                <c:ext xmlns:c16="http://schemas.microsoft.com/office/drawing/2014/chart" uri="{C3380CC4-5D6E-409C-BE32-E72D297353CC}">
                  <c16:uniqueId val="{00000009-5AE9-4BCA-9348-AD77D31791AA}"/>
                </c:ext>
              </c:extLst>
            </c:dLbl>
            <c:dLbl>
              <c:idx val="11"/>
              <c:layout>
                <c:manualLayout>
                  <c:x val="-2.2398189646235977E-2"/>
                  <c:y val="-0.342692442610592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AE9-4BCA-9348-AD77D31791A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Revenue!$B$4:$B$16</c:f>
              <c:numCache>
                <c:formatCode>General</c:formatCode>
                <c:ptCount val="12"/>
                <c:pt idx="0">
                  <c:v>5016262</c:v>
                </c:pt>
                <c:pt idx="1">
                  <c:v>4939787</c:v>
                </c:pt>
                <c:pt idx="2">
                  <c:v>3896537</c:v>
                </c:pt>
                <c:pt idx="3">
                  <c:v>5881677</c:v>
                </c:pt>
                <c:pt idx="4">
                  <c:v>5423641</c:v>
                </c:pt>
                <c:pt idx="5">
                  <c:v>7502299</c:v>
                </c:pt>
                <c:pt idx="6">
                  <c:v>3595212</c:v>
                </c:pt>
                <c:pt idx="7">
                  <c:v>5961215</c:v>
                </c:pt>
                <c:pt idx="8">
                  <c:v>5164249</c:v>
                </c:pt>
                <c:pt idx="9">
                  <c:v>4494012</c:v>
                </c:pt>
                <c:pt idx="10">
                  <c:v>5122825</c:v>
                </c:pt>
                <c:pt idx="11">
                  <c:v>7839829</c:v>
                </c:pt>
              </c:numCache>
            </c:numRef>
          </c:val>
          <c:extLst>
            <c:ext xmlns:c16="http://schemas.microsoft.com/office/drawing/2014/chart" uri="{C3380CC4-5D6E-409C-BE32-E72D297353CC}">
              <c16:uniqueId val="{00000000-5AE9-4BCA-9348-AD77D31791AA}"/>
            </c:ext>
          </c:extLst>
        </c:ser>
        <c:dLbls>
          <c:showLegendKey val="0"/>
          <c:showVal val="1"/>
          <c:showCatName val="0"/>
          <c:showSerName val="0"/>
          <c:showPercent val="0"/>
          <c:showBubbleSize val="0"/>
        </c:dLbls>
        <c:axId val="574571535"/>
        <c:axId val="55161727"/>
      </c:areaChart>
      <c:catAx>
        <c:axId val="574571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55161727"/>
        <c:crosses val="autoZero"/>
        <c:auto val="1"/>
        <c:lblAlgn val="ctr"/>
        <c:lblOffset val="100"/>
        <c:noMultiLvlLbl val="0"/>
      </c:catAx>
      <c:valAx>
        <c:axId val="55161727"/>
        <c:scaling>
          <c:orientation val="minMax"/>
        </c:scaling>
        <c:delete val="0"/>
        <c:axPos val="l"/>
        <c:majorGridlines>
          <c:spPr>
            <a:ln w="9525" cap="flat" cmpd="sng" algn="ctr">
              <a:solidFill>
                <a:schemeClr val="tx1">
                  <a:lumMod val="5000"/>
                  <a:lumOff val="9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5745715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[MARKETING METRICS AMAZON.xlsx]Cost per click!PivotTable2</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Cost per Click</a:t>
            </a:r>
          </a:p>
        </c:rich>
      </c:tx>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'Cost per click'!$B$1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'Cost per click'!$A$2:$A$29</c:f>
              <c:multiLvlStrCache>
                <c:ptCount val="15"/>
                <c:lvl>
                  <c:pt idx="0">
                    <c:v>2019</c:v>
                  </c:pt>
                  <c:pt idx="1">
                    <c:v>2020</c:v>
                  </c:pt>
                  <c:pt idx="2">
                    <c:v>2019</c:v>
                  </c:pt>
                  <c:pt idx="3">
                    <c:v>2019</c:v>
                  </c:pt>
                  <c:pt idx="4">
                    <c:v>2019</c:v>
                  </c:pt>
                  <c:pt idx="5">
                    <c:v>2019</c:v>
                  </c:pt>
                  <c:pt idx="6">
                    <c:v>2019</c:v>
                  </c:pt>
                  <c:pt idx="7">
                    <c:v>2019</c:v>
                  </c:pt>
                  <c:pt idx="8">
                    <c:v>2020</c:v>
                  </c:pt>
                  <c:pt idx="9">
                    <c:v>2019</c:v>
                  </c:pt>
                  <c:pt idx="10">
                    <c:v>2019</c:v>
                  </c:pt>
                  <c:pt idx="11">
                    <c:v>2019</c:v>
                  </c:pt>
                  <c:pt idx="12">
                    <c:v>2020</c:v>
                  </c:pt>
                  <c:pt idx="13">
                    <c:v>2020</c:v>
                  </c:pt>
                  <c:pt idx="14">
                    <c:v>2020</c:v>
                  </c:pt>
                </c:lvl>
                <c:lvl>
                  <c:pt idx="0">
                    <c:v>Jan</c:v>
                  </c:pt>
                  <c:pt idx="2">
                    <c:v>Feb</c:v>
                  </c:pt>
                  <c:pt idx="3">
                    <c:v>Mar</c:v>
                  </c:pt>
                  <c:pt idx="4">
                    <c:v>Apr</c:v>
                  </c:pt>
                  <c:pt idx="5">
                    <c:v>May</c:v>
                  </c:pt>
                  <c:pt idx="6">
                    <c:v>Jun</c:v>
                  </c:pt>
                  <c:pt idx="7">
                    <c:v>Jul</c:v>
                  </c:pt>
                  <c:pt idx="9">
                    <c:v>Aug</c:v>
                  </c:pt>
                  <c:pt idx="10">
                    <c:v>Sep</c:v>
                  </c:pt>
                  <c:pt idx="11">
                    <c:v>Oct</c:v>
                  </c:pt>
                  <c:pt idx="13">
                    <c:v>Nov</c:v>
                  </c:pt>
                  <c:pt idx="14">
                    <c:v>Dec</c:v>
                  </c:pt>
                </c:lvl>
              </c:multiLvlStrCache>
            </c:multiLvlStrRef>
          </c:cat>
          <c:val>
            <c:numRef>
              <c:f>'Cost per click'!$B$2:$B$29</c:f>
              <c:numCache>
                <c:formatCode>0.00</c:formatCode>
                <c:ptCount val="15"/>
                <c:pt idx="0">
                  <c:v>2733.7714255602496</c:v>
                </c:pt>
                <c:pt idx="1">
                  <c:v>233.29052473831203</c:v>
                </c:pt>
                <c:pt idx="2">
                  <c:v>2260.1021357467052</c:v>
                </c:pt>
                <c:pt idx="3">
                  <c:v>1641.10610246241</c:v>
                </c:pt>
                <c:pt idx="4">
                  <c:v>1927.4626509039167</c:v>
                </c:pt>
                <c:pt idx="5">
                  <c:v>1632.0742461954844</c:v>
                </c:pt>
                <c:pt idx="6">
                  <c:v>1462.8896704655708</c:v>
                </c:pt>
                <c:pt idx="7">
                  <c:v>557.76328302913168</c:v>
                </c:pt>
                <c:pt idx="8">
                  <c:v>171.70369155616621</c:v>
                </c:pt>
                <c:pt idx="9">
                  <c:v>962.29199073650739</c:v>
                </c:pt>
                <c:pt idx="10">
                  <c:v>606.70254002844331</c:v>
                </c:pt>
                <c:pt idx="11">
                  <c:v>239.67310604886811</c:v>
                </c:pt>
                <c:pt idx="12">
                  <c:v>763.43641413383079</c:v>
                </c:pt>
                <c:pt idx="13">
                  <c:v>1200.3001570894014</c:v>
                </c:pt>
                <c:pt idx="14">
                  <c:v>1790.5535561737333</c:v>
                </c:pt>
              </c:numCache>
            </c:numRef>
          </c:val>
          <c:extLst>
            <c:ext xmlns:c16="http://schemas.microsoft.com/office/drawing/2014/chart" uri="{C3380CC4-5D6E-409C-BE32-E72D297353CC}">
              <c16:uniqueId val="{00000000-7808-48D9-82C7-3BA0A707A239}"/>
            </c:ext>
          </c:extLst>
        </c:ser>
        <c:dLbls>
          <c:showLegendKey val="0"/>
          <c:showVal val="1"/>
          <c:showCatName val="0"/>
          <c:showSerName val="0"/>
          <c:showPercent val="0"/>
          <c:showBubbleSize val="0"/>
        </c:dLbls>
        <c:gapWidth val="75"/>
        <c:axId val="540117968"/>
        <c:axId val="540126592"/>
      </c:barChart>
      <c:catAx>
        <c:axId val="540117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40126592"/>
        <c:crosses val="autoZero"/>
        <c:auto val="1"/>
        <c:lblAlgn val="ctr"/>
        <c:lblOffset val="100"/>
        <c:noMultiLvlLbl val="0"/>
      </c:catAx>
      <c:valAx>
        <c:axId val="540126592"/>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40117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METRICS AMAZON.xlsx]CTR!PivotTable3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Click Through</a:t>
            </a:r>
            <a:r>
              <a:rPr lang="en-US" baseline="0">
                <a:solidFill>
                  <a:schemeClr val="bg1"/>
                </a:solidFill>
              </a:rPr>
              <a:t> Rate</a:t>
            </a:r>
            <a:endParaRPr lang="en-US">
              <a:solidFill>
                <a:schemeClr val="bg1"/>
              </a:solidFill>
            </a:endParaRPr>
          </a:p>
        </c:rich>
      </c:tx>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CTR!$B$1</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CTR!$A$2:$A$14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CTR!$B$2:$B$14</c:f>
              <c:numCache>
                <c:formatCode>General</c:formatCode>
                <c:ptCount val="12"/>
                <c:pt idx="0">
                  <c:v>3.4200000000000004</c:v>
                </c:pt>
                <c:pt idx="1">
                  <c:v>3.1799999999999997</c:v>
                </c:pt>
                <c:pt idx="2">
                  <c:v>2.6</c:v>
                </c:pt>
                <c:pt idx="3">
                  <c:v>4.58</c:v>
                </c:pt>
                <c:pt idx="4">
                  <c:v>3.42</c:v>
                </c:pt>
                <c:pt idx="5">
                  <c:v>4.42</c:v>
                </c:pt>
                <c:pt idx="6">
                  <c:v>2.54</c:v>
                </c:pt>
                <c:pt idx="7">
                  <c:v>4.9400000000000004</c:v>
                </c:pt>
                <c:pt idx="8">
                  <c:v>3.8000000000000003</c:v>
                </c:pt>
                <c:pt idx="9">
                  <c:v>2.1999999999999997</c:v>
                </c:pt>
                <c:pt idx="10">
                  <c:v>2.63</c:v>
                </c:pt>
                <c:pt idx="11">
                  <c:v>6.98</c:v>
                </c:pt>
              </c:numCache>
            </c:numRef>
          </c:val>
          <c:smooth val="0"/>
          <c:extLst>
            <c:ext xmlns:c16="http://schemas.microsoft.com/office/drawing/2014/chart" uri="{C3380CC4-5D6E-409C-BE32-E72D297353CC}">
              <c16:uniqueId val="{00000000-40E4-41B2-AF81-292B8621C353}"/>
            </c:ext>
          </c:extLst>
        </c:ser>
        <c:dLbls>
          <c:showLegendKey val="0"/>
          <c:showVal val="1"/>
          <c:showCatName val="0"/>
          <c:showSerName val="0"/>
          <c:showPercent val="0"/>
          <c:showBubbleSize val="0"/>
        </c:dLbls>
        <c:smooth val="0"/>
        <c:axId val="540133648"/>
        <c:axId val="540131296"/>
      </c:lineChart>
      <c:catAx>
        <c:axId val="540133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131296"/>
        <c:crosses val="autoZero"/>
        <c:auto val="1"/>
        <c:lblAlgn val="ctr"/>
        <c:lblOffset val="100"/>
        <c:noMultiLvlLbl val="0"/>
      </c:catAx>
      <c:valAx>
        <c:axId val="540131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1336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[MARKETING METRICS AMAZON.xlsx]Cost per click!PivotTable2</c:name>
    <c:fmtId val="23"/>
  </c:pivotSource>
  <c:chart>
    <c:title>
      <c:tx>
        <c:rich>
          <a:bodyPr rot="0" spcFirstLastPara="1" vertOverflow="ellipsis" vert="horz" wrap="square" anchor="ctr" anchorCtr="1"/>
          <a:lstStyle/>
          <a:p>
            <a:pPr>
              <a:defRPr sz="14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a:solidFill>
                  <a:schemeClr val="bg1"/>
                </a:solidFill>
                <a:latin typeface="Times New Roman" panose="02020603050405020304" pitchFamily="18" charset="0"/>
                <a:cs typeface="Times New Roman" panose="02020603050405020304" pitchFamily="18" charset="0"/>
              </a:rPr>
              <a:t>Cost per Click</a:t>
            </a:r>
          </a:p>
        </c:rich>
      </c:tx>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'Cost per click'!$B$1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'Cost per click'!$A$2:$A$29</c:f>
              <c:multiLvlStrCache>
                <c:ptCount val="15"/>
                <c:lvl>
                  <c:pt idx="0">
                    <c:v>2019</c:v>
                  </c:pt>
                  <c:pt idx="1">
                    <c:v>2020</c:v>
                  </c:pt>
                  <c:pt idx="2">
                    <c:v>2019</c:v>
                  </c:pt>
                  <c:pt idx="3">
                    <c:v>2019</c:v>
                  </c:pt>
                  <c:pt idx="4">
                    <c:v>2019</c:v>
                  </c:pt>
                  <c:pt idx="5">
                    <c:v>2019</c:v>
                  </c:pt>
                  <c:pt idx="6">
                    <c:v>2019</c:v>
                  </c:pt>
                  <c:pt idx="7">
                    <c:v>2019</c:v>
                  </c:pt>
                  <c:pt idx="8">
                    <c:v>2020</c:v>
                  </c:pt>
                  <c:pt idx="9">
                    <c:v>2019</c:v>
                  </c:pt>
                  <c:pt idx="10">
                    <c:v>2019</c:v>
                  </c:pt>
                  <c:pt idx="11">
                    <c:v>2019</c:v>
                  </c:pt>
                  <c:pt idx="12">
                    <c:v>2020</c:v>
                  </c:pt>
                  <c:pt idx="13">
                    <c:v>2020</c:v>
                  </c:pt>
                  <c:pt idx="14">
                    <c:v>2020</c:v>
                  </c:pt>
                </c:lvl>
                <c:lvl>
                  <c:pt idx="0">
                    <c:v>Jan</c:v>
                  </c:pt>
                  <c:pt idx="2">
                    <c:v>Feb</c:v>
                  </c:pt>
                  <c:pt idx="3">
                    <c:v>Mar</c:v>
                  </c:pt>
                  <c:pt idx="4">
                    <c:v>Apr</c:v>
                  </c:pt>
                  <c:pt idx="5">
                    <c:v>May</c:v>
                  </c:pt>
                  <c:pt idx="6">
                    <c:v>Jun</c:v>
                  </c:pt>
                  <c:pt idx="7">
                    <c:v>Jul</c:v>
                  </c:pt>
                  <c:pt idx="9">
                    <c:v>Aug</c:v>
                  </c:pt>
                  <c:pt idx="10">
                    <c:v>Sep</c:v>
                  </c:pt>
                  <c:pt idx="11">
                    <c:v>Oct</c:v>
                  </c:pt>
                  <c:pt idx="13">
                    <c:v>Nov</c:v>
                  </c:pt>
                  <c:pt idx="14">
                    <c:v>Dec</c:v>
                  </c:pt>
                </c:lvl>
              </c:multiLvlStrCache>
            </c:multiLvlStrRef>
          </c:cat>
          <c:val>
            <c:numRef>
              <c:f>'Cost per click'!$B$2:$B$29</c:f>
              <c:numCache>
                <c:formatCode>0.00</c:formatCode>
                <c:ptCount val="15"/>
                <c:pt idx="0">
                  <c:v>2733.7714255602496</c:v>
                </c:pt>
                <c:pt idx="1">
                  <c:v>233.29052473831203</c:v>
                </c:pt>
                <c:pt idx="2">
                  <c:v>2260.1021357467052</c:v>
                </c:pt>
                <c:pt idx="3">
                  <c:v>1641.10610246241</c:v>
                </c:pt>
                <c:pt idx="4">
                  <c:v>1927.4626509039167</c:v>
                </c:pt>
                <c:pt idx="5">
                  <c:v>1632.0742461954844</c:v>
                </c:pt>
                <c:pt idx="6">
                  <c:v>1462.8896704655708</c:v>
                </c:pt>
                <c:pt idx="7">
                  <c:v>557.76328302913168</c:v>
                </c:pt>
                <c:pt idx="8">
                  <c:v>171.70369155616621</c:v>
                </c:pt>
                <c:pt idx="9">
                  <c:v>962.29199073650739</c:v>
                </c:pt>
                <c:pt idx="10">
                  <c:v>606.70254002844331</c:v>
                </c:pt>
                <c:pt idx="11">
                  <c:v>239.67310604886811</c:v>
                </c:pt>
                <c:pt idx="12">
                  <c:v>763.43641413383079</c:v>
                </c:pt>
                <c:pt idx="13">
                  <c:v>1200.3001570894014</c:v>
                </c:pt>
                <c:pt idx="14">
                  <c:v>1790.5535561737333</c:v>
                </c:pt>
              </c:numCache>
            </c:numRef>
          </c:val>
          <c:extLst>
            <c:ext xmlns:c16="http://schemas.microsoft.com/office/drawing/2014/chart" uri="{C3380CC4-5D6E-409C-BE32-E72D297353CC}">
              <c16:uniqueId val="{00000000-E51B-415C-ABDE-D4F3B2CCD6DA}"/>
            </c:ext>
          </c:extLst>
        </c:ser>
        <c:dLbls>
          <c:showLegendKey val="0"/>
          <c:showVal val="1"/>
          <c:showCatName val="0"/>
          <c:showSerName val="0"/>
          <c:showPercent val="0"/>
          <c:showBubbleSize val="0"/>
        </c:dLbls>
        <c:gapWidth val="75"/>
        <c:axId val="540107384"/>
        <c:axId val="540110912"/>
      </c:barChart>
      <c:catAx>
        <c:axId val="540107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40110912"/>
        <c:crosses val="autoZero"/>
        <c:auto val="1"/>
        <c:lblAlgn val="ctr"/>
        <c:lblOffset val="100"/>
        <c:noMultiLvlLbl val="0"/>
      </c:catAx>
      <c:valAx>
        <c:axId val="540110912"/>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401073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[MARKETING METRICS AMAZON.xlsx]BR by CR!PivotTable4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Bounce</a:t>
            </a:r>
            <a:r>
              <a:rPr lang="en-US" baseline="0">
                <a:solidFill>
                  <a:schemeClr val="bg1"/>
                </a:solidFill>
              </a:rPr>
              <a:t> Rate by Conversion Rate</a:t>
            </a:r>
            <a:endParaRPr lang="en-US">
              <a:solidFill>
                <a:schemeClr val="bg1"/>
              </a:solidFill>
            </a:endParaRPr>
          </a:p>
        </c:rich>
      </c:tx>
      <c:overlay val="0"/>
      <c:spPr>
        <a:solidFill>
          <a:srgbClr val="7030A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28575" cap="rnd">
            <a:solidFill>
              <a:schemeClr val="accent4"/>
            </a:solidFill>
            <a:round/>
          </a:ln>
          <a:effectLst/>
        </c:spPr>
        <c:marker>
          <c:symbol val="none"/>
        </c:marker>
      </c:pivotFmt>
      <c:pivotFmt>
        <c:idx val="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'BR by CR'!$B$1</c:f>
              <c:strCache>
                <c:ptCount val="1"/>
                <c:pt idx="0">
                  <c:v>BR</c:v>
                </c:pt>
              </c:strCache>
            </c:strRef>
          </c:tx>
          <c:spPr>
            <a:ln w="28575" cap="rnd">
              <a:solidFill>
                <a:schemeClr val="accent4">
                  <a:shade val="76000"/>
                </a:schemeClr>
              </a:solidFill>
              <a:round/>
            </a:ln>
            <a:effectLst/>
          </c:spPr>
          <c:marker>
            <c:symbol val="none"/>
          </c:marker>
          <c:cat>
            <c:strRef>
              <c:f>'BR by CR'!$A$2:$A$14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'BR by CR'!$B$2:$B$14</c:f>
              <c:numCache>
                <c:formatCode>General</c:formatCode>
                <c:ptCount val="12"/>
                <c:pt idx="0">
                  <c:v>7.2720999999999991</c:v>
                </c:pt>
                <c:pt idx="1">
                  <c:v>5.6151</c:v>
                </c:pt>
                <c:pt idx="2">
                  <c:v>4.7950999999999997</c:v>
                </c:pt>
                <c:pt idx="3">
                  <c:v>6.7595000000000001</c:v>
                </c:pt>
                <c:pt idx="4">
                  <c:v>6.8663999999999996</c:v>
                </c:pt>
                <c:pt idx="5">
                  <c:v>7.4027999999999992</c:v>
                </c:pt>
                <c:pt idx="6">
                  <c:v>4.2568999999999999</c:v>
                </c:pt>
                <c:pt idx="7">
                  <c:v>6.9131999999999998</c:v>
                </c:pt>
                <c:pt idx="8">
                  <c:v>4.7363000000000008</c:v>
                </c:pt>
                <c:pt idx="9">
                  <c:v>4.0556000000000001</c:v>
                </c:pt>
                <c:pt idx="10">
                  <c:v>5.3163</c:v>
                </c:pt>
                <c:pt idx="11">
                  <c:v>8.4671000000000003</c:v>
                </c:pt>
              </c:numCache>
            </c:numRef>
          </c:val>
          <c:smooth val="0"/>
          <c:extLst>
            <c:ext xmlns:c16="http://schemas.microsoft.com/office/drawing/2014/chart" uri="{C3380CC4-5D6E-409C-BE32-E72D297353CC}">
              <c16:uniqueId val="{00000000-25D7-4B79-A2CB-B237E8CCC65B}"/>
            </c:ext>
          </c:extLst>
        </c:ser>
        <c:ser>
          <c:idx val="1"/>
          <c:order val="1"/>
          <c:tx>
            <c:strRef>
              <c:f>'BR by CR'!$C$1</c:f>
              <c:strCache>
                <c:ptCount val="1"/>
                <c:pt idx="0">
                  <c:v>CR</c:v>
                </c:pt>
              </c:strCache>
            </c:strRef>
          </c:tx>
          <c:spPr>
            <a:ln w="28575" cap="rnd">
              <a:solidFill>
                <a:schemeClr val="accent4">
                  <a:tint val="77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'BR by CR'!$A$2:$A$14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'BR by CR'!$C$2:$C$14</c:f>
              <c:numCache>
                <c:formatCode>General</c:formatCode>
                <c:ptCount val="12"/>
                <c:pt idx="0">
                  <c:v>4.6100000000000003</c:v>
                </c:pt>
                <c:pt idx="1">
                  <c:v>3.3699999999999997</c:v>
                </c:pt>
                <c:pt idx="2">
                  <c:v>3.1999999999999993</c:v>
                </c:pt>
                <c:pt idx="3">
                  <c:v>4.8000000000000007</c:v>
                </c:pt>
                <c:pt idx="4">
                  <c:v>3.7</c:v>
                </c:pt>
                <c:pt idx="5">
                  <c:v>5.7400000000000011</c:v>
                </c:pt>
                <c:pt idx="6">
                  <c:v>5.0599999999999996</c:v>
                </c:pt>
                <c:pt idx="7">
                  <c:v>0.95000000000000007</c:v>
                </c:pt>
                <c:pt idx="8">
                  <c:v>2.2400000000000002</c:v>
                </c:pt>
                <c:pt idx="9">
                  <c:v>2.9400000000000004</c:v>
                </c:pt>
                <c:pt idx="10">
                  <c:v>1.01</c:v>
                </c:pt>
                <c:pt idx="11">
                  <c:v>1.9</c:v>
                </c:pt>
              </c:numCache>
            </c:numRef>
          </c:val>
          <c:smooth val="0"/>
          <c:extLst>
            <c:ext xmlns:c16="http://schemas.microsoft.com/office/drawing/2014/chart" uri="{C3380CC4-5D6E-409C-BE32-E72D297353CC}">
              <c16:uniqueId val="{00000001-25D7-4B79-A2CB-B237E8CCC65B}"/>
            </c:ext>
          </c:extLst>
        </c:ser>
        <c:dLbls>
          <c:showLegendKey val="0"/>
          <c:showVal val="0"/>
          <c:showCatName val="0"/>
          <c:showSerName val="0"/>
          <c:showPercent val="0"/>
          <c:showBubbleSize val="0"/>
        </c:dLbls>
        <c:smooth val="0"/>
        <c:axId val="540129336"/>
        <c:axId val="540127376"/>
      </c:lineChart>
      <c:catAx>
        <c:axId val="540129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127376"/>
        <c:crosses val="autoZero"/>
        <c:auto val="1"/>
        <c:lblAlgn val="ctr"/>
        <c:lblOffset val="100"/>
        <c:noMultiLvlLbl val="0"/>
      </c:catAx>
      <c:valAx>
        <c:axId val="5401273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129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METRICS AMAZON.xlsx]Conversion Rate!PivotTable5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'Conversion Rate'!$B$1</c:f>
              <c:strCache>
                <c:ptCount val="1"/>
                <c:pt idx="0">
                  <c:v>Total</c:v>
                </c:pt>
              </c:strCache>
            </c:strRef>
          </c:tx>
          <c:spPr>
            <a:ln w="28575" cap="rnd">
              <a:solidFill>
                <a:schemeClr val="accent1"/>
              </a:solidFill>
              <a:round/>
            </a:ln>
            <a:effectLst/>
          </c:spPr>
          <c:marker>
            <c:symbol val="none"/>
          </c:marker>
          <c:cat>
            <c:strRef>
              <c:f>'Conversion Rate'!$A$2:$A$14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'Conversion Rate'!$B$2:$B$14</c:f>
              <c:numCache>
                <c:formatCode>General</c:formatCode>
                <c:ptCount val="12"/>
                <c:pt idx="0">
                  <c:v>4.6100000000000003</c:v>
                </c:pt>
                <c:pt idx="1">
                  <c:v>3.3699999999999997</c:v>
                </c:pt>
                <c:pt idx="2">
                  <c:v>3.1999999999999993</c:v>
                </c:pt>
                <c:pt idx="3">
                  <c:v>4.8000000000000007</c:v>
                </c:pt>
                <c:pt idx="4">
                  <c:v>3.7</c:v>
                </c:pt>
                <c:pt idx="5">
                  <c:v>5.7400000000000011</c:v>
                </c:pt>
                <c:pt idx="6">
                  <c:v>5.0599999999999996</c:v>
                </c:pt>
                <c:pt idx="7">
                  <c:v>0.95000000000000007</c:v>
                </c:pt>
                <c:pt idx="8">
                  <c:v>2.2400000000000002</c:v>
                </c:pt>
                <c:pt idx="9">
                  <c:v>2.9400000000000004</c:v>
                </c:pt>
                <c:pt idx="10">
                  <c:v>1.01</c:v>
                </c:pt>
                <c:pt idx="11">
                  <c:v>1.9</c:v>
                </c:pt>
              </c:numCache>
            </c:numRef>
          </c:val>
          <c:smooth val="0"/>
          <c:extLst>
            <c:ext xmlns:c16="http://schemas.microsoft.com/office/drawing/2014/chart" uri="{C3380CC4-5D6E-409C-BE32-E72D297353CC}">
              <c16:uniqueId val="{00000000-811C-4F84-B416-81316301E8DA}"/>
            </c:ext>
          </c:extLst>
        </c:ser>
        <c:dLbls>
          <c:showLegendKey val="0"/>
          <c:showVal val="0"/>
          <c:showCatName val="0"/>
          <c:showSerName val="0"/>
          <c:showPercent val="0"/>
          <c:showBubbleSize val="0"/>
        </c:dLbls>
        <c:smooth val="0"/>
        <c:axId val="540133256"/>
        <c:axId val="540127768"/>
      </c:lineChart>
      <c:catAx>
        <c:axId val="540133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127768"/>
        <c:crosses val="autoZero"/>
        <c:auto val="1"/>
        <c:lblAlgn val="ctr"/>
        <c:lblOffset val="100"/>
        <c:noMultiLvlLbl val="0"/>
      </c:catAx>
      <c:valAx>
        <c:axId val="540127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133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METRICS AMAZON.xlsx]Pageviews!PivotTable6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Page</a:t>
            </a:r>
            <a:r>
              <a:rPr lang="en-US" baseline="0">
                <a:solidFill>
                  <a:schemeClr val="bg1"/>
                </a:solidFill>
              </a:rPr>
              <a:t> Views</a:t>
            </a:r>
            <a:endParaRPr lang="en-US">
              <a:solidFill>
                <a:schemeClr val="bg1"/>
              </a:solidFill>
            </a:endParaRPr>
          </a:p>
        </c:rich>
      </c:tx>
      <c:overlay val="0"/>
      <c:spPr>
        <a:solidFill>
          <a:schemeClr val="accent2">
            <a:lumMod val="7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s>
    <c:plotArea>
      <c:layout/>
      <c:barChart>
        <c:barDir val="bar"/>
        <c:grouping val="clustered"/>
        <c:varyColors val="0"/>
        <c:ser>
          <c:idx val="0"/>
          <c:order val="0"/>
          <c:tx>
            <c:strRef>
              <c:f>Pageviews!$B$1</c:f>
              <c:strCache>
                <c:ptCount val="1"/>
                <c:pt idx="0">
                  <c:v>Total</c:v>
                </c:pt>
              </c:strCache>
            </c:strRef>
          </c:tx>
          <c:spPr>
            <a:solidFill>
              <a:schemeClr val="accent1"/>
            </a:solidFill>
            <a:ln>
              <a:noFill/>
            </a:ln>
            <a:effectLst/>
          </c:spPr>
          <c:invertIfNegative val="0"/>
          <c:dPt>
            <c:idx val="11"/>
            <c:invertIfNegative val="0"/>
            <c:bubble3D val="0"/>
            <c:spPr>
              <a:solidFill>
                <a:schemeClr val="accent1"/>
              </a:solidFill>
              <a:ln>
                <a:noFill/>
              </a:ln>
              <a:effectLst/>
            </c:spPr>
          </c:dPt>
          <c:cat>
            <c:strRef>
              <c:f>Pageviews!$A$2:$A$14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Pageviews!$B$2:$B$14</c:f>
              <c:numCache>
                <c:formatCode>General</c:formatCode>
                <c:ptCount val="12"/>
                <c:pt idx="0">
                  <c:v>4142694</c:v>
                </c:pt>
                <c:pt idx="1">
                  <c:v>2494846</c:v>
                </c:pt>
                <c:pt idx="2">
                  <c:v>1270445</c:v>
                </c:pt>
                <c:pt idx="3">
                  <c:v>1093025</c:v>
                </c:pt>
                <c:pt idx="4">
                  <c:v>684809</c:v>
                </c:pt>
                <c:pt idx="5">
                  <c:v>483148</c:v>
                </c:pt>
                <c:pt idx="6">
                  <c:v>211672</c:v>
                </c:pt>
                <c:pt idx="7">
                  <c:v>124370</c:v>
                </c:pt>
                <c:pt idx="8">
                  <c:v>74459</c:v>
                </c:pt>
                <c:pt idx="9">
                  <c:v>111035</c:v>
                </c:pt>
                <c:pt idx="10">
                  <c:v>100263</c:v>
                </c:pt>
                <c:pt idx="11">
                  <c:v>727839</c:v>
                </c:pt>
              </c:numCache>
            </c:numRef>
          </c:val>
          <c:extLst>
            <c:ext xmlns:c16="http://schemas.microsoft.com/office/drawing/2014/chart" uri="{C3380CC4-5D6E-409C-BE32-E72D297353CC}">
              <c16:uniqueId val="{00000000-DD7C-4319-B529-CBEB8642C908}"/>
            </c:ext>
          </c:extLst>
        </c:ser>
        <c:dLbls>
          <c:showLegendKey val="0"/>
          <c:showVal val="0"/>
          <c:showCatName val="0"/>
          <c:showSerName val="0"/>
          <c:showPercent val="0"/>
          <c:showBubbleSize val="0"/>
        </c:dLbls>
        <c:gapWidth val="150"/>
        <c:axId val="540129728"/>
        <c:axId val="540130120"/>
      </c:barChart>
      <c:catAx>
        <c:axId val="54012972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130120"/>
        <c:crosses val="autoZero"/>
        <c:auto val="1"/>
        <c:lblAlgn val="ctr"/>
        <c:lblOffset val="100"/>
        <c:noMultiLvlLbl val="0"/>
      </c:catAx>
      <c:valAx>
        <c:axId val="54013012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129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METRICS AMAZON.xlsx]RMS!PivotTable7</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Revenue Market</a:t>
            </a:r>
            <a:r>
              <a:rPr lang="en-US" baseline="0">
                <a:solidFill>
                  <a:schemeClr val="bg1"/>
                </a:solidFill>
              </a:rPr>
              <a:t> Share</a:t>
            </a:r>
          </a:p>
        </c:rich>
      </c:tx>
      <c:overlay val="0"/>
      <c:spPr>
        <a:solidFill>
          <a:schemeClr val="accent2">
            <a:lumMod val="75000"/>
          </a:schemeClr>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RMS!$B$1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RMS!$A$2:$A$14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RMS!$B$2:$B$14</c:f>
              <c:numCache>
                <c:formatCode>0.00</c:formatCode>
                <c:ptCount val="12"/>
                <c:pt idx="0">
                  <c:v>7.7364744040870029E-2</c:v>
                </c:pt>
                <c:pt idx="1">
                  <c:v>7.6185286348962086E-2</c:v>
                </c:pt>
                <c:pt idx="2">
                  <c:v>6.0095463046144625E-2</c:v>
                </c:pt>
                <c:pt idx="3">
                  <c:v>9.0711855887127157E-2</c:v>
                </c:pt>
                <c:pt idx="4">
                  <c:v>8.3647663884894433E-2</c:v>
                </c:pt>
                <c:pt idx="5">
                  <c:v>0.1157063649891244</c:v>
                </c:pt>
                <c:pt idx="6">
                  <c:v>5.5448191532392915E-2</c:v>
                </c:pt>
                <c:pt idx="7">
                  <c:v>9.1938553577862347E-2</c:v>
                </c:pt>
                <c:pt idx="8">
                  <c:v>7.964711612916528E-2</c:v>
                </c:pt>
                <c:pt idx="9">
                  <c:v>6.9310193147127941E-2</c:v>
                </c:pt>
                <c:pt idx="10">
                  <c:v>7.9008242570099002E-2</c:v>
                </c:pt>
                <c:pt idx="11">
                  <c:v>0.12091201853276203</c:v>
                </c:pt>
              </c:numCache>
            </c:numRef>
          </c:val>
          <c:extLst>
            <c:ext xmlns:c16="http://schemas.microsoft.com/office/drawing/2014/chart" uri="{C3380CC4-5D6E-409C-BE32-E72D297353CC}">
              <c16:uniqueId val="{00000000-A4C9-4655-9A39-3C5E256D63F9}"/>
            </c:ext>
          </c:extLst>
        </c:ser>
        <c:dLbls>
          <c:showLegendKey val="0"/>
          <c:showVal val="1"/>
          <c:showCatName val="0"/>
          <c:showSerName val="0"/>
          <c:showPercent val="0"/>
          <c:showBubbleSize val="0"/>
        </c:dLbls>
        <c:gapWidth val="75"/>
        <c:axId val="540132080"/>
        <c:axId val="540126984"/>
      </c:barChart>
      <c:catAx>
        <c:axId val="54013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126984"/>
        <c:crosses val="autoZero"/>
        <c:auto val="1"/>
        <c:lblAlgn val="ctr"/>
        <c:lblOffset val="100"/>
        <c:noMultiLvlLbl val="0"/>
      </c:catAx>
      <c:valAx>
        <c:axId val="54012698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132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METRICS AMAZON.xlsx]Impression!PivotTable8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Impression by Pageview</a:t>
            </a:r>
          </a:p>
        </c:rich>
      </c:tx>
      <c:overlay val="0"/>
      <c:spPr>
        <a:solidFill>
          <a:schemeClr val="accent2">
            <a:lumMod val="7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Impression!$B$1</c:f>
              <c:strCache>
                <c:ptCount val="1"/>
                <c:pt idx="0">
                  <c:v>Pageview</c:v>
                </c:pt>
              </c:strCache>
            </c:strRef>
          </c:tx>
          <c:spPr>
            <a:solidFill>
              <a:schemeClr val="accent1"/>
            </a:solidFill>
            <a:ln>
              <a:noFill/>
            </a:ln>
            <a:effectLst/>
          </c:spPr>
          <c:invertIfNegative val="0"/>
          <c:cat>
            <c:strRef>
              <c:f>Impression!$A$2:$A$14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Impression!$B$2:$B$14</c:f>
              <c:numCache>
                <c:formatCode>0</c:formatCode>
                <c:ptCount val="12"/>
                <c:pt idx="0">
                  <c:v>4142694</c:v>
                </c:pt>
                <c:pt idx="1">
                  <c:v>2494846</c:v>
                </c:pt>
                <c:pt idx="2">
                  <c:v>1270445</c:v>
                </c:pt>
                <c:pt idx="3">
                  <c:v>1093025</c:v>
                </c:pt>
                <c:pt idx="4">
                  <c:v>684809</c:v>
                </c:pt>
                <c:pt idx="5">
                  <c:v>483148</c:v>
                </c:pt>
                <c:pt idx="6">
                  <c:v>211672</c:v>
                </c:pt>
                <c:pt idx="7">
                  <c:v>124370</c:v>
                </c:pt>
                <c:pt idx="8">
                  <c:v>74459</c:v>
                </c:pt>
                <c:pt idx="9">
                  <c:v>111035</c:v>
                </c:pt>
                <c:pt idx="10">
                  <c:v>100263</c:v>
                </c:pt>
                <c:pt idx="11">
                  <c:v>727839</c:v>
                </c:pt>
              </c:numCache>
            </c:numRef>
          </c:val>
          <c:extLst>
            <c:ext xmlns:c16="http://schemas.microsoft.com/office/drawing/2014/chart" uri="{C3380CC4-5D6E-409C-BE32-E72D297353CC}">
              <c16:uniqueId val="{00000000-A68F-4AE4-831F-71146E4CB4F9}"/>
            </c:ext>
          </c:extLst>
        </c:ser>
        <c:ser>
          <c:idx val="1"/>
          <c:order val="1"/>
          <c:tx>
            <c:strRef>
              <c:f>Impression!$C$1</c:f>
              <c:strCache>
                <c:ptCount val="1"/>
                <c:pt idx="0">
                  <c:v>Impression</c:v>
                </c:pt>
              </c:strCache>
            </c:strRef>
          </c:tx>
          <c:spPr>
            <a:solidFill>
              <a:schemeClr val="accent2"/>
            </a:solidFill>
            <a:ln>
              <a:noFill/>
            </a:ln>
            <a:effectLst/>
          </c:spPr>
          <c:invertIfNegative val="0"/>
          <c:cat>
            <c:strRef>
              <c:f>Impression!$A$2:$A$14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Impression!$C$2:$C$14</c:f>
              <c:numCache>
                <c:formatCode>0</c:formatCode>
                <c:ptCount val="12"/>
                <c:pt idx="0">
                  <c:v>5097050.6331000002</c:v>
                </c:pt>
                <c:pt idx="1">
                  <c:v>4248430.2263000002</c:v>
                </c:pt>
                <c:pt idx="2">
                  <c:v>2955286.3188</c:v>
                </c:pt>
                <c:pt idx="3">
                  <c:v>3744627.4945999999</c:v>
                </c:pt>
                <c:pt idx="4">
                  <c:v>5026339.5197999999</c:v>
                </c:pt>
                <c:pt idx="5">
                  <c:v>5100787.5669</c:v>
                </c:pt>
                <c:pt idx="6">
                  <c:v>2737220.7172000003</c:v>
                </c:pt>
                <c:pt idx="7">
                  <c:v>3005623.2907999996</c:v>
                </c:pt>
                <c:pt idx="8">
                  <c:v>2775678.7308</c:v>
                </c:pt>
                <c:pt idx="9">
                  <c:v>3136986.4646999994</c:v>
                </c:pt>
                <c:pt idx="10">
                  <c:v>25244193.6369</c:v>
                </c:pt>
                <c:pt idx="11">
                  <c:v>42260827.862000003</c:v>
                </c:pt>
              </c:numCache>
            </c:numRef>
          </c:val>
          <c:extLst>
            <c:ext xmlns:c16="http://schemas.microsoft.com/office/drawing/2014/chart" uri="{C3380CC4-5D6E-409C-BE32-E72D297353CC}">
              <c16:uniqueId val="{00000001-A68F-4AE4-831F-71146E4CB4F9}"/>
            </c:ext>
          </c:extLst>
        </c:ser>
        <c:dLbls>
          <c:showLegendKey val="0"/>
          <c:showVal val="0"/>
          <c:showCatName val="0"/>
          <c:showSerName val="0"/>
          <c:showPercent val="0"/>
          <c:showBubbleSize val="0"/>
        </c:dLbls>
        <c:gapWidth val="75"/>
        <c:axId val="540128160"/>
        <c:axId val="348804096"/>
      </c:barChart>
      <c:catAx>
        <c:axId val="540128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804096"/>
        <c:crosses val="autoZero"/>
        <c:auto val="1"/>
        <c:lblAlgn val="ctr"/>
        <c:lblOffset val="100"/>
        <c:noMultiLvlLbl val="0"/>
      </c:catAx>
      <c:valAx>
        <c:axId val="34880409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128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[MARKETING METRICS AMAZON.xlsx]Unit marg!PivotTable9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Unit</a:t>
            </a:r>
            <a:r>
              <a:rPr lang="en-US" baseline="0">
                <a:solidFill>
                  <a:schemeClr val="bg1"/>
                </a:solidFill>
              </a:rPr>
              <a:t> Margin</a:t>
            </a:r>
            <a:endParaRPr lang="en-US">
              <a:solidFill>
                <a:schemeClr val="bg1"/>
              </a:solidFill>
            </a:endParaRPr>
          </a:p>
        </c:rich>
      </c:tx>
      <c:overlay val="0"/>
      <c:spPr>
        <a:solidFill>
          <a:schemeClr val="accent2">
            <a:lumMod val="7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'Unit marg'!$B$1</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 marg'!$A$2:$A$14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 marg'!$B$2:$B$14</c:f>
              <c:numCache>
                <c:formatCode>0.00</c:formatCode>
                <c:ptCount val="12"/>
                <c:pt idx="0">
                  <c:v>3.8499999999999996</c:v>
                </c:pt>
                <c:pt idx="1">
                  <c:v>3.4499999999999997</c:v>
                </c:pt>
                <c:pt idx="2">
                  <c:v>2.6999999999999997</c:v>
                </c:pt>
                <c:pt idx="3">
                  <c:v>3.8</c:v>
                </c:pt>
                <c:pt idx="4">
                  <c:v>4.0999999999999996</c:v>
                </c:pt>
                <c:pt idx="5">
                  <c:v>4.3</c:v>
                </c:pt>
                <c:pt idx="6">
                  <c:v>2.7</c:v>
                </c:pt>
                <c:pt idx="7">
                  <c:v>4.3</c:v>
                </c:pt>
                <c:pt idx="8">
                  <c:v>3.1</c:v>
                </c:pt>
                <c:pt idx="9">
                  <c:v>2.65</c:v>
                </c:pt>
                <c:pt idx="10">
                  <c:v>2.6999999999999997</c:v>
                </c:pt>
                <c:pt idx="11">
                  <c:v>4.8499999999999996</c:v>
                </c:pt>
              </c:numCache>
            </c:numRef>
          </c:val>
          <c:extLst>
            <c:ext xmlns:c16="http://schemas.microsoft.com/office/drawing/2014/chart" uri="{C3380CC4-5D6E-409C-BE32-E72D297353CC}">
              <c16:uniqueId val="{00000000-AADE-4541-A6E2-A7054624DDD1}"/>
            </c:ext>
          </c:extLst>
        </c:ser>
        <c:dLbls>
          <c:showLegendKey val="0"/>
          <c:showVal val="1"/>
          <c:showCatName val="0"/>
          <c:showSerName val="0"/>
          <c:showPercent val="0"/>
          <c:showBubbleSize val="0"/>
        </c:dLbls>
        <c:gapWidth val="58"/>
        <c:axId val="348799000"/>
        <c:axId val="348797432"/>
      </c:barChart>
      <c:catAx>
        <c:axId val="348799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797432"/>
        <c:crosses val="autoZero"/>
        <c:auto val="1"/>
        <c:lblAlgn val="ctr"/>
        <c:lblOffset val="100"/>
        <c:noMultiLvlLbl val="0"/>
      </c:catAx>
      <c:valAx>
        <c:axId val="348797432"/>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799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METRICS AMAZON.xlsx]Cost per Acquisition!PivotTable10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Cost Per Acquisition</a:t>
            </a:r>
          </a:p>
        </c:rich>
      </c:tx>
      <c:overlay val="0"/>
      <c:spPr>
        <a:solidFill>
          <a:schemeClr val="accent2">
            <a:lumMod val="7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pivotFmt>
    </c:pivotFmts>
    <c:plotArea>
      <c:layout/>
      <c:barChart>
        <c:barDir val="bar"/>
        <c:grouping val="clustered"/>
        <c:varyColors val="0"/>
        <c:ser>
          <c:idx val="0"/>
          <c:order val="0"/>
          <c:tx>
            <c:strRef>
              <c:f>'Cost per Acquisition'!$B$1</c:f>
              <c:strCache>
                <c:ptCount val="1"/>
                <c:pt idx="0">
                  <c:v>Total</c:v>
                </c:pt>
              </c:strCache>
            </c:strRef>
          </c:tx>
          <c:spPr>
            <a:solidFill>
              <a:schemeClr val="accent1"/>
            </a:solidFill>
            <a:ln>
              <a:noFill/>
            </a:ln>
            <a:effectLst/>
          </c:spPr>
          <c:invertIfNegative val="0"/>
          <c:dPt>
            <c:idx val="14"/>
            <c:invertIfNegative val="0"/>
            <c:bubble3D val="0"/>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'Cost per Acquisition'!$A$2:$A$19</c:f>
              <c:multiLvlStrCache>
                <c:ptCount val="15"/>
                <c:lvl>
                  <c:pt idx="0">
                    <c:v>Jan</c:v>
                  </c:pt>
                  <c:pt idx="1">
                    <c:v>Feb</c:v>
                  </c:pt>
                  <c:pt idx="2">
                    <c:v>Mar</c:v>
                  </c:pt>
                  <c:pt idx="3">
                    <c:v>Apr</c:v>
                  </c:pt>
                  <c:pt idx="4">
                    <c:v>May</c:v>
                  </c:pt>
                  <c:pt idx="5">
                    <c:v>Jun</c:v>
                  </c:pt>
                  <c:pt idx="6">
                    <c:v>Jul</c:v>
                  </c:pt>
                  <c:pt idx="7">
                    <c:v>Aug</c:v>
                  </c:pt>
                  <c:pt idx="8">
                    <c:v>Sep</c:v>
                  </c:pt>
                  <c:pt idx="9">
                    <c:v>Oct</c:v>
                  </c:pt>
                  <c:pt idx="10">
                    <c:v>Jan</c:v>
                  </c:pt>
                  <c:pt idx="11">
                    <c:v>Jul</c:v>
                  </c:pt>
                  <c:pt idx="12">
                    <c:v>Oct</c:v>
                  </c:pt>
                  <c:pt idx="13">
                    <c:v>Nov</c:v>
                  </c:pt>
                  <c:pt idx="14">
                    <c:v>Dec</c:v>
                  </c:pt>
                </c:lvl>
                <c:lvl>
                  <c:pt idx="0">
                    <c:v>2019</c:v>
                  </c:pt>
                  <c:pt idx="10">
                    <c:v>2020</c:v>
                  </c:pt>
                </c:lvl>
              </c:multiLvlStrCache>
            </c:multiLvlStrRef>
          </c:cat>
          <c:val>
            <c:numRef>
              <c:f>'Cost per Acquisition'!$B$2:$B$19</c:f>
              <c:numCache>
                <c:formatCode>0</c:formatCode>
                <c:ptCount val="15"/>
                <c:pt idx="0">
                  <c:v>12404.378110143492</c:v>
                </c:pt>
                <c:pt idx="1">
                  <c:v>13464.041592325117</c:v>
                </c:pt>
                <c:pt idx="2">
                  <c:v>11933.639092296156</c:v>
                </c:pt>
                <c:pt idx="3">
                  <c:v>19251.790008153552</c:v>
                </c:pt>
                <c:pt idx="4">
                  <c:v>23327.935865045627</c:v>
                </c:pt>
                <c:pt idx="5">
                  <c:v>27997.988600672488</c:v>
                </c:pt>
                <c:pt idx="6">
                  <c:v>14650.528630849612</c:v>
                </c:pt>
                <c:pt idx="7">
                  <c:v>27314.287323071017</c:v>
                </c:pt>
                <c:pt idx="8">
                  <c:v>15429.689652303585</c:v>
                </c:pt>
                <c:pt idx="9">
                  <c:v>4436.4169625530485</c:v>
                </c:pt>
                <c:pt idx="10">
                  <c:v>1217.7661157903833</c:v>
                </c:pt>
                <c:pt idx="11">
                  <c:v>4805.7604219163877</c:v>
                </c:pt>
                <c:pt idx="12">
                  <c:v>5302.5494095129216</c:v>
                </c:pt>
                <c:pt idx="13">
                  <c:v>9906.5585481530707</c:v>
                </c:pt>
                <c:pt idx="14">
                  <c:v>19106.385270230654</c:v>
                </c:pt>
              </c:numCache>
            </c:numRef>
          </c:val>
          <c:extLst>
            <c:ext xmlns:c16="http://schemas.microsoft.com/office/drawing/2014/chart" uri="{C3380CC4-5D6E-409C-BE32-E72D297353CC}">
              <c16:uniqueId val="{00000000-4D68-4EBF-84C0-15BE5BA8887B}"/>
            </c:ext>
          </c:extLst>
        </c:ser>
        <c:dLbls>
          <c:showLegendKey val="0"/>
          <c:showVal val="1"/>
          <c:showCatName val="0"/>
          <c:showSerName val="0"/>
          <c:showPercent val="0"/>
          <c:showBubbleSize val="0"/>
        </c:dLbls>
        <c:gapWidth val="75"/>
        <c:axId val="348797824"/>
        <c:axId val="348798216"/>
      </c:barChart>
      <c:catAx>
        <c:axId val="348797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798216"/>
        <c:crosses val="autoZero"/>
        <c:auto val="1"/>
        <c:lblAlgn val="ctr"/>
        <c:lblOffset val="100"/>
        <c:noMultiLvlLbl val="0"/>
      </c:catAx>
      <c:valAx>
        <c:axId val="34879821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7978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METRICS AMAZON.xlsx]RMS and MS!PivotTable12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Revenue Market share by Market Share</a:t>
            </a:r>
          </a:p>
        </c:rich>
      </c:tx>
      <c:layout>
        <c:manualLayout>
          <c:xMode val="edge"/>
          <c:yMode val="edge"/>
          <c:x val="0.17784711286089236"/>
          <c:y val="1.8518518518518517E-2"/>
        </c:manualLayout>
      </c:layout>
      <c:overlay val="0"/>
      <c:spPr>
        <a:solidFill>
          <a:schemeClr val="accent2">
            <a:lumMod val="7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'RMS and MS'!$B$1</c:f>
              <c:strCache>
                <c:ptCount val="1"/>
                <c:pt idx="0">
                  <c:v>MS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'RMS and MS'!$A$2:$A$14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'RMS and MS'!$B$2:$B$14</c:f>
              <c:numCache>
                <c:formatCode>0.00</c:formatCode>
                <c:ptCount val="12"/>
                <c:pt idx="0">
                  <c:v>9.0940201403293064E-2</c:v>
                </c:pt>
                <c:pt idx="1">
                  <c:v>8.0945591700496727E-2</c:v>
                </c:pt>
                <c:pt idx="2">
                  <c:v>6.8470599288662351E-2</c:v>
                </c:pt>
                <c:pt idx="3">
                  <c:v>0.10899498022124773</c:v>
                </c:pt>
                <c:pt idx="4">
                  <c:v>0.11937647804157167</c:v>
                </c:pt>
                <c:pt idx="5">
                  <c:v>0.13493367912304258</c:v>
                </c:pt>
                <c:pt idx="6">
                  <c:v>5.2100933160383466E-2</c:v>
                </c:pt>
                <c:pt idx="7">
                  <c:v>4.7329313044209724E-2</c:v>
                </c:pt>
                <c:pt idx="8">
                  <c:v>3.7399184694334661E-2</c:v>
                </c:pt>
                <c:pt idx="9">
                  <c:v>4.7493697506590341E-2</c:v>
                </c:pt>
                <c:pt idx="10">
                  <c:v>7.7280368430287266E-2</c:v>
                </c:pt>
                <c:pt idx="11">
                  <c:v>0.119213056500728</c:v>
                </c:pt>
              </c:numCache>
            </c:numRef>
          </c:val>
          <c:extLst>
            <c:ext xmlns:c16="http://schemas.microsoft.com/office/drawing/2014/chart" uri="{C3380CC4-5D6E-409C-BE32-E72D297353CC}">
              <c16:uniqueId val="{00000000-CBFA-456C-AB31-79DF7D9B0E42}"/>
            </c:ext>
          </c:extLst>
        </c:ser>
        <c:dLbls>
          <c:showLegendKey val="0"/>
          <c:showVal val="1"/>
          <c:showCatName val="0"/>
          <c:showSerName val="0"/>
          <c:showPercent val="0"/>
          <c:showBubbleSize val="0"/>
        </c:dLbls>
        <c:gapWidth val="75"/>
        <c:overlap val="40"/>
        <c:axId val="348802528"/>
        <c:axId val="348800568"/>
      </c:barChart>
      <c:lineChart>
        <c:grouping val="standard"/>
        <c:varyColors val="0"/>
        <c:ser>
          <c:idx val="1"/>
          <c:order val="1"/>
          <c:tx>
            <c:strRef>
              <c:f>'RMS and MS'!$C$1</c:f>
              <c:strCache>
                <c:ptCount val="1"/>
                <c:pt idx="0">
                  <c:v>RMS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'RMS and MS'!$A$2:$A$14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'RMS and MS'!$C$2:$C$14</c:f>
              <c:numCache>
                <c:formatCode>0.00</c:formatCode>
                <c:ptCount val="12"/>
                <c:pt idx="0">
                  <c:v>7.7364744040870029E-2</c:v>
                </c:pt>
                <c:pt idx="1">
                  <c:v>7.6185286348962086E-2</c:v>
                </c:pt>
                <c:pt idx="2">
                  <c:v>6.0095463046144625E-2</c:v>
                </c:pt>
                <c:pt idx="3">
                  <c:v>9.0711855887127157E-2</c:v>
                </c:pt>
                <c:pt idx="4">
                  <c:v>8.3647663884894433E-2</c:v>
                </c:pt>
                <c:pt idx="5">
                  <c:v>0.1157063649891244</c:v>
                </c:pt>
                <c:pt idx="6">
                  <c:v>5.5448191532392915E-2</c:v>
                </c:pt>
                <c:pt idx="7">
                  <c:v>9.1938553577862347E-2</c:v>
                </c:pt>
                <c:pt idx="8">
                  <c:v>7.964711612916528E-2</c:v>
                </c:pt>
                <c:pt idx="9">
                  <c:v>6.9310193147127941E-2</c:v>
                </c:pt>
                <c:pt idx="10">
                  <c:v>7.9008242570099002E-2</c:v>
                </c:pt>
                <c:pt idx="11">
                  <c:v>0.12091201853276203</c:v>
                </c:pt>
              </c:numCache>
            </c:numRef>
          </c:val>
          <c:smooth val="0"/>
          <c:extLst>
            <c:ext xmlns:c16="http://schemas.microsoft.com/office/drawing/2014/chart" uri="{C3380CC4-5D6E-409C-BE32-E72D297353CC}">
              <c16:uniqueId val="{00000001-CBFA-456C-AB31-79DF7D9B0E42}"/>
            </c:ext>
          </c:extLst>
        </c:ser>
        <c:dLbls>
          <c:showLegendKey val="0"/>
          <c:showVal val="1"/>
          <c:showCatName val="0"/>
          <c:showSerName val="0"/>
          <c:showPercent val="0"/>
          <c:showBubbleSize val="0"/>
        </c:dLbls>
        <c:marker val="1"/>
        <c:smooth val="0"/>
        <c:axId val="348802528"/>
        <c:axId val="348800568"/>
      </c:lineChart>
      <c:valAx>
        <c:axId val="3488005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802528"/>
        <c:crosses val="autoZero"/>
        <c:crossBetween val="between"/>
      </c:valAx>
      <c:catAx>
        <c:axId val="34880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80056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METRICS AMAZON.xlsx]Penetration Rate!PivotTable13</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Penetration</a:t>
            </a:r>
            <a:r>
              <a:rPr lang="en-US" baseline="0">
                <a:solidFill>
                  <a:schemeClr val="bg1"/>
                </a:solidFill>
              </a:rPr>
              <a:t> Rate</a:t>
            </a:r>
            <a:endParaRPr lang="en-US">
              <a:solidFill>
                <a:schemeClr val="bg1"/>
              </a:solidFill>
            </a:endParaRPr>
          </a:p>
        </c:rich>
      </c:tx>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layout>
            <c:manualLayout>
              <c:x val="-2.2222222222222324E-2"/>
              <c:y val="-5.092592592592594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4F41FB9-E3B7-48FD-9694-9964D1B26154}" type="VALUE">
                  <a:rPr lang="en-US" baseline="0"/>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s>
    <c:plotArea>
      <c:layout/>
      <c:lineChart>
        <c:grouping val="standard"/>
        <c:varyColors val="0"/>
        <c:ser>
          <c:idx val="0"/>
          <c:order val="0"/>
          <c:tx>
            <c:strRef>
              <c:f>'Penetration Rate'!$B$1</c:f>
              <c:strCache>
                <c:ptCount val="1"/>
                <c:pt idx="0">
                  <c:v>Total</c:v>
                </c:pt>
              </c:strCache>
            </c:strRef>
          </c:tx>
          <c:spPr>
            <a:ln w="28575" cap="rnd">
              <a:solidFill>
                <a:schemeClr val="accent1"/>
              </a:solidFill>
              <a:round/>
            </a:ln>
            <a:effectLst/>
          </c:spPr>
          <c:marker>
            <c:symbol val="none"/>
          </c:marker>
          <c:dPt>
            <c:idx val="11"/>
            <c:marker>
              <c:symbol val="none"/>
            </c:marker>
            <c:bubble3D val="0"/>
            <c:extLst>
              <c:ext xmlns:c16="http://schemas.microsoft.com/office/drawing/2014/chart" uri="{C3380CC4-5D6E-409C-BE32-E72D297353CC}">
                <c16:uniqueId val="{00000000-CB5F-41C9-B9DB-D5EC7CDA81A1}"/>
              </c:ext>
            </c:extLst>
          </c:dPt>
          <c:dLbls>
            <c:dLbl>
              <c:idx val="11"/>
              <c:layout>
                <c:manualLayout>
                  <c:x val="-2.2222222222222324E-2"/>
                  <c:y val="-5.0925925925925944E-2"/>
                </c:manualLayout>
              </c:layout>
              <c:tx>
                <c:rich>
                  <a:bodyPr/>
                  <a:lstStyle/>
                  <a:p>
                    <a:fld id="{E4F41FB9-E3B7-48FD-9694-9964D1B26154}" type="VALUE">
                      <a:rPr lang="en-US" baseline="0"/>
                      <a:pPr/>
                      <a:t>[VALUE]</a:t>
                    </a:fld>
                    <a:endParaRPr lang="en-US"/>
                  </a:p>
                </c:rich>
              </c:tx>
              <c:dLblPos val="r"/>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CB5F-41C9-B9DB-D5EC7CDA81A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'Penetration Rate'!$A$2:$A$14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'Penetration Rate'!$B$2:$B$14</c:f>
              <c:numCache>
                <c:formatCode>0.00</c:formatCode>
                <c:ptCount val="12"/>
                <c:pt idx="0">
                  <c:v>9.5820364606491792E-2</c:v>
                </c:pt>
                <c:pt idx="1">
                  <c:v>8.6216096042685625E-2</c:v>
                </c:pt>
                <c:pt idx="2">
                  <c:v>6.5540240106714096E-2</c:v>
                </c:pt>
                <c:pt idx="3">
                  <c:v>9.9377501111605149E-2</c:v>
                </c:pt>
                <c:pt idx="4">
                  <c:v>0.10827034237438862</c:v>
                </c:pt>
                <c:pt idx="5">
                  <c:v>0.11311694086260561</c:v>
                </c:pt>
                <c:pt idx="6">
                  <c:v>5.8248110271231661E-2</c:v>
                </c:pt>
                <c:pt idx="7">
                  <c:v>7.0698088039128498E-2</c:v>
                </c:pt>
                <c:pt idx="8">
                  <c:v>5.0022232103156955E-2</c:v>
                </c:pt>
                <c:pt idx="9">
                  <c:v>5.8025789239662076E-2</c:v>
                </c:pt>
                <c:pt idx="10">
                  <c:v>6.7363272565584706E-2</c:v>
                </c:pt>
                <c:pt idx="11">
                  <c:v>0.12018674966651846</c:v>
                </c:pt>
              </c:numCache>
            </c:numRef>
          </c:val>
          <c:smooth val="0"/>
          <c:extLst>
            <c:ext xmlns:c16="http://schemas.microsoft.com/office/drawing/2014/chart" uri="{C3380CC4-5D6E-409C-BE32-E72D297353CC}">
              <c16:uniqueId val="{00000001-CB5F-41C9-B9DB-D5EC7CDA81A1}"/>
            </c:ext>
          </c:extLst>
        </c:ser>
        <c:dLbls>
          <c:showLegendKey val="0"/>
          <c:showVal val="0"/>
          <c:showCatName val="0"/>
          <c:showSerName val="0"/>
          <c:showPercent val="0"/>
          <c:showBubbleSize val="0"/>
        </c:dLbls>
        <c:smooth val="0"/>
        <c:axId val="391143392"/>
        <c:axId val="391143784"/>
      </c:lineChart>
      <c:catAx>
        <c:axId val="391143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143784"/>
        <c:crosses val="autoZero"/>
        <c:auto val="1"/>
        <c:lblAlgn val="ctr"/>
        <c:lblOffset val="100"/>
        <c:noMultiLvlLbl val="0"/>
      </c:catAx>
      <c:valAx>
        <c:axId val="391143784"/>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1433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METRICS AMAZON.xlsx]MS!PivotTable14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2"/>
          </a:solidFill>
          <a:ln>
            <a:noFill/>
          </a:ln>
          <a:effectLst/>
        </c:spPr>
      </c:pivotFmt>
      <c:pivotFmt>
        <c:idx val="3"/>
        <c:spPr>
          <a:solidFill>
            <a:schemeClr val="accent2"/>
          </a:solidFill>
          <a:ln>
            <a:noFill/>
          </a:ln>
          <a:effectLst/>
        </c:spPr>
      </c:pivotFmt>
    </c:pivotFmts>
    <c:plotArea>
      <c:layout/>
      <c:doughnutChart>
        <c:varyColors val="1"/>
        <c:ser>
          <c:idx val="0"/>
          <c:order val="0"/>
          <c:tx>
            <c:strRef>
              <c:f>MS!$B$1</c:f>
              <c:strCache>
                <c:ptCount val="1"/>
                <c:pt idx="0">
                  <c:v>Total</c:v>
                </c:pt>
              </c:strCache>
            </c:strRef>
          </c:tx>
          <c:dPt>
            <c:idx val="0"/>
            <c:bubble3D val="0"/>
            <c:spPr>
              <a:solidFill>
                <a:schemeClr val="accent2"/>
              </a:solidFill>
              <a:ln>
                <a:noFill/>
              </a:ln>
              <a:effectLst/>
            </c:spPr>
            <c:extLst>
              <c:ext xmlns:c16="http://schemas.microsoft.com/office/drawing/2014/chart" uri="{C3380CC4-5D6E-409C-BE32-E72D297353CC}">
                <c16:uniqueId val="{00000001-970B-4CD6-8445-41B8EC36F8D0}"/>
              </c:ext>
            </c:extLst>
          </c:dPt>
          <c:dPt>
            <c:idx val="1"/>
            <c:bubble3D val="0"/>
            <c:explosion val="23"/>
            <c:spPr>
              <a:solidFill>
                <a:schemeClr val="accent4"/>
              </a:solidFill>
              <a:ln>
                <a:noFill/>
              </a:ln>
              <a:effectLst/>
            </c:spPr>
            <c:extLst>
              <c:ext xmlns:c16="http://schemas.microsoft.com/office/drawing/2014/chart" uri="{C3380CC4-5D6E-409C-BE32-E72D297353CC}">
                <c16:uniqueId val="{00000003-970B-4CD6-8445-41B8EC36F8D0}"/>
              </c:ext>
            </c:extLst>
          </c:dPt>
          <c:dPt>
            <c:idx val="2"/>
            <c:bubble3D val="0"/>
            <c:spPr>
              <a:solidFill>
                <a:schemeClr val="accent6"/>
              </a:solidFill>
              <a:ln>
                <a:noFill/>
              </a:ln>
              <a:effectLst/>
            </c:spPr>
            <c:extLst>
              <c:ext xmlns:c16="http://schemas.microsoft.com/office/drawing/2014/chart" uri="{C3380CC4-5D6E-409C-BE32-E72D297353CC}">
                <c16:uniqueId val="{00000005-970B-4CD6-8445-41B8EC36F8D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MS!$A$2:$A$5</c:f>
              <c:strCache>
                <c:ptCount val="3"/>
                <c:pt idx="0">
                  <c:v>Online Retail</c:v>
                </c:pt>
                <c:pt idx="1">
                  <c:v>Digital media</c:v>
                </c:pt>
                <c:pt idx="2">
                  <c:v>Cloud computing</c:v>
                </c:pt>
              </c:strCache>
            </c:strRef>
          </c:cat>
          <c:val>
            <c:numRef>
              <c:f>MS!$B$2:$B$5</c:f>
              <c:numCache>
                <c:formatCode>General</c:formatCode>
                <c:ptCount val="3"/>
                <c:pt idx="0">
                  <c:v>0.35564949848639044</c:v>
                </c:pt>
                <c:pt idx="1">
                  <c:v>0.1147676948353084</c:v>
                </c:pt>
                <c:pt idx="2">
                  <c:v>0.51406088979314868</c:v>
                </c:pt>
              </c:numCache>
            </c:numRef>
          </c:val>
          <c:extLst>
            <c:ext xmlns:c16="http://schemas.microsoft.com/office/drawing/2014/chart" uri="{C3380CC4-5D6E-409C-BE32-E72D297353CC}">
              <c16:uniqueId val="{00000006-970B-4CD6-8445-41B8EC36F8D0}"/>
            </c:ext>
          </c:extLst>
        </c:ser>
        <c:dLbls>
          <c:showLegendKey val="0"/>
          <c:showVal val="0"/>
          <c:showCatName val="0"/>
          <c:showSerName val="0"/>
          <c:showPercent val="1"/>
          <c:showBubbleSize val="0"/>
          <c:showLeaderLines val="1"/>
        </c:dLbls>
        <c:firstSliceAng val="258"/>
        <c:holeSize val="59"/>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[MARKETING METRICS AMAZON.xlsx]BR by CR!PivotTable4</c:name>
    <c:fmtId val="4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solidFill>
                  <a:schemeClr val="bg1"/>
                </a:solidFill>
                <a:latin typeface="Times New Roman" panose="02020603050405020304" pitchFamily="18" charset="0"/>
                <a:cs typeface="Times New Roman" panose="02020603050405020304" pitchFamily="18" charset="0"/>
              </a:rPr>
              <a:t>Bounce</a:t>
            </a:r>
            <a:r>
              <a:rPr lang="en-US" baseline="0">
                <a:solidFill>
                  <a:schemeClr val="bg1"/>
                </a:solidFill>
                <a:latin typeface="Times New Roman" panose="02020603050405020304" pitchFamily="18" charset="0"/>
                <a:cs typeface="Times New Roman" panose="02020603050405020304" pitchFamily="18" charset="0"/>
              </a:rPr>
              <a:t> Rate by Conversion Rate</a:t>
            </a:r>
            <a:endParaRPr lang="en-US">
              <a:solidFill>
                <a:schemeClr val="bg1"/>
              </a:solidFill>
              <a:latin typeface="Times New Roman" panose="02020603050405020304" pitchFamily="18" charset="0"/>
              <a:cs typeface="Times New Roman" panose="02020603050405020304" pitchFamily="18" charset="0"/>
            </a:endParaRPr>
          </a:p>
        </c:rich>
      </c:tx>
      <c:overlay val="0"/>
      <c:spPr>
        <a:solidFill>
          <a:schemeClr val="accent2">
            <a:lumMod val="7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4"/>
          </a:solidFill>
          <a:ln w="28575" cap="rnd">
            <a:solidFill>
              <a:schemeClr val="accent4"/>
            </a:solidFill>
            <a:round/>
          </a:ln>
          <a:effectLst/>
        </c:spPr>
        <c:marker>
          <c:symbol val="none"/>
        </c:marker>
      </c:pivotFmt>
      <c:pivotFmt>
        <c:idx val="1"/>
        <c:spPr>
          <a:solidFill>
            <a:schemeClr val="accent4"/>
          </a:solidFill>
          <a:ln w="28575" cap="rnd">
            <a:solidFill>
              <a:schemeClr val="accent4"/>
            </a:solidFill>
            <a:round/>
          </a:ln>
          <a:effectLst/>
        </c:spPr>
        <c:marker>
          <c:symbol val="none"/>
        </c:marker>
      </c:pivotFmt>
      <c:pivotFmt>
        <c:idx val="2"/>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w="28575" cap="rnd">
            <a:solidFill>
              <a:schemeClr val="accent4"/>
            </a:solidFill>
            <a:round/>
          </a:ln>
          <a:effectLst/>
        </c:spPr>
        <c:marker>
          <c:symbol val="none"/>
        </c:marker>
      </c:pivotFmt>
      <c:pivotFmt>
        <c:idx val="4"/>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4">
                <a:shade val="76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4">
                <a:shade val="76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4">
                <a:shade val="76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shade val="76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shade val="76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4">
                <a:shade val="76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4">
                <a:shade val="76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4">
                <a:shade val="76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4">
                <a:shade val="76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4">
                <a:shade val="76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'BR by CR'!$B$1</c:f>
              <c:strCache>
                <c:ptCount val="1"/>
                <c:pt idx="0">
                  <c:v>BR</c:v>
                </c:pt>
              </c:strCache>
            </c:strRef>
          </c:tx>
          <c:spPr>
            <a:ln w="28575" cap="rnd">
              <a:solidFill>
                <a:schemeClr val="accent4">
                  <a:shade val="76000"/>
                </a:schemeClr>
              </a:solidFill>
              <a:round/>
            </a:ln>
            <a:effectLst/>
          </c:spPr>
          <c:marker>
            <c:symbol val="none"/>
          </c:marker>
          <c:dLbls>
            <c:dLbl>
              <c:idx val="1"/>
              <c:delete val="1"/>
              <c:extLst>
                <c:ext xmlns:c15="http://schemas.microsoft.com/office/drawing/2012/chart" uri="{CE6537A1-D6FC-4f65-9D91-7224C49458BB}"/>
                <c:ext xmlns:c16="http://schemas.microsoft.com/office/drawing/2014/chart" uri="{C3380CC4-5D6E-409C-BE32-E72D297353CC}">
                  <c16:uniqueId val="{00000008-37F2-4205-85CA-DF71B85439C0}"/>
                </c:ext>
              </c:extLst>
            </c:dLbl>
            <c:dLbl>
              <c:idx val="2"/>
              <c:delete val="1"/>
              <c:extLst>
                <c:ext xmlns:c15="http://schemas.microsoft.com/office/drawing/2012/chart" uri="{CE6537A1-D6FC-4f65-9D91-7224C49458BB}"/>
                <c:ext xmlns:c16="http://schemas.microsoft.com/office/drawing/2014/chart" uri="{C3380CC4-5D6E-409C-BE32-E72D297353CC}">
                  <c16:uniqueId val="{00000007-37F2-4205-85CA-DF71B85439C0}"/>
                </c:ext>
              </c:extLst>
            </c:dLbl>
            <c:dLbl>
              <c:idx val="3"/>
              <c:delete val="1"/>
              <c:extLst>
                <c:ext xmlns:c15="http://schemas.microsoft.com/office/drawing/2012/chart" uri="{CE6537A1-D6FC-4f65-9D91-7224C49458BB}"/>
                <c:ext xmlns:c16="http://schemas.microsoft.com/office/drawing/2014/chart" uri="{C3380CC4-5D6E-409C-BE32-E72D297353CC}">
                  <c16:uniqueId val="{00000006-37F2-4205-85CA-DF71B85439C0}"/>
                </c:ext>
              </c:extLst>
            </c:dLbl>
            <c:dLbl>
              <c:idx val="4"/>
              <c:delete val="1"/>
              <c:extLst>
                <c:ext xmlns:c15="http://schemas.microsoft.com/office/drawing/2012/chart" uri="{CE6537A1-D6FC-4f65-9D91-7224C49458BB}"/>
                <c:ext xmlns:c16="http://schemas.microsoft.com/office/drawing/2014/chart" uri="{C3380CC4-5D6E-409C-BE32-E72D297353CC}">
                  <c16:uniqueId val="{00000005-37F2-4205-85CA-DF71B85439C0}"/>
                </c:ext>
              </c:extLst>
            </c:dLbl>
            <c:dLbl>
              <c:idx val="5"/>
              <c:delete val="1"/>
              <c:extLst>
                <c:ext xmlns:c15="http://schemas.microsoft.com/office/drawing/2012/chart" uri="{CE6537A1-D6FC-4f65-9D91-7224C49458BB}"/>
                <c:ext xmlns:c16="http://schemas.microsoft.com/office/drawing/2014/chart" uri="{C3380CC4-5D6E-409C-BE32-E72D297353CC}">
                  <c16:uniqueId val="{00000004-37F2-4205-85CA-DF71B85439C0}"/>
                </c:ext>
              </c:extLst>
            </c:dLbl>
            <c:dLbl>
              <c:idx val="6"/>
              <c:delete val="1"/>
              <c:extLst>
                <c:ext xmlns:c15="http://schemas.microsoft.com/office/drawing/2012/chart" uri="{CE6537A1-D6FC-4f65-9D91-7224C49458BB}"/>
                <c:ext xmlns:c16="http://schemas.microsoft.com/office/drawing/2014/chart" uri="{C3380CC4-5D6E-409C-BE32-E72D297353CC}">
                  <c16:uniqueId val="{0000000C-37F2-4205-85CA-DF71B85439C0}"/>
                </c:ext>
              </c:extLst>
            </c:dLbl>
            <c:dLbl>
              <c:idx val="7"/>
              <c:delete val="1"/>
              <c:extLst>
                <c:ext xmlns:c15="http://schemas.microsoft.com/office/drawing/2012/chart" uri="{CE6537A1-D6FC-4f65-9D91-7224C49458BB}"/>
                <c:ext xmlns:c16="http://schemas.microsoft.com/office/drawing/2014/chart" uri="{C3380CC4-5D6E-409C-BE32-E72D297353CC}">
                  <c16:uniqueId val="{00000003-37F2-4205-85CA-DF71B85439C0}"/>
                </c:ext>
              </c:extLst>
            </c:dLbl>
            <c:dLbl>
              <c:idx val="8"/>
              <c:delete val="1"/>
              <c:extLst>
                <c:ext xmlns:c15="http://schemas.microsoft.com/office/drawing/2012/chart" uri="{CE6537A1-D6FC-4f65-9D91-7224C49458BB}"/>
                <c:ext xmlns:c16="http://schemas.microsoft.com/office/drawing/2014/chart" uri="{C3380CC4-5D6E-409C-BE32-E72D297353CC}">
                  <c16:uniqueId val="{0000000B-37F2-4205-85CA-DF71B85439C0}"/>
                </c:ext>
              </c:extLst>
            </c:dLbl>
            <c:dLbl>
              <c:idx val="9"/>
              <c:delete val="1"/>
              <c:extLst>
                <c:ext xmlns:c15="http://schemas.microsoft.com/office/drawing/2012/chart" uri="{CE6537A1-D6FC-4f65-9D91-7224C49458BB}"/>
                <c:ext xmlns:c16="http://schemas.microsoft.com/office/drawing/2014/chart" uri="{C3380CC4-5D6E-409C-BE32-E72D297353CC}">
                  <c16:uniqueId val="{0000000A-37F2-4205-85CA-DF71B85439C0}"/>
                </c:ext>
              </c:extLst>
            </c:dLbl>
            <c:dLbl>
              <c:idx val="10"/>
              <c:delete val="1"/>
              <c:extLst>
                <c:ext xmlns:c15="http://schemas.microsoft.com/office/drawing/2012/chart" uri="{CE6537A1-D6FC-4f65-9D91-7224C49458BB}"/>
                <c:ext xmlns:c16="http://schemas.microsoft.com/office/drawing/2014/chart" uri="{C3380CC4-5D6E-409C-BE32-E72D297353CC}">
                  <c16:uniqueId val="{00000009-37F2-4205-85CA-DF71B85439C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'BR by CR'!$A$2:$A$14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'BR by CR'!$B$2:$B$14</c:f>
              <c:numCache>
                <c:formatCode>General</c:formatCode>
                <c:ptCount val="12"/>
                <c:pt idx="0">
                  <c:v>7.2720999999999991</c:v>
                </c:pt>
                <c:pt idx="1">
                  <c:v>5.6151</c:v>
                </c:pt>
                <c:pt idx="2">
                  <c:v>4.7950999999999997</c:v>
                </c:pt>
                <c:pt idx="3">
                  <c:v>6.7595000000000001</c:v>
                </c:pt>
                <c:pt idx="4">
                  <c:v>6.8663999999999996</c:v>
                </c:pt>
                <c:pt idx="5">
                  <c:v>7.4027999999999992</c:v>
                </c:pt>
                <c:pt idx="6">
                  <c:v>4.2568999999999999</c:v>
                </c:pt>
                <c:pt idx="7">
                  <c:v>6.9131999999999998</c:v>
                </c:pt>
                <c:pt idx="8">
                  <c:v>4.7363000000000008</c:v>
                </c:pt>
                <c:pt idx="9">
                  <c:v>4.0556000000000001</c:v>
                </c:pt>
                <c:pt idx="10">
                  <c:v>5.3163</c:v>
                </c:pt>
                <c:pt idx="11">
                  <c:v>8.4671000000000003</c:v>
                </c:pt>
              </c:numCache>
            </c:numRef>
          </c:val>
          <c:smooth val="0"/>
          <c:extLst>
            <c:ext xmlns:c16="http://schemas.microsoft.com/office/drawing/2014/chart" uri="{C3380CC4-5D6E-409C-BE32-E72D297353CC}">
              <c16:uniqueId val="{00000000-37F2-4205-85CA-DF71B85439C0}"/>
            </c:ext>
          </c:extLst>
        </c:ser>
        <c:ser>
          <c:idx val="1"/>
          <c:order val="1"/>
          <c:tx>
            <c:strRef>
              <c:f>'BR by CR'!$C$1</c:f>
              <c:strCache>
                <c:ptCount val="1"/>
                <c:pt idx="0">
                  <c:v>CR</c:v>
                </c:pt>
              </c:strCache>
            </c:strRef>
          </c:tx>
          <c:spPr>
            <a:ln w="28575" cap="rnd">
              <a:solidFill>
                <a:schemeClr val="accent4">
                  <a:tint val="77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'BR by CR'!$A$2:$A$14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'BR by CR'!$C$2:$C$14</c:f>
              <c:numCache>
                <c:formatCode>General</c:formatCode>
                <c:ptCount val="12"/>
                <c:pt idx="0">
                  <c:v>4.6100000000000003</c:v>
                </c:pt>
                <c:pt idx="1">
                  <c:v>3.3699999999999997</c:v>
                </c:pt>
                <c:pt idx="2">
                  <c:v>3.1999999999999993</c:v>
                </c:pt>
                <c:pt idx="3">
                  <c:v>4.8000000000000007</c:v>
                </c:pt>
                <c:pt idx="4">
                  <c:v>3.7</c:v>
                </c:pt>
                <c:pt idx="5">
                  <c:v>5.7400000000000011</c:v>
                </c:pt>
                <c:pt idx="6">
                  <c:v>5.0599999999999996</c:v>
                </c:pt>
                <c:pt idx="7">
                  <c:v>0.95000000000000007</c:v>
                </c:pt>
                <c:pt idx="8">
                  <c:v>2.2400000000000002</c:v>
                </c:pt>
                <c:pt idx="9">
                  <c:v>2.9400000000000004</c:v>
                </c:pt>
                <c:pt idx="10">
                  <c:v>1.01</c:v>
                </c:pt>
                <c:pt idx="11">
                  <c:v>1.9</c:v>
                </c:pt>
              </c:numCache>
            </c:numRef>
          </c:val>
          <c:smooth val="0"/>
          <c:extLst>
            <c:ext xmlns:c16="http://schemas.microsoft.com/office/drawing/2014/chart" uri="{C3380CC4-5D6E-409C-BE32-E72D297353CC}">
              <c16:uniqueId val="{00000001-37F2-4205-85CA-DF71B85439C0}"/>
            </c:ext>
          </c:extLst>
        </c:ser>
        <c:dLbls>
          <c:showLegendKey val="0"/>
          <c:showVal val="0"/>
          <c:showCatName val="0"/>
          <c:showSerName val="0"/>
          <c:showPercent val="0"/>
          <c:showBubbleSize val="0"/>
        </c:dLbls>
        <c:smooth val="0"/>
        <c:axId val="540109736"/>
        <c:axId val="540110128"/>
      </c:lineChart>
      <c:catAx>
        <c:axId val="540109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40110128"/>
        <c:crosses val="autoZero"/>
        <c:auto val="1"/>
        <c:lblAlgn val="ctr"/>
        <c:lblOffset val="100"/>
        <c:noMultiLvlLbl val="0"/>
      </c:catAx>
      <c:valAx>
        <c:axId val="5401101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40109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METRICS AMAZON.xlsx]Relative MS!PivotTable16</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bg1"/>
                </a:solidFill>
              </a:rPr>
              <a:t>Relative</a:t>
            </a:r>
            <a:r>
              <a:rPr lang="en-US" baseline="0">
                <a:solidFill>
                  <a:schemeClr val="bg1"/>
                </a:solidFill>
              </a:rPr>
              <a:t> Market Share</a:t>
            </a:r>
            <a:endParaRPr lang="en-US">
              <a:solidFill>
                <a:schemeClr val="bg1"/>
              </a:solidFill>
            </a:endParaRPr>
          </a:p>
        </c:rich>
      </c:tx>
      <c:overlay val="0"/>
      <c:spPr>
        <a:solidFill>
          <a:schemeClr val="accent2">
            <a:lumMod val="75000"/>
          </a:schemeClr>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'Relative MS'!$B$1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'Relative MS'!$A$2:$A$14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'Relative MS'!$B$2:$B$14</c:f>
              <c:numCache>
                <c:formatCode>0.0</c:formatCode>
                <c:ptCount val="12"/>
                <c:pt idx="0">
                  <c:v>11.448253406093963</c:v>
                </c:pt>
                <c:pt idx="1">
                  <c:v>10.535515401944371</c:v>
                </c:pt>
                <c:pt idx="2">
                  <c:v>7.6864282079871069</c:v>
                </c:pt>
                <c:pt idx="3">
                  <c:v>11.374161935122443</c:v>
                </c:pt>
                <c:pt idx="4">
                  <c:v>12.232970570726211</c:v>
                </c:pt>
                <c:pt idx="5">
                  <c:v>13.303557404329716</c:v>
                </c:pt>
                <c:pt idx="6">
                  <c:v>9.8045747902890756</c:v>
                </c:pt>
                <c:pt idx="7">
                  <c:v>11.315967442532569</c:v>
                </c:pt>
                <c:pt idx="8">
                  <c:v>7.96170225152445</c:v>
                </c:pt>
                <c:pt idx="9">
                  <c:v>7.1966323863496395</c:v>
                </c:pt>
                <c:pt idx="10">
                  <c:v>20.586352348275057</c:v>
                </c:pt>
                <c:pt idx="11">
                  <c:v>30.83966407843695</c:v>
                </c:pt>
              </c:numCache>
            </c:numRef>
          </c:val>
          <c:extLst>
            <c:ext xmlns:c16="http://schemas.microsoft.com/office/drawing/2014/chart" uri="{C3380CC4-5D6E-409C-BE32-E72D297353CC}">
              <c16:uniqueId val="{00000000-57D8-4585-B672-D5D96757C13C}"/>
            </c:ext>
          </c:extLst>
        </c:ser>
        <c:dLbls>
          <c:showLegendKey val="0"/>
          <c:showVal val="0"/>
          <c:showCatName val="0"/>
          <c:showSerName val="0"/>
          <c:showPercent val="0"/>
          <c:showBubbleSize val="0"/>
        </c:dLbls>
        <c:gapWidth val="75"/>
        <c:overlap val="40"/>
        <c:axId val="391141432"/>
        <c:axId val="391141040"/>
      </c:barChart>
      <c:catAx>
        <c:axId val="391141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91141040"/>
        <c:crosses val="autoZero"/>
        <c:auto val="1"/>
        <c:lblAlgn val="ctr"/>
        <c:lblOffset val="100"/>
        <c:noMultiLvlLbl val="0"/>
      </c:catAx>
      <c:valAx>
        <c:axId val="391141040"/>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911414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METRICS AMAZON.xlsx]Clicks and Likes!PivotTable17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Clicks</a:t>
            </a:r>
            <a:r>
              <a:rPr lang="en-US" baseline="0">
                <a:solidFill>
                  <a:schemeClr val="bg1"/>
                </a:solidFill>
              </a:rPr>
              <a:t> and Likes</a:t>
            </a:r>
            <a:endParaRPr lang="en-US">
              <a:solidFill>
                <a:schemeClr val="bg1"/>
              </a:solidFill>
            </a:endParaRPr>
          </a:p>
        </c:rich>
      </c:tx>
      <c:overlay val="0"/>
      <c:spPr>
        <a:solidFill>
          <a:schemeClr val="accent2">
            <a:lumMod val="7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'Clicks and Likes'!$B$1</c:f>
              <c:strCache>
                <c:ptCount val="1"/>
                <c:pt idx="0">
                  <c:v> Clicks</c:v>
                </c:pt>
              </c:strCache>
            </c:strRef>
          </c:tx>
          <c:spPr>
            <a:solidFill>
              <a:schemeClr val="accent1"/>
            </a:solidFill>
            <a:ln>
              <a:noFill/>
            </a:ln>
            <a:effectLst/>
          </c:spPr>
          <c:invertIfNegative val="0"/>
          <c:cat>
            <c:strRef>
              <c:f>'Clicks and Likes'!$A$2:$A$14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'Clicks and Likes'!$B$2:$B$14</c:f>
              <c:numCache>
                <c:formatCode>General</c:formatCode>
                <c:ptCount val="12"/>
                <c:pt idx="0">
                  <c:v>576176</c:v>
                </c:pt>
                <c:pt idx="1">
                  <c:v>600027</c:v>
                </c:pt>
                <c:pt idx="2">
                  <c:v>554794</c:v>
                </c:pt>
                <c:pt idx="3">
                  <c:v>671524</c:v>
                </c:pt>
                <c:pt idx="4">
                  <c:v>594480</c:v>
                </c:pt>
                <c:pt idx="5">
                  <c:v>639041</c:v>
                </c:pt>
                <c:pt idx="6">
                  <c:v>465756</c:v>
                </c:pt>
                <c:pt idx="7">
                  <c:v>575325</c:v>
                </c:pt>
                <c:pt idx="8">
                  <c:v>481694</c:v>
                </c:pt>
                <c:pt idx="9">
                  <c:v>376520</c:v>
                </c:pt>
                <c:pt idx="10">
                  <c:v>364906</c:v>
                </c:pt>
                <c:pt idx="11">
                  <c:v>807252</c:v>
                </c:pt>
              </c:numCache>
            </c:numRef>
          </c:val>
          <c:extLst>
            <c:ext xmlns:c16="http://schemas.microsoft.com/office/drawing/2014/chart" uri="{C3380CC4-5D6E-409C-BE32-E72D297353CC}">
              <c16:uniqueId val="{00000000-A24B-4DB8-8817-55063118B936}"/>
            </c:ext>
          </c:extLst>
        </c:ser>
        <c:ser>
          <c:idx val="1"/>
          <c:order val="1"/>
          <c:tx>
            <c:strRef>
              <c:f>'Clicks and Likes'!$C$1</c:f>
              <c:strCache>
                <c:ptCount val="1"/>
                <c:pt idx="0">
                  <c:v> Likes</c:v>
                </c:pt>
              </c:strCache>
            </c:strRef>
          </c:tx>
          <c:spPr>
            <a:solidFill>
              <a:schemeClr val="accent2"/>
            </a:solidFill>
            <a:ln>
              <a:noFill/>
            </a:ln>
            <a:effectLst/>
          </c:spPr>
          <c:invertIfNegative val="0"/>
          <c:cat>
            <c:strRef>
              <c:f>'Clicks and Likes'!$A$2:$A$14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'Clicks and Likes'!$C$2:$C$14</c:f>
              <c:numCache>
                <c:formatCode>General</c:formatCode>
                <c:ptCount val="12"/>
                <c:pt idx="0">
                  <c:v>114468</c:v>
                </c:pt>
                <c:pt idx="1">
                  <c:v>163594</c:v>
                </c:pt>
                <c:pt idx="2">
                  <c:v>135027</c:v>
                </c:pt>
                <c:pt idx="3">
                  <c:v>149360</c:v>
                </c:pt>
                <c:pt idx="4">
                  <c:v>193256</c:v>
                </c:pt>
                <c:pt idx="5">
                  <c:v>205583</c:v>
                </c:pt>
                <c:pt idx="6">
                  <c:v>104594</c:v>
                </c:pt>
                <c:pt idx="7">
                  <c:v>197520</c:v>
                </c:pt>
                <c:pt idx="8">
                  <c:v>111395</c:v>
                </c:pt>
                <c:pt idx="9">
                  <c:v>74674</c:v>
                </c:pt>
                <c:pt idx="10">
                  <c:v>130457</c:v>
                </c:pt>
                <c:pt idx="11">
                  <c:v>279023</c:v>
                </c:pt>
              </c:numCache>
            </c:numRef>
          </c:val>
          <c:extLst>
            <c:ext xmlns:c16="http://schemas.microsoft.com/office/drawing/2014/chart" uri="{C3380CC4-5D6E-409C-BE32-E72D297353CC}">
              <c16:uniqueId val="{00000001-A24B-4DB8-8817-55063118B936}"/>
            </c:ext>
          </c:extLst>
        </c:ser>
        <c:dLbls>
          <c:showLegendKey val="0"/>
          <c:showVal val="0"/>
          <c:showCatName val="0"/>
          <c:showSerName val="0"/>
          <c:showPercent val="0"/>
          <c:showBubbleSize val="0"/>
        </c:dLbls>
        <c:gapWidth val="75"/>
        <c:overlap val="-25"/>
        <c:axId val="439909896"/>
        <c:axId val="439908720"/>
      </c:barChart>
      <c:catAx>
        <c:axId val="439909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908720"/>
        <c:crosses val="autoZero"/>
        <c:auto val="1"/>
        <c:lblAlgn val="ctr"/>
        <c:lblOffset val="100"/>
        <c:noMultiLvlLbl val="0"/>
      </c:catAx>
      <c:valAx>
        <c:axId val="43990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909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METRICS AMAZON.xlsx]Clicks!PivotTable18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Clicks</a:t>
            </a:r>
          </a:p>
        </c:rich>
      </c:tx>
      <c:overlay val="0"/>
      <c:spPr>
        <a:solidFill>
          <a:schemeClr val="accent2">
            <a:lumMod val="7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layout>
            <c:manualLayout>
              <c:x val="-8.3333333333334356E-3"/>
              <c:y val="-3.703703703703703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B2FB455-53A7-4B43-AD84-DF9C0522FA3A}"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layout>
            <c:manualLayout>
              <c:x val="-8.3333333333334356E-3"/>
              <c:y val="-3.703703703703703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B2FB455-53A7-4B43-AD84-DF9C0522FA3A}"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layout>
            <c:manualLayout>
              <c:x val="-8.3333333333334356E-3"/>
              <c:y val="-3.703703703703703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B2FB455-53A7-4B43-AD84-DF9C0522FA3A}" type="VALUE">
                  <a:rPr lang="en-US" baseline="0"/>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s>
    <c:plotArea>
      <c:layout/>
      <c:lineChart>
        <c:grouping val="standard"/>
        <c:varyColors val="0"/>
        <c:ser>
          <c:idx val="0"/>
          <c:order val="0"/>
          <c:tx>
            <c:strRef>
              <c:f>Clicks!$B$1</c:f>
              <c:strCache>
                <c:ptCount val="1"/>
                <c:pt idx="0">
                  <c:v>Total</c:v>
                </c:pt>
              </c:strCache>
            </c:strRef>
          </c:tx>
          <c:spPr>
            <a:ln w="28575" cap="rnd">
              <a:solidFill>
                <a:schemeClr val="accent1"/>
              </a:solidFill>
              <a:round/>
            </a:ln>
            <a:effectLst/>
          </c:spPr>
          <c:marker>
            <c:symbol val="none"/>
          </c:marker>
          <c:dPt>
            <c:idx val="11"/>
            <c:marker>
              <c:symbol val="none"/>
            </c:marker>
            <c:bubble3D val="0"/>
            <c:extLst>
              <c:ext xmlns:c16="http://schemas.microsoft.com/office/drawing/2014/chart" uri="{C3380CC4-5D6E-409C-BE32-E72D297353CC}">
                <c16:uniqueId val="{00000000-AB08-410C-9081-3B786D6C07EF}"/>
              </c:ext>
            </c:extLst>
          </c:dPt>
          <c:dLbls>
            <c:dLbl>
              <c:idx val="11"/>
              <c:layout>
                <c:manualLayout>
                  <c:x val="-8.3333333333334356E-3"/>
                  <c:y val="-3.7037037037037035E-2"/>
                </c:manualLayout>
              </c:layout>
              <c:tx>
                <c:rich>
                  <a:bodyPr/>
                  <a:lstStyle/>
                  <a:p>
                    <a:fld id="{EB2FB455-53A7-4B43-AD84-DF9C0522FA3A}" type="VALUE">
                      <a:rPr lang="en-US" baseline="0"/>
                      <a:pPr/>
                      <a:t>[VALUE]</a:t>
                    </a:fld>
                    <a:endParaRPr lang="en-US"/>
                  </a:p>
                </c:rich>
              </c:tx>
              <c:dLblPos val="r"/>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AB08-410C-9081-3B786D6C07E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Clicks!$A$2:$A$14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Clicks!$B$2:$B$14</c:f>
              <c:numCache>
                <c:formatCode>General</c:formatCode>
                <c:ptCount val="12"/>
                <c:pt idx="0">
                  <c:v>576176</c:v>
                </c:pt>
                <c:pt idx="1">
                  <c:v>600027</c:v>
                </c:pt>
                <c:pt idx="2">
                  <c:v>554794</c:v>
                </c:pt>
                <c:pt idx="3">
                  <c:v>671524</c:v>
                </c:pt>
                <c:pt idx="4">
                  <c:v>594480</c:v>
                </c:pt>
                <c:pt idx="5">
                  <c:v>639041</c:v>
                </c:pt>
                <c:pt idx="6">
                  <c:v>465756</c:v>
                </c:pt>
                <c:pt idx="7">
                  <c:v>575325</c:v>
                </c:pt>
                <c:pt idx="8">
                  <c:v>481694</c:v>
                </c:pt>
                <c:pt idx="9">
                  <c:v>376520</c:v>
                </c:pt>
                <c:pt idx="10">
                  <c:v>364906</c:v>
                </c:pt>
                <c:pt idx="11">
                  <c:v>807252</c:v>
                </c:pt>
              </c:numCache>
            </c:numRef>
          </c:val>
          <c:smooth val="0"/>
          <c:extLst>
            <c:ext xmlns:c16="http://schemas.microsoft.com/office/drawing/2014/chart" uri="{C3380CC4-5D6E-409C-BE32-E72D297353CC}">
              <c16:uniqueId val="{00000001-AB08-410C-9081-3B786D6C07EF}"/>
            </c:ext>
          </c:extLst>
        </c:ser>
        <c:dLbls>
          <c:showLegendKey val="0"/>
          <c:showVal val="0"/>
          <c:showCatName val="0"/>
          <c:showSerName val="0"/>
          <c:showPercent val="0"/>
          <c:showBubbleSize val="0"/>
        </c:dLbls>
        <c:smooth val="0"/>
        <c:axId val="439908328"/>
        <c:axId val="439907152"/>
      </c:lineChart>
      <c:catAx>
        <c:axId val="439908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907152"/>
        <c:crosses val="autoZero"/>
        <c:auto val="1"/>
        <c:lblAlgn val="ctr"/>
        <c:lblOffset val="100"/>
        <c:noMultiLvlLbl val="0"/>
      </c:catAx>
      <c:valAx>
        <c:axId val="439907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9083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METRICS AMAZON.xlsx]Likes!PivotTable19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Likes</a:t>
            </a:r>
          </a:p>
        </c:rich>
      </c:tx>
      <c:overlay val="0"/>
      <c:spPr>
        <a:solidFill>
          <a:schemeClr val="accent2">
            <a:lumMod val="7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Likes!$B$1</c:f>
              <c:strCache>
                <c:ptCount val="1"/>
                <c:pt idx="0">
                  <c:v>Total</c:v>
                </c:pt>
              </c:strCache>
            </c:strRef>
          </c:tx>
          <c:spPr>
            <a:solidFill>
              <a:schemeClr val="accent1"/>
            </a:solidFill>
            <a:ln>
              <a:noFill/>
            </a:ln>
            <a:effectLst/>
          </c:spPr>
          <c:invertIfNegative val="0"/>
          <c:cat>
            <c:strRef>
              <c:f>Likes!$A$2:$A$14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Likes!$B$2:$B$14</c:f>
              <c:numCache>
                <c:formatCode>General</c:formatCode>
                <c:ptCount val="12"/>
                <c:pt idx="0">
                  <c:v>114468</c:v>
                </c:pt>
                <c:pt idx="1">
                  <c:v>163594</c:v>
                </c:pt>
                <c:pt idx="2">
                  <c:v>135027</c:v>
                </c:pt>
                <c:pt idx="3">
                  <c:v>149360</c:v>
                </c:pt>
                <c:pt idx="4">
                  <c:v>193256</c:v>
                </c:pt>
                <c:pt idx="5">
                  <c:v>205583</c:v>
                </c:pt>
                <c:pt idx="6">
                  <c:v>104594</c:v>
                </c:pt>
                <c:pt idx="7">
                  <c:v>197520</c:v>
                </c:pt>
                <c:pt idx="8">
                  <c:v>111395</c:v>
                </c:pt>
                <c:pt idx="9">
                  <c:v>74674</c:v>
                </c:pt>
                <c:pt idx="10">
                  <c:v>130457</c:v>
                </c:pt>
                <c:pt idx="11">
                  <c:v>279023</c:v>
                </c:pt>
              </c:numCache>
            </c:numRef>
          </c:val>
          <c:extLst>
            <c:ext xmlns:c16="http://schemas.microsoft.com/office/drawing/2014/chart" uri="{C3380CC4-5D6E-409C-BE32-E72D297353CC}">
              <c16:uniqueId val="{00000000-5F5E-43C7-85E4-C2B54074289B}"/>
            </c:ext>
          </c:extLst>
        </c:ser>
        <c:dLbls>
          <c:showLegendKey val="0"/>
          <c:showVal val="0"/>
          <c:showCatName val="0"/>
          <c:showSerName val="0"/>
          <c:showPercent val="0"/>
          <c:showBubbleSize val="0"/>
        </c:dLbls>
        <c:gapWidth val="75"/>
        <c:overlap val="-25"/>
        <c:axId val="439907544"/>
        <c:axId val="439907936"/>
      </c:barChart>
      <c:catAx>
        <c:axId val="439907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39907936"/>
        <c:crosses val="autoZero"/>
        <c:auto val="1"/>
        <c:lblAlgn val="ctr"/>
        <c:lblOffset val="100"/>
        <c:noMultiLvlLbl val="0"/>
      </c:catAx>
      <c:valAx>
        <c:axId val="439907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399075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METRICS AMAZON.xlsx]Sheet22!PivotTable20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Open Rate</a:t>
            </a:r>
          </a:p>
        </c:rich>
      </c:tx>
      <c:overlay val="0"/>
      <c:spPr>
        <a:solidFill>
          <a:schemeClr val="accent2">
            <a:lumMod val="7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Sheet22!$B$1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Sheet22!$A$2:$A$14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Sheet22!$B$2:$B$14</c:f>
              <c:numCache>
                <c:formatCode>0.00</c:formatCode>
                <c:ptCount val="12"/>
                <c:pt idx="0">
                  <c:v>10.71731142219285</c:v>
                </c:pt>
                <c:pt idx="1">
                  <c:v>9.3967207876030621</c:v>
                </c:pt>
                <c:pt idx="2">
                  <c:v>7.4619035106828706</c:v>
                </c:pt>
                <c:pt idx="3">
                  <c:v>10.563743468622333</c:v>
                </c:pt>
                <c:pt idx="4">
                  <c:v>11.76592072867844</c:v>
                </c:pt>
                <c:pt idx="5">
                  <c:v>12.807547980213291</c:v>
                </c:pt>
                <c:pt idx="6">
                  <c:v>7.8819374614381799</c:v>
                </c:pt>
                <c:pt idx="7">
                  <c:v>10.797354122567507</c:v>
                </c:pt>
                <c:pt idx="8">
                  <c:v>7.9261747948888663</c:v>
                </c:pt>
                <c:pt idx="9">
                  <c:v>6.8648680036018517</c:v>
                </c:pt>
                <c:pt idx="10">
                  <c:v>7.8068071024717618</c:v>
                </c:pt>
                <c:pt idx="11">
                  <c:v>13.840429490554376</c:v>
                </c:pt>
              </c:numCache>
            </c:numRef>
          </c:val>
          <c:extLst>
            <c:ext xmlns:c16="http://schemas.microsoft.com/office/drawing/2014/chart" uri="{C3380CC4-5D6E-409C-BE32-E72D297353CC}">
              <c16:uniqueId val="{00000000-278C-4395-8305-DE3B95F9958F}"/>
            </c:ext>
          </c:extLst>
        </c:ser>
        <c:dLbls>
          <c:dLblPos val="outEnd"/>
          <c:showLegendKey val="0"/>
          <c:showVal val="1"/>
          <c:showCatName val="0"/>
          <c:showSerName val="0"/>
          <c:showPercent val="0"/>
          <c:showBubbleSize val="0"/>
        </c:dLbls>
        <c:gapWidth val="75"/>
        <c:axId val="459483192"/>
        <c:axId val="459483584"/>
      </c:barChart>
      <c:catAx>
        <c:axId val="459483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483584"/>
        <c:crosses val="autoZero"/>
        <c:auto val="1"/>
        <c:lblAlgn val="ctr"/>
        <c:lblOffset val="100"/>
        <c:noMultiLvlLbl val="0"/>
      </c:catAx>
      <c:valAx>
        <c:axId val="459483584"/>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4831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METRICS AMAZON.xlsx]Revenue!PivotTable1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Revenue!$B$3</c:f>
              <c:strCache>
                <c:ptCount val="1"/>
                <c:pt idx="0">
                  <c:v>Total</c:v>
                </c:pt>
              </c:strCache>
            </c:strRef>
          </c:tx>
          <c:spPr>
            <a:solidFill>
              <a:schemeClr val="accent1"/>
            </a:solidFill>
            <a:ln>
              <a:noFill/>
            </a:ln>
            <a:effectLst/>
          </c:spPr>
          <c:invertIfNegative val="0"/>
          <c:cat>
            <c:strRef>
              <c:f>Revenue!$A$4:$A$16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Revenue!$B$4:$B$16</c:f>
              <c:numCache>
                <c:formatCode>General</c:formatCode>
                <c:ptCount val="12"/>
                <c:pt idx="0">
                  <c:v>5016262</c:v>
                </c:pt>
                <c:pt idx="1">
                  <c:v>4939787</c:v>
                </c:pt>
                <c:pt idx="2">
                  <c:v>3896537</c:v>
                </c:pt>
                <c:pt idx="3">
                  <c:v>5881677</c:v>
                </c:pt>
                <c:pt idx="4">
                  <c:v>5423641</c:v>
                </c:pt>
                <c:pt idx="5">
                  <c:v>7502299</c:v>
                </c:pt>
                <c:pt idx="6">
                  <c:v>3595212</c:v>
                </c:pt>
                <c:pt idx="7">
                  <c:v>5961215</c:v>
                </c:pt>
                <c:pt idx="8">
                  <c:v>5164249</c:v>
                </c:pt>
                <c:pt idx="9">
                  <c:v>4494012</c:v>
                </c:pt>
                <c:pt idx="10">
                  <c:v>5122825</c:v>
                </c:pt>
                <c:pt idx="11">
                  <c:v>7839829</c:v>
                </c:pt>
              </c:numCache>
            </c:numRef>
          </c:val>
          <c:extLst>
            <c:ext xmlns:c16="http://schemas.microsoft.com/office/drawing/2014/chart" uri="{C3380CC4-5D6E-409C-BE32-E72D297353CC}">
              <c16:uniqueId val="{00000001-96D3-462B-A374-95A1C6F3C53D}"/>
            </c:ext>
          </c:extLst>
        </c:ser>
        <c:dLbls>
          <c:showLegendKey val="0"/>
          <c:showVal val="0"/>
          <c:showCatName val="0"/>
          <c:showSerName val="0"/>
          <c:showPercent val="0"/>
          <c:showBubbleSize val="0"/>
        </c:dLbls>
        <c:gapWidth val="219"/>
        <c:overlap val="-27"/>
        <c:axId val="574571535"/>
        <c:axId val="55161727"/>
      </c:barChart>
      <c:catAx>
        <c:axId val="574571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61727"/>
        <c:crosses val="autoZero"/>
        <c:auto val="1"/>
        <c:lblAlgn val="ctr"/>
        <c:lblOffset val="100"/>
        <c:noMultiLvlLbl val="0"/>
      </c:catAx>
      <c:valAx>
        <c:axId val="55161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57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METRICS AMAZON.xlsx]RMS!PivotTable7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Revenue Market Share</a:t>
            </a:r>
          </a:p>
        </c:rich>
      </c:tx>
      <c:overlay val="0"/>
      <c:spPr>
        <a:solidFill>
          <a:schemeClr val="accent2">
            <a:lumMod val="7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RMS!$B$1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RMS!$A$2:$A$14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RMS!$B$2:$B$14</c:f>
              <c:numCache>
                <c:formatCode>0.00</c:formatCode>
                <c:ptCount val="12"/>
                <c:pt idx="0">
                  <c:v>7.7364744040870029E-2</c:v>
                </c:pt>
                <c:pt idx="1">
                  <c:v>7.6185286348962086E-2</c:v>
                </c:pt>
                <c:pt idx="2">
                  <c:v>6.0095463046144625E-2</c:v>
                </c:pt>
                <c:pt idx="3">
                  <c:v>9.0711855887127157E-2</c:v>
                </c:pt>
                <c:pt idx="4">
                  <c:v>8.3647663884894433E-2</c:v>
                </c:pt>
                <c:pt idx="5">
                  <c:v>0.1157063649891244</c:v>
                </c:pt>
                <c:pt idx="6">
                  <c:v>5.5448191532392915E-2</c:v>
                </c:pt>
                <c:pt idx="7">
                  <c:v>9.1938553577862347E-2</c:v>
                </c:pt>
                <c:pt idx="8">
                  <c:v>7.964711612916528E-2</c:v>
                </c:pt>
                <c:pt idx="9">
                  <c:v>6.9310193147127941E-2</c:v>
                </c:pt>
                <c:pt idx="10">
                  <c:v>7.9008242570099002E-2</c:v>
                </c:pt>
                <c:pt idx="11">
                  <c:v>0.12091201853276203</c:v>
                </c:pt>
              </c:numCache>
            </c:numRef>
          </c:val>
          <c:extLst>
            <c:ext xmlns:c16="http://schemas.microsoft.com/office/drawing/2014/chart" uri="{C3380CC4-5D6E-409C-BE32-E72D297353CC}">
              <c16:uniqueId val="{00000000-42D1-4B96-8F7F-5E91CC1EB8E7}"/>
            </c:ext>
          </c:extLst>
        </c:ser>
        <c:dLbls>
          <c:dLblPos val="outEnd"/>
          <c:showLegendKey val="0"/>
          <c:showVal val="1"/>
          <c:showCatName val="0"/>
          <c:showSerName val="0"/>
          <c:showPercent val="0"/>
          <c:showBubbleSize val="0"/>
        </c:dLbls>
        <c:gapWidth val="75"/>
        <c:axId val="540108560"/>
        <c:axId val="540111304"/>
      </c:barChart>
      <c:catAx>
        <c:axId val="54010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40111304"/>
        <c:crosses val="autoZero"/>
        <c:auto val="1"/>
        <c:lblAlgn val="ctr"/>
        <c:lblOffset val="100"/>
        <c:noMultiLvlLbl val="0"/>
      </c:catAx>
      <c:valAx>
        <c:axId val="54011130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40108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METRICS AMAZON.xlsx]Impression!PivotTable8</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solidFill>
                  <a:schemeClr val="bg1"/>
                </a:solidFill>
                <a:latin typeface="Times New Roman" panose="02020603050405020304" pitchFamily="18" charset="0"/>
                <a:cs typeface="Times New Roman" panose="02020603050405020304" pitchFamily="18" charset="0"/>
              </a:rPr>
              <a:t>Impression by Pageview</a:t>
            </a:r>
          </a:p>
        </c:rich>
      </c:tx>
      <c:overlay val="0"/>
      <c:spPr>
        <a:solidFill>
          <a:schemeClr val="accent2">
            <a:lumMod val="7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pivotFmt>
      <c:pivotFmt>
        <c:idx val="8"/>
        <c:spPr>
          <a:solidFill>
            <a:schemeClr val="accent2"/>
          </a:solidFill>
          <a:ln>
            <a:noFill/>
          </a:ln>
          <a:effectLst/>
        </c:spPr>
      </c:pivotFmt>
      <c:pivotFmt>
        <c:idx val="9"/>
        <c:spPr>
          <a:solidFill>
            <a:schemeClr val="accent2"/>
          </a:solidFill>
          <a:ln>
            <a:noFill/>
          </a:ln>
          <a:effectLst/>
        </c:spPr>
      </c:pivotFmt>
      <c:pivotFmt>
        <c:idx val="10"/>
        <c:spPr>
          <a:solidFill>
            <a:schemeClr val="accent2"/>
          </a:solidFill>
          <a:ln>
            <a:noFill/>
          </a:ln>
          <a:effectLst/>
        </c:spPr>
      </c:pivotFmt>
      <c:pivotFmt>
        <c:idx val="11"/>
        <c:spPr>
          <a:solidFill>
            <a:schemeClr val="accent2"/>
          </a:solidFill>
          <a:ln>
            <a:noFill/>
          </a:ln>
          <a:effectLst/>
        </c:spPr>
      </c:pivotFmt>
      <c:pivotFmt>
        <c:idx val="12"/>
        <c:spPr>
          <a:solidFill>
            <a:schemeClr val="accent2"/>
          </a:solidFill>
          <a:ln>
            <a:noFill/>
          </a:ln>
          <a:effectLst/>
        </c:spPr>
      </c:pivotFmt>
      <c:pivotFmt>
        <c:idx val="13"/>
        <c:spPr>
          <a:solidFill>
            <a:schemeClr val="accent2"/>
          </a:solidFill>
          <a:ln>
            <a:noFill/>
          </a:ln>
          <a:effectLst/>
        </c:spPr>
      </c:pivotFmt>
      <c:pivotFmt>
        <c:idx val="14"/>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Impression!$B$1</c:f>
              <c:strCache>
                <c:ptCount val="1"/>
                <c:pt idx="0">
                  <c:v>Pageview</c:v>
                </c:pt>
              </c:strCache>
            </c:strRef>
          </c:tx>
          <c:spPr>
            <a:solidFill>
              <a:schemeClr val="accent1"/>
            </a:solidFill>
            <a:ln>
              <a:noFill/>
            </a:ln>
            <a:effectLst/>
          </c:spPr>
          <c:invertIfNegative val="0"/>
          <c:cat>
            <c:strRef>
              <c:f>Impression!$A$2:$A$14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Impression!$B$2:$B$14</c:f>
              <c:numCache>
                <c:formatCode>0</c:formatCode>
                <c:ptCount val="12"/>
                <c:pt idx="0">
                  <c:v>4142694</c:v>
                </c:pt>
                <c:pt idx="1">
                  <c:v>2494846</c:v>
                </c:pt>
                <c:pt idx="2">
                  <c:v>1270445</c:v>
                </c:pt>
                <c:pt idx="3">
                  <c:v>1093025</c:v>
                </c:pt>
                <c:pt idx="4">
                  <c:v>684809</c:v>
                </c:pt>
                <c:pt idx="5">
                  <c:v>483148</c:v>
                </c:pt>
                <c:pt idx="6">
                  <c:v>211672</c:v>
                </c:pt>
                <c:pt idx="7">
                  <c:v>124370</c:v>
                </c:pt>
                <c:pt idx="8">
                  <c:v>74459</c:v>
                </c:pt>
                <c:pt idx="9">
                  <c:v>111035</c:v>
                </c:pt>
                <c:pt idx="10">
                  <c:v>100263</c:v>
                </c:pt>
                <c:pt idx="11">
                  <c:v>727839</c:v>
                </c:pt>
              </c:numCache>
            </c:numRef>
          </c:val>
          <c:extLst>
            <c:ext xmlns:c16="http://schemas.microsoft.com/office/drawing/2014/chart" uri="{C3380CC4-5D6E-409C-BE32-E72D297353CC}">
              <c16:uniqueId val="{00000000-F0CB-40E0-884C-98F074517004}"/>
            </c:ext>
          </c:extLst>
        </c:ser>
        <c:ser>
          <c:idx val="1"/>
          <c:order val="1"/>
          <c:tx>
            <c:strRef>
              <c:f>Impression!$C$1</c:f>
              <c:strCache>
                <c:ptCount val="1"/>
                <c:pt idx="0">
                  <c:v>Impression</c:v>
                </c:pt>
              </c:strCache>
            </c:strRef>
          </c:tx>
          <c:spPr>
            <a:solidFill>
              <a:schemeClr val="accent2"/>
            </a:solidFill>
            <a:ln>
              <a:noFill/>
            </a:ln>
            <a:effectLst/>
          </c:spPr>
          <c:invertIfNegative val="0"/>
          <c:cat>
            <c:strRef>
              <c:f>Impression!$A$2:$A$14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Impression!$C$2:$C$14</c:f>
              <c:numCache>
                <c:formatCode>0</c:formatCode>
                <c:ptCount val="12"/>
                <c:pt idx="0">
                  <c:v>5097050.6331000002</c:v>
                </c:pt>
                <c:pt idx="1">
                  <c:v>4248430.2263000002</c:v>
                </c:pt>
                <c:pt idx="2">
                  <c:v>2955286.3188</c:v>
                </c:pt>
                <c:pt idx="3">
                  <c:v>3744627.4945999999</c:v>
                </c:pt>
                <c:pt idx="4">
                  <c:v>5026339.5197999999</c:v>
                </c:pt>
                <c:pt idx="5">
                  <c:v>5100787.5669</c:v>
                </c:pt>
                <c:pt idx="6">
                  <c:v>2737220.7172000003</c:v>
                </c:pt>
                <c:pt idx="7">
                  <c:v>3005623.2907999996</c:v>
                </c:pt>
                <c:pt idx="8">
                  <c:v>2775678.7308</c:v>
                </c:pt>
                <c:pt idx="9">
                  <c:v>3136986.4646999994</c:v>
                </c:pt>
                <c:pt idx="10">
                  <c:v>25244193.6369</c:v>
                </c:pt>
                <c:pt idx="11">
                  <c:v>42260827.862000003</c:v>
                </c:pt>
              </c:numCache>
            </c:numRef>
          </c:val>
          <c:extLst>
            <c:ext xmlns:c16="http://schemas.microsoft.com/office/drawing/2014/chart" uri="{C3380CC4-5D6E-409C-BE32-E72D297353CC}">
              <c16:uniqueId val="{00000001-F0CB-40E0-884C-98F074517004}"/>
            </c:ext>
          </c:extLst>
        </c:ser>
        <c:dLbls>
          <c:showLegendKey val="0"/>
          <c:showVal val="0"/>
          <c:showCatName val="0"/>
          <c:showSerName val="0"/>
          <c:showPercent val="0"/>
          <c:showBubbleSize val="0"/>
        </c:dLbls>
        <c:gapWidth val="16"/>
        <c:overlap val="-57"/>
        <c:axId val="540108168"/>
        <c:axId val="540106208"/>
      </c:barChart>
      <c:catAx>
        <c:axId val="540108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40106208"/>
        <c:crosses val="autoZero"/>
        <c:auto val="1"/>
        <c:lblAlgn val="ctr"/>
        <c:lblOffset val="100"/>
        <c:noMultiLvlLbl val="0"/>
      </c:catAx>
      <c:valAx>
        <c:axId val="54010620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40108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[MARKETING METRICS AMAZON.xlsx]Unit marg!PivotTable9</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Unit</a:t>
            </a:r>
            <a:r>
              <a:rPr lang="en-US" baseline="0">
                <a:solidFill>
                  <a:schemeClr val="bg1"/>
                </a:solidFill>
              </a:rPr>
              <a:t> Margin</a:t>
            </a:r>
            <a:endParaRPr lang="en-US">
              <a:solidFill>
                <a:schemeClr val="bg1"/>
              </a:solidFill>
            </a:endParaRPr>
          </a:p>
        </c:rich>
      </c:tx>
      <c:overlay val="0"/>
      <c:spPr>
        <a:solidFill>
          <a:schemeClr val="accent2">
            <a:lumMod val="7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'Unit marg'!$B$1</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 marg'!$A$2:$A$14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 marg'!$B$2:$B$14</c:f>
              <c:numCache>
                <c:formatCode>0.00</c:formatCode>
                <c:ptCount val="12"/>
                <c:pt idx="0">
                  <c:v>3.8499999999999996</c:v>
                </c:pt>
                <c:pt idx="1">
                  <c:v>3.4499999999999997</c:v>
                </c:pt>
                <c:pt idx="2">
                  <c:v>2.6999999999999997</c:v>
                </c:pt>
                <c:pt idx="3">
                  <c:v>3.8</c:v>
                </c:pt>
                <c:pt idx="4">
                  <c:v>4.0999999999999996</c:v>
                </c:pt>
                <c:pt idx="5">
                  <c:v>4.3</c:v>
                </c:pt>
                <c:pt idx="6">
                  <c:v>2.7</c:v>
                </c:pt>
                <c:pt idx="7">
                  <c:v>4.3</c:v>
                </c:pt>
                <c:pt idx="8">
                  <c:v>3.1</c:v>
                </c:pt>
                <c:pt idx="9">
                  <c:v>2.65</c:v>
                </c:pt>
                <c:pt idx="10">
                  <c:v>2.6999999999999997</c:v>
                </c:pt>
                <c:pt idx="11">
                  <c:v>4.8499999999999996</c:v>
                </c:pt>
              </c:numCache>
            </c:numRef>
          </c:val>
          <c:extLst>
            <c:ext xmlns:c16="http://schemas.microsoft.com/office/drawing/2014/chart" uri="{C3380CC4-5D6E-409C-BE32-E72D297353CC}">
              <c16:uniqueId val="{00000000-0D82-402E-920D-39EB3930996E}"/>
            </c:ext>
          </c:extLst>
        </c:ser>
        <c:dLbls>
          <c:showLegendKey val="0"/>
          <c:showVal val="1"/>
          <c:showCatName val="0"/>
          <c:showSerName val="0"/>
          <c:showPercent val="0"/>
          <c:showBubbleSize val="0"/>
        </c:dLbls>
        <c:gapWidth val="58"/>
        <c:axId val="540107776"/>
        <c:axId val="540108952"/>
      </c:barChart>
      <c:catAx>
        <c:axId val="540107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108952"/>
        <c:crosses val="autoZero"/>
        <c:auto val="1"/>
        <c:lblAlgn val="ctr"/>
        <c:lblOffset val="100"/>
        <c:noMultiLvlLbl val="0"/>
      </c:catAx>
      <c:valAx>
        <c:axId val="540108952"/>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1077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METRICS AMAZON.xlsx]Cost per Acquisition!PivotTable10</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solidFill>
                  <a:schemeClr val="bg1"/>
                </a:solidFill>
                <a:latin typeface="Times New Roman" panose="02020603050405020304" pitchFamily="18" charset="0"/>
                <a:cs typeface="Times New Roman" panose="02020603050405020304" pitchFamily="18" charset="0"/>
              </a:rPr>
              <a:t>Cost Per Acquisition</a:t>
            </a:r>
          </a:p>
        </c:rich>
      </c:tx>
      <c:overlay val="0"/>
      <c:spPr>
        <a:solidFill>
          <a:schemeClr val="accent2">
            <a:lumMod val="7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'Cost per Acquisition'!$B$1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'Cost per Acquisition'!$A$2:$A$19</c:f>
              <c:multiLvlStrCache>
                <c:ptCount val="15"/>
                <c:lvl>
                  <c:pt idx="0">
                    <c:v>Jan</c:v>
                  </c:pt>
                  <c:pt idx="1">
                    <c:v>Feb</c:v>
                  </c:pt>
                  <c:pt idx="2">
                    <c:v>Mar</c:v>
                  </c:pt>
                  <c:pt idx="3">
                    <c:v>Apr</c:v>
                  </c:pt>
                  <c:pt idx="4">
                    <c:v>May</c:v>
                  </c:pt>
                  <c:pt idx="5">
                    <c:v>Jun</c:v>
                  </c:pt>
                  <c:pt idx="6">
                    <c:v>Jul</c:v>
                  </c:pt>
                  <c:pt idx="7">
                    <c:v>Aug</c:v>
                  </c:pt>
                  <c:pt idx="8">
                    <c:v>Sep</c:v>
                  </c:pt>
                  <c:pt idx="9">
                    <c:v>Oct</c:v>
                  </c:pt>
                  <c:pt idx="10">
                    <c:v>Jan</c:v>
                  </c:pt>
                  <c:pt idx="11">
                    <c:v>Jul</c:v>
                  </c:pt>
                  <c:pt idx="12">
                    <c:v>Oct</c:v>
                  </c:pt>
                  <c:pt idx="13">
                    <c:v>Nov</c:v>
                  </c:pt>
                  <c:pt idx="14">
                    <c:v>Dec</c:v>
                  </c:pt>
                </c:lvl>
                <c:lvl>
                  <c:pt idx="0">
                    <c:v>2019</c:v>
                  </c:pt>
                  <c:pt idx="10">
                    <c:v>2020</c:v>
                  </c:pt>
                </c:lvl>
              </c:multiLvlStrCache>
            </c:multiLvlStrRef>
          </c:cat>
          <c:val>
            <c:numRef>
              <c:f>'Cost per Acquisition'!$B$2:$B$19</c:f>
              <c:numCache>
                <c:formatCode>0</c:formatCode>
                <c:ptCount val="15"/>
                <c:pt idx="0">
                  <c:v>12404.378110143492</c:v>
                </c:pt>
                <c:pt idx="1">
                  <c:v>13464.041592325117</c:v>
                </c:pt>
                <c:pt idx="2">
                  <c:v>11933.639092296156</c:v>
                </c:pt>
                <c:pt idx="3">
                  <c:v>19251.790008153552</c:v>
                </c:pt>
                <c:pt idx="4">
                  <c:v>23327.935865045627</c:v>
                </c:pt>
                <c:pt idx="5">
                  <c:v>27997.988600672488</c:v>
                </c:pt>
                <c:pt idx="6">
                  <c:v>14650.528630849612</c:v>
                </c:pt>
                <c:pt idx="7">
                  <c:v>27314.287323071017</c:v>
                </c:pt>
                <c:pt idx="8">
                  <c:v>15429.689652303585</c:v>
                </c:pt>
                <c:pt idx="9">
                  <c:v>4436.4169625530485</c:v>
                </c:pt>
                <c:pt idx="10">
                  <c:v>1217.7661157903833</c:v>
                </c:pt>
                <c:pt idx="11">
                  <c:v>4805.7604219163877</c:v>
                </c:pt>
                <c:pt idx="12">
                  <c:v>5302.5494095129216</c:v>
                </c:pt>
                <c:pt idx="13">
                  <c:v>9906.5585481530707</c:v>
                </c:pt>
                <c:pt idx="14">
                  <c:v>19106.385270230654</c:v>
                </c:pt>
              </c:numCache>
            </c:numRef>
          </c:val>
          <c:extLst>
            <c:ext xmlns:c16="http://schemas.microsoft.com/office/drawing/2014/chart" uri="{C3380CC4-5D6E-409C-BE32-E72D297353CC}">
              <c16:uniqueId val="{00000000-C3A8-4CE0-8C55-7EC8F1E6DD78}"/>
            </c:ext>
          </c:extLst>
        </c:ser>
        <c:dLbls>
          <c:showLegendKey val="0"/>
          <c:showVal val="1"/>
          <c:showCatName val="0"/>
          <c:showSerName val="0"/>
          <c:showPercent val="0"/>
          <c:showBubbleSize val="0"/>
        </c:dLbls>
        <c:gapWidth val="75"/>
        <c:axId val="540101896"/>
        <c:axId val="540102680"/>
      </c:barChart>
      <c:catAx>
        <c:axId val="540101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40102680"/>
        <c:crosses val="autoZero"/>
        <c:auto val="1"/>
        <c:lblAlgn val="ctr"/>
        <c:lblOffset val="100"/>
        <c:noMultiLvlLbl val="0"/>
      </c:catAx>
      <c:valAx>
        <c:axId val="54010268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401018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METRICS AMAZON.xlsx]CTR!PivotTable3</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solidFill>
                  <a:schemeClr val="bg1"/>
                </a:solidFill>
                <a:latin typeface="Times New Roman" panose="02020603050405020304" pitchFamily="18" charset="0"/>
                <a:cs typeface="Times New Roman" panose="02020603050405020304" pitchFamily="18" charset="0"/>
              </a:rPr>
              <a:t>Click Through</a:t>
            </a:r>
            <a:r>
              <a:rPr lang="en-US" baseline="0">
                <a:solidFill>
                  <a:schemeClr val="bg1"/>
                </a:solidFill>
                <a:latin typeface="Times New Roman" panose="02020603050405020304" pitchFamily="18" charset="0"/>
                <a:cs typeface="Times New Roman" panose="02020603050405020304" pitchFamily="18" charset="0"/>
              </a:rPr>
              <a:t> Rate</a:t>
            </a:r>
            <a:endParaRPr lang="en-US">
              <a:solidFill>
                <a:schemeClr val="bg1"/>
              </a:solidFill>
              <a:latin typeface="Times New Roman" panose="02020603050405020304" pitchFamily="18" charset="0"/>
              <a:cs typeface="Times New Roman" panose="02020603050405020304" pitchFamily="18" charset="0"/>
            </a:endParaRPr>
          </a:p>
        </c:rich>
      </c:tx>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CTR!$B$1</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CTR!$A$2:$A$14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CTR!$B$2:$B$14</c:f>
              <c:numCache>
                <c:formatCode>General</c:formatCode>
                <c:ptCount val="12"/>
                <c:pt idx="0">
                  <c:v>3.4200000000000004</c:v>
                </c:pt>
                <c:pt idx="1">
                  <c:v>3.1799999999999997</c:v>
                </c:pt>
                <c:pt idx="2">
                  <c:v>2.6</c:v>
                </c:pt>
                <c:pt idx="3">
                  <c:v>4.58</c:v>
                </c:pt>
                <c:pt idx="4">
                  <c:v>3.42</c:v>
                </c:pt>
                <c:pt idx="5">
                  <c:v>4.42</c:v>
                </c:pt>
                <c:pt idx="6">
                  <c:v>2.54</c:v>
                </c:pt>
                <c:pt idx="7">
                  <c:v>4.9400000000000004</c:v>
                </c:pt>
                <c:pt idx="8">
                  <c:v>3.8000000000000003</c:v>
                </c:pt>
                <c:pt idx="9">
                  <c:v>2.1999999999999997</c:v>
                </c:pt>
                <c:pt idx="10">
                  <c:v>2.63</c:v>
                </c:pt>
                <c:pt idx="11">
                  <c:v>6.98</c:v>
                </c:pt>
              </c:numCache>
            </c:numRef>
          </c:val>
          <c:smooth val="0"/>
          <c:extLst>
            <c:ext xmlns:c16="http://schemas.microsoft.com/office/drawing/2014/chart" uri="{C3380CC4-5D6E-409C-BE32-E72D297353CC}">
              <c16:uniqueId val="{00000000-5970-4439-AF68-1D42FF094791}"/>
            </c:ext>
          </c:extLst>
        </c:ser>
        <c:dLbls>
          <c:showLegendKey val="0"/>
          <c:showVal val="1"/>
          <c:showCatName val="0"/>
          <c:showSerName val="0"/>
          <c:showPercent val="0"/>
          <c:showBubbleSize val="0"/>
        </c:dLbls>
        <c:smooth val="0"/>
        <c:axId val="540103464"/>
        <c:axId val="540122280"/>
      </c:lineChart>
      <c:catAx>
        <c:axId val="540103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122280"/>
        <c:crosses val="autoZero"/>
        <c:auto val="1"/>
        <c:lblAlgn val="ctr"/>
        <c:lblOffset val="100"/>
        <c:noMultiLvlLbl val="0"/>
      </c:catAx>
      <c:valAx>
        <c:axId val="5401222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103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METRICS AMAZON.xlsx]RMS and MS!PivotTable12</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solidFill>
                  <a:schemeClr val="bg1"/>
                </a:solidFill>
                <a:latin typeface="Times New Roman" panose="02020603050405020304" pitchFamily="18" charset="0"/>
                <a:cs typeface="Times New Roman" panose="02020603050405020304" pitchFamily="18" charset="0"/>
              </a:rPr>
              <a:t>Revenue Market share by Market Share</a:t>
            </a:r>
          </a:p>
        </c:rich>
      </c:tx>
      <c:layout>
        <c:manualLayout>
          <c:xMode val="edge"/>
          <c:yMode val="edge"/>
          <c:x val="0.17784711286089236"/>
          <c:y val="1.8518518518518517E-2"/>
        </c:manualLayout>
      </c:layout>
      <c:overlay val="0"/>
      <c:spPr>
        <a:solidFill>
          <a:schemeClr val="accent2">
            <a:lumMod val="7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'RMS and MS'!$B$1</c:f>
              <c:strCache>
                <c:ptCount val="1"/>
                <c:pt idx="0">
                  <c:v>MS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'RMS and MS'!$A$2:$A$14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'RMS and MS'!$B$2:$B$14</c:f>
              <c:numCache>
                <c:formatCode>0.00</c:formatCode>
                <c:ptCount val="12"/>
                <c:pt idx="0">
                  <c:v>9.0940201403293064E-2</c:v>
                </c:pt>
                <c:pt idx="1">
                  <c:v>8.0945591700496727E-2</c:v>
                </c:pt>
                <c:pt idx="2">
                  <c:v>6.8470599288662351E-2</c:v>
                </c:pt>
                <c:pt idx="3">
                  <c:v>0.10899498022124773</c:v>
                </c:pt>
                <c:pt idx="4">
                  <c:v>0.11937647804157167</c:v>
                </c:pt>
                <c:pt idx="5">
                  <c:v>0.13493367912304258</c:v>
                </c:pt>
                <c:pt idx="6">
                  <c:v>5.2100933160383466E-2</c:v>
                </c:pt>
                <c:pt idx="7">
                  <c:v>4.7329313044209724E-2</c:v>
                </c:pt>
                <c:pt idx="8">
                  <c:v>3.7399184694334661E-2</c:v>
                </c:pt>
                <c:pt idx="9">
                  <c:v>4.7493697506590341E-2</c:v>
                </c:pt>
                <c:pt idx="10">
                  <c:v>7.7280368430287266E-2</c:v>
                </c:pt>
                <c:pt idx="11">
                  <c:v>0.119213056500728</c:v>
                </c:pt>
              </c:numCache>
            </c:numRef>
          </c:val>
          <c:extLst>
            <c:ext xmlns:c16="http://schemas.microsoft.com/office/drawing/2014/chart" uri="{C3380CC4-5D6E-409C-BE32-E72D297353CC}">
              <c16:uniqueId val="{00000000-1FF6-4871-B363-7370CF791962}"/>
            </c:ext>
          </c:extLst>
        </c:ser>
        <c:dLbls>
          <c:showLegendKey val="0"/>
          <c:showVal val="1"/>
          <c:showCatName val="0"/>
          <c:showSerName val="0"/>
          <c:showPercent val="0"/>
          <c:showBubbleSize val="0"/>
        </c:dLbls>
        <c:gapWidth val="75"/>
        <c:overlap val="40"/>
        <c:axId val="540121888"/>
        <c:axId val="540122672"/>
      </c:barChart>
      <c:lineChart>
        <c:grouping val="standard"/>
        <c:varyColors val="0"/>
        <c:ser>
          <c:idx val="1"/>
          <c:order val="1"/>
          <c:tx>
            <c:strRef>
              <c:f>'RMS and MS'!$C$1</c:f>
              <c:strCache>
                <c:ptCount val="1"/>
                <c:pt idx="0">
                  <c:v>RMS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'RMS and MS'!$A$2:$A$14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'RMS and MS'!$C$2:$C$14</c:f>
              <c:numCache>
                <c:formatCode>0.00</c:formatCode>
                <c:ptCount val="12"/>
                <c:pt idx="0">
                  <c:v>7.7364744040870029E-2</c:v>
                </c:pt>
                <c:pt idx="1">
                  <c:v>7.6185286348962086E-2</c:v>
                </c:pt>
                <c:pt idx="2">
                  <c:v>6.0095463046144625E-2</c:v>
                </c:pt>
                <c:pt idx="3">
                  <c:v>9.0711855887127157E-2</c:v>
                </c:pt>
                <c:pt idx="4">
                  <c:v>8.3647663884894433E-2</c:v>
                </c:pt>
                <c:pt idx="5">
                  <c:v>0.1157063649891244</c:v>
                </c:pt>
                <c:pt idx="6">
                  <c:v>5.5448191532392915E-2</c:v>
                </c:pt>
                <c:pt idx="7">
                  <c:v>9.1938553577862347E-2</c:v>
                </c:pt>
                <c:pt idx="8">
                  <c:v>7.964711612916528E-2</c:v>
                </c:pt>
                <c:pt idx="9">
                  <c:v>6.9310193147127941E-2</c:v>
                </c:pt>
                <c:pt idx="10">
                  <c:v>7.9008242570099002E-2</c:v>
                </c:pt>
                <c:pt idx="11">
                  <c:v>0.12091201853276203</c:v>
                </c:pt>
              </c:numCache>
            </c:numRef>
          </c:val>
          <c:smooth val="0"/>
          <c:extLst>
            <c:ext xmlns:c16="http://schemas.microsoft.com/office/drawing/2014/chart" uri="{C3380CC4-5D6E-409C-BE32-E72D297353CC}">
              <c16:uniqueId val="{00000001-1FF6-4871-B363-7370CF791962}"/>
            </c:ext>
          </c:extLst>
        </c:ser>
        <c:dLbls>
          <c:showLegendKey val="0"/>
          <c:showVal val="1"/>
          <c:showCatName val="0"/>
          <c:showSerName val="0"/>
          <c:showPercent val="0"/>
          <c:showBubbleSize val="0"/>
        </c:dLbls>
        <c:marker val="1"/>
        <c:smooth val="0"/>
        <c:axId val="540121888"/>
        <c:axId val="540122672"/>
      </c:lineChart>
      <c:valAx>
        <c:axId val="54012267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121888"/>
        <c:crosses val="autoZero"/>
        <c:crossBetween val="between"/>
      </c:valAx>
      <c:catAx>
        <c:axId val="540121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12267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5.xml><?xml version="1.0" encoding="utf-8"?>
<cs:colorStyle xmlns:cs="http://schemas.microsoft.com/office/drawing/2012/chartStyle" xmlns:a="http://schemas.openxmlformats.org/drawingml/2006/main" meth="withinLinearReversed" id="24">
  <a:schemeClr val="accent4"/>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4">
  <a:schemeClr val="accent1"/>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20.xml><?xml version="1.0" encoding="utf-8"?>
<cs:colorStyle xmlns:cs="http://schemas.microsoft.com/office/drawing/2012/chartStyle" xmlns:a="http://schemas.openxmlformats.org/drawingml/2006/main" meth="withinLinear" id="17">
  <a:schemeClr val="accent4"/>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withinLinear" id="19">
  <a:schemeClr val="accent6"/>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9">
  <a:schemeClr val="accent6"/>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4">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cs:styleClr val="auto">
        <a:lumMod val="50000"/>
      </cs:styleClr>
    </cs:fontRef>
    <cs:defRPr sz="10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
  <cs:dataPoint3D>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image" Target="../media/image2.pn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5.xml"/></Relationships>
</file>

<file path=xl/drawings/drawing1.xml><?xml version="1.0" encoding="utf-8"?>
<xdr:wsDr xmlns:xdr="http://schemas.openxmlformats.org/drawingml/2006/spreadsheetDrawing" xmlns:a="http://schemas.openxmlformats.org/drawingml/2006/main">
  <xdr:twoCellAnchor>
    <xdr:from>
      <xdr:col>12</xdr:col>
      <xdr:colOff>177513</xdr:colOff>
      <xdr:row>9</xdr:row>
      <xdr:rowOff>102179</xdr:rowOff>
    </xdr:from>
    <xdr:to>
      <xdr:col>18</xdr:col>
      <xdr:colOff>403411</xdr:colOff>
      <xdr:row>23</xdr:row>
      <xdr:rowOff>102179</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358589</xdr:colOff>
      <xdr:row>9</xdr:row>
      <xdr:rowOff>78442</xdr:rowOff>
    </xdr:from>
    <xdr:to>
      <xdr:col>12</xdr:col>
      <xdr:colOff>89648</xdr:colOff>
      <xdr:row>41</xdr:row>
      <xdr:rowOff>22412</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369793</xdr:colOff>
      <xdr:row>41</xdr:row>
      <xdr:rowOff>67234</xdr:rowOff>
    </xdr:from>
    <xdr:to>
      <xdr:col>12</xdr:col>
      <xdr:colOff>100852</xdr:colOff>
      <xdr:row>57</xdr:row>
      <xdr:rowOff>11205</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156882</xdr:colOff>
      <xdr:row>41</xdr:row>
      <xdr:rowOff>78440</xdr:rowOff>
    </xdr:from>
    <xdr:to>
      <xdr:col>19</xdr:col>
      <xdr:colOff>537883</xdr:colOff>
      <xdr:row>56</xdr:row>
      <xdr:rowOff>179294</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134471</xdr:colOff>
      <xdr:row>23</xdr:row>
      <xdr:rowOff>156882</xdr:rowOff>
    </xdr:from>
    <xdr:to>
      <xdr:col>19</xdr:col>
      <xdr:colOff>470648</xdr:colOff>
      <xdr:row>41</xdr:row>
      <xdr:rowOff>44823</xdr:rowOff>
    </xdr:to>
    <xdr:graphicFrame macro="">
      <xdr:nvGraphicFramePr>
        <xdr:cNvPr id="9" name="Chart 8">
          <a:extLst>
            <a:ext uri="{FF2B5EF4-FFF2-40B4-BE49-F238E27FC236}">
              <a16:creationId xmlns:a16="http://schemas.microsoft.com/office/drawing/2014/main"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33617</xdr:colOff>
      <xdr:row>41</xdr:row>
      <xdr:rowOff>134470</xdr:rowOff>
    </xdr:from>
    <xdr:to>
      <xdr:col>27</xdr:col>
      <xdr:colOff>369794</xdr:colOff>
      <xdr:row>56</xdr:row>
      <xdr:rowOff>179293</xdr:rowOff>
    </xdr:to>
    <xdr:graphicFrame macro="">
      <xdr:nvGraphicFramePr>
        <xdr:cNvPr id="10" name="Chart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369793</xdr:colOff>
      <xdr:row>57</xdr:row>
      <xdr:rowOff>56030</xdr:rowOff>
    </xdr:from>
    <xdr:to>
      <xdr:col>12</xdr:col>
      <xdr:colOff>100852</xdr:colOff>
      <xdr:row>72</xdr:row>
      <xdr:rowOff>168088</xdr:rowOff>
    </xdr:to>
    <xdr:graphicFrame macro="">
      <xdr:nvGraphicFramePr>
        <xdr:cNvPr id="11" name="Chart 10">
          <a:extLst>
            <a:ext uri="{FF2B5EF4-FFF2-40B4-BE49-F238E27FC236}">
              <a16:creationId xmlns:a16="http://schemas.microsoft.com/office/drawing/2014/main" id="{00000000-0008-0000-00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145677</xdr:colOff>
      <xdr:row>57</xdr:row>
      <xdr:rowOff>56028</xdr:rowOff>
    </xdr:from>
    <xdr:to>
      <xdr:col>19</xdr:col>
      <xdr:colOff>571500</xdr:colOff>
      <xdr:row>72</xdr:row>
      <xdr:rowOff>156881</xdr:rowOff>
    </xdr:to>
    <xdr:graphicFrame macro="">
      <xdr:nvGraphicFramePr>
        <xdr:cNvPr id="13" name="Chart 12">
          <a:extLst>
            <a:ext uri="{FF2B5EF4-FFF2-40B4-BE49-F238E27FC236}">
              <a16:creationId xmlns:a16="http://schemas.microsoft.com/office/drawing/2014/main" id="{00000000-0008-0000-00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448236</xdr:colOff>
      <xdr:row>9</xdr:row>
      <xdr:rowOff>56029</xdr:rowOff>
    </xdr:from>
    <xdr:to>
      <xdr:col>27</xdr:col>
      <xdr:colOff>224118</xdr:colOff>
      <xdr:row>23</xdr:row>
      <xdr:rowOff>132229</xdr:rowOff>
    </xdr:to>
    <xdr:graphicFrame macro="">
      <xdr:nvGraphicFramePr>
        <xdr:cNvPr id="14" name="Chart 13">
          <a:extLst>
            <a:ext uri="{FF2B5EF4-FFF2-40B4-BE49-F238E27FC236}">
              <a16:creationId xmlns:a16="http://schemas.microsoft.com/office/drawing/2014/main" id="{00000000-0008-0000-00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381000</xdr:colOff>
      <xdr:row>73</xdr:row>
      <xdr:rowOff>11206</xdr:rowOff>
    </xdr:from>
    <xdr:to>
      <xdr:col>12</xdr:col>
      <xdr:colOff>112059</xdr:colOff>
      <xdr:row>87</xdr:row>
      <xdr:rowOff>87406</xdr:rowOff>
    </xdr:to>
    <xdr:graphicFrame macro="">
      <xdr:nvGraphicFramePr>
        <xdr:cNvPr id="15" name="Chart 14">
          <a:extLst>
            <a:ext uri="{FF2B5EF4-FFF2-40B4-BE49-F238E27FC236}">
              <a16:creationId xmlns:a16="http://schemas.microsoft.com/office/drawing/2014/main" id="{00000000-0008-0000-00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179294</xdr:colOff>
      <xdr:row>73</xdr:row>
      <xdr:rowOff>22412</xdr:rowOff>
    </xdr:from>
    <xdr:to>
      <xdr:col>19</xdr:col>
      <xdr:colOff>515471</xdr:colOff>
      <xdr:row>87</xdr:row>
      <xdr:rowOff>98612</xdr:rowOff>
    </xdr:to>
    <xdr:graphicFrame macro="">
      <xdr:nvGraphicFramePr>
        <xdr:cNvPr id="16" name="Chart 15">
          <a:extLst>
            <a:ext uri="{FF2B5EF4-FFF2-40B4-BE49-F238E27FC236}">
              <a16:creationId xmlns:a16="http://schemas.microsoft.com/office/drawing/2014/main" id="{00000000-0008-0000-00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20</xdr:col>
      <xdr:colOff>11206</xdr:colOff>
      <xdr:row>57</xdr:row>
      <xdr:rowOff>33618</xdr:rowOff>
    </xdr:from>
    <xdr:to>
      <xdr:col>27</xdr:col>
      <xdr:colOff>347383</xdr:colOff>
      <xdr:row>73</xdr:row>
      <xdr:rowOff>22412</xdr:rowOff>
    </xdr:to>
    <xdr:graphicFrame macro="">
      <xdr:nvGraphicFramePr>
        <xdr:cNvPr id="17" name="Chart 16">
          <a:extLst>
            <a:ext uri="{FF2B5EF4-FFF2-40B4-BE49-F238E27FC236}">
              <a16:creationId xmlns:a16="http://schemas.microsoft.com/office/drawing/2014/main" id="{00000000-0008-0000-00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19</xdr:col>
      <xdr:colOff>571499</xdr:colOff>
      <xdr:row>73</xdr:row>
      <xdr:rowOff>68034</xdr:rowOff>
    </xdr:from>
    <xdr:to>
      <xdr:col>27</xdr:col>
      <xdr:colOff>612320</xdr:colOff>
      <xdr:row>87</xdr:row>
      <xdr:rowOff>190499</xdr:rowOff>
    </xdr:to>
    <xdr:graphicFrame macro="">
      <xdr:nvGraphicFramePr>
        <xdr:cNvPr id="18" name="Chart 17">
          <a:extLst>
            <a:ext uri="{FF2B5EF4-FFF2-40B4-BE49-F238E27FC236}">
              <a16:creationId xmlns:a16="http://schemas.microsoft.com/office/drawing/2014/main" id="{00000000-0008-0000-00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19</xdr:col>
      <xdr:colOff>571501</xdr:colOff>
      <xdr:row>88</xdr:row>
      <xdr:rowOff>13608</xdr:rowOff>
    </xdr:from>
    <xdr:to>
      <xdr:col>28</xdr:col>
      <xdr:colOff>0</xdr:colOff>
      <xdr:row>103</xdr:row>
      <xdr:rowOff>0</xdr:rowOff>
    </xdr:to>
    <xdr:graphicFrame macro="">
      <xdr:nvGraphicFramePr>
        <xdr:cNvPr id="19" name="Chart 18">
          <a:extLst>
            <a:ext uri="{FF2B5EF4-FFF2-40B4-BE49-F238E27FC236}">
              <a16:creationId xmlns:a16="http://schemas.microsoft.com/office/drawing/2014/main" id="{00000000-0008-0000-00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149678</xdr:colOff>
      <xdr:row>87</xdr:row>
      <xdr:rowOff>108857</xdr:rowOff>
    </xdr:from>
    <xdr:to>
      <xdr:col>19</xdr:col>
      <xdr:colOff>503463</xdr:colOff>
      <xdr:row>102</xdr:row>
      <xdr:rowOff>149679</xdr:rowOff>
    </xdr:to>
    <xdr:graphicFrame macro="">
      <xdr:nvGraphicFramePr>
        <xdr:cNvPr id="20" name="Chart 19">
          <a:extLst>
            <a:ext uri="{FF2B5EF4-FFF2-40B4-BE49-F238E27FC236}">
              <a16:creationId xmlns:a16="http://schemas.microsoft.com/office/drawing/2014/main" id="{00000000-0008-0000-00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367393</xdr:colOff>
      <xdr:row>87</xdr:row>
      <xdr:rowOff>95249</xdr:rowOff>
    </xdr:from>
    <xdr:to>
      <xdr:col>12</xdr:col>
      <xdr:colOff>40822</xdr:colOff>
      <xdr:row>102</xdr:row>
      <xdr:rowOff>149678</xdr:rowOff>
    </xdr:to>
    <xdr:graphicFrame macro="">
      <xdr:nvGraphicFramePr>
        <xdr:cNvPr id="21" name="Chart 20">
          <a:extLst>
            <a:ext uri="{FF2B5EF4-FFF2-40B4-BE49-F238E27FC236}">
              <a16:creationId xmlns:a16="http://schemas.microsoft.com/office/drawing/2014/main" id="{00000000-0008-0000-00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9</xdr:col>
      <xdr:colOff>387062</xdr:colOff>
      <xdr:row>9</xdr:row>
      <xdr:rowOff>92362</xdr:rowOff>
    </xdr:from>
    <xdr:to>
      <xdr:col>11</xdr:col>
      <xdr:colOff>623319</xdr:colOff>
      <xdr:row>12</xdr:row>
      <xdr:rowOff>144317</xdr:rowOff>
    </xdr:to>
    <mc:AlternateContent xmlns:mc="http://schemas.openxmlformats.org/markup-compatibility/2006">
      <mc:Choice xmlns:a14="http://schemas.microsoft.com/office/drawing/2010/main" Requires="a14">
        <xdr:graphicFrame macro="">
          <xdr:nvGraphicFramePr>
            <xdr:cNvPr id="3" name="Year 1">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6693269" y="1668914"/>
              <a:ext cx="1637636" cy="5774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357910</xdr:colOff>
      <xdr:row>5</xdr:row>
      <xdr:rowOff>150091</xdr:rowOff>
    </xdr:from>
    <xdr:to>
      <xdr:col>25</xdr:col>
      <xdr:colOff>341277</xdr:colOff>
      <xdr:row>9</xdr:row>
      <xdr:rowOff>103908</xdr:rowOff>
    </xdr:to>
    <mc:AlternateContent xmlns:mc="http://schemas.openxmlformats.org/markup-compatibility/2006">
      <mc:Choice xmlns:a14="http://schemas.microsoft.com/office/drawing/2010/main" Requires="a14">
        <xdr:graphicFrame macro="">
          <xdr:nvGraphicFramePr>
            <xdr:cNvPr id="6" name="Month">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3160669" y="1025953"/>
              <a:ext cx="14697849" cy="6545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519544</xdr:colOff>
      <xdr:row>23</xdr:row>
      <xdr:rowOff>161636</xdr:rowOff>
    </xdr:from>
    <xdr:to>
      <xdr:col>27</xdr:col>
      <xdr:colOff>450272</xdr:colOff>
      <xdr:row>41</xdr:row>
      <xdr:rowOff>46180</xdr:rowOff>
    </xdr:to>
    <xdr:graphicFrame macro="">
      <xdr:nvGraphicFramePr>
        <xdr:cNvPr id="23" name="Chart 22">
          <a:extLst>
            <a:ext uri="{FF2B5EF4-FFF2-40B4-BE49-F238E27FC236}">
              <a16:creationId xmlns:a16="http://schemas.microsoft.com/office/drawing/2014/main" id="{9D17605C-608E-4A22-993D-5D50D74816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2</xdr:col>
      <xdr:colOff>296125</xdr:colOff>
      <xdr:row>1</xdr:row>
      <xdr:rowOff>4952</xdr:rowOff>
    </xdr:from>
    <xdr:to>
      <xdr:col>5</xdr:col>
      <xdr:colOff>32846</xdr:colOff>
      <xdr:row>6</xdr:row>
      <xdr:rowOff>81668</xdr:rowOff>
    </xdr:to>
    <xdr:pic>
      <xdr:nvPicPr>
        <xdr:cNvPr id="26" name="Picture 25">
          <a:extLst>
            <a:ext uri="{FF2B5EF4-FFF2-40B4-BE49-F238E27FC236}">
              <a16:creationId xmlns:a16="http://schemas.microsoft.com/office/drawing/2014/main" id="{F6B2CB7E-3F5A-40C1-AFFE-0223DD0FCC9C}"/>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697504" y="180124"/>
          <a:ext cx="1838790" cy="95257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342900</xdr:colOff>
      <xdr:row>1</xdr:row>
      <xdr:rowOff>114300</xdr:rowOff>
    </xdr:from>
    <xdr:to>
      <xdr:col>7</xdr:col>
      <xdr:colOff>600075</xdr:colOff>
      <xdr:row>16</xdr:row>
      <xdr:rowOff>0</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9525</xdr:colOff>
      <xdr:row>3</xdr:row>
      <xdr:rowOff>142875</xdr:rowOff>
    </xdr:from>
    <xdr:to>
      <xdr:col>9</xdr:col>
      <xdr:colOff>219075</xdr:colOff>
      <xdr:row>18</xdr:row>
      <xdr:rowOff>28575</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9525</xdr:colOff>
      <xdr:row>1</xdr:row>
      <xdr:rowOff>38100</xdr:rowOff>
    </xdr:from>
    <xdr:to>
      <xdr:col>11</xdr:col>
      <xdr:colOff>314325</xdr:colOff>
      <xdr:row>15</xdr:row>
      <xdr:rowOff>114300</xdr:rowOff>
    </xdr:to>
    <xdr:graphicFrame macro="">
      <xdr:nvGraphicFramePr>
        <xdr:cNvPr id="2" name="Chart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00000000-0008-0000-0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00000000-0008-0000-0E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4</xdr:col>
      <xdr:colOff>57150</xdr:colOff>
      <xdr:row>3</xdr:row>
      <xdr:rowOff>152400</xdr:rowOff>
    </xdr:from>
    <xdr:to>
      <xdr:col>11</xdr:col>
      <xdr:colOff>361950</xdr:colOff>
      <xdr:row>18</xdr:row>
      <xdr:rowOff>38100</xdr:rowOff>
    </xdr:to>
    <xdr:graphicFrame macro="">
      <xdr:nvGraphicFramePr>
        <xdr:cNvPr id="3" name="Chart 2">
          <a:extLst>
            <a:ext uri="{FF2B5EF4-FFF2-40B4-BE49-F238E27FC236}">
              <a16:creationId xmlns:a16="http://schemas.microsoft.com/office/drawing/2014/main" i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00000000-0008-0000-1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00000000-0008-0000-1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3</xdr:col>
      <xdr:colOff>88900</xdr:colOff>
      <xdr:row>3</xdr:row>
      <xdr:rowOff>3175</xdr:rowOff>
    </xdr:from>
    <xdr:to>
      <xdr:col>10</xdr:col>
      <xdr:colOff>393700</xdr:colOff>
      <xdr:row>17</xdr:row>
      <xdr:rowOff>168275</xdr:rowOff>
    </xdr:to>
    <xdr:graphicFrame macro="">
      <xdr:nvGraphicFramePr>
        <xdr:cNvPr id="2" name="Chart 1">
          <a:extLst>
            <a:ext uri="{FF2B5EF4-FFF2-40B4-BE49-F238E27FC236}">
              <a16:creationId xmlns:a16="http://schemas.microsoft.com/office/drawing/2014/main" id="{48F4A3B3-796A-44D1-952F-BD08EFF8AD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0</xdr:row>
      <xdr:rowOff>190499</xdr:rowOff>
    </xdr:from>
    <xdr:to>
      <xdr:col>11</xdr:col>
      <xdr:colOff>304800</xdr:colOff>
      <xdr:row>22</xdr:row>
      <xdr:rowOff>104774</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47624</xdr:colOff>
      <xdr:row>4</xdr:row>
      <xdr:rowOff>123826</xdr:rowOff>
    </xdr:from>
    <xdr:to>
      <xdr:col>11</xdr:col>
      <xdr:colOff>460375</xdr:colOff>
      <xdr:row>8</xdr:row>
      <xdr:rowOff>98425</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705599" y="885826"/>
              <a:ext cx="1733551" cy="685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28575</xdr:colOff>
      <xdr:row>1</xdr:row>
      <xdr:rowOff>19050</xdr:rowOff>
    </xdr:from>
    <xdr:to>
      <xdr:col>11</xdr:col>
      <xdr:colOff>333375</xdr:colOff>
      <xdr:row>15</xdr:row>
      <xdr:rowOff>95250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39.906773495371" createdVersion="5" refreshedVersion="5" minRefreshableVersion="3" recordCount="121" xr:uid="{00000000-000A-0000-FFFF-FFFFDD000000}">
  <cacheSource type="worksheet">
    <worksheetSource name="Table2"/>
  </cacheSource>
  <cacheFields count="40">
    <cacheField name="Month" numFmtId="0">
      <sharedItems containsMixedTypes="1" containsNumber="1" containsInteger="1" minValue="1" maxValue="12" count="24">
        <s v="Jan"/>
        <s v="Feb"/>
        <s v="Mar"/>
        <s v="Apr"/>
        <s v="May"/>
        <s v="Jun"/>
        <s v="Jul"/>
        <s v="Aug"/>
        <s v="Sep"/>
        <s v="Oct"/>
        <s v="Nov"/>
        <s v="Dec"/>
        <n v="5" u="1"/>
        <n v="2" u="1"/>
        <n v="6" u="1"/>
        <n v="7" u="1"/>
        <n v="1" u="1"/>
        <n v="3" u="1"/>
        <n v="8" u="1"/>
        <n v="9" u="1"/>
        <n v="10" u="1"/>
        <n v="11" u="1"/>
        <n v="4" u="1"/>
        <n v="12" u="1"/>
      </sharedItems>
    </cacheField>
    <cacheField name="Retailer" numFmtId="0">
      <sharedItems count="3">
        <s v="MARKS &amp; SPENCERS"/>
        <s v="ASOS"/>
        <s v="JD SPORTS "/>
      </sharedItems>
    </cacheField>
    <cacheField name="Number of emails sent" numFmtId="0">
      <sharedItems containsSemiMixedTypes="0" containsString="0" containsNumber="1" containsInteger="1" minValue="122655" maxValue="592485"/>
    </cacheField>
    <cacheField name="No of delivered mails" numFmtId="0">
      <sharedItems containsSemiMixedTypes="0" containsString="0" containsNumber="1" containsInteger="1" minValue="1676" maxValue="589465"/>
    </cacheField>
    <cacheField name="No of unique clicks" numFmtId="0">
      <sharedItems containsSemiMixedTypes="0" containsString="0" containsNumber="1" containsInteger="1" minValue="101645" maxValue="1834787"/>
    </cacheField>
    <cacheField name="Cost per clicks" numFmtId="0">
      <sharedItems containsSemiMixedTypes="0" containsString="0" containsNumber="1" minValue="22.398998902869923" maxValue="404.32280977913325"/>
    </cacheField>
    <cacheField name="Hard Bounce" numFmtId="0">
      <sharedItems containsSemiMixedTypes="0" containsString="0" containsNumber="1" minValue="5.4837907521562163E-3" maxValue="53316"/>
    </cacheField>
    <cacheField name="Soft Bounce" numFmtId="0">
      <sharedItems containsSemiMixedTypes="0" containsString="0" containsNumber="1" minValue="1.8994117781052492E-3" maxValue="4613"/>
    </cacheField>
    <cacheField name="Hard Bounce rate" numFmtId="0">
      <sharedItems containsSemiMixedTypes="0" containsString="0" containsNumber="1" minValue="5.4837907521562163E-3" maxValue="0.7"/>
    </cacheField>
    <cacheField name="SoftBounceRate" numFmtId="10">
      <sharedItems containsSemiMixedTypes="0" containsString="0" containsNumber="1" minValue="4.918857717951944E-3" maxValue="4.5368249027237351"/>
    </cacheField>
    <cacheField name="click through rate" numFmtId="0">
      <sharedItems containsSemiMixedTypes="0" containsString="0" containsNumber="1" minValue="0.04" maxValue="0.7"/>
    </cacheField>
    <cacheField name="open rate" numFmtId="10">
      <sharedItems containsSemiMixedTypes="0" containsString="0" containsNumber="1" minValue="0.84434278843976329" maxValue="0.99990107661616079"/>
    </cacheField>
    <cacheField name="Unengaged subscribers" numFmtId="0">
      <sharedItems containsSemiMixedTypes="0" containsString="0" containsNumber="1" containsInteger="1" minValue="45" maxValue="86165"/>
    </cacheField>
    <cacheField name="New Subscribers" numFmtId="0">
      <sharedItems containsString="0" containsBlank="1" containsNumber="1" containsInteger="1" minValue="200" maxValue="153051"/>
    </cacheField>
    <cacheField name="Unsubscribers" numFmtId="0">
      <sharedItems containsString="0" containsBlank="1" containsNumber="1" containsInteger="1" minValue="45" maxValue="86165"/>
    </cacheField>
    <cacheField name="Year" numFmtId="0">
      <sharedItems containsSemiMixedTypes="0" containsString="0" containsNumber="1" containsInteger="1" minValue="2019" maxValue="2020" count="2">
        <n v="2019"/>
        <n v="2020"/>
      </sharedItems>
    </cacheField>
    <cacheField name="Users" numFmtId="3">
      <sharedItems containsSemiMixedTypes="0" containsString="0" containsNumber="1" containsInteger="1" minValue="1413" maxValue="126870"/>
    </cacheField>
    <cacheField name="New Users" numFmtId="0">
      <sharedItems containsSemiMixedTypes="0" containsString="0" containsNumber="1" minValue="0.1759" maxValue="104308"/>
    </cacheField>
    <cacheField name="Sessions" numFmtId="3">
      <sharedItems containsSemiMixedTypes="0" containsString="0" containsNumber="1" containsInteger="1" minValue="1988" maxValue="194667"/>
    </cacheField>
    <cacheField name="Bounce Rate" numFmtId="10">
      <sharedItems containsSemiMixedTypes="0" containsString="0" containsNumber="1" minValue="0.27489999999999998" maxValue="0.87070000000000003"/>
    </cacheField>
    <cacheField name="Pageviews" numFmtId="3">
      <sharedItems containsSemiMixedTypes="0" containsString="0" containsNumber="1" containsInteger="1" minValue="5229" maxValue="559509"/>
    </cacheField>
    <cacheField name="Avg. Session Duration" numFmtId="0">
      <sharedItems containsSemiMixedTypes="0" containsDate="1" containsString="0" containsMixedTypes="1" minDate="1899-12-31T00:00:00" maxDate="1900-01-05T02:17:04"/>
    </cacheField>
    <cacheField name="Conversion Rate (%)" numFmtId="0">
      <sharedItems containsSemiMixedTypes="0" containsString="0" containsNumber="1" minValue="0" maxValue="1.86"/>
    </cacheField>
    <cacheField name="Transactions" numFmtId="0">
      <sharedItems containsSemiMixedTypes="0" containsString="0" containsNumber="1" containsInteger="1" minValue="0" maxValue="1927"/>
    </cacheField>
    <cacheField name="Revenue" numFmtId="0">
      <sharedItems containsSemiMixedTypes="0" containsString="0" containsNumber="1" containsInteger="1" minValue="42480" maxValue="991956"/>
    </cacheField>
    <cacheField name="Revenue Market share" numFmtId="165">
      <sharedItems containsSemiMixedTypes="0" containsString="0" containsNumber="1" minValue="6.5516002291271037E-4" maxValue="1.5298726828822988E-2"/>
    </cacheField>
    <cacheField name="Quantity Sold" numFmtId="0">
      <sharedItems containsSemiMixedTypes="0" containsString="0" containsNumber="1" containsInteger="1" minValue="3" maxValue="2402"/>
    </cacheField>
    <cacheField name="Likes" numFmtId="0">
      <sharedItems containsSemiMixedTypes="0" containsString="0" containsNumber="1" containsInteger="1" minValue="1282" maxValue="29827"/>
    </cacheField>
    <cacheField name="Clicks" numFmtId="0">
      <sharedItems containsSemiMixedTypes="0" containsString="0" containsNumber="1" containsInteger="1" minValue="10067" maxValue="99282"/>
    </cacheField>
    <cacheField name="Unit Margin" numFmtId="0">
      <sharedItems containsSemiMixedTypes="0" containsString="0" containsNumber="1" minValue="0.25" maxValue="0.5"/>
    </cacheField>
    <cacheField name="Unit sales" numFmtId="0">
      <sharedItems containsSemiMixedTypes="0" containsString="0" containsNumber="1" containsInteger="1" minValue="500" maxValue="1275"/>
    </cacheField>
    <cacheField name="Total sales" numFmtId="0">
      <sharedItems containsSemiMixedTypes="0" containsString="0" containsNumber="1" minValue="59811" maxValue="969064"/>
    </cacheField>
    <cacheField name="Market Share" numFmtId="0">
      <sharedItems containsSemiMixedTypes="0" containsString="0" containsNumber="1" minValue="1.0284517865530346E-3" maxValue="1.6663082076611827E-2"/>
    </cacheField>
    <cacheField name="Relative Market Share" numFmtId="0">
      <sharedItems containsSemiMixedTypes="0" containsString="0" containsNumber="1" minValue="0.15150969646627391" maxValue="12.578304994064636"/>
    </cacheField>
    <cacheField name="Penetration rate" numFmtId="0">
      <sharedItems containsSemiMixedTypes="0" containsString="0" containsNumber="1" minValue="4.4464206313917292E-3" maxValue="1.133837261004891E-2"/>
    </cacheField>
    <cacheField name="Cost per Acquisition" numFmtId="0">
      <sharedItems containsSemiMixedTypes="0" containsString="0" containsNumber="1" minValue="1178.2063936054847" maxValue="2934.788141970394"/>
    </cacheField>
    <cacheField name="Impressions" numFmtId="0">
      <sharedItems containsSemiMixedTypes="0" containsString="0" containsNumber="1" minValue="191097.90410000001" maxValue="4653501.7740000002"/>
    </cacheField>
    <cacheField name="Ad spend" numFmtId="0">
      <sharedItems containsString="0" containsBlank="1" containsNumber="1" minValue="161.34241653152742" maxValue="489.71839171147496"/>
    </cacheField>
    <cacheField name="Cost per click" numFmtId="0">
      <sharedItems containsSemiMixedTypes="0" containsString="0" containsNumber="1" minValue="233" maxValue="893"/>
    </cacheField>
    <cacheField name="Customer acquisition cost" numFmtId="0">
      <sharedItems containsSemiMixedTypes="0" containsString="0" containsNumber="1" minValue="177.46673049305889" maxValue="334516.99296765117"/>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1">
  <r>
    <x v="0"/>
    <x v="0"/>
    <n v="150000"/>
    <n v="128500"/>
    <n v="122655"/>
    <n v="335.06495454730748"/>
    <n v="21500"/>
    <n v="1601"/>
    <n v="0.14333333333333334"/>
    <n v="1.2459143968871595E-2"/>
    <n v="0.45"/>
    <n v="0.95451361867704276"/>
    <n v="27345"/>
    <n v="645"/>
    <n v="232"/>
    <x v="0"/>
    <n v="126870"/>
    <n v="104020"/>
    <n v="194667"/>
    <n v="0.71589999999999998"/>
    <n v="455159"/>
    <d v="1899-12-30T00:01:11"/>
    <n v="0.2"/>
    <n v="394"/>
    <n v="98800"/>
    <n v="1.5237714280549855E-3"/>
    <n v="482"/>
    <n v="7697"/>
    <n v="64114"/>
    <n v="0.5"/>
    <n v="1200"/>
    <n v="600000"/>
    <n v="1.0317016467402663E-2"/>
    <n v="1.2"/>
    <n v="1.0671409515340151E-2"/>
    <n v="1179.8095410645883"/>
    <n v="349895.01069999998"/>
    <n v="192.30769230769232"/>
    <n v="256.41025639999998"/>
    <n v="247.89154251392765"/>
  </r>
  <r>
    <x v="0"/>
    <x v="0"/>
    <n v="150800"/>
    <n v="129300"/>
    <n v="123776"/>
    <n v="332.03037745604962"/>
    <n v="21500"/>
    <n v="1873"/>
    <n v="0.14257294429708223"/>
    <n v="1.448569218870843E-2"/>
    <n v="0.38"/>
    <n v="0.95727764887857691"/>
    <n v="27024"/>
    <n v="800"/>
    <n v="435"/>
    <x v="0"/>
    <n v="120625"/>
    <n v="98574"/>
    <n v="194114"/>
    <n v="0.64559999999999995"/>
    <n v="559509"/>
    <d v="1899-12-30T00:01:32"/>
    <n v="0.69"/>
    <n v="1347"/>
    <n v="75735"/>
    <n v="1.1680448289852665E-3"/>
    <n v="2402"/>
    <n v="22781"/>
    <n v="16187"/>
    <n v="0.3"/>
    <n v="1000"/>
    <n v="500000"/>
    <n v="8.5975137228355529E-3"/>
    <n v="1.2499999999999998"/>
    <n v="8.8928412627834585E-3"/>
    <n v="1278.6694460448284"/>
    <n v="506270.21759999997"/>
    <n v="161.34241653152742"/>
    <n v="318.18181820000001"/>
    <n v="326.49345267998513"/>
  </r>
  <r>
    <x v="0"/>
    <x v="0"/>
    <n v="155000"/>
    <n v="141850"/>
    <n v="139354"/>
    <n v="294.91361568379807"/>
    <n v="13150"/>
    <n v="1518"/>
    <n v="8.4838709677419355E-2"/>
    <n v="1.0701445188579486E-2"/>
    <n v="0.49"/>
    <n v="0.98240394783221718"/>
    <n v="15646"/>
    <n v="4200"/>
    <n v="54"/>
    <x v="0"/>
    <n v="123361"/>
    <n v="104308"/>
    <n v="181175"/>
    <n v="0.41909999999999997"/>
    <n v="368907"/>
    <d v="1899-12-30T00:01:05"/>
    <n v="0.26"/>
    <n v="477"/>
    <n v="626900"/>
    <n v="9.6685456300371498E-3"/>
    <n v="599"/>
    <n v="2342"/>
    <n v="29397"/>
    <n v="0.35"/>
    <n v="1000"/>
    <n v="400000"/>
    <n v="6.8780109782684432E-3"/>
    <n v="1.0457516339869282"/>
    <n v="8.8928412627834585E-3"/>
    <n v="1257.1066906713886"/>
    <n v="430042.15379999997"/>
    <n v="180.77239044964747"/>
    <n v="342"/>
    <n v="386.33821061761819"/>
  </r>
  <r>
    <x v="0"/>
    <x v="0"/>
    <n v="155750"/>
    <n v="142600"/>
    <n v="139954"/>
    <n v="293.64928476499421"/>
    <n v="13150"/>
    <n v="1524"/>
    <n v="8.4430176565008022E-2"/>
    <n v="1.0687237026647966E-2"/>
    <n v="0.04"/>
    <n v="0.98144460028050495"/>
    <n v="15796"/>
    <n v="1100"/>
    <n v="350"/>
    <x v="0"/>
    <n v="106551"/>
    <n v="88428"/>
    <n v="170329"/>
    <n v="0.75919999999999999"/>
    <n v="368803"/>
    <d v="1899-12-30T00:01:01"/>
    <n v="0.18"/>
    <n v="311"/>
    <n v="662937"/>
    <n v="1.0224336631583886E-2"/>
    <n v="415"/>
    <n v="7260"/>
    <n v="41286"/>
    <n v="0.35"/>
    <n v="850"/>
    <n v="382500"/>
    <n v="6.5770979979691982E-3"/>
    <n v="0.70833333333333326"/>
    <n v="7.5589150733659403E-3"/>
    <n v="1235.3254982468402"/>
    <n v="417745.66580000002"/>
    <n v="218.47953731680207"/>
    <n v="877"/>
    <n v="1151.9334215539975"/>
  </r>
  <r>
    <x v="0"/>
    <x v="0"/>
    <n v="170000"/>
    <n v="154300"/>
    <n v="149789"/>
    <n v="274.36855843887065"/>
    <n v="15700"/>
    <n v="1590"/>
    <n v="9.2352941176470582E-2"/>
    <n v="1.0304601425793907E-2"/>
    <n v="0.15"/>
    <n v="0.97076474400518475"/>
    <n v="20211"/>
    <n v="16250"/>
    <n v="2000"/>
    <x v="0"/>
    <n v="102123"/>
    <n v="82461"/>
    <n v="163446"/>
    <n v="0.67100000000000004"/>
    <n v="425410"/>
    <d v="1899-12-30T00:01:20"/>
    <n v="0.7"/>
    <n v="1138"/>
    <n v="273473"/>
    <n v="4.2177160298024399E-3"/>
    <n v="1987"/>
    <n v="17764"/>
    <n v="86789"/>
    <n v="0.3"/>
    <n v="900"/>
    <n v="540000"/>
    <n v="9.2853148206623985E-3"/>
    <n v="1.08"/>
    <n v="8.0035571365051142E-3"/>
    <n v="1260.4666037343848"/>
    <n v="408505.80119999999"/>
    <n v="202.77446520075225"/>
    <n v="440"/>
    <n v="645.37038669055937"/>
  </r>
  <r>
    <x v="0"/>
    <x v="0"/>
    <n v="170200"/>
    <n v="154500"/>
    <n v="150289"/>
    <n v="273.45575524489482"/>
    <n v="15700"/>
    <n v="1762"/>
    <n v="9.2244418331374853E-2"/>
    <n v="1.1404530744336569E-2"/>
    <n v="0.36"/>
    <n v="0.97274433656957926"/>
    <n v="19911"/>
    <n v="200"/>
    <n v="322"/>
    <x v="0"/>
    <n v="91043"/>
    <n v="70326"/>
    <n v="142637"/>
    <n v="0.67059999999999997"/>
    <n v="370798"/>
    <d v="1899-12-30T00:01:20"/>
    <n v="0.34"/>
    <n v="486"/>
    <n v="919534"/>
    <n v="1.4181777695598309E-2"/>
    <n v="607"/>
    <n v="9025"/>
    <n v="63450"/>
    <n v="0.25"/>
    <n v="1000"/>
    <n v="500000"/>
    <n v="8.5975137228355529E-3"/>
    <n v="0.79999999999999993"/>
    <n v="8.8928412627834585E-3"/>
    <n v="1220.1543065138876"/>
    <n v="434729.755"/>
    <n v="235.40933946022778"/>
    <n v="789"/>
    <n v="1302.4397372670057"/>
  </r>
  <r>
    <x v="0"/>
    <x v="0"/>
    <n v="195000"/>
    <n v="180100"/>
    <n v="176164"/>
    <n v="233.29052473831203"/>
    <n v="14900"/>
    <n v="1035"/>
    <n v="7.6410256410256408E-2"/>
    <n v="5.7468073292615213E-3"/>
    <n v="0.35"/>
    <n v="0.97814547473625768"/>
    <n v="18836"/>
    <n v="29800"/>
    <n v="5000"/>
    <x v="1"/>
    <n v="83031"/>
    <n v="64103"/>
    <n v="133736"/>
    <n v="0.6946"/>
    <n v="373356"/>
    <d v="1899-12-30T00:01:23"/>
    <n v="0.45"/>
    <n v="601"/>
    <n v="529622"/>
    <n v="8.168247684912323E-3"/>
    <n v="777"/>
    <n v="1987"/>
    <n v="56288"/>
    <n v="0.5"/>
    <n v="1250"/>
    <n v="625000"/>
    <n v="1.0746892153544442E-2"/>
    <n v="1.3888888888888888"/>
    <n v="1.1116051578479324E-2"/>
    <n v="1217.7661157903833"/>
    <n v="634432.91170000006"/>
    <n v="219.49431981022801"/>
    <n v="883"/>
    <n v="1873.430550035529"/>
  </r>
  <r>
    <x v="0"/>
    <x v="0"/>
    <n v="195650"/>
    <n v="180750"/>
    <n v="176914"/>
    <n v="232.30152503476265"/>
    <n v="14900"/>
    <n v="1246"/>
    <n v="7.6156401737797086E-2"/>
    <n v="6.8934993084370675E-3"/>
    <n v="0.33"/>
    <n v="0.97877731673582291"/>
    <n v="18736"/>
    <n v="650"/>
    <n v="4303"/>
    <x v="0"/>
    <n v="84343"/>
    <n v="73239"/>
    <n v="125423"/>
    <n v="0.71160000000000001"/>
    <n v="292263"/>
    <d v="1899-12-30T00:01:12"/>
    <n v="0.57999999999999996"/>
    <n v="730"/>
    <n v="349394"/>
    <n v="5.3886294973061093E-3"/>
    <n v="1360"/>
    <n v="19867"/>
    <n v="89320"/>
    <n v="0.3"/>
    <n v="900"/>
    <n v="450000"/>
    <n v="7.7377623505519985E-3"/>
    <n v="1.1842105263157896"/>
    <n v="8.0035571365051142E-3"/>
    <n v="1311.2296966845156"/>
    <n v="555036.3088"/>
    <n v="236.384049400621"/>
    <n v="869"/>
    <n v="1822.7744566828308"/>
  </r>
  <r>
    <x v="0"/>
    <x v="0"/>
    <n v="183450"/>
    <n v="179033"/>
    <n v="176040"/>
    <n v="233.45485117018859"/>
    <n v="4417"/>
    <n v="1117"/>
    <n v="2.407740528754429E-2"/>
    <n v="6.2390732434802519E-3"/>
    <n v="0.14000000000000001"/>
    <n v="0.98328241162243835"/>
    <n v="7410"/>
    <n v="8490"/>
    <n v="12200"/>
    <x v="0"/>
    <n v="82626"/>
    <n v="68145"/>
    <n v="125318"/>
    <n v="0.7006"/>
    <n v="328822"/>
    <d v="1899-12-30T00:01:24"/>
    <n v="0.52"/>
    <n v="657"/>
    <n v="696987"/>
    <n v="1.0749482553904455E-2"/>
    <n v="981"/>
    <n v="15998"/>
    <n v="18666"/>
    <n v="0.35"/>
    <n v="950"/>
    <n v="380000"/>
    <n v="6.5341104293550204E-3"/>
    <n v="1.0235690235690236"/>
    <n v="8.4481991996442872E-3"/>
    <n v="1178.2063936054847"/>
    <n v="423690.08370000002"/>
    <n v="249.42161490770246"/>
    <n v="370"/>
    <n v="788.30876479558492"/>
  </r>
  <r>
    <x v="0"/>
    <x v="0"/>
    <n v="190125"/>
    <n v="183181"/>
    <n v="182736"/>
    <n v="224.90035898782943"/>
    <n v="6944"/>
    <n v="1016"/>
    <n v="3.6523339907955289E-2"/>
    <n v="5.54642675823366E-3"/>
    <n v="0.31"/>
    <n v="0.99757070875254528"/>
    <n v="7389"/>
    <n v="6675"/>
    <n v="2340"/>
    <x v="0"/>
    <n v="73844"/>
    <n v="61557"/>
    <n v="110546"/>
    <n v="0.72189999999999999"/>
    <n v="266187"/>
    <d v="1899-12-30T00:01:15"/>
    <n v="0.48"/>
    <n v="531"/>
    <n v="126661"/>
    <n v="1.9534657170938515E-3"/>
    <n v="843"/>
    <n v="2432"/>
    <n v="66541"/>
    <n v="0.35"/>
    <n v="825"/>
    <n v="371250"/>
    <n v="6.3836539392053988E-3"/>
    <n v="0.6875"/>
    <n v="7.3365940417963538E-3"/>
    <n v="1220.8697023179163"/>
    <n v="471730.03899999999"/>
    <n v="209.74717906501536"/>
    <n v="265"/>
    <n v="655.77487676723899"/>
  </r>
  <r>
    <x v="0"/>
    <x v="0"/>
    <n v="182455"/>
    <n v="178576"/>
    <n v="171502"/>
    <n v="239.63214423155415"/>
    <n v="3879"/>
    <n v="1631"/>
    <n v="2.1260036721383355E-2"/>
    <n v="9.1333661858256435E-3"/>
    <n v="0.42"/>
    <n v="0.960386614102679"/>
    <n v="10953"/>
    <n v="340"/>
    <n v="7670"/>
    <x v="0"/>
    <n v="88579"/>
    <n v="75361"/>
    <n v="106966"/>
    <n v="0.56200000000000006"/>
    <n v="333480"/>
    <d v="1899-12-30T00:01:55"/>
    <n v="0.21"/>
    <n v="225"/>
    <n v="656219"/>
    <n v="1.0120726343591241E-2"/>
    <n v="317"/>
    <n v="7315"/>
    <n v="44138"/>
    <n v="0.3"/>
    <n v="900"/>
    <n v="540000"/>
    <n v="9.2853148206623985E-3"/>
    <n v="1.08"/>
    <n v="8.0035571365051142E-3"/>
    <n v="1262.540231259658"/>
    <n v="464972.68579999998"/>
    <n v="194.8839775723371"/>
    <n v="368"/>
    <n v="712.50224093746829"/>
  </r>
  <r>
    <x v="1"/>
    <x v="0"/>
    <n v="187960"/>
    <n v="178028"/>
    <n v="173997"/>
    <n v="236.1959803904665"/>
    <n v="9932"/>
    <n v="1653"/>
    <n v="5.2841030006384335E-2"/>
    <n v="9.285056283281282E-3"/>
    <n v="0.42"/>
    <n v="0.97735749432673513"/>
    <n v="13963"/>
    <n v="5505"/>
    <n v="3431"/>
    <x v="0"/>
    <n v="73349"/>
    <n v="62794"/>
    <n v="104146"/>
    <n v="0.67120000000000002"/>
    <n v="288195"/>
    <d v="1899-12-30T00:01:25"/>
    <n v="0.6"/>
    <n v="622"/>
    <n v="246863"/>
    <n v="3.8073156482179948E-3"/>
    <n v="1150"/>
    <n v="24404"/>
    <n v="65002"/>
    <n v="0.25"/>
    <n v="1000"/>
    <n v="500000"/>
    <n v="8.5975137228355529E-3"/>
    <n v="0.81967213114754101"/>
    <n v="8.8928412627834585E-3"/>
    <n v="1179.6109606615885"/>
    <n v="424832.19160000002"/>
    <n v="253.27621828029135"/>
    <n v="319"/>
    <n v="756.72528596163545"/>
  </r>
  <r>
    <x v="1"/>
    <x v="0"/>
    <n v="199461"/>
    <n v="183167"/>
    <n v="182876"/>
    <n v="224.72818740567379"/>
    <n v="16294"/>
    <n v="1134"/>
    <n v="8.169015496763779E-2"/>
    <n v="6.191071535811582E-3"/>
    <n v="0.49"/>
    <n v="0.99841128587573091"/>
    <n v="16585"/>
    <n v="11501"/>
    <n v="3403"/>
    <x v="0"/>
    <n v="68869"/>
    <n v="55769"/>
    <n v="99838"/>
    <n v="0.50980000000000003"/>
    <n v="325311"/>
    <d v="1899-12-30T00:01:38"/>
    <n v="0.47"/>
    <n v="471"/>
    <n v="969064"/>
    <n v="1.4945668372031139E-2"/>
    <n v="819"/>
    <n v="29296"/>
    <n v="73250"/>
    <n v="0.5"/>
    <n v="1220"/>
    <n v="610000"/>
    <n v="1.0488966741859375E-2"/>
    <n v="1.318918918918919"/>
    <n v="1.084926634059582E-2"/>
    <n v="1354.9553925920031"/>
    <n v="427351.2598"/>
    <n v="203.50041932957004"/>
    <n v="725"/>
    <n v="1925.1782369426012"/>
  </r>
  <r>
    <x v="1"/>
    <x v="0"/>
    <n v="187328"/>
    <n v="182437"/>
    <n v="175797"/>
    <n v="233.77755024260938"/>
    <n v="4891"/>
    <n v="1194"/>
    <n v="2.6109284250085411E-2"/>
    <n v="6.5447250283659567E-3"/>
    <n v="0.43"/>
    <n v="0.96360387421411231"/>
    <n v="11531"/>
    <n v="320"/>
    <n v="12133"/>
    <x v="0"/>
    <n v="82671"/>
    <n v="72520"/>
    <n v="99500"/>
    <n v="0.60960000000000003"/>
    <n v="299723"/>
    <d v="1899-12-30T00:01:48"/>
    <n v="0.25"/>
    <n v="253"/>
    <n v="117830"/>
    <n v="1.8172670786206371E-3"/>
    <n v="377"/>
    <n v="2668"/>
    <n v="61692"/>
    <n v="0.3"/>
    <n v="925"/>
    <n v="462500"/>
    <n v="7.9527001936228869E-3"/>
    <n v="1.2171052631578947"/>
    <n v="8.2258781680747007E-3"/>
    <n v="1278.7519258633492"/>
    <n v="418862.0356"/>
    <n v="185.7956127292897"/>
    <n v="823"/>
    <n v="1750.0808143121531"/>
  </r>
  <r>
    <x v="1"/>
    <x v="0"/>
    <n v="189931"/>
    <n v="181903"/>
    <n v="179109"/>
    <n v="229.454644936882"/>
    <n v="8028"/>
    <n v="1521"/>
    <n v="4.2267981530134627E-2"/>
    <n v="8.3615993139200557E-3"/>
    <n v="0.24"/>
    <n v="0.98464016536285826"/>
    <n v="10822"/>
    <n v="2603"/>
    <n v="3450"/>
    <x v="0"/>
    <n v="79783"/>
    <n v="65883"/>
    <n v="98400"/>
    <n v="0.55169999999999997"/>
    <n v="342257"/>
    <d v="1899-12-30T00:02:13"/>
    <n v="0.22"/>
    <n v="218"/>
    <n v="777706"/>
    <n v="1.1994394556952738E-2"/>
    <n v="343"/>
    <n v="24746"/>
    <n v="71079"/>
    <n v="0.35"/>
    <n v="950"/>
    <n v="380000"/>
    <n v="6.5341104293550204E-3"/>
    <n v="1.0555555555555556"/>
    <n v="8.4481991996442872E-3"/>
    <n v="1342.4690276613317"/>
    <n v="508059.5563"/>
    <n v="216.87111456052764"/>
    <n v="589"/>
    <n v="1322.276688016244"/>
  </r>
  <r>
    <x v="1"/>
    <x v="0"/>
    <n v="183754"/>
    <n v="179925"/>
    <n v="173775"/>
    <n v="236.49772406847936"/>
    <n v="3829"/>
    <n v="1338"/>
    <n v="2.083764162956997E-2"/>
    <n v="7.4364318466027509E-3"/>
    <n v="0.36"/>
    <n v="0.96581909128803667"/>
    <n v="9979"/>
    <n v="2320"/>
    <n v="6177"/>
    <x v="0"/>
    <n v="82246"/>
    <n v="81585"/>
    <n v="90447"/>
    <n v="0.86129999999999995"/>
    <n v="111745"/>
    <d v="1899-12-30T00:00:26"/>
    <n v="0"/>
    <n v="0"/>
    <n v="160749"/>
    <n v="2.4791977053482883E-3"/>
    <n v="334"/>
    <n v="1282"/>
    <n v="67776"/>
    <n v="0.35"/>
    <n v="800"/>
    <n v="360000"/>
    <n v="6.1902098804415984E-3"/>
    <n v="0.70588235294117652"/>
    <n v="7.1142730102267673E-3"/>
    <n v="1354.7340375166877"/>
    <n v="412036.2647"/>
    <n v="232.77750583564671"/>
    <n v="589"/>
    <n v="1244.4796707438659"/>
  </r>
  <r>
    <x v="1"/>
    <x v="0"/>
    <n v="221141"/>
    <n v="213368"/>
    <n v="194958"/>
    <n v="210.80125975851209"/>
    <n v="26183"/>
    <n v="2626"/>
    <n v="0.11839957312303011"/>
    <n v="1.2307375051554123E-2"/>
    <n v="0.23"/>
    <n v="0.91371714596378084"/>
    <n v="26183"/>
    <n v="37387"/>
    <n v="1210"/>
    <x v="0"/>
    <n v="69129"/>
    <n v="58861"/>
    <n v="82905"/>
    <n v="0.61339999999999995"/>
    <n v="238736"/>
    <d v="1899-12-30T00:01:51"/>
    <n v="0.35"/>
    <n v="294"/>
    <n v="905480"/>
    <n v="1.3965025836793809E-2"/>
    <n v="500"/>
    <n v="19158"/>
    <n v="71370"/>
    <n v="0.3"/>
    <n v="850"/>
    <n v="510000"/>
    <n v="8.7694639972922643E-3"/>
    <n v="1.0736842105263158"/>
    <n v="7.5589150733659403E-3"/>
    <n v="1481.3068941068905"/>
    <n v="473344.08240000001"/>
    <n v="201.02971945128783"/>
    <n v="376"/>
    <n v="1060.3973440958209"/>
  </r>
  <r>
    <x v="1"/>
    <x v="0"/>
    <n v="244195"/>
    <n v="242867"/>
    <n v="205063"/>
    <n v="200.41349243890903"/>
    <n v="39132"/>
    <n v="2191"/>
    <n v="0.16024898134687443"/>
    <n v="9.0213985432355988E-3"/>
    <n v="0.28999999999999998"/>
    <n v="0.84434278843976329"/>
    <n v="39132"/>
    <n v="30920"/>
    <n v="7866"/>
    <x v="0"/>
    <n v="65953"/>
    <n v="55972"/>
    <n v="80301"/>
    <n v="0.36720000000000003"/>
    <n v="263957"/>
    <d v="1899-12-30T00:02:14"/>
    <n v="0.33"/>
    <n v="268"/>
    <n v="399592"/>
    <n v="6.1628225959448153E-3"/>
    <n v="419"/>
    <n v="5953"/>
    <n v="24348"/>
    <n v="0.25"/>
    <n v="950"/>
    <n v="475000"/>
    <n v="8.1676380366937761E-3"/>
    <n v="0.79166666666666674"/>
    <n v="8.4481991996442872E-3"/>
    <n v="1270.1607570548179"/>
    <n v="399782.53590000002"/>
    <n v="191.65912250092501"/>
    <n v="233"/>
    <n v="724.45042681909842"/>
  </r>
  <r>
    <x v="1"/>
    <x v="0"/>
    <n v="195509"/>
    <n v="188351"/>
    <n v="164699"/>
    <n v="249.53030680210566"/>
    <n v="30810"/>
    <n v="1570"/>
    <n v="0.1575886532077807"/>
    <n v="8.335501271562136E-3"/>
    <n v="0.51"/>
    <n v="0.87442593880574038"/>
    <n v="30810"/>
    <n v="2330"/>
    <n v="48686"/>
    <x v="0"/>
    <n v="50516"/>
    <n v="43034"/>
    <n v="74190"/>
    <n v="0.50749999999999995"/>
    <n v="247484"/>
    <d v="1899-12-30T00:01:35"/>
    <n v="0.38"/>
    <n v="279"/>
    <n v="575928"/>
    <n v="8.8824152936928316E-3"/>
    <n v="489"/>
    <n v="25435"/>
    <n v="45376"/>
    <n v="0.5"/>
    <n v="1200"/>
    <n v="600000"/>
    <n v="1.0317016467402663E-2"/>
    <n v="1.3333333333333333"/>
    <n v="1.0671409515340151E-2"/>
    <n v="1395.3498641109516"/>
    <n v="347974.44589999999"/>
    <n v="275.4274485414644"/>
    <n v="397"/>
    <n v="1294.3523438118616"/>
  </r>
  <r>
    <x v="1"/>
    <x v="0"/>
    <n v="204581"/>
    <n v="195993"/>
    <n v="172996"/>
    <n v="237.56267196929409"/>
    <n v="31585"/>
    <n v="1485"/>
    <n v="0.15438872622579811"/>
    <n v="7.5768012122881942E-3"/>
    <n v="0.11"/>
    <n v="0.88266417678182385"/>
    <n v="31585"/>
    <n v="9072"/>
    <n v="2302"/>
    <x v="0"/>
    <n v="55342"/>
    <n v="48064"/>
    <n v="66180"/>
    <n v="0.58299999999999996"/>
    <n v="213302"/>
    <d v="1899-12-30T00:02:07"/>
    <n v="0.52"/>
    <n v="341"/>
    <n v="532374"/>
    <n v="8.2106911967545024E-3"/>
    <n v="742"/>
    <n v="2840"/>
    <n v="48425"/>
    <n v="0.3"/>
    <n v="900"/>
    <n v="450000"/>
    <n v="7.7377623505519985E-3"/>
    <n v="1.25"/>
    <n v="8.0035571365051142E-3"/>
    <n v="1472.4976885816743"/>
    <n v="378663.20449999999"/>
    <n v="231.21983982656323"/>
    <n v="361"/>
    <n v="1128.4658306530303"/>
  </r>
  <r>
    <x v="1"/>
    <x v="0"/>
    <n v="209060"/>
    <n v="206024"/>
    <n v="204322"/>
    <n v="201.14031773377317"/>
    <n v="4738"/>
    <n v="1437"/>
    <n v="2.2663350234382474E-2"/>
    <n v="6.9749155438201373E-3"/>
    <n v="0.1"/>
    <n v="0.9917388265444802"/>
    <n v="4738"/>
    <n v="7479"/>
    <n v="3000"/>
    <x v="0"/>
    <n v="33658"/>
    <n v="4533"/>
    <n v="62972"/>
    <n v="0.34039999999999998"/>
    <n v="164136"/>
    <d v="1899-12-30T00:01:46"/>
    <n v="0.25"/>
    <n v="156"/>
    <n v="254201"/>
    <n v="3.9204880646053174E-3"/>
    <n v="261"/>
    <n v="27812"/>
    <n v="71709"/>
    <n v="0.35"/>
    <n v="900"/>
    <n v="360000"/>
    <n v="6.1902098804415984E-3"/>
    <n v="0.96969696969696961"/>
    <n v="8.0035571365051142E-3"/>
    <n v="1334.2050441758217"/>
    <n v="457524.6496"/>
    <n v="271.88026231983241"/>
    <n v="889"/>
    <n v="5396.7038445540438"/>
  </r>
  <r>
    <x v="2"/>
    <x v="0"/>
    <n v="246725"/>
    <n v="227619"/>
    <n v="210085"/>
    <n v="195.62268605564415"/>
    <n v="36640"/>
    <n v="2551"/>
    <n v="0.14850542101530043"/>
    <n v="1.1207324520360778E-2"/>
    <n v="0.18"/>
    <n v="0.92296776631124822"/>
    <n v="36640"/>
    <n v="37665"/>
    <n v="454"/>
    <x v="0"/>
    <n v="50645"/>
    <n v="44609"/>
    <n v="60789"/>
    <n v="0.60440000000000005"/>
    <n v="181511"/>
    <d v="1899-12-30T00:01:58"/>
    <n v="0.53"/>
    <n v="322"/>
    <n v="601120"/>
    <n v="9.270946162271386E-3"/>
    <n v="678"/>
    <n v="26866"/>
    <n v="96211"/>
    <n v="0.35"/>
    <n v="825"/>
    <n v="371250"/>
    <n v="6.3836539392053988E-3"/>
    <n v="0.75000000000000011"/>
    <n v="7.3365940417963538E-3"/>
    <n v="1331.4691099571555"/>
    <n v="334461.89289999998"/>
    <n v="212.14329485611492"/>
    <n v="683"/>
    <n v="2833.2126567282062"/>
  </r>
  <r>
    <x v="2"/>
    <x v="0"/>
    <n v="183841"/>
    <n v="177850"/>
    <n v="160421"/>
    <n v="256.18461423379733"/>
    <n v="23420"/>
    <n v="1924"/>
    <n v="0.12739269259849545"/>
    <n v="1.081810514478493E-2"/>
    <n v="0.31"/>
    <n v="0.90200168681473147"/>
    <n v="23420"/>
    <n v="564"/>
    <n v="62884"/>
    <x v="0"/>
    <n v="48288"/>
    <n v="41139"/>
    <n v="58580"/>
    <n v="0.6119"/>
    <n v="174115"/>
    <d v="1899-12-30T00:02:00"/>
    <n v="0.31"/>
    <n v="183"/>
    <n v="789969"/>
    <n v="1.218352420292681E-2"/>
    <n v="325"/>
    <n v="14417"/>
    <n v="96263"/>
    <n v="0.3"/>
    <n v="825"/>
    <n v="495000"/>
    <n v="8.5115385856071972E-3"/>
    <n v="1.0421052631578946"/>
    <n v="7.3365940417963538E-3"/>
    <n v="1450.660150290405"/>
    <n v="376282.25109999999"/>
    <n v="282.66916461836399"/>
    <n v="568"/>
    <n v="1886.9932074221338"/>
  </r>
  <r>
    <x v="2"/>
    <x v="0"/>
    <n v="192892"/>
    <n v="189861"/>
    <n v="165693"/>
    <n v="248.03336290609741"/>
    <n v="27199"/>
    <n v="2406"/>
    <n v="0.14100636625676544"/>
    <n v="1.2672428776842005E-2"/>
    <n v="0.28000000000000003"/>
    <n v="0.87270687502962696"/>
    <n v="27199"/>
    <n v="9051"/>
    <n v="767"/>
    <x v="0"/>
    <n v="42747"/>
    <n v="35935"/>
    <n v="56931"/>
    <n v="0.64810000000000001"/>
    <n v="149505"/>
    <d v="1899-12-30T00:01:29"/>
    <n v="0.48"/>
    <n v="272"/>
    <n v="764827"/>
    <n v="1.1795764473734923E-2"/>
    <n v="530"/>
    <n v="22058"/>
    <n v="74618"/>
    <n v="0.25"/>
    <n v="950"/>
    <n v="475000"/>
    <n v="8.1676380366937761E-3"/>
    <n v="0.64890710382513661"/>
    <n v="8.4481991996442872E-3"/>
    <n v="1472.1196160490897"/>
    <n v="338646.3504"/>
    <n v="234.00107906778811"/>
    <n v="728"/>
    <n v="2821.8238472875291"/>
  </r>
  <r>
    <x v="2"/>
    <x v="0"/>
    <n v="219182"/>
    <n v="216554"/>
    <n v="213808"/>
    <n v="192.21634363541122"/>
    <n v="5374"/>
    <n v="1845"/>
    <n v="2.4518436732943398E-2"/>
    <n v="8.5198149191425699E-3"/>
    <n v="0.32"/>
    <n v="0.98731956001736287"/>
    <n v="5374"/>
    <n v="34290"/>
    <n v="8000"/>
    <x v="0"/>
    <n v="31370"/>
    <n v="3721"/>
    <n v="55292"/>
    <n v="0.62090000000000001"/>
    <n v="143387"/>
    <d v="1899-12-30T00:01:42"/>
    <n v="0.16"/>
    <n v="88"/>
    <n v="752321"/>
    <n v="1.1602887090341647E-2"/>
    <n v="144"/>
    <n v="5730"/>
    <n v="95763"/>
    <n v="0.5"/>
    <n v="1220"/>
    <n v="732000"/>
    <n v="1.258676009023125E-2"/>
    <n v="1.4388206388206386"/>
    <n v="1.084926634059582E-2"/>
    <n v="1388.0948016088869"/>
    <n v="394913.42989999999"/>
    <n v="258.94134694047528"/>
    <n v="642"/>
    <n v="4375.668983104877"/>
  </r>
  <r>
    <x v="2"/>
    <x v="0"/>
    <n v="260288"/>
    <n v="245034"/>
    <n v="222606"/>
    <n v="184.61942625086476"/>
    <n v="37682"/>
    <n v="1978"/>
    <n v="0.14477040816326531"/>
    <n v="8.0723491433841842E-3"/>
    <n v="0.15"/>
    <n v="0.90846984500110184"/>
    <n v="37682"/>
    <n v="41106"/>
    <n v="86"/>
    <x v="0"/>
    <n v="36191"/>
    <n v="27156"/>
    <n v="51894"/>
    <n v="0.49669999999999997"/>
    <n v="167903"/>
    <d v="1899-12-30T00:01:37"/>
    <n v="0.7"/>
    <n v="364"/>
    <n v="59811"/>
    <n v="9.2245235711940017E-4"/>
    <n v="635"/>
    <n v="18312"/>
    <n v="89344"/>
    <n v="0.3"/>
    <n v="925"/>
    <n v="508750.00000000006"/>
    <n v="8.7479702129851771E-3"/>
    <n v="1.1305555555555558"/>
    <n v="8.2258781680747007E-3"/>
    <n v="1542.2793927274599"/>
    <n v="372145.57449999999"/>
    <n v="234.05871728574442"/>
    <n v="356"/>
    <n v="2189.7083805365974"/>
  </r>
  <r>
    <x v="2"/>
    <x v="0"/>
    <n v="230045"/>
    <n v="213650"/>
    <n v="202349"/>
    <n v="203.10153250077835"/>
    <n v="27696"/>
    <n v="2622"/>
    <n v="0.12039383598861092"/>
    <n v="1.2272408144161012E-2"/>
    <n v="0.53"/>
    <n v="0.94710507839925107"/>
    <n v="27696"/>
    <n v="454"/>
    <n v="30243"/>
    <x v="0"/>
    <n v="43010"/>
    <n v="38395"/>
    <n v="50567"/>
    <n v="0.62290000000000001"/>
    <n v="140013"/>
    <d v="1899-12-30T00:01:54"/>
    <n v="0.38"/>
    <n v="190"/>
    <n v="241088"/>
    <n v="3.7182490490578982E-3"/>
    <n v="341"/>
    <n v="21480"/>
    <n v="24678"/>
    <n v="0.35"/>
    <n v="900"/>
    <n v="450000"/>
    <n v="7.7377623505519985E-3"/>
    <n v="1.0588235294117647"/>
    <n v="8.0035571365051142E-3"/>
    <n v="1478.2056912742864"/>
    <n v="323816.99320000003"/>
    <n v="254.39916452544148"/>
    <n v="746"/>
    <n v="3509.7036503138806"/>
  </r>
  <r>
    <x v="2"/>
    <x v="0"/>
    <n v="250795"/>
    <n v="247732"/>
    <n v="239007"/>
    <n v="171.95057885333901"/>
    <n v="11788"/>
    <n v="2696"/>
    <n v="4.7002531948404078E-2"/>
    <n v="1.0882728109408555E-2"/>
    <n v="0.39"/>
    <n v="0.96478048859251131"/>
    <n v="11788"/>
    <n v="20750"/>
    <n v="56"/>
    <x v="0"/>
    <n v="42815"/>
    <n v="38735"/>
    <n v="50550"/>
    <n v="0.63449999999999995"/>
    <n v="135664"/>
    <d v="1899-12-30T00:01:48"/>
    <n v="0.4"/>
    <n v="204"/>
    <n v="609458"/>
    <n v="9.3995413663920582E-3"/>
    <n v="374"/>
    <n v="24656"/>
    <n v="57670"/>
    <n v="0.35"/>
    <n v="850"/>
    <n v="425000"/>
    <n v="7.3078866644102208E-3"/>
    <n v="0.80952380952380953"/>
    <n v="7.5589150733659403E-3"/>
    <n v="1518.9248985045338"/>
    <n v="463140.87719999999"/>
    <n v="257.15175305338431"/>
    <n v="321"/>
    <n v="1791.9244890809296"/>
  </r>
  <r>
    <x v="2"/>
    <x v="0"/>
    <n v="236614"/>
    <n v="226870"/>
    <n v="217013"/>
    <n v="189.37755802647769"/>
    <n v="19601"/>
    <n v="2879"/>
    <n v="8.2839561479878615E-2"/>
    <n v="1.2690086833869617E-2"/>
    <n v="0.44"/>
    <n v="0.95655221051703621"/>
    <n v="19601"/>
    <n v="4767"/>
    <n v="14181"/>
    <x v="0"/>
    <n v="40697"/>
    <n v="34012"/>
    <n v="48854"/>
    <n v="0.55569999999999997"/>
    <n v="178347"/>
    <d v="1899-12-30T00:02:16"/>
    <n v="0.24"/>
    <n v="117"/>
    <n v="77943"/>
    <n v="1.2020983443005034E-3"/>
    <n v="228"/>
    <n v="1508"/>
    <n v="20247"/>
    <n v="0.3"/>
    <n v="875"/>
    <n v="525000"/>
    <n v="9.0273894089773314E-3"/>
    <n v="0.80769230769230782"/>
    <n v="7.7812361049355268E-3"/>
    <n v="1751.8854318843389"/>
    <n v="351878.94959999999"/>
    <n v="252.13610074203362"/>
    <n v="551"/>
    <n v="2938.1566945966533"/>
  </r>
  <r>
    <x v="3"/>
    <x v="0"/>
    <n v="226553"/>
    <n v="206958"/>
    <n v="193397"/>
    <n v="212.50273789148747"/>
    <n v="33156"/>
    <n v="2372"/>
    <n v="0.14634986073898823"/>
    <n v="1.1461262671653186E-2"/>
    <n v="0.28999999999999998"/>
    <n v="0.9344746277022391"/>
    <n v="33156"/>
    <n v="4890"/>
    <n v="14951"/>
    <x v="0"/>
    <n v="42982"/>
    <n v="42730"/>
    <n v="45898"/>
    <n v="0.86250000000000004"/>
    <n v="78133"/>
    <d v="1899-12-30T00:00:34"/>
    <n v="0.15"/>
    <n v="67"/>
    <n v="699530"/>
    <n v="1.0788702703110364E-2"/>
    <n v="112"/>
    <n v="24451"/>
    <n v="85071"/>
    <n v="0.25"/>
    <n v="1000"/>
    <n v="650000"/>
    <n v="1.1176767839686219E-2"/>
    <n v="0.86666666666666659"/>
    <n v="8.8928412627834585E-3"/>
    <n v="1768.2376712920504"/>
    <n v="367606.80310000002"/>
    <n v="239.09940695000449"/>
    <n v="850"/>
    <n v="3824.5649341584849"/>
  </r>
  <r>
    <x v="3"/>
    <x v="0"/>
    <n v="201892"/>
    <n v="192401"/>
    <n v="181386"/>
    <n v="226.57422292789963"/>
    <n v="20506"/>
    <n v="2363"/>
    <n v="0.10156915578626197"/>
    <n v="1.2281640947812122E-2"/>
    <n v="0.21"/>
    <n v="0.94274977780780767"/>
    <n v="20506"/>
    <n v="7678"/>
    <n v="342"/>
    <x v="0"/>
    <n v="25294"/>
    <n v="20428"/>
    <n v="40622"/>
    <n v="0.53759999999999997"/>
    <n v="121931"/>
    <d v="1899-12-30T00:01:28"/>
    <n v="0.51"/>
    <n v="208"/>
    <n v="654531"/>
    <n v="1.0094692677897345E-2"/>
    <n v="356"/>
    <n v="10269"/>
    <n v="39545"/>
    <n v="0.5"/>
    <n v="1250"/>
    <n v="750000"/>
    <n v="1.2896270584253331E-2"/>
    <n v="1.3636363636363633"/>
    <n v="1.1116051578479324E-2"/>
    <n v="1597.1883684464494"/>
    <n v="286526.94130000001"/>
    <n v="260.27771832287385"/>
    <n v="636"/>
    <n v="4560.8245433699694"/>
  </r>
  <r>
    <x v="3"/>
    <x v="0"/>
    <n v="239200"/>
    <n v="229870"/>
    <n v="205585"/>
    <n v="199.90462339178441"/>
    <n v="33615"/>
    <n v="2448"/>
    <n v="0.14053093645484949"/>
    <n v="1.0649497542089006E-2"/>
    <n v="0.34"/>
    <n v="0.89435333014312435"/>
    <n v="33615"/>
    <n v="37308"/>
    <n v="232"/>
    <x v="0"/>
    <n v="23435"/>
    <n v="4284"/>
    <n v="39880"/>
    <n v="0.58840000000000003"/>
    <n v="103506"/>
    <d v="1899-12-30T00:01:39"/>
    <n v="0.34"/>
    <n v="136"/>
    <n v="879540"/>
    <n v="1.3564958722990707E-2"/>
    <n v="165"/>
    <n v="21223"/>
    <n v="97037"/>
    <n v="0.3"/>
    <n v="1000"/>
    <n v="550000.00000000012"/>
    <n v="9.4572650951191117E-3"/>
    <n v="1.1891891891891895"/>
    <n v="8.8928412627834585E-3"/>
    <n v="1458.2700768194995"/>
    <n v="357211.0809"/>
    <n v="308.73265249603833"/>
    <n v="551"/>
    <n v="4833.6818860678468"/>
  </r>
  <r>
    <x v="3"/>
    <x v="0"/>
    <n v="276626"/>
    <n v="256366"/>
    <n v="252432"/>
    <n v="162.80579324332891"/>
    <n v="24194"/>
    <n v="3169"/>
    <n v="8.7461048491465007E-2"/>
    <n v="1.2361233548910541E-2"/>
    <n v="0.56999999999999995"/>
    <n v="0.9846547514100934"/>
    <n v="24194"/>
    <n v="46392"/>
    <n v="8966"/>
    <x v="0"/>
    <n v="21325"/>
    <n v="2547"/>
    <n v="37821"/>
    <n v="0.59750000000000003"/>
    <n v="107063"/>
    <d v="1899-12-30T00:01:48"/>
    <n v="0.22"/>
    <n v="85"/>
    <n v="123672"/>
    <n v="1.9073670045588681E-3"/>
    <n v="131"/>
    <n v="9612"/>
    <n v="11304"/>
    <n v="0.35"/>
    <n v="925"/>
    <n v="462500"/>
    <n v="7.9527001936228869E-3"/>
    <n v="1.0277777777777777"/>
    <n v="8.2258781680747007E-3"/>
    <n v="1858.3102101415886"/>
    <n v="414114.38160000002"/>
    <n v="301.2184096701622"/>
    <n v="776"/>
    <n v="9185.8022039859316"/>
  </r>
  <r>
    <x v="3"/>
    <x v="0"/>
    <n v="297882"/>
    <n v="270831"/>
    <n v="262861"/>
    <n v="156.34647969839574"/>
    <n v="35021"/>
    <n v="2055"/>
    <n v="0.11756668748027743"/>
    <n v="7.5877576791430817E-3"/>
    <n v="0.52"/>
    <n v="0.97057205415923586"/>
    <n v="35021"/>
    <n v="21256"/>
    <n v="1213"/>
    <x v="0"/>
    <n v="20448"/>
    <n v="3180"/>
    <n v="37225"/>
    <n v="0.61909999999999998"/>
    <n v="98988"/>
    <d v="1899-12-30T00:01:47"/>
    <n v="0.49"/>
    <n v="181"/>
    <n v="125341"/>
    <n v="1.9331076372858292E-3"/>
    <n v="290"/>
    <n v="17536"/>
    <n v="78300"/>
    <n v="0.35"/>
    <n v="900"/>
    <n v="450000"/>
    <n v="7.7377623505519985E-3"/>
    <n v="0.83333333333333326"/>
    <n v="8.0035571365051142E-3"/>
    <n v="1806.5674089922616"/>
    <n v="419266.8725"/>
    <n v="219.44330126892987"/>
    <n v="566"/>
    <n v="7275.9842527386545"/>
  </r>
  <r>
    <x v="3"/>
    <x v="0"/>
    <n v="275236"/>
    <n v="250659"/>
    <n v="247488"/>
    <n v="166.05811998965606"/>
    <n v="27748"/>
    <n v="2493"/>
    <n v="0.10081530032408552"/>
    <n v="9.9457829162328103E-3"/>
    <n v="0.51"/>
    <n v="0.9873493471209891"/>
    <n v="27748"/>
    <n v="7900"/>
    <n v="30546"/>
    <x v="0"/>
    <n v="29989"/>
    <n v="24981"/>
    <n v="36920"/>
    <n v="0.54520000000000002"/>
    <n v="139743"/>
    <d v="1899-12-30T00:02:42"/>
    <n v="0.6"/>
    <n v="223"/>
    <n v="441398"/>
    <n v="6.8075876599252476E-3"/>
    <n v="442"/>
    <n v="2993"/>
    <n v="78239"/>
    <n v="0.3"/>
    <n v="900"/>
    <n v="540000"/>
    <n v="9.2853148206623985E-3"/>
    <n v="0.79120879120879128"/>
    <n v="8.0035571365051142E-3"/>
    <n v="1704.4287851871336"/>
    <n v="331608.54519999999"/>
    <n v="238.45399394912405"/>
    <n v="311"/>
    <n v="2566.5666744472974"/>
  </r>
  <r>
    <x v="3"/>
    <x v="0"/>
    <n v="256194"/>
    <n v="242752"/>
    <n v="230984"/>
    <n v="177.92311155751048"/>
    <n v="25210"/>
    <n v="2583"/>
    <n v="9.8401992240255434E-2"/>
    <n v="1.0640489058792512E-2"/>
    <n v="0.56999999999999995"/>
    <n v="0.95152254152385973"/>
    <n v="25210"/>
    <n v="5890"/>
    <n v="24932"/>
    <x v="0"/>
    <n v="24971"/>
    <n v="19962"/>
    <n v="35064"/>
    <n v="0.69740000000000002"/>
    <n v="84740"/>
    <d v="1899-12-30T00:01:03"/>
    <n v="0.26"/>
    <n v="91"/>
    <n v="369504"/>
    <n v="5.6987817586237792E-3"/>
    <n v="122"/>
    <n v="23900"/>
    <n v="10067"/>
    <n v="0.25"/>
    <n v="1050"/>
    <n v="682500"/>
    <n v="1.1735606231670531E-2"/>
    <n v="0.89215686274509809"/>
    <n v="9.3374833259226315E-3"/>
    <n v="1765.9224430487336"/>
    <n v="347630.93959999998"/>
    <n v="232.62589162767276"/>
    <n v="634"/>
    <n v="5864.5571262664689"/>
  </r>
  <r>
    <x v="3"/>
    <x v="0"/>
    <n v="288892"/>
    <n v="269894"/>
    <n v="266904"/>
    <n v="153.97817942031591"/>
    <n v="21988"/>
    <n v="1780"/>
    <n v="7.6111488030128904E-2"/>
    <n v="6.5951818121188317E-3"/>
    <n v="0.35"/>
    <n v="0.98892157661896896"/>
    <n v="21988"/>
    <n v="38678"/>
    <n v="5980"/>
    <x v="0"/>
    <n v="17879"/>
    <n v="3588"/>
    <n v="33009"/>
    <n v="0.59260000000000002"/>
    <n v="93181"/>
    <d v="1899-12-30T00:01:51"/>
    <n v="0.56000000000000005"/>
    <n v="185"/>
    <n v="669182"/>
    <n v="1.0320651940978656E-2"/>
    <n v="318"/>
    <n v="9830"/>
    <n v="52987"/>
    <n v="0.5"/>
    <n v="1275"/>
    <n v="765000"/>
    <n v="1.3154195995938396E-2"/>
    <n v="1.3569844789356982"/>
    <n v="1.133837261004891E-2"/>
    <n v="1681.19404555969"/>
    <n v="338349.15950000001"/>
    <n v="280.47164493176831"/>
    <n v="544"/>
    <n v="8121.0233234520947"/>
  </r>
  <r>
    <x v="3"/>
    <x v="0"/>
    <n v="266352"/>
    <n v="262650"/>
    <n v="252014"/>
    <n v="163.07582912060442"/>
    <n v="14338"/>
    <n v="3191"/>
    <n v="5.3831020604313093E-2"/>
    <n v="1.2149248048734056E-2"/>
    <n v="0.35"/>
    <n v="0.95950504473634113"/>
    <n v="14338"/>
    <n v="8664"/>
    <n v="31204"/>
    <x v="0"/>
    <n v="19478"/>
    <n v="2467"/>
    <n v="31066"/>
    <n v="0.57089999999999996"/>
    <n v="89816"/>
    <d v="1899-12-30T00:01:46"/>
    <n v="0.6"/>
    <n v="185"/>
    <n v="673333"/>
    <n v="1.0384671932859793E-2"/>
    <n v="319"/>
    <n v="5088"/>
    <n v="59260"/>
    <n v="0.3"/>
    <n v="1025"/>
    <n v="563750.00000000012"/>
    <n v="9.6936967224970881E-3"/>
    <n v="1.1868421052631581"/>
    <n v="9.115162294353045E-3"/>
    <n v="1868.1813568616578"/>
    <n v="327584.37800000003"/>
    <n v="326.4618421783253"/>
    <n v="681"/>
    <n v="8811.0449738166135"/>
  </r>
  <r>
    <x v="3"/>
    <x v="0"/>
    <n v="296794"/>
    <n v="286608"/>
    <n v="279792"/>
    <n v="146.88551495396581"/>
    <n v="17002"/>
    <n v="3048"/>
    <n v="5.7285524639985985E-2"/>
    <n v="1.0634734550326579E-2"/>
    <n v="0.24"/>
    <n v="0.97621838887958468"/>
    <n v="17002"/>
    <n v="30442"/>
    <n v="787"/>
    <x v="0"/>
    <n v="17620"/>
    <n v="3586"/>
    <n v="30386"/>
    <n v="0.53269999999999995"/>
    <n v="100807"/>
    <d v="1899-12-30T00:02:00"/>
    <n v="0.62"/>
    <n v="188"/>
    <n v="669986"/>
    <n v="1.033305186231627E-2"/>
    <n v="315"/>
    <n v="2551"/>
    <n v="91395"/>
    <n v="0.35"/>
    <n v="950"/>
    <n v="475000"/>
    <n v="8.1676380366937761E-3"/>
    <n v="1.0555555555555556"/>
    <n v="8.4481991996442872E-3"/>
    <n v="1968.6429582115204"/>
    <n v="289529.49839999998"/>
    <n v="298.15260552726136"/>
    <n v="542"/>
    <n v="8606.5416572077193"/>
  </r>
  <r>
    <x v="3"/>
    <x v="0"/>
    <n v="283353"/>
    <n v="261570"/>
    <n v="254618"/>
    <n v="161.40803870896795"/>
    <n v="28735"/>
    <n v="1763"/>
    <n v="0.10141060796956447"/>
    <n v="6.7400695798447837E-3"/>
    <n v="0.63"/>
    <n v="0.97342202852009019"/>
    <n v="28735"/>
    <n v="9000"/>
    <n v="22441"/>
    <x v="0"/>
    <n v="18990"/>
    <n v="14703"/>
    <n v="28625"/>
    <n v="0.61560000000000004"/>
    <n v="75117"/>
    <d v="1899-12-30T00:01:20"/>
    <n v="0.45"/>
    <n v="128"/>
    <n v="575660"/>
    <n v="8.8782819865802932E-3"/>
    <n v="173"/>
    <n v="21907"/>
    <n v="68319"/>
    <n v="0.35"/>
    <n v="900"/>
    <n v="450000"/>
    <n v="7.7377623505519985E-3"/>
    <n v="0.81081081081081086"/>
    <n v="8.0035571365051142E-3"/>
    <n v="1774.8466835929651"/>
    <n v="265198.89449999999"/>
    <n v="283.82256927947043"/>
    <n v="258"/>
    <n v="3459.2650868878359"/>
  </r>
  <r>
    <x v="4"/>
    <x v="0"/>
    <n v="293222"/>
    <n v="281706"/>
    <n v="273600"/>
    <n v="150.20976608187135"/>
    <n v="19622"/>
    <n v="2607"/>
    <n v="6.6918580461220512E-2"/>
    <n v="9.2543289812783546E-3"/>
    <n v="0.24"/>
    <n v="0.97122532001448314"/>
    <n v="19622"/>
    <n v="10314"/>
    <n v="445"/>
    <x v="0"/>
    <n v="16773"/>
    <n v="2491"/>
    <n v="27754"/>
    <n v="0.5615"/>
    <n v="80190"/>
    <d v="1899-12-30T00:01:44"/>
    <n v="0.73"/>
    <n v="203"/>
    <n v="101258"/>
    <n v="1.5616806403035599E-3"/>
    <n v="316"/>
    <n v="13312"/>
    <n v="77908"/>
    <n v="0.3"/>
    <n v="925"/>
    <n v="555000"/>
    <n v="9.5432402323474639E-3"/>
    <n v="0.77622377622377625"/>
    <n v="8.2258781680747007E-3"/>
    <n v="1674.2364302016906"/>
    <n v="263425.53330000001"/>
    <n v="272.10519217840761"/>
    <n v="678"/>
    <n v="11059.488463602218"/>
  </r>
  <r>
    <x v="4"/>
    <x v="0"/>
    <n v="331271"/>
    <n v="326531"/>
    <n v="319745"/>
    <n v="128.53177375721279"/>
    <n v="11526"/>
    <n v="2625"/>
    <n v="3.4793265936348183E-2"/>
    <n v="8.0390529536246182E-3"/>
    <n v="0.26"/>
    <n v="0.97921789967874417"/>
    <n v="11526"/>
    <n v="38049"/>
    <n v="465"/>
    <x v="0"/>
    <n v="19078"/>
    <n v="15188"/>
    <n v="26330"/>
    <n v="0.62390000000000001"/>
    <n v="66331"/>
    <d v="1899-12-30T00:01:31"/>
    <n v="0.11"/>
    <n v="28"/>
    <n v="257692"/>
    <n v="3.9743290165824424E-3"/>
    <n v="36"/>
    <n v="18120"/>
    <n v="26066"/>
    <n v="0.25"/>
    <n v="1100"/>
    <n v="715000"/>
    <n v="1.2294444623654841E-2"/>
    <n v="0.95333333333333325"/>
    <n v="9.7821253890618045E-3"/>
    <n v="1872.4758252070274"/>
    <n v="259054.80160000001"/>
    <n v="266.08035835601794"/>
    <n v="706"/>
    <n v="11832.47562637593"/>
  </r>
  <r>
    <x v="4"/>
    <x v="0"/>
    <n v="325629"/>
    <n v="321438"/>
    <n v="313884"/>
    <n v="130.93178371627735"/>
    <n v="11745"/>
    <n v="2905"/>
    <n v="3.606865481882756E-2"/>
    <n v="9.0375126774059067E-3"/>
    <n v="0.11"/>
    <n v="0.97649935601889015"/>
    <n v="11745"/>
    <n v="8095"/>
    <n v="13737"/>
    <x v="0"/>
    <n v="19263"/>
    <n v="15538"/>
    <n v="26057"/>
    <n v="0.39860000000000001"/>
    <n v="64175"/>
    <d v="1899-12-30T00:01:30"/>
    <n v="7.0000000000000007E-2"/>
    <n v="18"/>
    <n v="80771"/>
    <n v="1.2457139880104173E-3"/>
    <n v="22"/>
    <n v="11192"/>
    <n v="99282"/>
    <n v="0.5"/>
    <n v="1250"/>
    <n v="750000"/>
    <n v="1.2896270584253331E-2"/>
    <n v="1.3303769401330376"/>
    <n v="1.1116051578479324E-2"/>
    <n v="1912.9214313481712"/>
    <n v="274521.31760000001"/>
    <n v="250.82724679260744"/>
    <n v="431"/>
    <n v="7022.9976639152783"/>
  </r>
  <r>
    <x v="4"/>
    <x v="0"/>
    <n v="309544"/>
    <n v="309296"/>
    <n v="300442"/>
    <n v="136.78976973925083"/>
    <n v="9102"/>
    <n v="2014"/>
    <n v="2.9404543457472929E-2"/>
    <n v="6.5115617402100251E-3"/>
    <n v="0.27"/>
    <n v="0.97137370027417103"/>
    <n v="9102"/>
    <n v="7008"/>
    <n v="23093"/>
    <x v="0"/>
    <n v="14803"/>
    <n v="1386"/>
    <n v="25031"/>
    <n v="0.63549999999999995"/>
    <n v="66722"/>
    <d v="1899-12-30T00:01:42"/>
    <n v="0.34"/>
    <n v="84"/>
    <n v="459213"/>
    <n v="7.0823446233948791E-3"/>
    <n v="116"/>
    <n v="11981"/>
    <n v="72574"/>
    <n v="0.3"/>
    <n v="1025"/>
    <n v="563750.00000000012"/>
    <n v="9.6936967224970881E-3"/>
    <n v="1.1868421052631581"/>
    <n v="9.115162294353045E-3"/>
    <n v="1864.925930237639"/>
    <n v="268329.10619999998"/>
    <n v="244.37704801653564"/>
    <n v="797"/>
    <n v="16175.928798216577"/>
  </r>
  <r>
    <x v="4"/>
    <x v="0"/>
    <n v="279711"/>
    <n v="274463"/>
    <n v="266565"/>
    <n v="154.17399883705662"/>
    <n v="13146"/>
    <n v="2686"/>
    <n v="4.6998509175541901E-2"/>
    <n v="9.7863828639925959E-3"/>
    <n v="0.43"/>
    <n v="0.97122380794496888"/>
    <n v="13146"/>
    <n v="6080"/>
    <n v="35913"/>
    <x v="0"/>
    <n v="13150"/>
    <n v="9316"/>
    <n v="24291"/>
    <n v="0.27489999999999998"/>
    <n v="63230"/>
    <d v="1899-12-30T00:01:23"/>
    <n v="0.24"/>
    <n v="59"/>
    <n v="457125"/>
    <n v="7.0501418426076445E-3"/>
    <n v="84"/>
    <n v="26885"/>
    <n v="32547"/>
    <n v="0.35"/>
    <n v="950"/>
    <n v="475000"/>
    <n v="8.1676380366937761E-3"/>
    <n v="1.027027027027027"/>
    <n v="8.4481991996442872E-3"/>
    <n v="1866.8317705950853"/>
    <n v="556982.12329999998"/>
    <n v="287.16214227374229"/>
    <n v="832"/>
    <n v="16865.557414448671"/>
  </r>
  <r>
    <x v="4"/>
    <x v="0"/>
    <n v="324906"/>
    <n v="317960"/>
    <n v="316156"/>
    <n v="129.99086526904441"/>
    <n v="8750"/>
    <n v="1564"/>
    <n v="2.6930866158211914E-2"/>
    <n v="4.918857717951944E-3"/>
    <n v="0.27"/>
    <n v="0.99432633035601958"/>
    <n v="8750"/>
    <n v="52284"/>
    <n v="7089"/>
    <x v="0"/>
    <n v="16826"/>
    <n v="13098"/>
    <n v="23791"/>
    <n v="0.66310000000000002"/>
    <n v="55191"/>
    <d v="1899-12-30T00:01:22"/>
    <n v="0.08"/>
    <n v="18"/>
    <n v="66189"/>
    <n v="1.0208188972827068E-3"/>
    <n v="29"/>
    <n v="13203"/>
    <n v="69792"/>
    <n v="0.35"/>
    <n v="925"/>
    <n v="462500"/>
    <n v="7.9527001936228869E-3"/>
    <n v="0.8564814814814814"/>
    <n v="8.2258781680747007E-3"/>
    <n v="2059.2042656708495"/>
    <n v="547177.76890000002"/>
    <n v="327.72331840996844"/>
    <n v="708"/>
    <n v="13303.128967074765"/>
  </r>
  <r>
    <x v="4"/>
    <x v="1"/>
    <n v="272427"/>
    <n v="270742"/>
    <n v="268266"/>
    <n v="153.19642444439475"/>
    <n v="4161"/>
    <n v="2192"/>
    <n v="1.5273816471935601E-2"/>
    <n v="8.0962687724845054E-3"/>
    <n v="0.32"/>
    <n v="0.99085476209823375"/>
    <n v="4161"/>
    <n v="800"/>
    <n v="53279"/>
    <x v="0"/>
    <n v="15117"/>
    <n v="14145"/>
    <n v="22828"/>
    <n v="0.85940000000000005"/>
    <n v="27839"/>
    <d v="1899-12-30T00:00:48"/>
    <n v="0.01"/>
    <n v="2"/>
    <n v="298080"/>
    <n v="4.5972245675569845E-3"/>
    <n v="342"/>
    <n v="27480"/>
    <n v="64962"/>
    <n v="0.3"/>
    <n v="900"/>
    <n v="540000"/>
    <n v="9.2853148206623985E-3"/>
    <n v="0.77280858676207509"/>
    <n v="8.0035571365051142E-3"/>
    <n v="1941.529742615033"/>
    <n v="557083.57160000002"/>
    <n v="334.42421671684133"/>
    <n v="429"/>
    <n v="7613.0259972216709"/>
  </r>
  <r>
    <x v="4"/>
    <x v="1"/>
    <n v="296099"/>
    <n v="295696"/>
    <n v="281528"/>
    <n v="145.97976755420419"/>
    <n v="14571"/>
    <n v="2035"/>
    <n v="4.9209892637259833E-2"/>
    <n v="6.882068069909637E-3"/>
    <n v="0.36"/>
    <n v="0.95208592608625076"/>
    <n v="14571"/>
    <n v="29672"/>
    <n v="6000"/>
    <x v="0"/>
    <n v="16312"/>
    <n v="13243"/>
    <n v="21409"/>
    <n v="0.59830000000000005"/>
    <n v="50408"/>
    <d v="1899-12-30T00:01:26"/>
    <n v="0.11"/>
    <n v="24"/>
    <n v="922705"/>
    <n v="1.4230683355500763E-2"/>
    <n v="37"/>
    <n v="21623"/>
    <n v="29376"/>
    <n v="0.25"/>
    <n v="1075"/>
    <n v="698750"/>
    <n v="1.2015025427662687E-2"/>
    <n v="0.97048611111111116"/>
    <n v="9.559804357492218E-3"/>
    <n v="1894.1294661292764"/>
    <n v="688442.58799999999"/>
    <n v="293.39552753363517"/>
    <n v="473"/>
    <n v="8163.4835703776362"/>
  </r>
  <r>
    <x v="4"/>
    <x v="1"/>
    <n v="305628"/>
    <n v="304248"/>
    <n v="303952"/>
    <n v="135.21013844291204"/>
    <n v="1676"/>
    <n v="3239"/>
    <n v="5.4837907521562163E-3"/>
    <n v="1.0645920433330704E-2"/>
    <n v="0.19"/>
    <n v="0.99902710946333251"/>
    <n v="1676"/>
    <n v="17329"/>
    <n v="7800"/>
    <x v="0"/>
    <n v="11522"/>
    <n v="7923"/>
    <n v="21191"/>
    <n v="0.55920000000000003"/>
    <n v="59438"/>
    <d v="1899-12-30T00:01:24"/>
    <n v="0.23"/>
    <n v="49"/>
    <n v="783962"/>
    <n v="1.2090879517012576E-2"/>
    <n v="60"/>
    <n v="15227"/>
    <n v="78261"/>
    <n v="0.5"/>
    <n v="1200"/>
    <n v="720000"/>
    <n v="1.2380419760883197E-2"/>
    <n v="1.3090909090909086"/>
    <n v="1.0671409515340151E-2"/>
    <n v="2023.8456652082664"/>
    <n v="425805.12550000002"/>
    <n v="357.81821866555691"/>
    <n v="467"/>
    <n v="12319.526471098767"/>
  </r>
  <r>
    <x v="4"/>
    <x v="1"/>
    <n v="369569"/>
    <n v="368428"/>
    <n v="360898"/>
    <n v="113.87536644702935"/>
    <n v="8671"/>
    <n v="2877"/>
    <n v="2.3462465737115398E-2"/>
    <n v="7.8088527473481927E-3"/>
    <n v="0.34"/>
    <n v="0.9795618139772222"/>
    <n v="8671"/>
    <n v="63941"/>
    <n v="7866"/>
    <x v="0"/>
    <n v="10277"/>
    <n v="1708"/>
    <n v="17149"/>
    <n v="0.55920000000000003"/>
    <n v="49644"/>
    <d v="1899-12-30T00:01:46"/>
    <n v="0.84"/>
    <n v="144"/>
    <n v="909530"/>
    <n v="1.4027488127113876E-2"/>
    <n v="237"/>
    <n v="23692"/>
    <n v="15424"/>
    <n v="0.3"/>
    <n v="1000"/>
    <n v="550000.00000000012"/>
    <n v="9.4572650951191117E-3"/>
    <n v="1.1891891891891895"/>
    <n v="8.8928412627834585E-3"/>
    <n v="2086.4221356800308"/>
    <n v="354046.91979999997"/>
    <n v="322.58819742988845"/>
    <n v="472"/>
    <n v="16575.251143329766"/>
  </r>
  <r>
    <x v="4"/>
    <x v="1"/>
    <n v="309379"/>
    <n v="303265"/>
    <n v="303235"/>
    <n v="135.52984319092454"/>
    <n v="6144"/>
    <n v="2465"/>
    <n v="1.9859137174792083E-2"/>
    <n v="8.1282047054556245E-3"/>
    <n v="0.38"/>
    <n v="0.99990107661616079"/>
    <n v="6144"/>
    <n v="300"/>
    <n v="60490"/>
    <x v="0"/>
    <n v="8772"/>
    <n v="5675"/>
    <n v="16799"/>
    <n v="0.57709999999999995"/>
    <n v="46301"/>
    <d v="1899-12-30T00:01:19"/>
    <n v="0.25"/>
    <n v="42"/>
    <n v="667418"/>
    <n v="1.0293446143417028E-2"/>
    <n v="56"/>
    <n v="7634"/>
    <n v="14646"/>
    <n v="0.35"/>
    <n v="925"/>
    <n v="462500"/>
    <n v="7.9527001936228869E-3"/>
    <n v="1.0277777777777777"/>
    <n v="8.2258781680747007E-3"/>
    <n v="1970.4244385757013"/>
    <n v="345259.34110000002"/>
    <n v="303.02252668464718"/>
    <n v="685"/>
    <n v="23679.431714546285"/>
  </r>
  <r>
    <x v="4"/>
    <x v="1"/>
    <n v="364886"/>
    <n v="356207"/>
    <n v="349305"/>
    <n v="117.65474871530611"/>
    <n v="15581"/>
    <n v="3170"/>
    <n v="4.2701007986055917E-2"/>
    <n v="8.8993197775450797E-3"/>
    <n v="0.25"/>
    <n v="0.98062362614996335"/>
    <n v="15581"/>
    <n v="55507"/>
    <n v="6776"/>
    <x v="0"/>
    <n v="12284"/>
    <n v="11569"/>
    <n v="16326"/>
    <n v="0.55569999999999997"/>
    <n v="55340"/>
    <d v="1899-12-30T00:02:28"/>
    <n v="0.69"/>
    <n v="113"/>
    <n v="419698"/>
    <n v="6.4729131661115519E-3"/>
    <n v="216"/>
    <n v="2907"/>
    <n v="13642"/>
    <n v="0.35"/>
    <n v="900"/>
    <n v="450000"/>
    <n v="7.7377623505519985E-3"/>
    <n v="0.83333333333333326"/>
    <n v="8.0035571365051142E-3"/>
    <n v="2160.9887635768569"/>
    <n v="486211.32290000003"/>
    <n v="389.53524462692468"/>
    <n v="806"/>
    <n v="22919.230706610226"/>
  </r>
  <r>
    <x v="5"/>
    <x v="1"/>
    <n v="357903"/>
    <n v="345291"/>
    <n v="338340"/>
    <n v="121.46773068510966"/>
    <n v="19563"/>
    <n v="3299"/>
    <n v="5.4660061525050083E-2"/>
    <n v="9.5542600299457561E-3"/>
    <n v="0.35"/>
    <n v="0.97986915384414885"/>
    <n v="19563"/>
    <n v="7800"/>
    <n v="14783"/>
    <x v="0"/>
    <n v="12324"/>
    <n v="11664"/>
    <n v="16149"/>
    <n v="0.5948"/>
    <n v="48908"/>
    <d v="1899-12-30T00:01:51"/>
    <n v="0.55000000000000004"/>
    <n v="89"/>
    <n v="158807"/>
    <n v="2.4492466515701225E-3"/>
    <n v="182"/>
    <n v="21813"/>
    <n v="45794"/>
    <n v="0.3"/>
    <n v="900"/>
    <n v="540000"/>
    <n v="9.2853148206623985E-3"/>
    <n v="0.83076923076923093"/>
    <n v="8.0035571365051142E-3"/>
    <n v="1884.5395249683452"/>
    <n v="485385.84649999999"/>
    <n v="292.78846153846172"/>
    <n v="803"/>
    <n v="22045.360272638754"/>
  </r>
  <r>
    <x v="5"/>
    <x v="1"/>
    <n v="313620"/>
    <n v="303858"/>
    <n v="302193"/>
    <n v="135.99716737316879"/>
    <n v="11427"/>
    <n v="1680"/>
    <n v="3.643581404247178E-2"/>
    <n v="5.5288983670003754E-3"/>
    <n v="0.23"/>
    <n v="0.99452046679699069"/>
    <n v="11427"/>
    <n v="567"/>
    <n v="44283"/>
    <x v="0"/>
    <n v="10275"/>
    <n v="7523"/>
    <n v="15686"/>
    <n v="0.5454"/>
    <n v="44207"/>
    <d v="1899-12-30T00:01:21"/>
    <n v="0.31"/>
    <n v="49"/>
    <n v="609769"/>
    <n v="9.4043378533771298E-3"/>
    <n v="68"/>
    <n v="20452"/>
    <n v="50047"/>
    <n v="0.25"/>
    <n v="1000"/>
    <n v="650000"/>
    <n v="1.1176767839686219E-2"/>
    <n v="1.1428571428571428"/>
    <n v="8.8928412627834585E-3"/>
    <n v="2081.6604741054075"/>
    <n v="364144.02269999997"/>
    <n v="370.79597534203452"/>
    <n v="660"/>
    <n v="19410.937226277372"/>
  </r>
  <r>
    <x v="5"/>
    <x v="1"/>
    <n v="337088"/>
    <n v="328093"/>
    <n v="322625"/>
    <n v="127.38439984502131"/>
    <n v="14463"/>
    <n v="2423"/>
    <n v="4.2905710081640402E-2"/>
    <n v="7.3851011755813141E-3"/>
    <n v="0.17"/>
    <n v="0.98333399371519659"/>
    <n v="14463"/>
    <n v="23468"/>
    <n v="5645"/>
    <x v="0"/>
    <n v="11946"/>
    <n v="8525"/>
    <n v="15172"/>
    <n v="0.54730000000000001"/>
    <n v="44710"/>
    <d v="1899-12-30T00:01:29"/>
    <n v="0.45"/>
    <n v="68"/>
    <n v="359702"/>
    <n v="5.547607593261482E-3"/>
    <n v="132"/>
    <n v="29255"/>
    <n v="29652"/>
    <n v="0.3"/>
    <n v="875"/>
    <n v="568750"/>
    <n v="9.7796718597254421E-3"/>
    <n v="0.81249999999999989"/>
    <n v="7.7812361049355268E-3"/>
    <n v="2014.5364837458574"/>
    <n v="456347.58929999999"/>
    <n v="398.87820936172233"/>
    <n v="381"/>
    <n v="10289.647162230036"/>
  </r>
  <r>
    <x v="5"/>
    <x v="1"/>
    <n v="338485"/>
    <n v="335081"/>
    <n v="329504"/>
    <n v="124.72501699524133"/>
    <n v="8981"/>
    <n v="1713"/>
    <n v="2.6532933512563334E-2"/>
    <n v="5.1121967524270255E-3"/>
    <n v="0.37"/>
    <n v="0.98335626311250113"/>
    <n v="8981"/>
    <n v="2447"/>
    <n v="1050"/>
    <x v="0"/>
    <n v="12351"/>
    <n v="11794"/>
    <n v="14797"/>
    <n v="0.54759999999999998"/>
    <n v="50265"/>
    <d v="1899-12-30T00:02:08"/>
    <n v="0.39"/>
    <n v="58"/>
    <n v="673728"/>
    <n v="1.0390763934014466E-2"/>
    <n v="72"/>
    <n v="17834"/>
    <n v="49458"/>
    <n v="0.25"/>
    <n v="1000"/>
    <n v="700000"/>
    <n v="1.2036519211969776E-2"/>
    <n v="0.9364548494983278"/>
    <n v="8.8928412627834585E-3"/>
    <n v="2049.8544392657936"/>
    <n v="372105.21659999999"/>
    <n v="351.05689291586162"/>
    <n v="661"/>
    <n v="17634.373249129625"/>
  </r>
  <r>
    <x v="5"/>
    <x v="1"/>
    <n v="404404"/>
    <n v="403921"/>
    <n v="391944"/>
    <n v="104.85526503786255"/>
    <n v="12460"/>
    <n v="2831"/>
    <n v="3.0810773385030812E-2"/>
    <n v="7.0087962745190276E-3"/>
    <n v="0.46"/>
    <n v="0.97034816214061659"/>
    <n v="12460"/>
    <n v="65919"/>
    <n v="7876"/>
    <x v="0"/>
    <n v="9930"/>
    <n v="6789"/>
    <n v="13141"/>
    <n v="0.5242"/>
    <n v="42336"/>
    <d v="1899-12-30T00:01:41"/>
    <n v="0.43"/>
    <n v="56"/>
    <n v="625724"/>
    <n v="9.6504084316627308E-3"/>
    <n v="129"/>
    <n v="11621"/>
    <n v="45288"/>
    <n v="0.5"/>
    <n v="1150"/>
    <n v="747500"/>
    <n v="1.2853283015639153E-2"/>
    <n v="1.3939393939393936"/>
    <n v="1.0226767452200978E-2"/>
    <n v="2042.0529163180584"/>
    <n v="357294.63219999999"/>
    <n v="365.39557095581114"/>
    <n v="311"/>
    <n v="12275.386102719032"/>
  </r>
  <r>
    <x v="5"/>
    <x v="1"/>
    <n v="448252"/>
    <n v="430330"/>
    <n v="423399"/>
    <n v="97.06539694236406"/>
    <n v="24853"/>
    <n v="2483"/>
    <n v="5.5444259032865442E-2"/>
    <n v="5.7699904724281366E-3"/>
    <n v="0.18"/>
    <n v="0.98389375595473239"/>
    <n v="24853"/>
    <n v="44648"/>
    <n v="800"/>
    <x v="0"/>
    <n v="9099"/>
    <n v="8747"/>
    <n v="11405"/>
    <n v="0.31190000000000001"/>
    <n v="31980"/>
    <d v="1899-12-30T00:02:28"/>
    <n v="0.39"/>
    <n v="45"/>
    <n v="425085"/>
    <n v="6.5559957236311084E-3"/>
    <n v="69"/>
    <n v="2561"/>
    <n v="61614"/>
    <n v="0.3"/>
    <n v="975"/>
    <n v="536250.00000000012"/>
    <n v="9.2208334677411335E-3"/>
    <n v="1.0597826086956523"/>
    <n v="8.670520231213872E-3"/>
    <n v="2237.4068836291021"/>
    <n v="359403.81520000001"/>
    <n v="340.93766404584733"/>
    <n v="725"/>
    <n v="33736.045169798876"/>
  </r>
  <r>
    <x v="5"/>
    <x v="1"/>
    <n v="387403"/>
    <n v="375259"/>
    <n v="373881"/>
    <n v="109.92104974577472"/>
    <n v="13522"/>
    <n v="2378"/>
    <n v="3.4904221185690351E-2"/>
    <n v="6.3369566086356353E-3"/>
    <n v="0.48"/>
    <n v="0.99632786955142982"/>
    <n v="13522"/>
    <n v="2545"/>
    <n v="60849"/>
    <x v="0"/>
    <n v="8964"/>
    <n v="8481"/>
    <n v="11113"/>
    <n v="0.60409999999999997"/>
    <n v="38427"/>
    <d v="1899-12-30T00:02:20"/>
    <n v="0.55000000000000004"/>
    <n v="61"/>
    <n v="930080"/>
    <n v="1.4344426415034219E-2"/>
    <n v="96"/>
    <n v="16110"/>
    <n v="26453"/>
    <n v="0.35"/>
    <n v="920"/>
    <n v="506000.00000000006"/>
    <n v="8.7006838875095804E-3"/>
    <n v="1.0222222222222221"/>
    <n v="8.1814139617607824E-3"/>
    <n v="2046.4306325393402"/>
    <n v="459177.95559999999"/>
    <n v="412.8339426337235"/>
    <n v="624"/>
    <n v="26026.522088353413"/>
  </r>
  <r>
    <x v="5"/>
    <x v="1"/>
    <n v="389916"/>
    <n v="387240"/>
    <n v="381404"/>
    <n v="107.75291292173129"/>
    <n v="8512"/>
    <n v="2322"/>
    <n v="2.1830342945660091E-2"/>
    <n v="5.99628137589092E-3"/>
    <n v="0.51"/>
    <n v="0.98492924284681338"/>
    <n v="8512"/>
    <n v="2913"/>
    <n v="400"/>
    <x v="0"/>
    <n v="6686"/>
    <n v="1241"/>
    <n v="11018"/>
    <n v="0.55410000000000004"/>
    <n v="33737"/>
    <d v="1899-12-30T00:01:54"/>
    <n v="0.77"/>
    <n v="85"/>
    <n v="551351"/>
    <n v="8.5033694395702866E-3"/>
    <n v="170"/>
    <n v="1931"/>
    <n v="27726"/>
    <n v="0.35"/>
    <n v="900"/>
    <n v="495000.00000000006"/>
    <n v="8.5115385856071989E-3"/>
    <n v="0.87032967032967046"/>
    <n v="8.0035571365051142E-3"/>
    <n v="2310.5948486145867"/>
    <n v="301736.04460000002"/>
    <n v="315.69711860740841"/>
    <n v="443"/>
    <n v="25271.009871373019"/>
  </r>
  <r>
    <x v="5"/>
    <x v="1"/>
    <n v="440398"/>
    <n v="439516"/>
    <n v="430520"/>
    <n v="95.459890365139827"/>
    <n v="9878"/>
    <n v="2249"/>
    <n v="2.2429711306590855E-2"/>
    <n v="5.1169923279243534E-3"/>
    <n v="0.22"/>
    <n v="0.97953203068830264"/>
    <n v="9878"/>
    <n v="58382"/>
    <n v="7900"/>
    <x v="0"/>
    <n v="8078"/>
    <n v="7512"/>
    <n v="10890"/>
    <n v="0.59389999999999998"/>
    <n v="37074"/>
    <d v="1899-12-30T00:02:40"/>
    <n v="0.56999999999999995"/>
    <n v="62"/>
    <n v="728965"/>
    <n v="1.1242672460041523E-2"/>
    <n v="120"/>
    <n v="20893"/>
    <n v="81458"/>
    <n v="0.3"/>
    <n v="875"/>
    <n v="568750"/>
    <n v="9.7796718597254421E-3"/>
    <n v="0.83333333333333326"/>
    <n v="7.7812361049355268E-3"/>
    <n v="2319.4255696266941"/>
    <n v="413408.43660000002"/>
    <n v="322.78091340996804"/>
    <n v="739"/>
    <n v="39385.278534290665"/>
  </r>
  <r>
    <x v="5"/>
    <x v="1"/>
    <n v="390303"/>
    <n v="389116"/>
    <n v="383334"/>
    <n v="107.21040137321501"/>
    <n v="6969"/>
    <n v="2045"/>
    <n v="1.7855358529142742E-2"/>
    <n v="5.2555022152777067E-3"/>
    <n v="0.49"/>
    <n v="0.98514067784413906"/>
    <n v="6969"/>
    <n v="2321"/>
    <n v="50095"/>
    <x v="0"/>
    <n v="8055"/>
    <n v="7467"/>
    <n v="10375"/>
    <n v="0.58279999999999998"/>
    <n v="35176"/>
    <d v="1899-12-30T00:02:22"/>
    <n v="0.61"/>
    <n v="63"/>
    <n v="68678"/>
    <n v="1.0592062159510151E-3"/>
    <n v="118"/>
    <n v="3820"/>
    <n v="19068"/>
    <n v="0.25"/>
    <n v="975"/>
    <n v="682500"/>
    <n v="1.1735606231670531E-2"/>
    <n v="0.875"/>
    <n v="8.670520231213872E-3"/>
    <n v="2356.3918697490362"/>
    <n v="386117.04399999999"/>
    <n v="367.05756336377709"/>
    <n v="889"/>
    <n v="42307.129236499066"/>
  </r>
  <r>
    <x v="5"/>
    <x v="1"/>
    <n v="327351"/>
    <n v="321371"/>
    <n v="320078"/>
    <n v="128.39805297458744"/>
    <n v="7273"/>
    <n v="2074"/>
    <n v="2.2217741812305444E-2"/>
    <n v="6.4536003559748705E-3"/>
    <n v="0.23"/>
    <n v="0.99597661269996363"/>
    <n v="7273"/>
    <n v="900"/>
    <n v="63852"/>
    <x v="0"/>
    <n v="7869"/>
    <n v="7463"/>
    <n v="10252"/>
    <n v="0.5363"/>
    <n v="38871"/>
    <d v="1899-12-30T00:02:50"/>
    <n v="0.49"/>
    <n v="50"/>
    <n v="708700"/>
    <n v="1.0930129666625184E-2"/>
    <n v="79"/>
    <n v="24142"/>
    <n v="62950"/>
    <n v="0.5"/>
    <n v="1200"/>
    <n v="780000"/>
    <n v="1.3412121407623464E-2"/>
    <n v="1.4181818181818178"/>
    <n v="1.0671409515340151E-2"/>
    <n v="2134.9672167896433"/>
    <n v="354992.17690000002"/>
    <n v="378.5246487462702"/>
    <n v="489"/>
    <n v="19890.474266107511"/>
  </r>
  <r>
    <x v="5"/>
    <x v="1"/>
    <n v="440004"/>
    <n v="392311"/>
    <n v="390180"/>
    <n v="105.32931467527807"/>
    <n v="49824"/>
    <n v="3629"/>
    <n v="0.11323533422423432"/>
    <n v="9.2503141640178331E-3"/>
    <n v="0.35"/>
    <n v="0.99456808501418514"/>
    <n v="49824"/>
    <n v="113153"/>
    <n v="500"/>
    <x v="0"/>
    <n v="7215"/>
    <n v="6676"/>
    <n v="10101"/>
    <n v="0.87070000000000003"/>
    <n v="12415"/>
    <d v="1899-12-30T00:00:40"/>
    <n v="0"/>
    <n v="0"/>
    <n v="865018"/>
    <n v="1.3340988999526999E-2"/>
    <n v="543"/>
    <n v="9051"/>
    <n v="73992"/>
    <n v="0.3"/>
    <n v="1000"/>
    <n v="550000.00000000012"/>
    <n v="9.4572650951191117E-3"/>
    <n v="1.0526315789473686"/>
    <n v="8.8928412627834585E-3"/>
    <n v="2238.0902031896844"/>
    <n v="355042.27549999999"/>
    <n v="431.86842347793282"/>
    <n v="521"/>
    <n v="28175.160083160084"/>
  </r>
  <r>
    <x v="5"/>
    <x v="1"/>
    <n v="434358"/>
    <n v="432772"/>
    <n v="422278"/>
    <n v="97.323071531076678"/>
    <n v="12080"/>
    <n v="3831"/>
    <n v="2.7811160379226353E-2"/>
    <n v="8.8522362814599832E-3"/>
    <n v="0.38"/>
    <n v="0.9757516660042701"/>
    <n v="12080"/>
    <n v="4500"/>
    <n v="10146"/>
    <x v="0"/>
    <n v="9414"/>
    <n v="8590"/>
    <n v="9928"/>
    <n v="0.5897"/>
    <n v="25042"/>
    <d v="1899-12-30T00:01:17"/>
    <n v="0.23"/>
    <n v="23"/>
    <n v="796692"/>
    <n v="1.2287211604858123E-2"/>
    <n v="38"/>
    <n v="26100"/>
    <n v="65541"/>
    <n v="0.35"/>
    <n v="950"/>
    <n v="522500.00000000006"/>
    <n v="8.9844018403631553E-3"/>
    <n v="1.0555555555555556"/>
    <n v="8.4481991996442872E-3"/>
    <n v="2282.0375381309377"/>
    <n v="435632.51120000001"/>
    <n v="321.66195313383668"/>
    <n v="288"/>
    <n v="12918.63862332696"/>
  </r>
  <r>
    <x v="6"/>
    <x v="1"/>
    <n v="421170"/>
    <n v="420405"/>
    <n v="410443"/>
    <n v="100.12935291867568"/>
    <n v="10727"/>
    <n v="2992"/>
    <n v="2.5469525369803167E-2"/>
    <n v="7.116946753725574E-3"/>
    <n v="0.28999999999999998"/>
    <n v="0.97630380228589098"/>
    <n v="10727"/>
    <n v="5690"/>
    <n v="18878"/>
    <x v="0"/>
    <n v="7737"/>
    <n v="7317"/>
    <n v="9849"/>
    <n v="0.54259999999999997"/>
    <n v="31573"/>
    <d v="1899-12-30T00:01:59"/>
    <n v="0.39"/>
    <n v="38"/>
    <n v="195498"/>
    <n v="3.0151241562944692E-3"/>
    <n v="84"/>
    <n v="21528"/>
    <n v="74076"/>
    <n v="0.35"/>
    <n v="900"/>
    <n v="495000.00000000006"/>
    <n v="8.5115385856071989E-3"/>
    <n v="0.84615384615384626"/>
    <n v="8.0035571365051142E-3"/>
    <n v="2234.8750425812982"/>
    <n v="364178.80379999999"/>
    <n v="464.48903182322459"/>
    <n v="361"/>
    <n v="19150.823704278144"/>
  </r>
  <r>
    <x v="6"/>
    <x v="1"/>
    <n v="464552"/>
    <n v="450464"/>
    <n v="448568"/>
    <n v="91.619090082217184"/>
    <n v="15984"/>
    <n v="2571"/>
    <n v="3.4407342988513667E-2"/>
    <n v="5.7074483199545355E-3"/>
    <n v="0.14000000000000001"/>
    <n v="0.99579100660652131"/>
    <n v="15984"/>
    <n v="43382"/>
    <n v="233"/>
    <x v="0"/>
    <n v="7298"/>
    <n v="6694"/>
    <n v="9583"/>
    <n v="0.60919999999999996"/>
    <n v="30567"/>
    <d v="1899-12-30T00:02:15"/>
    <n v="0.42"/>
    <n v="40"/>
    <n v="367134"/>
    <n v="5.662229751695739E-3"/>
    <n v="82"/>
    <n v="8866"/>
    <n v="44237"/>
    <n v="0.3"/>
    <n v="900"/>
    <n v="585000"/>
    <n v="1.0059091055717598E-2"/>
    <n v="0.83571428571428574"/>
    <n v="8.0035571365051142E-3"/>
    <n v="2227.4768807012479"/>
    <n v="354103.65370000002"/>
    <n v="399.08756648509484"/>
    <n v="695"/>
    <n v="42717.83502329405"/>
  </r>
  <r>
    <x v="6"/>
    <x v="1"/>
    <n v="499903"/>
    <n v="488737"/>
    <n v="487273"/>
    <n v="84.341615480439103"/>
    <n v="12630"/>
    <n v="2584"/>
    <n v="2.5264901390869829E-2"/>
    <n v="5.2870971504101385E-3"/>
    <n v="0.31"/>
    <n v="0.99700452390549521"/>
    <n v="12630"/>
    <n v="38351"/>
    <n v="3000"/>
    <x v="1"/>
    <n v="5933"/>
    <n v="1852"/>
    <n v="8437"/>
    <n v="0.44390000000000002"/>
    <n v="34162"/>
    <d v="1899-12-30T00:02:09"/>
    <n v="1.3"/>
    <n v="110"/>
    <n v="91909"/>
    <n v="1.4174929977844703E-3"/>
    <n v="179"/>
    <n v="28787"/>
    <n v="54082"/>
    <n v="0.25"/>
    <n v="1000"/>
    <n v="700000"/>
    <n v="1.2036519211969776E-2"/>
    <n v="3.1111111111111112"/>
    <n v="8.8928412627834585E-3"/>
    <n v="2409.280273543332"/>
    <n v="383993.25530000002"/>
    <n v="474.59491481054209"/>
    <n v="787"/>
    <n v="64635.740940502277"/>
  </r>
  <r>
    <x v="6"/>
    <x v="2"/>
    <n v="485793"/>
    <n v="475048"/>
    <n v="470426"/>
    <n v="87.362076075727103"/>
    <n v="15367"/>
    <n v="2952"/>
    <n v="3.1632814799719224E-2"/>
    <n v="6.2141088900490053E-3"/>
    <n v="0.1"/>
    <n v="0.99027045688014681"/>
    <n v="15367"/>
    <n v="2800"/>
    <n v="16910"/>
    <x v="1"/>
    <n v="5824"/>
    <n v="5518"/>
    <n v="7349"/>
    <n v="0.5363"/>
    <n v="28215"/>
    <d v="1899-12-30T00:02:52"/>
    <n v="1.86"/>
    <n v="137"/>
    <n v="353014"/>
    <n v="5.4444599889008367E-3"/>
    <n v="181"/>
    <n v="3937"/>
    <n v="93965"/>
    <n v="0.35"/>
    <n v="900"/>
    <n v="225000"/>
    <n v="3.8688811752759992E-3"/>
    <n v="0.7142857142857143"/>
    <n v="8.0035571365051142E-3"/>
    <n v="2396.4801483730562"/>
    <n v="446418.08659999998"/>
    <n v="379.78625975882511"/>
    <n v="305"/>
    <n v="24635.976991758242"/>
  </r>
  <r>
    <x v="6"/>
    <x v="2"/>
    <n v="449399"/>
    <n v="441131"/>
    <n v="436419"/>
    <n v="94.169575568433089"/>
    <n v="12980"/>
    <n v="3591"/>
    <n v="2.8883019321360306E-2"/>
    <n v="8.1404390079137488E-3"/>
    <n v="0.13"/>
    <n v="0.98931836574622956"/>
    <n v="12980"/>
    <n v="232"/>
    <n v="36394"/>
    <x v="0"/>
    <n v="5851"/>
    <n v="4826"/>
    <n v="7200"/>
    <n v="0.44359999999999999"/>
    <n v="27226"/>
    <d v="1899-12-30T00:01:41"/>
    <n v="0.1"/>
    <n v="7"/>
    <n v="216111"/>
    <n v="3.333034079842014E-3"/>
    <n v="8"/>
    <n v="6225"/>
    <n v="84944"/>
    <n v="0.35"/>
    <n v="900"/>
    <n v="315000"/>
    <n v="5.4164336453863988E-3"/>
    <n v="1.2857142857142856"/>
    <n v="8.0035571365051142E-3"/>
    <n v="2597.538593296591"/>
    <n v="318656.57010000001"/>
    <n v="391.97754270520522"/>
    <n v="690"/>
    <n v="51466.263886515124"/>
  </r>
  <r>
    <x v="6"/>
    <x v="2"/>
    <n v="454051"/>
    <n v="446212"/>
    <n v="428192"/>
    <n v="95.978887975487638"/>
    <n v="25859"/>
    <n v="3282"/>
    <n v="5.6951752115951736E-2"/>
    <n v="7.3552481779961092E-3"/>
    <n v="0.44"/>
    <n v="0.95961560872410423"/>
    <n v="25859"/>
    <n v="7652"/>
    <n v="3000"/>
    <x v="0"/>
    <n v="5204"/>
    <n v="4484"/>
    <n v="6540"/>
    <n v="0.45179999999999998"/>
    <n v="24275"/>
    <d v="1899-12-30T00:01:38"/>
    <n v="0.05"/>
    <n v="3"/>
    <n v="537287"/>
    <n v="8.286463352888452E-3"/>
    <n v="3"/>
    <n v="1716"/>
    <n v="31476"/>
    <n v="0.35"/>
    <n v="700"/>
    <n v="245000"/>
    <n v="4.2127817241894216E-3"/>
    <n v="1"/>
    <n v="6.2249888839484213E-3"/>
    <n v="2296.1182391866719"/>
    <n v="260975.96280000001"/>
    <n v="412.55764008223605"/>
    <n v="706"/>
    <n v="58090.61337432744"/>
  </r>
  <r>
    <x v="6"/>
    <x v="2"/>
    <n v="471083"/>
    <n v="464643"/>
    <n v="460807"/>
    <n v="89.185693793714066"/>
    <n v="10276"/>
    <n v="3632"/>
    <n v="2.1813565762296667E-2"/>
    <n v="7.8167539379695814E-3"/>
    <n v="0.45"/>
    <n v="0.9917441993100079"/>
    <n v="10276"/>
    <n v="17632"/>
    <n v="600"/>
    <x v="0"/>
    <n v="4328"/>
    <n v="637"/>
    <n v="6497"/>
    <n v="0.53500000000000003"/>
    <n v="22742"/>
    <d v="1899-12-30T00:02:22"/>
    <n v="0.68"/>
    <n v="44"/>
    <n v="874909"/>
    <n v="1.3493535792997564E-2"/>
    <n v="87"/>
    <n v="11270"/>
    <n v="64678"/>
    <n v="0.45"/>
    <n v="700"/>
    <n v="245000"/>
    <n v="4.2127817241894216E-3"/>
    <n v="1.1136363636363638"/>
    <n v="6.2249888839484213E-3"/>
    <n v="2555.1554710412752"/>
    <n v="309007.45490000001"/>
    <n v="454.18182823074937"/>
    <n v="629"/>
    <n v="66970.333410351202"/>
  </r>
  <r>
    <x v="6"/>
    <x v="2"/>
    <n v="492589"/>
    <n v="482869"/>
    <n v="474124"/>
    <n v="86.680682690604144"/>
    <n v="18465"/>
    <n v="3575"/>
    <n v="3.7485611737168308E-2"/>
    <n v="7.4036643478873152E-3"/>
    <n v="0.68"/>
    <n v="0.98188949797978331"/>
    <n v="18465"/>
    <n v="22006"/>
    <n v="500"/>
    <x v="0"/>
    <n v="4701"/>
    <n v="3245"/>
    <n v="6079"/>
    <n v="0.69450000000000001"/>
    <n v="12912"/>
    <d v="1899-12-30T00:00:54"/>
    <n v="0.26"/>
    <n v="16"/>
    <n v="959350"/>
    <n v="1.4795851411989375E-2"/>
    <n v="19"/>
    <n v="22265"/>
    <n v="18298"/>
    <n v="0.3"/>
    <n v="550"/>
    <n v="220000"/>
    <n v="3.7829060380476435E-3"/>
    <n v="0.89795918367346927"/>
    <n v="4.8910626945309022E-3"/>
    <n v="2739.3644040425293"/>
    <n v="299886.93"/>
    <n v="409.01285077062516"/>
    <n v="348"/>
    <n v="35097.883854499043"/>
  </r>
  <r>
    <x v="7"/>
    <x v="2"/>
    <n v="475211"/>
    <n v="466362"/>
    <n v="456322"/>
    <n v="90.062263051091122"/>
    <n v="18889"/>
    <n v="3628"/>
    <n v="3.9748659016731518E-2"/>
    <n v="7.7793645279846989E-3"/>
    <n v="0.3"/>
    <n v="0.97847165935475022"/>
    <n v="18889"/>
    <n v="7900"/>
    <n v="25278"/>
    <x v="0"/>
    <n v="2249"/>
    <n v="26"/>
    <n v="5699"/>
    <n v="0.7903"/>
    <n v="10421"/>
    <d v="1899-12-30T00:00:58"/>
    <n v="0.09"/>
    <n v="5"/>
    <n v="457773"/>
    <n v="7.060135809058855E-3"/>
    <n v="5"/>
    <n v="28656"/>
    <n v="51630"/>
    <n v="0.5"/>
    <n v="700"/>
    <n v="245000"/>
    <n v="4.2127817241894216E-3"/>
    <n v="1.1529411764705884"/>
    <n v="6.2249888839484213E-3"/>
    <n v="2816.6915688646659"/>
    <n v="262085.19339999999"/>
    <n v="400.78207692987644"/>
    <n v="441"/>
    <n v="89478.880391285013"/>
  </r>
  <r>
    <x v="7"/>
    <x v="2"/>
    <n v="461533"/>
    <n v="456057"/>
    <n v="449997"/>
    <n v="91.328146632088661"/>
    <n v="11536"/>
    <n v="3229"/>
    <n v="2.4994962440388877E-2"/>
    <n v="7.0802553189623224E-3"/>
    <n v="0.22"/>
    <n v="0.98671218729237797"/>
    <n v="11536"/>
    <n v="4300"/>
    <n v="17978"/>
    <x v="0"/>
    <n v="2016"/>
    <n v="20"/>
    <n v="5357"/>
    <n v="0.79649999999999999"/>
    <n v="9440"/>
    <d v="1899-12-30T00:00:59"/>
    <n v="0.09"/>
    <n v="5"/>
    <n v="724774"/>
    <n v="1.1178035556651053E-2"/>
    <n v="342"/>
    <n v="25020"/>
    <n v="26593"/>
    <n v="0.35"/>
    <n v="850"/>
    <n v="212500"/>
    <n v="3.6539433322051104E-3"/>
    <n v="0.7142857142857143"/>
    <n v="7.5589150733659403E-3"/>
    <n v="2375.6789824169673"/>
    <n v="243526.48629999999"/>
    <n v="345.41684555735446"/>
    <n v="546"/>
    <n v="121874.1875"/>
  </r>
  <r>
    <x v="7"/>
    <x v="2"/>
    <n v="474344"/>
    <n v="473653"/>
    <n v="471003"/>
    <n v="87.255053577153433"/>
    <n v="3341"/>
    <n v="3602"/>
    <n v="7.0434115325586494E-3"/>
    <n v="7.604723288990041E-3"/>
    <n v="0.43"/>
    <n v="0.99440518691953816"/>
    <n v="3341"/>
    <n v="12811"/>
    <n v="45"/>
    <x v="0"/>
    <n v="4627"/>
    <n v="4161"/>
    <n v="5352"/>
    <n v="0.30359999999999998"/>
    <n v="20371"/>
    <d v="1899-12-30T00:01:45"/>
    <n v="0.11"/>
    <n v="6"/>
    <n v="423886"/>
    <n v="6.537503801138822E-3"/>
    <n v="22"/>
    <n v="14783"/>
    <n v="72703"/>
    <n v="0.35"/>
    <n v="850"/>
    <n v="297500"/>
    <n v="5.1155206650871548E-3"/>
    <n v="1.2592592592592593"/>
    <n v="7.5589150733659403E-3"/>
    <n v="2684.976409620439"/>
    <n v="262126.5373"/>
    <n v="366.39642643508938"/>
    <n v="548"/>
    <n v="55783.36805705641"/>
  </r>
  <r>
    <x v="7"/>
    <x v="2"/>
    <n v="441635"/>
    <n v="440753"/>
    <n v="432424"/>
    <n v="95.039572271659296"/>
    <n v="9211"/>
    <n v="2506"/>
    <n v="2.0856589717753348E-2"/>
    <n v="5.6857242038057601E-3"/>
    <n v="0.7"/>
    <n v="0.98110279453571503"/>
    <n v="9211"/>
    <n v="3223"/>
    <n v="32709"/>
    <x v="0"/>
    <n v="3504"/>
    <n v="2184"/>
    <n v="4882"/>
    <n v="0.56469999999999998"/>
    <n v="16125"/>
    <d v="1899-12-30T00:01:59"/>
    <n v="0.2"/>
    <n v="10"/>
    <n v="719494"/>
    <n v="1.1096603237418965E-2"/>
    <n v="17"/>
    <n v="2894"/>
    <n v="10546"/>
    <n v="0.35"/>
    <n v="675"/>
    <n v="236250"/>
    <n v="4.0623252340397991E-3"/>
    <n v="1.08"/>
    <n v="6.0026678523788348E-3"/>
    <n v="2934.788141970394"/>
    <n v="315185.3518"/>
    <n v="440.07579876662521"/>
    <n v="577"/>
    <n v="71206.805936073055"/>
  </r>
  <r>
    <x v="7"/>
    <x v="2"/>
    <n v="401708"/>
    <n v="398526"/>
    <n v="388266"/>
    <n v="105.84854713006033"/>
    <n v="13442"/>
    <n v="3378"/>
    <n v="3.3462116761428698E-2"/>
    <n v="8.4762349257012093E-3"/>
    <n v="0.68"/>
    <n v="0.97425513015461973"/>
    <n v="13442"/>
    <n v="1000"/>
    <n v="40927"/>
    <x v="0"/>
    <n v="4224"/>
    <n v="4151"/>
    <n v="4822"/>
    <n v="0.82809999999999995"/>
    <n v="7727"/>
    <d v="1899-12-30T00:00:42"/>
    <n v="0"/>
    <n v="0"/>
    <n v="409822"/>
    <n v="6.3205977144569865E-3"/>
    <n v="34"/>
    <n v="10375"/>
    <n v="18449"/>
    <n v="0.45"/>
    <n v="625"/>
    <n v="218750"/>
    <n v="3.7614122537405546E-3"/>
    <n v="1.09375"/>
    <n v="5.5580257892396618E-3"/>
    <n v="2614.686614416481"/>
    <n v="324401.44420000003"/>
    <n v="414.00708595166623"/>
    <n v="239"/>
    <n v="21968.649147727272"/>
  </r>
  <r>
    <x v="7"/>
    <x v="2"/>
    <n v="426928"/>
    <n v="420657"/>
    <n v="416078"/>
    <n v="98.773287700863776"/>
    <n v="10850"/>
    <n v="2908"/>
    <n v="2.5414121350672714E-2"/>
    <n v="6.9129956235127431E-3"/>
    <n v="0.64"/>
    <n v="0.98911464685004646"/>
    <n v="10850"/>
    <n v="25220"/>
    <n v="25220"/>
    <x v="0"/>
    <n v="2824"/>
    <n v="1701"/>
    <n v="4150"/>
    <n v="0.29759999999999998"/>
    <n v="15145"/>
    <d v="1899-12-30T00:02:14"/>
    <n v="0.14000000000000001"/>
    <n v="6"/>
    <n v="372351"/>
    <n v="5.7426904353006262E-3"/>
    <n v="14"/>
    <n v="24204"/>
    <n v="97344"/>
    <n v="0.3"/>
    <n v="500"/>
    <n v="200000"/>
    <n v="3.4390054891342216E-3"/>
    <n v="0.81632653061224492"/>
    <n v="4.4464206313917292E-3"/>
    <n v="2751.8152039737856"/>
    <n v="303022.84649999999"/>
    <n v="489.71839171147496"/>
    <n v="709"/>
    <n v="104461.50920679887"/>
  </r>
  <r>
    <x v="7"/>
    <x v="2"/>
    <n v="439434"/>
    <n v="427477"/>
    <n v="426451"/>
    <n v="96.37072488984667"/>
    <n v="12983"/>
    <n v="3603"/>
    <n v="2.9544823568499478E-2"/>
    <n v="8.4285236398683443E-3"/>
    <n v="0.31"/>
    <n v="0.9975998708702456"/>
    <n v="12983"/>
    <n v="12506"/>
    <n v="12506"/>
    <x v="0"/>
    <n v="1830"/>
    <n v="31"/>
    <n v="4060"/>
    <n v="0.79159999999999997"/>
    <n v="8122"/>
    <d v="1899-12-30T00:01:14"/>
    <n v="0.12"/>
    <n v="5"/>
    <n v="224968"/>
    <n v="3.4696337107962953E-3"/>
    <n v="9"/>
    <n v="2691"/>
    <n v="88787"/>
    <n v="0.5"/>
    <n v="700"/>
    <n v="245000"/>
    <n v="4.2127817241894216E-3"/>
    <n v="0.93333333333333335"/>
    <n v="6.2249888839484213E-3"/>
    <n v="2409.287600183321"/>
    <n v="191097.90410000001"/>
    <n v="365.39557095581114"/>
    <n v="270"/>
    <n v="62919"/>
  </r>
  <r>
    <x v="7"/>
    <x v="2"/>
    <n v="592485"/>
    <n v="589465"/>
    <n v="539169"/>
    <n v="76.223581103512998"/>
    <n v="53316"/>
    <n v="4085"/>
    <n v="8.9987088280715971E-2"/>
    <n v="6.9300128082244068E-3"/>
    <n v="0.45"/>
    <n v="0.91467517155386668"/>
    <n v="53316"/>
    <n v="153051"/>
    <n v="670"/>
    <x v="0"/>
    <n v="1890"/>
    <n v="18"/>
    <n v="4033"/>
    <n v="0.72950000000000004"/>
    <n v="10040"/>
    <d v="1899-12-30T00:02:03"/>
    <n v="0.17"/>
    <n v="7"/>
    <n v="795045"/>
    <n v="1.2261810273461295E-2"/>
    <n v="12"/>
    <n v="25126"/>
    <n v="83122"/>
    <n v="0.35"/>
    <n v="875"/>
    <n v="262500"/>
    <n v="4.5136947044886657E-3"/>
    <n v="0.75"/>
    <n v="7.7812361049355268E-3"/>
    <n v="2258.8606295036511"/>
    <n v="402715.09830000001"/>
    <n v="340.93766404584733"/>
    <n v="600"/>
    <n v="171164.76190476189"/>
  </r>
  <r>
    <x v="7"/>
    <x v="2"/>
    <n v="553427"/>
    <n v="552495"/>
    <n v="549300"/>
    <n v="74.817753504460228"/>
    <n v="4127"/>
    <n v="4401"/>
    <n v="7.4571714065269678E-3"/>
    <n v="7.9656829473569897E-3"/>
    <n v="0.15"/>
    <n v="0.99421714223658131"/>
    <n v="4127"/>
    <n v="8900"/>
    <n v="47958"/>
    <x v="0"/>
    <n v="3345"/>
    <n v="3031"/>
    <n v="3721"/>
    <n v="0.50280000000000002"/>
    <n v="11704"/>
    <d v="1899-12-30T00:01:16"/>
    <n v="0"/>
    <n v="0"/>
    <n v="915340"/>
    <n v="1.411709452384464E-2"/>
    <n v="2334"/>
    <n v="17835"/>
    <n v="32294"/>
    <n v="0.35"/>
    <n v="875"/>
    <n v="350000"/>
    <n v="6.0182596059848879E-3"/>
    <n v="1.4285714285714286"/>
    <n v="7.7812361049355268E-3"/>
    <n v="2161.7827397281621"/>
    <n v="255143.8953"/>
    <n v="412.8339426337235"/>
    <n v="363"/>
    <n v="59610.134529147981"/>
  </r>
  <r>
    <x v="7"/>
    <x v="2"/>
    <n v="577781"/>
    <n v="574868"/>
    <n v="568999"/>
    <n v="72.227529398118449"/>
    <n v="8782"/>
    <n v="3226"/>
    <n v="1.5199530618002322E-2"/>
    <n v="5.6117230390280897E-3"/>
    <n v="0.55000000000000004"/>
    <n v="0.98979069977803602"/>
    <n v="8782"/>
    <n v="31154"/>
    <n v="6800"/>
    <x v="0"/>
    <n v="1422"/>
    <n v="20"/>
    <n v="3714"/>
    <n v="0.7571"/>
    <n v="7597"/>
    <d v="1899-12-30T00:01:33"/>
    <n v="0.03"/>
    <n v="1"/>
    <n v="129222"/>
    <n v="1.9929634764789608E-3"/>
    <n v="5"/>
    <n v="16109"/>
    <n v="41578"/>
    <n v="0.35"/>
    <n v="700"/>
    <n v="245000"/>
    <n v="4.2127817241894216E-3"/>
    <n v="1.0208333333333335"/>
    <n v="6.2249888839484213E-3"/>
    <n v="2130.7146071430029"/>
    <n v="200978.37100000001"/>
    <n v="315.69711860740841"/>
    <n v="836"/>
    <n v="334516.99296765117"/>
  </r>
  <r>
    <x v="7"/>
    <x v="2"/>
    <n v="560432"/>
    <n v="554447"/>
    <n v="552789"/>
    <n v="74.345531477652415"/>
    <n v="7643"/>
    <n v="3932"/>
    <n v="1.3637693779084706E-2"/>
    <n v="7.0917508797053641E-3"/>
    <n v="0.51"/>
    <n v="0.99700963302173151"/>
    <n v="7643"/>
    <n v="5900"/>
    <n v="23249"/>
    <x v="0"/>
    <n v="1528"/>
    <n v="11"/>
    <n v="3703"/>
    <n v="0.5514"/>
    <n v="7678"/>
    <d v="1899-12-30T00:01:16"/>
    <n v="0"/>
    <n v="0"/>
    <n v="788540"/>
    <n v="1.2161485039255853E-2"/>
    <n v="343"/>
    <n v="29827"/>
    <n v="52279"/>
    <n v="0.45"/>
    <n v="600"/>
    <n v="240000"/>
    <n v="4.1268065869610659E-3"/>
    <n v="1.0666666666666667"/>
    <n v="5.3357047576700753E-3"/>
    <n v="2175.0048252501474"/>
    <n v="245340.16260000001"/>
    <n v="322.78091340996804"/>
    <n v="867"/>
    <n v="313657.10929319373"/>
  </r>
  <r>
    <x v="8"/>
    <x v="2"/>
    <n v="550386"/>
    <n v="548911"/>
    <n v="545755"/>
    <n v="75.303738857179511"/>
    <n v="4631"/>
    <n v="3377"/>
    <n v="8.4140948352610708E-3"/>
    <n v="6.1521813190116431E-3"/>
    <n v="0.56999999999999995"/>
    <n v="0.99425043404121982"/>
    <n v="4631"/>
    <n v="7854"/>
    <n v="17900"/>
    <x v="0"/>
    <n v="1491"/>
    <n v="13"/>
    <n v="3595"/>
    <n v="0.70930000000000004"/>
    <n v="9164"/>
    <d v="1899-12-30T00:01:56"/>
    <n v="0.14000000000000001"/>
    <n v="5"/>
    <n v="931673"/>
    <n v="1.4368994915893446E-2"/>
    <n v="14"/>
    <n v="2520"/>
    <n v="41714"/>
    <n v="0.3"/>
    <n v="500"/>
    <n v="225000"/>
    <n v="3.8688811752759992E-3"/>
    <n v="0.86538461538461542"/>
    <n v="4.4464206313917292E-3"/>
    <n v="2188.2071260707235"/>
    <n v="267965.66159999999"/>
    <n v="367.05756336377709"/>
    <n v="603"/>
    <n v="220717.81690140846"/>
  </r>
  <r>
    <x v="8"/>
    <x v="2"/>
    <n v="585202"/>
    <n v="578610"/>
    <n v="573133"/>
    <n v="71.706553278209427"/>
    <n v="12069"/>
    <n v="3017"/>
    <n v="2.0623647902775454E-2"/>
    <n v="5.214220286548798E-3"/>
    <n v="0.45"/>
    <n v="0.99053421129949359"/>
    <n v="12069"/>
    <n v="43783"/>
    <n v="8967"/>
    <x v="0"/>
    <n v="3114"/>
    <n v="2655"/>
    <n v="3457"/>
    <n v="0.63119999999999998"/>
    <n v="8551"/>
    <d v="1899-12-30T00:01:42"/>
    <n v="0.57999999999999996"/>
    <n v="20"/>
    <n v="606529"/>
    <n v="9.3543680211210754E-3"/>
    <n v="26"/>
    <n v="3894"/>
    <n v="84415"/>
    <n v="0.5"/>
    <n v="650"/>
    <n v="260000"/>
    <n v="4.4707071358744879E-3"/>
    <n v="0.96296296296296291"/>
    <n v="5.7803468208092483E-3"/>
    <n v="2025.3796723200576"/>
    <n v="266248.88870000001"/>
    <n v="378.5246487462702"/>
    <n v="380"/>
    <n v="69939.1586384072"/>
  </r>
  <r>
    <x v="8"/>
    <x v="2"/>
    <n v="580185"/>
    <n v="572198"/>
    <n v="571627"/>
    <n v="71.895470297939042"/>
    <n v="8558"/>
    <n v="4613"/>
    <n v="1.4750467523289986E-2"/>
    <n v="8.06189465884187E-3"/>
    <n v="0.56000000000000005"/>
    <n v="0.99900209368085868"/>
    <n v="8558"/>
    <n v="2078"/>
    <n v="7095"/>
    <x v="0"/>
    <n v="2997"/>
    <n v="2602"/>
    <n v="3368"/>
    <n v="0.64339999999999997"/>
    <n v="7758"/>
    <d v="1899-12-30T00:01:34"/>
    <n v="0.24"/>
    <n v="8"/>
    <n v="797493"/>
    <n v="1.2299565257832537E-2"/>
    <n v="10"/>
    <n v="19238"/>
    <n v="57588"/>
    <n v="0.35"/>
    <n v="900"/>
    <n v="270000"/>
    <n v="4.6426574103311993E-3"/>
    <n v="0.75000000000000011"/>
    <n v="8.0035571365051142E-3"/>
    <n v="1914.1885495521706"/>
    <n v="288880.3273"/>
    <n v="431.86842347793282"/>
    <n v="623"/>
    <n v="118826.7003670337"/>
  </r>
  <r>
    <x v="8"/>
    <x v="2"/>
    <n v="535652"/>
    <n v="526566"/>
    <n v="523638"/>
    <n v="78.48435751416055"/>
    <n v="12014"/>
    <n v="4223"/>
    <n v="2.2428741048292549E-2"/>
    <n v="8.0198873455559223E-3"/>
    <n v="0.19"/>
    <n v="0.9944394434885655"/>
    <n v="12014"/>
    <n v="10050"/>
    <n v="54583"/>
    <x v="0"/>
    <n v="2251"/>
    <n v="1262"/>
    <n v="3265"/>
    <n v="0.50229999999999997"/>
    <n v="12367"/>
    <d v="1899-12-30T00:02:28"/>
    <n v="0.12"/>
    <n v="4"/>
    <n v="606945"/>
    <n v="9.3607839008181502E-3"/>
    <n v="8"/>
    <n v="8771"/>
    <n v="63912"/>
    <n v="0.35"/>
    <n v="900"/>
    <n v="360000"/>
    <n v="6.1902098804415984E-3"/>
    <n v="1.4187192118226601"/>
    <n v="8.0035571365051142E-3"/>
    <n v="2088.5418534015794"/>
    <n v="360323.04560000001"/>
    <n v="321.66195313383668"/>
    <n v="841"/>
    <n v="195637.29808973789"/>
  </r>
  <r>
    <x v="8"/>
    <x v="2"/>
    <n v="579316"/>
    <n v="570650"/>
    <n v="566230"/>
    <n v="72.580739275559395"/>
    <n v="13086"/>
    <n v="4426"/>
    <n v="2.2588708062611769E-2"/>
    <n v="7.7560676421624467E-3"/>
    <n v="0.64"/>
    <n v="0.99225444668360641"/>
    <n v="13086"/>
    <n v="50141"/>
    <n v="6477"/>
    <x v="0"/>
    <n v="2773"/>
    <n v="2289"/>
    <n v="3189"/>
    <n v="0.63939999999999997"/>
    <n v="8462"/>
    <d v="1899-12-30T00:02:00"/>
    <n v="0.44"/>
    <n v="14"/>
    <n v="475282"/>
    <n v="7.3301733994820808E-3"/>
    <n v="28"/>
    <n v="19259"/>
    <n v="60590"/>
    <n v="0.35"/>
    <n v="725"/>
    <n v="253750"/>
    <n v="4.3632382143390432E-3"/>
    <n v="1.0150000000000001"/>
    <n v="6.4473099155180078E-3"/>
    <n v="1885.0728613876995"/>
    <n v="457786.04729999998"/>
    <n v="464.48903182322459"/>
    <n v="602"/>
    <n v="122924.79624954922"/>
  </r>
  <r>
    <x v="8"/>
    <x v="2"/>
    <n v="502942"/>
    <n v="492916"/>
    <n v="488498"/>
    <n v="84.130113122264575"/>
    <n v="14444"/>
    <n v="3750"/>
    <n v="2.8719017302193891E-2"/>
    <n v="7.6077871280299282E-3"/>
    <n v="0.44"/>
    <n v="0.99103701239156372"/>
    <n v="14444"/>
    <n v="7908"/>
    <n v="84282"/>
    <x v="0"/>
    <n v="2805"/>
    <n v="2243"/>
    <n v="3121"/>
    <n v="0.49980000000000002"/>
    <n v="11136"/>
    <d v="1899-12-30T00:01:45"/>
    <n v="0.13"/>
    <n v="4"/>
    <n v="138829"/>
    <n v="2.1411301982332551E-3"/>
    <n v="9"/>
    <n v="15658"/>
    <n v="26304"/>
    <n v="0.45"/>
    <n v="625"/>
    <n v="250000"/>
    <n v="4.2987568614177765E-3"/>
    <n v="1.0582010582010581"/>
    <n v="5.5580257892396618E-3"/>
    <n v="1739.2067319155867"/>
    <n v="463792.60430000001"/>
    <n v="399.08756648509484"/>
    <n v="313"/>
    <n v="54509.759001782528"/>
  </r>
  <r>
    <x v="8"/>
    <x v="1"/>
    <n v="523906"/>
    <n v="518124"/>
    <n v="500538"/>
    <n v="82.106437473278746"/>
    <n v="23368"/>
    <n v="3953"/>
    <n v="4.460342122441812E-2"/>
    <n v="7.6294477769800282E-3"/>
    <n v="0.66"/>
    <n v="0.96605831808601805"/>
    <n v="23368"/>
    <n v="30009"/>
    <n v="9045"/>
    <x v="0"/>
    <n v="2688"/>
    <n v="2089"/>
    <n v="2978"/>
    <n v="0.73980000000000001"/>
    <n v="5905"/>
    <d v="1899-12-30T00:01:21"/>
    <n v="0.34"/>
    <n v="10"/>
    <n v="865939"/>
    <n v="1.3355193387029413E-2"/>
    <n v="22"/>
    <n v="18925"/>
    <n v="80712"/>
    <n v="0.3"/>
    <n v="525"/>
    <n v="236250"/>
    <n v="4.0623252340397991E-3"/>
    <n v="0.73828125"/>
    <n v="4.6687416629613157E-3"/>
    <n v="1852.6376555899938"/>
    <n v="274265.20929999999"/>
    <n v="411.51599017118798"/>
    <n v="807"/>
    <n v="150273.12723214287"/>
  </r>
  <r>
    <x v="8"/>
    <x v="1"/>
    <n v="591878"/>
    <n v="583800"/>
    <n v="582982"/>
    <n v="70.495130209852107"/>
    <n v="8896"/>
    <n v="4512"/>
    <n v="1.5030124451322738E-2"/>
    <n v="7.7286742034943477E-3"/>
    <n v="0.28999999999999998"/>
    <n v="0.99859883521754023"/>
    <n v="8896"/>
    <n v="74029"/>
    <n v="6057"/>
    <x v="0"/>
    <n v="2033"/>
    <n v="1523"/>
    <n v="2840"/>
    <n v="0.37109999999999999"/>
    <n v="11116"/>
    <d v="1899-12-30T00:02:54"/>
    <n v="0.25"/>
    <n v="7"/>
    <n v="741559"/>
    <n v="1.1436907048755334E-2"/>
    <n v="12"/>
    <n v="23130"/>
    <n v="66459"/>
    <n v="0.5"/>
    <n v="800"/>
    <n v="320000"/>
    <n v="5.5024087826147546E-3"/>
    <n v="1.1531531531531534"/>
    <n v="7.1142730102267673E-3"/>
    <n v="1736.4552020657736"/>
    <n v="396416.94669999997"/>
    <n v="417.67267949240198"/>
    <n v="345"/>
    <n v="98932.01672405313"/>
  </r>
  <r>
    <x v="9"/>
    <x v="1"/>
    <n v="515802"/>
    <n v="509571"/>
    <n v="503814"/>
    <n v="81.572548599284659"/>
    <n v="11988"/>
    <n v="3637"/>
    <n v="2.3241476380471575E-2"/>
    <n v="7.137376342060282E-3"/>
    <n v="0.24"/>
    <n v="0.9887022613139288"/>
    <n v="11988"/>
    <n v="10089"/>
    <n v="86165"/>
    <x v="1"/>
    <n v="2537"/>
    <n v="1834"/>
    <n v="2797"/>
    <n v="0.59809999999999997"/>
    <n v="12348"/>
    <d v="1899-12-30T00:02:27"/>
    <n v="1.32"/>
    <n v="37"/>
    <n v="64967"/>
    <n v="1.0019722506725531E-3"/>
    <n v="56"/>
    <n v="11597"/>
    <n v="91560"/>
    <n v="0.35"/>
    <n v="925"/>
    <n v="277500"/>
    <n v="4.7716201161737319E-3"/>
    <n v="0.74999999999999989"/>
    <n v="8.2258781680747007E-3"/>
    <n v="1586.963731732116"/>
    <n v="422359.40759999998"/>
    <n v="423.82936881361701"/>
    <n v="873"/>
    <n v="173366.03153330705"/>
  </r>
  <r>
    <x v="9"/>
    <x v="1"/>
    <n v="577128"/>
    <n v="567558"/>
    <n v="552614"/>
    <n v="74.369074978194547"/>
    <n v="24514"/>
    <n v="3085"/>
    <n v="4.247584591286508E-2"/>
    <n v="5.4355678186194184E-3"/>
    <n v="0.67"/>
    <n v="0.97366965138364714"/>
    <n v="24514"/>
    <n v="67415"/>
    <n v="6089"/>
    <x v="0"/>
    <n v="2045"/>
    <n v="1495"/>
    <n v="2777"/>
    <n v="0.51239999999999997"/>
    <n v="10627"/>
    <d v="1899-12-30T00:02:14"/>
    <n v="0.11"/>
    <n v="3"/>
    <n v="990017"/>
    <n v="1.5268822043408022E-2"/>
    <n v="5"/>
    <n v="5799"/>
    <n v="90919"/>
    <n v="0.35"/>
    <n v="925"/>
    <n v="370000"/>
    <n v="6.3621601548983098E-3"/>
    <n v="1.3640552995391704"/>
    <n v="8.2258781680747007E-3"/>
    <n v="1597.8529482632696"/>
    <n v="376703.38290000003"/>
    <n v="429.98605813483198"/>
    <n v="854"/>
    <n v="230773.76821515893"/>
  </r>
  <r>
    <x v="9"/>
    <x v="1"/>
    <n v="500042"/>
    <n v="493103"/>
    <n v="492953"/>
    <n v="83.369797932054368"/>
    <n v="7089"/>
    <n v="3012"/>
    <n v="1.4176809148031565E-2"/>
    <n v="6.1082573012129311E-3"/>
    <n v="0.24"/>
    <n v="0.99969580391926227"/>
    <n v="7089"/>
    <n v="4089"/>
    <n v="81175"/>
    <x v="0"/>
    <n v="2202"/>
    <n v="1439"/>
    <n v="2714"/>
    <n v="0.52470000000000006"/>
    <n v="8588"/>
    <d v="1899-12-30T00:02:02"/>
    <n v="0.26"/>
    <n v="7"/>
    <n v="760589"/>
    <n v="1.1730402699320986E-2"/>
    <n v="12"/>
    <n v="10310"/>
    <n v="47373"/>
    <n v="0.35"/>
    <n v="775"/>
    <n v="271250"/>
    <n v="4.6641511946382882E-3"/>
    <n v="0.96875000000000011"/>
    <n v="6.8919519786571808E-3"/>
    <n v="1465.0144057454806"/>
    <n v="370228.00050000002"/>
    <n v="436.142747456047"/>
    <n v="387"/>
    <n v="86636.153950953681"/>
  </r>
  <r>
    <x v="9"/>
    <x v="1"/>
    <n v="509107"/>
    <n v="504793"/>
    <n v="501590"/>
    <n v="81.934233138619192"/>
    <n v="7517"/>
    <n v="3373"/>
    <n v="1.4765069032639504E-2"/>
    <n v="6.6819468574247269E-3"/>
    <n v="0.17"/>
    <n v="0.99365482484899748"/>
    <n v="7517"/>
    <n v="14737"/>
    <n v="5672"/>
    <x v="0"/>
    <n v="2355"/>
    <n v="1800"/>
    <n v="2637"/>
    <n v="0.73"/>
    <n v="5229"/>
    <d v="1899-12-30T00:01:22"/>
    <n v="0.42"/>
    <n v="11"/>
    <n v="243603"/>
    <n v="3.7570373602072737E-3"/>
    <n v="17"/>
    <n v="12754"/>
    <n v="14312"/>
    <n v="0.45"/>
    <n v="700"/>
    <n v="280000"/>
    <n v="4.8146076847879098E-3"/>
    <n v="0.44664220768862656"/>
    <n v="6.2249888839484213E-3"/>
    <n v="1373.5496085442987"/>
    <n v="338882.8297"/>
    <n v="442.29943677726101"/>
    <n v="362"/>
    <n v="77102.157112526533"/>
  </r>
  <r>
    <x v="9"/>
    <x v="0"/>
    <n v="582982"/>
    <n v="1676"/>
    <n v="101645"/>
    <n v="404.32280977913325"/>
    <n v="5.4837907521562163E-3"/>
    <n v="7.9066147859922185E-3"/>
    <n v="0.14000000000000001"/>
    <n v="4.5368249027237351"/>
    <n v="0.04"/>
    <n v="0.95950504473634113"/>
    <n v="45"/>
    <m/>
    <m/>
    <x v="1"/>
    <n v="2624"/>
    <n v="0.47599999999999998"/>
    <n v="11183"/>
    <n v="0.56469999999999998"/>
    <n v="27226"/>
    <n v="11"/>
    <n v="0.1"/>
    <n v="20"/>
    <n v="773027"/>
    <n v="1.1922231333148393E-2"/>
    <n v="1200"/>
    <n v="14889"/>
    <n v="20467"/>
    <n v="0.5"/>
    <n v="1200"/>
    <n v="626900"/>
    <n v="1.0779562705691217E-2"/>
    <n v="0.94564038513463566"/>
    <n v="1.0671409515340151E-2"/>
    <n v="1179.8095410645883"/>
    <n v="544602.22479999997"/>
    <m/>
    <n v="534"/>
    <n v="206.76219512195121"/>
  </r>
  <r>
    <x v="9"/>
    <x v="0"/>
    <n v="122655"/>
    <n v="53316"/>
    <n v="461324"/>
    <n v="89.08574450928198"/>
    <n v="0.16024898134687443"/>
    <n v="7.8257402899239142E-3"/>
    <n v="0.31"/>
    <n v="0.20807851187093382"/>
    <n v="0.7"/>
    <n v="0.97621838887958468"/>
    <n v="86165"/>
    <m/>
    <m/>
    <x v="1"/>
    <n v="2537"/>
    <n v="0.52980000000000005"/>
    <n v="9793"/>
    <n v="0.82809999999999995"/>
    <n v="24275"/>
    <n v="5"/>
    <n v="0.05"/>
    <n v="9"/>
    <n v="953488"/>
    <n v="1.4705443030296477E-2"/>
    <n v="1000"/>
    <n v="10012"/>
    <n v="69490"/>
    <n v="0.3"/>
    <n v="1000"/>
    <n v="662937"/>
    <n v="1.1399219909750867E-2"/>
    <n v="2.4241405915757683"/>
    <n v="8.8928412627834585E-3"/>
    <n v="1278.6694460448284"/>
    <n v="703270.80819999997"/>
    <m/>
    <n v="462"/>
    <n v="840.04966495861254"/>
  </r>
  <r>
    <x v="9"/>
    <x v="0"/>
    <n v="282650"/>
    <n v="19169"/>
    <n v="218075"/>
    <n v="188.45531124613092"/>
    <n v="1"/>
    <n v="9.9250612348961518E-3"/>
    <n v="0.1"/>
    <n v="1.2868433752492647"/>
    <n v="0.14000000000000001"/>
    <n v="0.97342202852009019"/>
    <n v="67259"/>
    <m/>
    <m/>
    <x v="1"/>
    <n v="2466"/>
    <n v="0.25430000000000003"/>
    <n v="7721"/>
    <n v="0.29759999999999998"/>
    <n v="22742"/>
    <n v="783"/>
    <n v="0.68"/>
    <n v="1927"/>
    <n v="708321"/>
    <n v="1.0924284430074245E-2"/>
    <n v="1000"/>
    <n v="9313"/>
    <n v="42399"/>
    <n v="0.35"/>
    <n v="1000"/>
    <n v="273473"/>
    <n v="4.7023757406500144E-3"/>
    <n v="0.29740390241143883"/>
    <n v="8.8928412627834585E-3"/>
    <n v="1257.1066906713886"/>
    <n v="380939.81099999999"/>
    <m/>
    <n v="705"/>
    <n v="623.23600973236012"/>
  </r>
  <r>
    <x v="10"/>
    <x v="0"/>
    <n v="414478"/>
    <n v="45178"/>
    <n v="282878"/>
    <n v="145.28309730696625"/>
    <n v="1"/>
    <n v="7.2297596130493583E-3"/>
    <n v="0.13"/>
    <n v="1.0596097259184838"/>
    <n v="0.31"/>
    <n v="0.97122532001448314"/>
    <n v="35906"/>
    <m/>
    <m/>
    <x v="1"/>
    <n v="2424"/>
    <n v="0.74590000000000001"/>
    <n v="5082"/>
    <n v="0.79159999999999997"/>
    <n v="12912"/>
    <n v="3"/>
    <n v="0.26"/>
    <n v="7"/>
    <n v="834579"/>
    <n v="1.2871534763711556E-2"/>
    <n v="850"/>
    <n v="19713"/>
    <n v="38783"/>
    <n v="0.35"/>
    <n v="850"/>
    <n v="919534"/>
    <n v="1.5811412367227735E-2"/>
    <n v="1.7362080880325965"/>
    <n v="7.5589150733659403E-3"/>
    <n v="1235.3254982468402"/>
    <n v="702137.38089999999"/>
    <m/>
    <n v="367"/>
    <n v="428.16666666666669"/>
  </r>
  <r>
    <x v="10"/>
    <x v="0"/>
    <n v="369164"/>
    <n v="34296"/>
    <n v="325210"/>
    <n v="126.37185818394268"/>
    <n v="1"/>
    <n v="1.2071941644857731E-2"/>
    <n v="0.44"/>
    <n v="1.3703955305603504"/>
    <n v="0.1"/>
    <n v="0.97921789967874417"/>
    <n v="49849"/>
    <m/>
    <m/>
    <x v="1"/>
    <n v="2317"/>
    <n v="0.83250000000000002"/>
    <n v="3173"/>
    <n v="0.72950000000000004"/>
    <n v="10421"/>
    <n v="0"/>
    <n v="0.09"/>
    <n v="0"/>
    <n v="928643"/>
    <n v="1.4322263869061396E-2"/>
    <n v="900"/>
    <n v="29698"/>
    <n v="25733"/>
    <n v="0.3"/>
    <n v="900"/>
    <n v="529622"/>
    <n v="9.1068648258312238E-3"/>
    <n v="1.5158302661179071"/>
    <n v="8.0035571365051142E-3"/>
    <n v="1260.4666037343848"/>
    <n v="3066068.9369999999"/>
    <m/>
    <n v="353"/>
    <n v="495.44928787224859"/>
  </r>
  <r>
    <x v="10"/>
    <x v="0"/>
    <n v="469340"/>
    <n v="9606"/>
    <n v="404822"/>
    <n v="101.51966049275978"/>
    <n v="1"/>
    <n v="7.8079943214586752E-3"/>
    <n v="0.45"/>
    <n v="0.90528756295291868"/>
    <n v="0.13"/>
    <n v="0.97649935601889015"/>
    <n v="71380"/>
    <m/>
    <m/>
    <x v="1"/>
    <n v="2274"/>
    <n v="0.49819999999999998"/>
    <n v="9928"/>
    <n v="0.50280000000000002"/>
    <n v="9440"/>
    <n v="11"/>
    <n v="0.09"/>
    <n v="23"/>
    <n v="172770"/>
    <n v="2.6645950366908891E-3"/>
    <n v="1000"/>
    <n v="3746"/>
    <n v="52075"/>
    <n v="0.25"/>
    <n v="1000"/>
    <n v="349394"/>
    <n v="6.0078394193528112E-3"/>
    <n v="0.50129198966408273"/>
    <n v="8.8928412627834585E-3"/>
    <n v="1220.1543065138876"/>
    <n v="2996176.3080000002"/>
    <m/>
    <n v="821"/>
    <n v="1461.48109058927"/>
  </r>
  <r>
    <x v="10"/>
    <x v="0"/>
    <n v="429836"/>
    <n v="32031"/>
    <n v="318156"/>
    <n v="129.17371352418311"/>
    <n v="1"/>
    <n v="6.2837670996098577E-3"/>
    <n v="0.68"/>
    <n v="0.84910069633068297"/>
    <n v="0.44"/>
    <n v="0.97137370027417103"/>
    <n v="30328"/>
    <m/>
    <m/>
    <x v="1"/>
    <n v="2235"/>
    <n v="0.85680000000000001"/>
    <n v="3321"/>
    <n v="0.7571"/>
    <n v="20371"/>
    <n v="0"/>
    <n v="0.11"/>
    <n v="0"/>
    <n v="842310"/>
    <n v="1.2990768335678086E-2"/>
    <n v="1250"/>
    <n v="14892"/>
    <n v="44699"/>
    <n v="0.5"/>
    <n v="1250"/>
    <n v="696987"/>
    <n v="1.1984710594275968E-2"/>
    <n v="5.5027751241502907"/>
    <n v="1.1116051578479324E-2"/>
    <n v="1217.7661157903833"/>
    <n v="3187964.0669999998"/>
    <m/>
    <n v="893"/>
    <n v="1270.9767337807607"/>
  </r>
  <r>
    <x v="10"/>
    <x v="0"/>
    <n v="465236"/>
    <n v="48651"/>
    <n v="422867"/>
    <n v="97.187512858652951"/>
    <n v="1"/>
    <n v="1.5509165006804517E-2"/>
    <n v="0.3"/>
    <n v="1.7065803905169599"/>
    <n v="0.45"/>
    <n v="0.97122380794496888"/>
    <n v="34324"/>
    <m/>
    <m/>
    <x v="1"/>
    <n v="2164"/>
    <n v="0.70889999999999997"/>
    <n v="4480"/>
    <n v="0.5514"/>
    <n v="16125"/>
    <n v="5"/>
    <n v="0.2"/>
    <n v="5"/>
    <n v="275626"/>
    <n v="4.2509212917923424E-3"/>
    <n v="900"/>
    <n v="28831"/>
    <n v="37316"/>
    <n v="0.3"/>
    <n v="900"/>
    <n v="126661"/>
    <n v="2.1779393712961482E-3"/>
    <n v="0.19301635582023685"/>
    <n v="8.0035571365051142E-3"/>
    <n v="1311.2296966845156"/>
    <n v="4653501.7740000002"/>
    <m/>
    <n v="415"/>
    <n v="810.82255083179302"/>
  </r>
  <r>
    <x v="10"/>
    <x v="0"/>
    <n v="175014"/>
    <n v="9770"/>
    <n v="108412"/>
    <n v="379.08526731358154"/>
    <n v="1"/>
    <n v="1.8994117781052492E-3"/>
    <n v="0.22"/>
    <n v="0.3066638864698451"/>
    <n v="0.68"/>
    <n v="0.99432633035601958"/>
    <n v="280"/>
    <m/>
    <m/>
    <x v="1"/>
    <n v="2089"/>
    <n v="0.5615"/>
    <n v="8703"/>
    <n v="0.70930000000000004"/>
    <n v="7727"/>
    <n v="27"/>
    <n v="0"/>
    <n v="43"/>
    <n v="673708"/>
    <n v="1.03904554782598E-2"/>
    <n v="950"/>
    <n v="6756"/>
    <n v="92805"/>
    <n v="0.35"/>
    <n v="950"/>
    <n v="656219"/>
    <n v="1.1283703715370848E-2"/>
    <n v="2.6582314887204648"/>
    <n v="8.4481991996442872E-3"/>
    <n v="1178.2063936054847"/>
    <n v="4071753.83"/>
    <m/>
    <n v="342"/>
    <n v="177.46673049305889"/>
  </r>
  <r>
    <x v="10"/>
    <x v="0"/>
    <n v="218239"/>
    <n v="37489"/>
    <n v="315270"/>
    <n v="130.3561772449012"/>
    <n v="1"/>
    <n v="8.8932025686458173E-3"/>
    <n v="0.43"/>
    <n v="0.61574988432065192"/>
    <n v="0.3"/>
    <n v="0.99085476209823375"/>
    <n v="8415"/>
    <m/>
    <m/>
    <x v="1"/>
    <n v="2065"/>
    <n v="0.45710000000000001"/>
    <n v="10277"/>
    <n v="0.63119999999999998"/>
    <n v="15145"/>
    <n v="57"/>
    <n v="0.14000000000000001"/>
    <n v="117"/>
    <n v="744877"/>
    <n v="1.1488079858454589E-2"/>
    <n v="825"/>
    <n v="10359"/>
    <n v="24024"/>
    <n v="0.35"/>
    <n v="825"/>
    <n v="246863"/>
    <n v="4.2448160603207061E-3"/>
    <n v="0.25474375273459748"/>
    <n v="7.3365940417963538E-3"/>
    <n v="1220.8697023179163"/>
    <n v="3104301.29"/>
    <m/>
    <n v="321"/>
    <n v="489.97191283292977"/>
  </r>
  <r>
    <x v="10"/>
    <x v="0"/>
    <n v="480849"/>
    <n v="42603"/>
    <n v="450023"/>
    <n v="91.322870164413814"/>
    <n v="1"/>
    <n v="1.4693013961628377E-2"/>
    <n v="0.7"/>
    <n v="1.5700269045411208"/>
    <n v="0.22"/>
    <n v="0.95208592608625076"/>
    <n v="43396"/>
    <m/>
    <m/>
    <x v="1"/>
    <n v="2012"/>
    <n v="0.1759"/>
    <n v="6184"/>
    <n v="0.64339999999999997"/>
    <n v="8122"/>
    <n v="728"/>
    <n v="0.12"/>
    <n v="1504"/>
    <n v="650312"/>
    <n v="1.0029623936450342E-2"/>
    <n v="900"/>
    <n v="16462"/>
    <n v="49471"/>
    <n v="0.3"/>
    <n v="900"/>
    <n v="969064"/>
    <n v="1.6663082076611827E-2"/>
    <n v="8.2242552830348803"/>
    <n v="8.0035571365051142E-3"/>
    <n v="1262.540231259658"/>
    <n v="3462290.05"/>
    <m/>
    <n v="497"/>
    <n v="1111.5805168986083"/>
  </r>
  <r>
    <x v="11"/>
    <x v="1"/>
    <n v="192688"/>
    <n v="35112"/>
    <n v="429344"/>
    <n v="95.721360959976153"/>
    <n v="1"/>
    <n v="9.4906276459573637E-3"/>
    <n v="0.68"/>
    <n v="0.42597951545404905"/>
    <n v="0.43"/>
    <n v="0.99902710946333251"/>
    <n v="3968"/>
    <m/>
    <m/>
    <x v="1"/>
    <n v="1795"/>
    <n v="0.71309999999999996"/>
    <n v="3616"/>
    <n v="0.50229999999999997"/>
    <n v="10040"/>
    <n v="7"/>
    <n v="0.17"/>
    <n v="7"/>
    <n v="72318"/>
    <n v="1.1153451633004092E-3"/>
    <n v="1000"/>
    <n v="26607"/>
    <n v="85075"/>
    <n v="0.25"/>
    <n v="1000"/>
    <n v="117830"/>
    <n v="2.0260900839234267E-3"/>
    <n v="0.15150969646627391"/>
    <n v="8.8928412627834585E-3"/>
    <n v="1179.6109606615885"/>
    <n v="3414405.5610000002"/>
    <m/>
    <n v="781"/>
    <n v="1867.8735376044567"/>
  </r>
  <r>
    <x v="11"/>
    <x v="1"/>
    <n v="224077"/>
    <n v="45055"/>
    <n v="184387"/>
    <n v="222.88660263467597"/>
    <n v="1"/>
    <n v="8.5291300102275508E-3"/>
    <n v="0.64"/>
    <n v="1.0369950435712203"/>
    <n v="0.7"/>
    <n v="0.99425043404121982"/>
    <n v="83929"/>
    <m/>
    <m/>
    <x v="1"/>
    <n v="1774"/>
    <n v="0.58960000000000001"/>
    <n v="4714"/>
    <n v="0.63939999999999997"/>
    <n v="11704"/>
    <n v="4"/>
    <n v="0"/>
    <n v="5"/>
    <n v="485824"/>
    <n v="7.4927604277670572E-3"/>
    <n v="1220"/>
    <n v="17624"/>
    <n v="96099"/>
    <n v="0.5"/>
    <n v="1220"/>
    <n v="777706"/>
    <n v="1.3372676014663094E-2"/>
    <n v="4.8380145444139613"/>
    <n v="1.084926634059582E-2"/>
    <n v="1354.9553925920031"/>
    <n v="3112463.8620000002"/>
    <m/>
    <n v="246"/>
    <n v="255.56820744081173"/>
  </r>
  <r>
    <x v="11"/>
    <x v="1"/>
    <n v="458645"/>
    <n v="3264"/>
    <n v="1834787"/>
    <n v="22.398998902869923"/>
    <n v="1"/>
    <n v="1.3173583875648263E-2"/>
    <n v="0.31"/>
    <n v="3.2944375008978724"/>
    <n v="0.68"/>
    <n v="0.99053421129949359"/>
    <n v="75338"/>
    <m/>
    <m/>
    <x v="1"/>
    <n v="1693"/>
    <n v="0.87709999999999999"/>
    <n v="1988"/>
    <n v="0.49980000000000002"/>
    <n v="75973"/>
    <n v="0"/>
    <n v="0.03"/>
    <n v="0"/>
    <n v="887837"/>
    <n v="1.3692921592814314E-2"/>
    <n v="925"/>
    <n v="28766"/>
    <n v="82058"/>
    <n v="0.3"/>
    <n v="925"/>
    <n v="160749"/>
    <n v="2.764083466864185E-3"/>
    <n v="0.17752904536820252"/>
    <n v="8.2258781680747007E-3"/>
    <n v="1278.7519258633492"/>
    <n v="3134953.0550000002"/>
    <m/>
    <n v="363"/>
    <n v="393.23213230950972"/>
  </r>
  <r>
    <x v="11"/>
    <x v="1"/>
    <n v="228123"/>
    <n v="16073"/>
    <n v="304000"/>
    <n v="135.18878947368421"/>
    <n v="1"/>
    <n v="5.6517762194079023E-3"/>
    <n v="0.24"/>
    <n v="0.42411189029604895"/>
    <n v="0.46"/>
    <n v="0.99900209368085868"/>
    <n v="68621"/>
    <m/>
    <m/>
    <x v="1"/>
    <n v="1683"/>
    <n v="0.50270000000000004"/>
    <n v="7043"/>
    <n v="0.73980000000000001"/>
    <n v="76786"/>
    <n v="2"/>
    <n v="0"/>
    <n v="4"/>
    <n v="122486"/>
    <n v="1.8890755783071149E-3"/>
    <n v="950"/>
    <n v="17221"/>
    <n v="29531"/>
    <n v="0.35"/>
    <n v="950"/>
    <n v="905480"/>
    <n v="1.5569753451506274E-2"/>
    <n v="2.2660113315581891"/>
    <n v="8.4481991996442872E-3"/>
    <n v="1342.4690276613317"/>
    <n v="3074436.3020000001"/>
    <m/>
    <n v="715"/>
    <n v="1291.5032679738563"/>
  </r>
  <r>
    <x v="11"/>
    <x v="1"/>
    <n v="501068"/>
    <n v="19738"/>
    <n v="292125"/>
    <n v="140.68426872058194"/>
    <n v="1"/>
    <n v="2.1227580593587397E-2"/>
    <n v="0.17"/>
    <n v="3.6413767041655767"/>
    <n v="0.56999999999999995"/>
    <n v="0.9944394434885655"/>
    <n v="26153"/>
    <m/>
    <m/>
    <x v="1"/>
    <n v="1633"/>
    <n v="0.35699999999999998"/>
    <n v="9451"/>
    <n v="0.37109999999999999"/>
    <n v="91647"/>
    <n v="14"/>
    <n v="0.14000000000000001"/>
    <n v="25"/>
    <n v="939666"/>
    <n v="1.4492269258246114E-2"/>
    <n v="800"/>
    <n v="8211"/>
    <n v="58039"/>
    <n v="0.35"/>
    <n v="800"/>
    <n v="399592"/>
    <n v="6.8709954070706094E-3"/>
    <n v="0.69382283896598196"/>
    <n v="7.1142730102267673E-3"/>
    <n v="1354.7340375166877"/>
    <n v="3723371.3089999999"/>
    <m/>
    <n v="539"/>
    <n v="964.12676056338023"/>
  </r>
  <r>
    <x v="11"/>
    <x v="1"/>
    <n v="377759"/>
    <n v="51990"/>
    <n v="159731"/>
    <n v="257.2912709492835"/>
    <n v="1"/>
    <n v="4.5335574089740019E-3"/>
    <n v="0.14000000000000001"/>
    <n v="1.0723807847568003"/>
    <n v="0.45"/>
    <n v="0.99225444668360641"/>
    <n v="36501"/>
    <m/>
    <m/>
    <x v="1"/>
    <n v="1628"/>
    <n v="0.40789999999999998"/>
    <n v="8510"/>
    <n v="0.59809999999999997"/>
    <n v="85510"/>
    <n v="10"/>
    <n v="0.57999999999999996"/>
    <n v="23"/>
    <n v="627443"/>
    <n v="9.6769202037763589E-3"/>
    <n v="850"/>
    <n v="27916"/>
    <n v="60699"/>
    <n v="0.3"/>
    <n v="850"/>
    <n v="575928"/>
    <n v="9.9030977667304686E-3"/>
    <n v="1.0818109073696311"/>
    <n v="7.5589150733659403E-3"/>
    <n v="1481.3068941068905"/>
    <n v="3023108.156"/>
    <m/>
    <n v="866"/>
    <n v="849.50982800982797"/>
  </r>
  <r>
    <x v="11"/>
    <x v="1"/>
    <n v="123974"/>
    <n v="44563"/>
    <n v="366700"/>
    <n v="112.07360785383148"/>
    <n v="1"/>
    <n v="1.0153731987993842E-2"/>
    <n v="0.31"/>
    <n v="0.34327754826276208"/>
    <n v="0.56000000000000005"/>
    <n v="0.99103701239156372"/>
    <n v="59921"/>
    <m/>
    <m/>
    <x v="1"/>
    <n v="1589"/>
    <n v="0.65139999999999998"/>
    <n v="4272"/>
    <n v="0.51239999999999997"/>
    <n v="77583"/>
    <n v="10"/>
    <n v="0.14000000000000001"/>
    <n v="16"/>
    <n v="42480"/>
    <n v="6.5516002291271037E-4"/>
    <n v="950"/>
    <n v="27196"/>
    <n v="78630"/>
    <n v="0.25"/>
    <n v="950"/>
    <n v="532374"/>
    <n v="9.1541855413617094E-3"/>
    <n v="2.0943033268948588"/>
    <n v="8.4481991996442872E-3"/>
    <n v="1270.1607570548179"/>
    <n v="3473209.7510000002"/>
    <m/>
    <n v="256"/>
    <n v="590.78162366268089"/>
  </r>
  <r>
    <x v="11"/>
    <x v="1"/>
    <n v="412597"/>
    <n v="44603"/>
    <n v="255490"/>
    <n v="160.85714509374145"/>
    <n v="1"/>
    <n v="6.7703873753747704E-3"/>
    <n v="0.1"/>
    <n v="1.0937515739692656"/>
    <n v="0.19"/>
    <n v="0.96605831808601805"/>
    <n v="34598"/>
    <m/>
    <m/>
    <x v="1"/>
    <n v="1466"/>
    <n v="0.18010000000000001"/>
    <n v="4785"/>
    <n v="0.52470000000000006"/>
    <n v="12367"/>
    <n v="566"/>
    <n v="0.12"/>
    <n v="1430"/>
    <n v="611322"/>
    <n v="9.4282894427270229E-3"/>
    <n v="1200"/>
    <n v="23796"/>
    <n v="25216"/>
    <n v="0.5"/>
    <n v="1200"/>
    <n v="254201"/>
    <n v="4.3709931717170409E-3"/>
    <n v="0.4228789592760181"/>
    <n v="1.0671409515340151E-2"/>
    <n v="1395.3498641109516"/>
    <n v="2930451.3509999998"/>
    <m/>
    <n v="682"/>
    <n v="1188.150068212824"/>
  </r>
  <r>
    <x v="11"/>
    <x v="1"/>
    <n v="168590"/>
    <n v="31220"/>
    <n v="413667"/>
    <n v="99.348973933139462"/>
    <n v="1"/>
    <n v="8.2812418659223702E-3"/>
    <n v="0.13"/>
    <n v="0.33755671329203391"/>
    <n v="0.64"/>
    <n v="0.99859883521754023"/>
    <n v="56424"/>
    <m/>
    <m/>
    <x v="1"/>
    <n v="1465"/>
    <n v="0.67649999999999999"/>
    <n v="3204"/>
    <n v="0.7571"/>
    <n v="84622"/>
    <n v="4"/>
    <n v="0.17"/>
    <n v="6"/>
    <n v="917133"/>
    <n v="1.4144747582250537E-2"/>
    <n v="900"/>
    <n v="7136"/>
    <n v="63942"/>
    <n v="0.3"/>
    <n v="900"/>
    <n v="601120"/>
    <n v="1.0336274898141816E-2"/>
    <n v="0.76094125212508334"/>
    <n v="8.0035571365051142E-3"/>
    <n v="1472.4976885816743"/>
    <n v="2547976.6609999998"/>
    <m/>
    <n v="521"/>
    <n v="1470.8914675767919"/>
  </r>
  <r>
    <x v="11"/>
    <x v="1"/>
    <n v="269246"/>
    <n v="5835"/>
    <n v="307034"/>
    <n v="133.85290228443756"/>
    <n v="1"/>
    <n v="5.6814606720779343E-3"/>
    <n v="0.44"/>
    <n v="0.4982770554118226"/>
    <n v="0.44"/>
    <n v="0.9887022613139288"/>
    <n v="71758"/>
    <m/>
    <m/>
    <x v="1"/>
    <n v="1463"/>
    <n v="0.60360000000000003"/>
    <n v="3756"/>
    <n v="0.5514"/>
    <n v="11136"/>
    <n v="9"/>
    <n v="0"/>
    <n v="11"/>
    <n v="121359"/>
    <n v="1.8716940965316294E-3"/>
    <n v="900"/>
    <n v="4475"/>
    <n v="63518"/>
    <n v="0.35"/>
    <n v="900"/>
    <n v="789969"/>
    <n v="1.3583538636229358E-2"/>
    <n v="1.032872793455252"/>
    <n v="8.0035571365051142E-3"/>
    <n v="1334.2050441758217"/>
    <n v="2779082.2930000001"/>
    <m/>
    <n v="515"/>
    <n v="1080.6903622693096"/>
  </r>
  <r>
    <x v="11"/>
    <x v="1"/>
    <n v="581023"/>
    <n v="25039"/>
    <n v="405234"/>
    <n v="101.41644580662037"/>
    <n v="1"/>
    <n v="9.184897055256722E-3"/>
    <n v="0.45"/>
    <n v="1.3170376213564723"/>
    <n v="0.66"/>
    <n v="0.97366965138364714"/>
    <n v="66103"/>
    <m/>
    <m/>
    <x v="1"/>
    <n v="1443"/>
    <n v="0.3805"/>
    <n v="7391"/>
    <n v="0.70930000000000004"/>
    <n v="12367"/>
    <n v="10"/>
    <n v="0.03"/>
    <n v="16"/>
    <n v="991956"/>
    <n v="1.5298726828822988E-2"/>
    <n v="825"/>
    <n v="29168"/>
    <n v="39612"/>
    <n v="0.35"/>
    <n v="825"/>
    <n v="764827"/>
    <n v="1.3151221256190296E-2"/>
    <n v="1.01662322333153"/>
    <n v="7.3365940417963538E-3"/>
    <n v="1331.4691099571555"/>
    <n v="3355128.7510000002"/>
    <m/>
    <n v="376"/>
    <n v="1055.8225918225919"/>
  </r>
  <r>
    <x v="11"/>
    <x v="2"/>
    <n v="558533"/>
    <n v="19769"/>
    <n v="384821"/>
    <n v="106.79612599104519"/>
    <n v="1"/>
    <n v="1.9628246720124053E-2"/>
    <n v="0.68"/>
    <n v="2.849018587663994"/>
    <n v="0.28999999999999998"/>
    <n v="0.99969580391926227"/>
    <n v="37782"/>
    <m/>
    <m/>
    <x v="1"/>
    <n v="1420"/>
    <n v="0.4556"/>
    <n v="7522"/>
    <n v="0.63119999999999998"/>
    <n v="84624"/>
    <n v="4"/>
    <n v="0"/>
    <n v="8"/>
    <n v="680913"/>
    <n v="1.0501576663878586E-2"/>
    <n v="825"/>
    <n v="14794"/>
    <n v="67595"/>
    <n v="0.3"/>
    <n v="825"/>
    <n v="752321"/>
    <n v="1.2936180242954733E-2"/>
    <n v="12.578304994064636"/>
    <n v="7.3365940417963538E-3"/>
    <n v="1450.660150290405"/>
    <n v="2452684.8679999998"/>
    <m/>
    <n v="843"/>
    <n v="2284.4112676056338"/>
  </r>
  <r>
    <x v="11"/>
    <x v="2"/>
    <n v="271536"/>
    <n v="4189"/>
    <n v="377770"/>
    <n v="108.78945390052148"/>
    <n v="1"/>
    <n v="1.0294526484488708E-2"/>
    <n v="0.13"/>
    <n v="0.7400938690739014"/>
    <n v="0.24"/>
    <n v="0.99365482484899748"/>
    <n v="20762"/>
    <m/>
    <m/>
    <x v="1"/>
    <n v="1417"/>
    <n v="0.80520000000000003"/>
    <n v="2432"/>
    <n v="0.64339999999999997"/>
    <n v="31136"/>
    <n v="2"/>
    <n v="0.14000000000000001"/>
    <n v="5"/>
    <n v="798018"/>
    <n v="1.2307662221392545E-2"/>
    <n v="950"/>
    <n v="22665"/>
    <n v="42199"/>
    <n v="0.25"/>
    <n v="950"/>
    <n v="59811"/>
    <n v="1.0284517865530346E-3"/>
    <n v="0.2480878351473321"/>
    <n v="8.4481991996442872E-3"/>
    <n v="1472.1196160490897"/>
    <n v="2757171.6349999998"/>
    <m/>
    <n v="307"/>
    <n v="818.30557515878616"/>
  </r>
  <r>
    <x v="11"/>
    <x v="2"/>
    <n v="275927"/>
    <n v="4032"/>
    <n v="440734"/>
    <n v="93.247609669324348"/>
    <n v="1"/>
    <n v="7.4768988437540311E-3"/>
    <n v="0.44"/>
    <n v="0.46834920936674657"/>
    <n v="0.67"/>
    <n v="0.95950504473634113"/>
    <n v="46770"/>
    <m/>
    <m/>
    <x v="1"/>
    <n v="1413"/>
    <n v="0.47910000000000003"/>
    <n v="6289"/>
    <n v="0.78710000000000002"/>
    <n v="62344"/>
    <n v="16"/>
    <n v="0.38"/>
    <n v="27"/>
    <n v="541074"/>
    <n v="8.344869450034648E-3"/>
    <n v="1220"/>
    <n v="23448"/>
    <n v="15039"/>
    <n v="0.5"/>
    <n v="1220"/>
    <n v="241088"/>
    <n v="4.145514776821956E-3"/>
    <n v="3.4769533300000002"/>
    <n v="1.084926634059582E-2"/>
    <n v="1388.0948016088869"/>
    <n v="2482384.307"/>
    <m/>
    <n v="833"/>
    <n v="2596.86128803963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13"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29">
  <location ref="A1:B29" firstHeaderRow="1" firstDataRow="1" firstDataCol="1"/>
  <pivotFields count="40">
    <pivotField axis="axisRow" showAll="0">
      <items count="25">
        <item x="0"/>
        <item x="1"/>
        <item x="2"/>
        <item x="3"/>
        <item x="4"/>
        <item x="5"/>
        <item x="6"/>
        <item x="7"/>
        <item x="8"/>
        <item x="9"/>
        <item m="1" x="16"/>
        <item m="1" x="13"/>
        <item m="1" x="17"/>
        <item m="1" x="22"/>
        <item m="1" x="12"/>
        <item m="1" x="14"/>
        <item m="1" x="15"/>
        <item m="1" x="18"/>
        <item m="1" x="19"/>
        <item m="1" x="20"/>
        <item m="1" x="21"/>
        <item m="1" x="23"/>
        <item x="10"/>
        <item x="11"/>
        <item t="default"/>
      </items>
    </pivotField>
    <pivotField showAll="0"/>
    <pivotField showAll="0"/>
    <pivotField showAll="0"/>
    <pivotField showAll="0"/>
    <pivotField dataField="1" showAll="0"/>
    <pivotField showAll="0"/>
    <pivotField showAll="0"/>
    <pivotField showAll="0"/>
    <pivotField numFmtId="10"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0"/>
    <field x="15"/>
  </rowFields>
  <rowItems count="28">
    <i>
      <x/>
    </i>
    <i r="1">
      <x/>
    </i>
    <i r="1">
      <x v="1"/>
    </i>
    <i>
      <x v="1"/>
    </i>
    <i r="1">
      <x/>
    </i>
    <i>
      <x v="2"/>
    </i>
    <i r="1">
      <x/>
    </i>
    <i>
      <x v="3"/>
    </i>
    <i r="1">
      <x/>
    </i>
    <i>
      <x v="4"/>
    </i>
    <i r="1">
      <x/>
    </i>
    <i>
      <x v="5"/>
    </i>
    <i r="1">
      <x/>
    </i>
    <i>
      <x v="6"/>
    </i>
    <i r="1">
      <x/>
    </i>
    <i r="1">
      <x v="1"/>
    </i>
    <i>
      <x v="7"/>
    </i>
    <i r="1">
      <x/>
    </i>
    <i>
      <x v="8"/>
    </i>
    <i r="1">
      <x/>
    </i>
    <i>
      <x v="9"/>
    </i>
    <i r="1">
      <x/>
    </i>
    <i r="1">
      <x v="1"/>
    </i>
    <i>
      <x v="22"/>
    </i>
    <i r="1">
      <x v="1"/>
    </i>
    <i>
      <x v="23"/>
    </i>
    <i r="1">
      <x v="1"/>
    </i>
    <i t="grand">
      <x/>
    </i>
  </rowItems>
  <colItems count="1">
    <i/>
  </colItems>
  <dataFields count="1">
    <dataField name="Sum of Cost per clicks" fld="5" baseField="0" baseItem="0" numFmtId="2"/>
  </dataFields>
  <formats count="1">
    <format dxfId="105">
      <pivotArea outline="0" collapsedLevelsAreSubtotals="1" fieldPosition="0"/>
    </format>
  </formats>
  <chartFormats count="2">
    <chartFormat chart="0" format="3" series="1">
      <pivotArea type="data" outline="0" fieldPosition="0">
        <references count="1">
          <reference field="4294967294" count="1" selected="0">
            <x v="0"/>
          </reference>
        </references>
      </pivotArea>
    </chartFormat>
    <chartFormat chart="23"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12" cacheId="13"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22">
  <location ref="A1:C14" firstHeaderRow="0" firstDataRow="1" firstDataCol="1"/>
  <pivotFields count="40">
    <pivotField axis="axisRow" showAll="0">
      <items count="25">
        <item m="1" x="16"/>
        <item m="1" x="13"/>
        <item m="1" x="17"/>
        <item m="1" x="22"/>
        <item m="1" x="12"/>
        <item m="1" x="14"/>
        <item m="1" x="15"/>
        <item m="1" x="18"/>
        <item m="1" x="19"/>
        <item m="1" x="20"/>
        <item m="1" x="21"/>
        <item m="1" x="2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numFmtId="10" showAll="0"/>
    <pivotField showAll="0"/>
    <pivotField showAll="0"/>
    <pivotField showAll="0"/>
    <pivotField showAll="0"/>
    <pivotField showAll="0"/>
    <pivotField showAll="0"/>
    <pivotField numFmtId="3" showAll="0"/>
    <pivotField showAll="0"/>
    <pivotField numFmtId="3" showAll="0"/>
    <pivotField numFmtId="10" showAll="0"/>
    <pivotField showAll="0"/>
    <pivotField showAll="0"/>
    <pivotField showAll="0"/>
    <pivotField showAll="0"/>
    <pivotField showAll="0"/>
    <pivotField dataField="1" numFmtId="165"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0"/>
  </rowFields>
  <rowItems count="13">
    <i>
      <x v="12"/>
    </i>
    <i>
      <x v="13"/>
    </i>
    <i>
      <x v="14"/>
    </i>
    <i>
      <x v="15"/>
    </i>
    <i>
      <x v="16"/>
    </i>
    <i>
      <x v="17"/>
    </i>
    <i>
      <x v="18"/>
    </i>
    <i>
      <x v="19"/>
    </i>
    <i>
      <x v="20"/>
    </i>
    <i>
      <x v="21"/>
    </i>
    <i>
      <x v="22"/>
    </i>
    <i>
      <x v="23"/>
    </i>
    <i t="grand">
      <x/>
    </i>
  </rowItems>
  <colFields count="1">
    <field x="-2"/>
  </colFields>
  <colItems count="2">
    <i>
      <x/>
    </i>
    <i i="1">
      <x v="1"/>
    </i>
  </colItems>
  <dataFields count="2">
    <dataField name="MS" fld="32" baseField="0" baseItem="0" numFmtId="2"/>
    <dataField name="RMS" fld="25" baseField="0" baseItem="0" numFmtId="2"/>
  </dataFields>
  <formats count="2">
    <format dxfId="100">
      <pivotArea outline="0" collapsedLevelsAreSubtotals="1" fieldPosition="0">
        <references count="1">
          <reference field="4294967294" count="1" selected="0">
            <x v="0"/>
          </reference>
        </references>
      </pivotArea>
    </format>
    <format dxfId="99">
      <pivotArea outline="0" collapsedLevelsAreSubtotals="1" fieldPosition="0">
        <references count="1">
          <reference field="4294967294" count="1" selected="0">
            <x v="1"/>
          </reference>
        </references>
      </pivotArea>
    </format>
  </formats>
  <chartFormats count="4">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21" format="11" series="1">
      <pivotArea type="data" outline="0" fieldPosition="0">
        <references count="1">
          <reference field="4294967294" count="1" selected="0">
            <x v="0"/>
          </reference>
        </references>
      </pivotArea>
    </chartFormat>
    <chartFormat chart="21" format="1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13" cacheId="13"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17">
  <location ref="A1:B14" firstHeaderRow="1" firstDataRow="1" firstDataCol="1"/>
  <pivotFields count="40">
    <pivotField axis="axisRow" showAll="0">
      <items count="25">
        <item m="1" x="16"/>
        <item m="1" x="13"/>
        <item m="1" x="17"/>
        <item m="1" x="22"/>
        <item m="1" x="12"/>
        <item m="1" x="14"/>
        <item m="1" x="15"/>
        <item m="1" x="18"/>
        <item m="1" x="19"/>
        <item m="1" x="20"/>
        <item m="1" x="21"/>
        <item m="1" x="2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numFmtId="10" showAll="0"/>
    <pivotField showAll="0"/>
    <pivotField showAll="0"/>
    <pivotField showAll="0"/>
    <pivotField showAll="0"/>
    <pivotField showAll="0"/>
    <pivotField showAll="0"/>
    <pivotField numFmtId="3" showAll="0"/>
    <pivotField showAll="0"/>
    <pivotField numFmtId="3" showAll="0"/>
    <pivotField numFmtId="10" showAll="0"/>
    <pivotField showAll="0"/>
    <pivotField showAll="0"/>
    <pivotField showAll="0"/>
    <pivotField showAll="0"/>
    <pivotField showAll="0"/>
    <pivotField numFmtId="165"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0"/>
  </rowFields>
  <rowItems count="13">
    <i>
      <x v="12"/>
    </i>
    <i>
      <x v="13"/>
    </i>
    <i>
      <x v="14"/>
    </i>
    <i>
      <x v="15"/>
    </i>
    <i>
      <x v="16"/>
    </i>
    <i>
      <x v="17"/>
    </i>
    <i>
      <x v="18"/>
    </i>
    <i>
      <x v="19"/>
    </i>
    <i>
      <x v="20"/>
    </i>
    <i>
      <x v="21"/>
    </i>
    <i>
      <x v="22"/>
    </i>
    <i>
      <x v="23"/>
    </i>
    <i t="grand">
      <x/>
    </i>
  </rowItems>
  <colItems count="1">
    <i/>
  </colItems>
  <dataFields count="1">
    <dataField name="Sum of Penetration rate" fld="34" baseField="0" baseItem="0" numFmtId="2"/>
  </dataFields>
  <formats count="1">
    <format dxfId="98">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3"/>
          </reference>
        </references>
      </pivotArea>
    </chartFormat>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0" count="1" selected="0">
            <x v="2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14" cacheId="13"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25">
  <location ref="A1:B5" firstHeaderRow="1" firstDataRow="1" firstDataCol="1"/>
  <pivotFields count="40">
    <pivotField showAll="0">
      <items count="25">
        <item m="1" x="16"/>
        <item m="1" x="13"/>
        <item m="1" x="17"/>
        <item m="1" x="22"/>
        <item m="1" x="12"/>
        <item m="1" x="14"/>
        <item m="1" x="15"/>
        <item m="1" x="18"/>
        <item m="1" x="19"/>
        <item m="1" x="20"/>
        <item m="1" x="21"/>
        <item m="1" x="23"/>
        <item x="0"/>
        <item x="1"/>
        <item x="2"/>
        <item x="3"/>
        <item x="4"/>
        <item x="5"/>
        <item x="6"/>
        <item x="7"/>
        <item x="8"/>
        <item x="9"/>
        <item x="10"/>
        <item x="11"/>
        <item t="default"/>
      </items>
    </pivotField>
    <pivotField axis="axisRow" showAll="0">
      <items count="4">
        <item n="Online Retail" x="1"/>
        <item n="Digital media" x="2"/>
        <item n="Cloud computing" x="0"/>
        <item t="default"/>
      </items>
    </pivotField>
    <pivotField showAll="0"/>
    <pivotField showAll="0"/>
    <pivotField showAll="0"/>
    <pivotField showAll="0"/>
    <pivotField showAll="0"/>
    <pivotField showAll="0"/>
    <pivotField showAll="0"/>
    <pivotField numFmtId="10" showAll="0"/>
    <pivotField showAll="0"/>
    <pivotField showAll="0"/>
    <pivotField showAll="0"/>
    <pivotField showAll="0"/>
    <pivotField showAll="0"/>
    <pivotField showAll="0"/>
    <pivotField numFmtId="3" showAll="0"/>
    <pivotField showAll="0"/>
    <pivotField numFmtId="3" showAll="0"/>
    <pivotField numFmtId="10" showAll="0"/>
    <pivotField showAll="0"/>
    <pivotField showAll="0"/>
    <pivotField showAll="0"/>
    <pivotField showAll="0"/>
    <pivotField showAll="0"/>
    <pivotField numFmtId="165"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1"/>
  </rowFields>
  <rowItems count="4">
    <i>
      <x/>
    </i>
    <i>
      <x v="1"/>
    </i>
    <i>
      <x v="2"/>
    </i>
    <i t="grand">
      <x/>
    </i>
  </rowItems>
  <colItems count="1">
    <i/>
  </colItems>
  <dataFields count="1">
    <dataField name="Sum of Market Share" fld="32" baseField="0" baseItem="0"/>
  </dataFields>
  <chartFormats count="8">
    <chartFormat chart="0" format="0"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 chart="19" format="6">
      <pivotArea type="data" outline="0" fieldPosition="0">
        <references count="2">
          <reference field="4294967294" count="1" selected="0">
            <x v="0"/>
          </reference>
          <reference field="1" count="1" selected="0">
            <x v="0"/>
          </reference>
        </references>
      </pivotArea>
    </chartFormat>
    <chartFormat chart="19" format="7">
      <pivotArea type="data" outline="0" fieldPosition="0">
        <references count="2">
          <reference field="4294967294" count="1" selected="0">
            <x v="0"/>
          </reference>
          <reference field="1" count="1" selected="0">
            <x v="1"/>
          </reference>
        </references>
      </pivotArea>
    </chartFormat>
    <chartFormat chart="19" format="8">
      <pivotArea type="data" outline="0" fieldPosition="0">
        <references count="2">
          <reference field="4294967294" count="1" selected="0">
            <x v="0"/>
          </reference>
          <reference field="1" count="1" selected="0">
            <x v="2"/>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D00-000000000000}" name="PivotTable16" cacheId="13"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4">
  <location ref="A1:B14" firstHeaderRow="1" firstDataRow="1" firstDataCol="1"/>
  <pivotFields count="40">
    <pivotField axis="axisRow" showAll="0">
      <items count="25">
        <item m="1" x="16"/>
        <item m="1" x="13"/>
        <item m="1" x="17"/>
        <item m="1" x="22"/>
        <item m="1" x="12"/>
        <item m="1" x="14"/>
        <item m="1" x="15"/>
        <item m="1" x="18"/>
        <item m="1" x="19"/>
        <item m="1" x="20"/>
        <item m="1" x="21"/>
        <item m="1" x="2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numFmtId="10" showAll="0"/>
    <pivotField showAll="0"/>
    <pivotField showAll="0"/>
    <pivotField showAll="0"/>
    <pivotField showAll="0"/>
    <pivotField showAll="0"/>
    <pivotField showAll="0"/>
    <pivotField numFmtId="3" showAll="0"/>
    <pivotField showAll="0"/>
    <pivotField numFmtId="3" showAll="0"/>
    <pivotField numFmtId="10" showAll="0"/>
    <pivotField numFmtId="3" showAll="0"/>
    <pivotField showAll="0"/>
    <pivotField showAll="0"/>
    <pivotField showAll="0"/>
    <pivotField showAll="0"/>
    <pivotField numFmtId="165"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0"/>
  </rowFields>
  <rowItems count="13">
    <i>
      <x v="12"/>
    </i>
    <i>
      <x v="13"/>
    </i>
    <i>
      <x v="14"/>
    </i>
    <i>
      <x v="15"/>
    </i>
    <i>
      <x v="16"/>
    </i>
    <i>
      <x v="17"/>
    </i>
    <i>
      <x v="18"/>
    </i>
    <i>
      <x v="19"/>
    </i>
    <i>
      <x v="20"/>
    </i>
    <i>
      <x v="21"/>
    </i>
    <i>
      <x v="22"/>
    </i>
    <i>
      <x v="23"/>
    </i>
    <i t="grand">
      <x/>
    </i>
  </rowItems>
  <colItems count="1">
    <i/>
  </colItems>
  <dataFields count="1">
    <dataField name=" Relative Market Share" fld="33" baseField="0" baseItem="0" numFmtId="164"/>
  </dataFields>
  <formats count="1">
    <format dxfId="9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E00-000000000000}" name="PivotTable17" cacheId="13"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8">
  <location ref="A1:C14" firstHeaderRow="0" firstDataRow="1" firstDataCol="1"/>
  <pivotFields count="40">
    <pivotField axis="axisRow" showAll="0">
      <items count="25">
        <item m="1" x="16"/>
        <item m="1" x="13"/>
        <item m="1" x="17"/>
        <item m="1" x="22"/>
        <item m="1" x="12"/>
        <item m="1" x="14"/>
        <item m="1" x="15"/>
        <item m="1" x="18"/>
        <item m="1" x="19"/>
        <item m="1" x="20"/>
        <item m="1" x="21"/>
        <item m="1" x="2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numFmtId="10" showAll="0"/>
    <pivotField showAll="0"/>
    <pivotField showAll="0"/>
    <pivotField showAll="0"/>
    <pivotField showAll="0"/>
    <pivotField showAll="0"/>
    <pivotField showAll="0">
      <items count="3">
        <item x="0"/>
        <item h="1" x="1"/>
        <item t="default"/>
      </items>
    </pivotField>
    <pivotField numFmtId="3" showAll="0"/>
    <pivotField showAll="0"/>
    <pivotField numFmtId="3" showAll="0"/>
    <pivotField numFmtId="10" showAll="0"/>
    <pivotField numFmtId="3" showAll="0"/>
    <pivotField showAll="0"/>
    <pivotField showAll="0"/>
    <pivotField showAll="0"/>
    <pivotField showAll="0"/>
    <pivotField numFmtId="165"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3">
    <i>
      <x v="12"/>
    </i>
    <i>
      <x v="13"/>
    </i>
    <i>
      <x v="14"/>
    </i>
    <i>
      <x v="15"/>
    </i>
    <i>
      <x v="16"/>
    </i>
    <i>
      <x v="17"/>
    </i>
    <i>
      <x v="18"/>
    </i>
    <i>
      <x v="19"/>
    </i>
    <i>
      <x v="20"/>
    </i>
    <i>
      <x v="21"/>
    </i>
    <i>
      <x v="22"/>
    </i>
    <i>
      <x v="23"/>
    </i>
    <i t="grand">
      <x/>
    </i>
  </rowItems>
  <colFields count="1">
    <field x="-2"/>
  </colFields>
  <colItems count="2">
    <i>
      <x/>
    </i>
    <i i="1">
      <x v="1"/>
    </i>
  </colItems>
  <dataFields count="2">
    <dataField name=" Clicks" fld="28" baseField="0" baseItem="0"/>
    <dataField name=" Likes" fld="27" baseField="0" baseItem="0"/>
  </dataFields>
  <chartFormats count="5">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4" format="10"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1"/>
          </reference>
        </references>
      </pivotArea>
    </chartFormat>
    <chartFormat chart="4" format="12">
      <pivotArea type="data" outline="0" fieldPosition="0">
        <references count="2">
          <reference field="4294967294" count="1" selected="0">
            <x v="1"/>
          </reference>
          <reference field="0"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F00-000000000000}" name="PivotTable18" cacheId="13"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12">
  <location ref="A1:B14" firstHeaderRow="1" firstDataRow="1" firstDataCol="1"/>
  <pivotFields count="40">
    <pivotField axis="axisRow" showAll="0">
      <items count="25">
        <item m="1" x="16"/>
        <item m="1" x="13"/>
        <item m="1" x="17"/>
        <item m="1" x="22"/>
        <item m="1" x="12"/>
        <item m="1" x="14"/>
        <item m="1" x="15"/>
        <item m="1" x="18"/>
        <item m="1" x="19"/>
        <item m="1" x="20"/>
        <item m="1" x="21"/>
        <item m="1" x="2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numFmtId="10" showAll="0"/>
    <pivotField showAll="0"/>
    <pivotField showAll="0"/>
    <pivotField showAll="0"/>
    <pivotField showAll="0"/>
    <pivotField showAll="0"/>
    <pivotField showAll="0"/>
    <pivotField numFmtId="3" showAll="0"/>
    <pivotField showAll="0"/>
    <pivotField numFmtId="3" showAll="0"/>
    <pivotField numFmtId="10" showAll="0"/>
    <pivotField numFmtId="3" showAll="0"/>
    <pivotField showAll="0"/>
    <pivotField showAll="0"/>
    <pivotField showAll="0"/>
    <pivotField showAll="0"/>
    <pivotField numFmtId="165"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3">
    <i>
      <x v="12"/>
    </i>
    <i>
      <x v="13"/>
    </i>
    <i>
      <x v="14"/>
    </i>
    <i>
      <x v="15"/>
    </i>
    <i>
      <x v="16"/>
    </i>
    <i>
      <x v="17"/>
    </i>
    <i>
      <x v="18"/>
    </i>
    <i>
      <x v="19"/>
    </i>
    <i>
      <x v="20"/>
    </i>
    <i>
      <x v="21"/>
    </i>
    <i>
      <x v="22"/>
    </i>
    <i>
      <x v="23"/>
    </i>
    <i t="grand">
      <x/>
    </i>
  </rowItems>
  <colItems count="1">
    <i/>
  </colItems>
  <dataFields count="1">
    <dataField name="Sum of Clicks" fld="28" baseField="0" baseItem="0"/>
  </dataFields>
  <chartFormats count="6">
    <chartFormat chart="0" format="3"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0" count="1" selected="0">
            <x v="23"/>
          </reference>
        </references>
      </pivotArea>
    </chartFormat>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0" count="1" selected="0">
            <x v="23"/>
          </reference>
        </references>
      </pivotArea>
    </chartFormat>
    <chartFormat chart="11" format="11" series="1">
      <pivotArea type="data" outline="0" fieldPosition="0">
        <references count="1">
          <reference field="4294967294" count="1" selected="0">
            <x v="0"/>
          </reference>
        </references>
      </pivotArea>
    </chartFormat>
    <chartFormat chart="11" format="12">
      <pivotArea type="data" outline="0" fieldPosition="0">
        <references count="2">
          <reference field="4294967294" count="1" selected="0">
            <x v="0"/>
          </reference>
          <reference field="0" count="1" selected="0">
            <x v="2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1000-000000000000}" name="PivotTable19" cacheId="13"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7">
  <location ref="A1:B14" firstHeaderRow="1" firstDataRow="1" firstDataCol="1"/>
  <pivotFields count="40">
    <pivotField axis="axisRow" showAll="0">
      <items count="25">
        <item m="1" x="16"/>
        <item m="1" x="13"/>
        <item m="1" x="17"/>
        <item m="1" x="22"/>
        <item m="1" x="12"/>
        <item m="1" x="14"/>
        <item m="1" x="15"/>
        <item m="1" x="18"/>
        <item m="1" x="19"/>
        <item m="1" x="20"/>
        <item m="1" x="21"/>
        <item m="1" x="2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numFmtId="10" showAll="0"/>
    <pivotField showAll="0"/>
    <pivotField showAll="0"/>
    <pivotField showAll="0"/>
    <pivotField showAll="0"/>
    <pivotField showAll="0"/>
    <pivotField showAll="0"/>
    <pivotField numFmtId="3" showAll="0"/>
    <pivotField showAll="0"/>
    <pivotField numFmtId="3" showAll="0"/>
    <pivotField numFmtId="10" showAll="0"/>
    <pivotField numFmtId="3" showAll="0"/>
    <pivotField showAll="0"/>
    <pivotField showAll="0"/>
    <pivotField showAll="0"/>
    <pivotField showAll="0"/>
    <pivotField numFmtId="165"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3">
    <i>
      <x v="12"/>
    </i>
    <i>
      <x v="13"/>
    </i>
    <i>
      <x v="14"/>
    </i>
    <i>
      <x v="15"/>
    </i>
    <i>
      <x v="16"/>
    </i>
    <i>
      <x v="17"/>
    </i>
    <i>
      <x v="18"/>
    </i>
    <i>
      <x v="19"/>
    </i>
    <i>
      <x v="20"/>
    </i>
    <i>
      <x v="21"/>
    </i>
    <i>
      <x v="22"/>
    </i>
    <i>
      <x v="23"/>
    </i>
    <i t="grand">
      <x/>
    </i>
  </rowItems>
  <colItems count="1">
    <i/>
  </colItems>
  <dataFields count="1">
    <dataField name="Sum of Likes" fld="27" baseField="0" baseItem="0"/>
  </dataFields>
  <chartFormats count="2">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1100-000000000000}" name="PivotTable20" cacheId="13"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12">
  <location ref="A1:B14" firstHeaderRow="1" firstDataRow="1" firstDataCol="1"/>
  <pivotFields count="40">
    <pivotField axis="axisRow" showAll="0">
      <items count="25">
        <item m="1" x="16"/>
        <item m="1" x="13"/>
        <item m="1" x="17"/>
        <item m="1" x="22"/>
        <item m="1" x="12"/>
        <item m="1" x="14"/>
        <item m="1" x="15"/>
        <item m="1" x="18"/>
        <item m="1" x="19"/>
        <item m="1" x="20"/>
        <item m="1" x="21"/>
        <item m="1" x="2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numFmtId="10" showAll="0"/>
    <pivotField showAll="0"/>
    <pivotField dataField="1" showAll="0"/>
    <pivotField showAll="0"/>
    <pivotField showAll="0"/>
    <pivotField showAll="0"/>
    <pivotField showAll="0"/>
    <pivotField numFmtId="3" showAll="0"/>
    <pivotField showAll="0"/>
    <pivotField numFmtId="3" showAll="0"/>
    <pivotField numFmtId="10" showAll="0"/>
    <pivotField numFmtId="3" showAll="0"/>
    <pivotField showAll="0"/>
    <pivotField showAll="0"/>
    <pivotField showAll="0"/>
    <pivotField showAll="0"/>
    <pivotField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3">
    <i>
      <x v="12"/>
    </i>
    <i>
      <x v="13"/>
    </i>
    <i>
      <x v="14"/>
    </i>
    <i>
      <x v="15"/>
    </i>
    <i>
      <x v="16"/>
    </i>
    <i>
      <x v="17"/>
    </i>
    <i>
      <x v="18"/>
    </i>
    <i>
      <x v="19"/>
    </i>
    <i>
      <x v="20"/>
    </i>
    <i>
      <x v="21"/>
    </i>
    <i>
      <x v="22"/>
    </i>
    <i>
      <x v="23"/>
    </i>
    <i t="grand">
      <x/>
    </i>
  </rowItems>
  <colItems count="1">
    <i/>
  </colItems>
  <dataFields count="1">
    <dataField name="Sum of open rate" fld="11" baseField="0" baseItem="0" numFmtId="2"/>
  </dataFields>
  <formats count="1">
    <format dxfId="96">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27A6ADAE-47FA-4C86-95A7-2C1E1CD4FEBE}" name="PivotTable1" cacheId="13"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3">
  <location ref="A3:B16" firstHeaderRow="1" firstDataRow="1" firstDataCol="1"/>
  <pivotFields count="40">
    <pivotField axis="axisRow" showAll="0">
      <items count="25">
        <item m="1" x="16"/>
        <item m="1" x="13"/>
        <item m="1" x="17"/>
        <item m="1" x="22"/>
        <item m="1" x="12"/>
        <item m="1" x="14"/>
        <item m="1" x="15"/>
        <item m="1" x="18"/>
        <item m="1" x="19"/>
        <item m="1" x="20"/>
        <item m="1" x="21"/>
        <item m="1" x="2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numFmtId="10" showAll="0"/>
    <pivotField showAll="0"/>
    <pivotField numFmtId="10" showAll="0"/>
    <pivotField showAll="0"/>
    <pivotField showAll="0"/>
    <pivotField showAll="0"/>
    <pivotField showAll="0"/>
    <pivotField numFmtId="3" showAll="0"/>
    <pivotField showAll="0"/>
    <pivotField numFmtId="3" showAll="0"/>
    <pivotField numFmtId="10" showAll="0"/>
    <pivotField numFmtId="3" showAll="0"/>
    <pivotField showAll="0"/>
    <pivotField showAll="0"/>
    <pivotField showAll="0"/>
    <pivotField dataField="1" showAll="0"/>
    <pivotField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3">
    <i>
      <x v="12"/>
    </i>
    <i>
      <x v="13"/>
    </i>
    <i>
      <x v="14"/>
    </i>
    <i>
      <x v="15"/>
    </i>
    <i>
      <x v="16"/>
    </i>
    <i>
      <x v="17"/>
    </i>
    <i>
      <x v="18"/>
    </i>
    <i>
      <x v="19"/>
    </i>
    <i>
      <x v="20"/>
    </i>
    <i>
      <x v="21"/>
    </i>
    <i>
      <x v="22"/>
    </i>
    <i>
      <x v="23"/>
    </i>
    <i t="grand">
      <x/>
    </i>
  </rowItems>
  <colItems count="1">
    <i/>
  </colItems>
  <dataFields count="1">
    <dataField name="Sum of Revenue" fld="24" baseField="0" baseItem="0"/>
  </dataFields>
  <chartFormats count="1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19"/>
          </reference>
        </references>
      </pivotArea>
    </chartFormat>
    <chartFormat chart="2" format="4">
      <pivotArea type="data" outline="0" fieldPosition="0">
        <references count="2">
          <reference field="4294967294" count="1" selected="0">
            <x v="0"/>
          </reference>
          <reference field="0" count="1" selected="0">
            <x v="18"/>
          </reference>
        </references>
      </pivotArea>
    </chartFormat>
    <chartFormat chart="2" format="5">
      <pivotArea type="data" outline="0" fieldPosition="0">
        <references count="2">
          <reference field="4294967294" count="1" selected="0">
            <x v="0"/>
          </reference>
          <reference field="0" count="1" selected="0">
            <x v="16"/>
          </reference>
        </references>
      </pivotArea>
    </chartFormat>
    <chartFormat chart="2" format="6">
      <pivotArea type="data" outline="0" fieldPosition="0">
        <references count="2">
          <reference field="4294967294" count="1" selected="0">
            <x v="0"/>
          </reference>
          <reference field="0" count="1" selected="0">
            <x v="15"/>
          </reference>
        </references>
      </pivotArea>
    </chartFormat>
    <chartFormat chart="2" format="7">
      <pivotArea type="data" outline="0" fieldPosition="0">
        <references count="2">
          <reference field="4294967294" count="1" selected="0">
            <x v="0"/>
          </reference>
          <reference field="0" count="1" selected="0">
            <x v="14"/>
          </reference>
        </references>
      </pivotArea>
    </chartFormat>
    <chartFormat chart="2" format="8">
      <pivotArea type="data" outline="0" fieldPosition="0">
        <references count="2">
          <reference field="4294967294" count="1" selected="0">
            <x v="0"/>
          </reference>
          <reference field="0" count="1" selected="0">
            <x v="13"/>
          </reference>
        </references>
      </pivotArea>
    </chartFormat>
    <chartFormat chart="2" format="9">
      <pivotArea type="data" outline="0" fieldPosition="0">
        <references count="2">
          <reference field="4294967294" count="1" selected="0">
            <x v="0"/>
          </reference>
          <reference field="0" count="1" selected="0">
            <x v="12"/>
          </reference>
        </references>
      </pivotArea>
    </chartFormat>
    <chartFormat chart="2" format="10">
      <pivotArea type="data" outline="0" fieldPosition="0">
        <references count="2">
          <reference field="4294967294" count="1" selected="0">
            <x v="0"/>
          </reference>
          <reference field="0" count="1" selected="0">
            <x v="22"/>
          </reference>
        </references>
      </pivotArea>
    </chartFormat>
    <chartFormat chart="2" format="11">
      <pivotArea type="data" outline="0" fieldPosition="0">
        <references count="2">
          <reference field="4294967294" count="1" selected="0">
            <x v="0"/>
          </reference>
          <reference field="0" count="1" selected="0">
            <x v="21"/>
          </reference>
        </references>
      </pivotArea>
    </chartFormat>
    <chartFormat chart="2" format="12">
      <pivotArea type="data" outline="0" fieldPosition="0">
        <references count="2">
          <reference field="4294967294" count="1" selected="0">
            <x v="0"/>
          </reference>
          <reference field="0" count="1" selected="0">
            <x v="20"/>
          </reference>
        </references>
      </pivotArea>
    </chartFormat>
    <chartFormat chart="2" format="13">
      <pivotArea type="data" outline="0" fieldPosition="0">
        <references count="2">
          <reference field="4294967294" count="1" selected="0">
            <x v="0"/>
          </reference>
          <reference field="0" count="1" selected="0">
            <x v="17"/>
          </reference>
        </references>
      </pivotArea>
    </chartFormat>
    <chartFormat chart="2" format="14">
      <pivotArea type="data" outline="0" fieldPosition="0">
        <references count="2">
          <reference field="4294967294" count="1" selected="0">
            <x v="0"/>
          </reference>
          <reference field="0" count="1" selected="0">
            <x v="2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13"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25">
  <location ref="A1:B14" firstHeaderRow="1" firstDataRow="1" firstDataCol="1"/>
  <pivotFields count="40">
    <pivotField axis="axisRow" showAll="0">
      <items count="25">
        <item x="0"/>
        <item x="1"/>
        <item x="2"/>
        <item x="3"/>
        <item x="4"/>
        <item x="5"/>
        <item x="6"/>
        <item x="7"/>
        <item x="8"/>
        <item x="9"/>
        <item m="1" x="16"/>
        <item m="1" x="13"/>
        <item m="1" x="17"/>
        <item m="1" x="22"/>
        <item m="1" x="12"/>
        <item m="1" x="14"/>
        <item m="1" x="15"/>
        <item m="1" x="18"/>
        <item m="1" x="19"/>
        <item m="1" x="20"/>
        <item m="1" x="21"/>
        <item m="1" x="23"/>
        <item x="10"/>
        <item x="11"/>
        <item t="default"/>
      </items>
    </pivotField>
    <pivotField showAll="0"/>
    <pivotField showAll="0"/>
    <pivotField showAll="0"/>
    <pivotField showAll="0"/>
    <pivotField showAll="0"/>
    <pivotField showAll="0"/>
    <pivotField showAll="0"/>
    <pivotField showAll="0"/>
    <pivotField numFmtId="10"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3">
    <i>
      <x/>
    </i>
    <i>
      <x v="1"/>
    </i>
    <i>
      <x v="2"/>
    </i>
    <i>
      <x v="3"/>
    </i>
    <i>
      <x v="4"/>
    </i>
    <i>
      <x v="5"/>
    </i>
    <i>
      <x v="6"/>
    </i>
    <i>
      <x v="7"/>
    </i>
    <i>
      <x v="8"/>
    </i>
    <i>
      <x v="9"/>
    </i>
    <i>
      <x v="22"/>
    </i>
    <i>
      <x v="23"/>
    </i>
    <i t="grand">
      <x/>
    </i>
  </rowItems>
  <colItems count="1">
    <i/>
  </colItems>
  <dataFields count="1">
    <dataField name="Sum of click through rate" fld="10" baseField="0" baseItem="0"/>
  </dataFields>
  <chartFormats count="2">
    <chartFormat chart="0" format="0"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13" applyNumberFormats="0" applyBorderFormats="0" applyFontFormats="0" applyPatternFormats="0" applyAlignmentFormats="0" applyWidthHeightFormats="1" dataCaption="Values" updatedVersion="7" minRefreshableVersion="3" useAutoFormatting="1" itemPrintTitles="1" createdVersion="5" indent="0" compact="0" outline="1" outlineData="1" compactData="0" multipleFieldFilters="0" chartFormat="44">
  <location ref="A1:C14" firstHeaderRow="0" firstDataRow="1" firstDataCol="1"/>
  <pivotFields count="40">
    <pivotField axis="axisRow" compact="0" showAll="0">
      <items count="25">
        <item x="0"/>
        <item x="1"/>
        <item x="2"/>
        <item x="3"/>
        <item x="4"/>
        <item x="5"/>
        <item x="6"/>
        <item x="7"/>
        <item x="8"/>
        <item x="9"/>
        <item m="1" x="16"/>
        <item m="1" x="13"/>
        <item m="1" x="17"/>
        <item m="1" x="22"/>
        <item m="1" x="12"/>
        <item m="1" x="14"/>
        <item m="1" x="15"/>
        <item m="1" x="18"/>
        <item m="1" x="19"/>
        <item m="1" x="20"/>
        <item m="1" x="21"/>
        <item m="1" x="23"/>
        <item x="10"/>
        <item x="11"/>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numFmtId="10" showAll="0"/>
    <pivotField compact="0" showAll="0"/>
    <pivotField compact="0" showAll="0"/>
    <pivotField compact="0" showAll="0"/>
    <pivotField compact="0" showAll="0"/>
    <pivotField compact="0" showAll="0"/>
    <pivotField compact="0" showAll="0">
      <items count="3">
        <item x="0"/>
        <item h="1" x="1"/>
        <item t="default"/>
      </items>
    </pivotField>
    <pivotField compact="0" showAll="0"/>
    <pivotField compact="0" showAll="0"/>
    <pivotField compact="0" showAll="0"/>
    <pivotField dataField="1" compact="0" showAll="0"/>
    <pivotField compact="0" showAll="0"/>
    <pivotField compact="0" showAll="0"/>
    <pivotField dataField="1" compact="0" showAll="0"/>
    <pivotField compact="0" showAll="0"/>
    <pivotField compact="0" showAll="0"/>
    <pivotField compact="0" numFmtId="165"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0"/>
  </rowFields>
  <rowItems count="13">
    <i>
      <x/>
    </i>
    <i>
      <x v="1"/>
    </i>
    <i>
      <x v="2"/>
    </i>
    <i>
      <x v="3"/>
    </i>
    <i>
      <x v="4"/>
    </i>
    <i>
      <x v="5"/>
    </i>
    <i>
      <x v="6"/>
    </i>
    <i>
      <x v="7"/>
    </i>
    <i>
      <x v="8"/>
    </i>
    <i>
      <x v="9"/>
    </i>
    <i>
      <x v="22"/>
    </i>
    <i>
      <x v="23"/>
    </i>
    <i t="grand">
      <x/>
    </i>
  </rowItems>
  <colFields count="1">
    <field x="-2"/>
  </colFields>
  <colItems count="2">
    <i>
      <x/>
    </i>
    <i i="1">
      <x v="1"/>
    </i>
  </colItems>
  <dataFields count="2">
    <dataField name="BR" fld="19" baseField="0" baseItem="0"/>
    <dataField name="CR" fld="22" baseField="0" baseItem="0"/>
  </dataFields>
  <conditionalFormats count="1">
    <conditionalFormat priority="1">
      <pivotAreas count="1">
        <pivotArea type="data" outline="0" collapsedLevelsAreSubtotals="1" fieldPosition="0"/>
      </pivotAreas>
    </conditionalFormat>
  </conditionalFormats>
  <chartFormats count="14">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43" format="5" series="1">
      <pivotArea type="data" outline="0" fieldPosition="0">
        <references count="1">
          <reference field="4294967294" count="1" selected="0">
            <x v="0"/>
          </reference>
        </references>
      </pivotArea>
    </chartFormat>
    <chartFormat chart="43" format="6" series="1">
      <pivotArea type="data" outline="0" fieldPosition="0">
        <references count="1">
          <reference field="4294967294" count="1" selected="0">
            <x v="1"/>
          </reference>
        </references>
      </pivotArea>
    </chartFormat>
    <chartFormat chart="43" format="7">
      <pivotArea type="data" outline="0" fieldPosition="0">
        <references count="2">
          <reference field="4294967294" count="1" selected="0">
            <x v="0"/>
          </reference>
          <reference field="0" count="1" selected="0">
            <x v="7"/>
          </reference>
        </references>
      </pivotArea>
    </chartFormat>
    <chartFormat chart="43" format="8">
      <pivotArea type="data" outline="0" fieldPosition="0">
        <references count="2">
          <reference field="4294967294" count="1" selected="0">
            <x v="0"/>
          </reference>
          <reference field="0" count="1" selected="0">
            <x v="5"/>
          </reference>
        </references>
      </pivotArea>
    </chartFormat>
    <chartFormat chart="43" format="9">
      <pivotArea type="data" outline="0" fieldPosition="0">
        <references count="2">
          <reference field="4294967294" count="1" selected="0">
            <x v="0"/>
          </reference>
          <reference field="0" count="1" selected="0">
            <x v="4"/>
          </reference>
        </references>
      </pivotArea>
    </chartFormat>
    <chartFormat chart="43" format="10">
      <pivotArea type="data" outline="0" fieldPosition="0">
        <references count="2">
          <reference field="4294967294" count="1" selected="0">
            <x v="0"/>
          </reference>
          <reference field="0" count="1" selected="0">
            <x v="3"/>
          </reference>
        </references>
      </pivotArea>
    </chartFormat>
    <chartFormat chart="43" format="11">
      <pivotArea type="data" outline="0" fieldPosition="0">
        <references count="2">
          <reference field="4294967294" count="1" selected="0">
            <x v="0"/>
          </reference>
          <reference field="0" count="1" selected="0">
            <x v="2"/>
          </reference>
        </references>
      </pivotArea>
    </chartFormat>
    <chartFormat chart="43" format="12">
      <pivotArea type="data" outline="0" fieldPosition="0">
        <references count="2">
          <reference field="4294967294" count="1" selected="0">
            <x v="0"/>
          </reference>
          <reference field="0" count="1" selected="0">
            <x v="1"/>
          </reference>
        </references>
      </pivotArea>
    </chartFormat>
    <chartFormat chart="43" format="13">
      <pivotArea type="data" outline="0" fieldPosition="0">
        <references count="2">
          <reference field="4294967294" count="1" selected="0">
            <x v="0"/>
          </reference>
          <reference field="0" count="1" selected="0">
            <x v="22"/>
          </reference>
        </references>
      </pivotArea>
    </chartFormat>
    <chartFormat chart="43" format="14">
      <pivotArea type="data" outline="0" fieldPosition="0">
        <references count="2">
          <reference field="4294967294" count="1" selected="0">
            <x v="0"/>
          </reference>
          <reference field="0" count="1" selected="0">
            <x v="9"/>
          </reference>
        </references>
      </pivotArea>
    </chartFormat>
    <chartFormat chart="43" format="15">
      <pivotArea type="data" outline="0" fieldPosition="0">
        <references count="2">
          <reference field="4294967294" count="1" selected="0">
            <x v="0"/>
          </reference>
          <reference field="0" count="1" selected="0">
            <x v="8"/>
          </reference>
        </references>
      </pivotArea>
    </chartFormat>
    <chartFormat chart="43" format="16">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5" cacheId="13"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6">
  <location ref="A1:B14" firstHeaderRow="1" firstDataRow="1" firstDataCol="1"/>
  <pivotFields count="40">
    <pivotField axis="axisRow" showAll="0">
      <items count="25">
        <item x="0"/>
        <item x="1"/>
        <item x="2"/>
        <item x="3"/>
        <item x="4"/>
        <item x="5"/>
        <item x="6"/>
        <item x="7"/>
        <item x="8"/>
        <item x="9"/>
        <item m="1" x="16"/>
        <item m="1" x="13"/>
        <item m="1" x="17"/>
        <item m="1" x="22"/>
        <item m="1" x="12"/>
        <item m="1" x="14"/>
        <item m="1" x="15"/>
        <item m="1" x="18"/>
        <item m="1" x="19"/>
        <item m="1" x="20"/>
        <item m="1" x="21"/>
        <item m="1" x="23"/>
        <item x="10"/>
        <item x="11"/>
        <item t="default"/>
      </items>
    </pivotField>
    <pivotField showAll="0"/>
    <pivotField showAll="0"/>
    <pivotField showAll="0"/>
    <pivotField showAll="0"/>
    <pivotField showAll="0"/>
    <pivotField showAll="0"/>
    <pivotField showAll="0"/>
    <pivotField showAll="0"/>
    <pivotField numFmtId="10" showAll="0"/>
    <pivotField showAll="0"/>
    <pivotField showAll="0"/>
    <pivotField showAll="0"/>
    <pivotField showAll="0"/>
    <pivotField showAll="0"/>
    <pivotField showAll="0">
      <items count="3">
        <item x="0"/>
        <item h="1" x="1"/>
        <item t="default"/>
      </items>
    </pivotField>
    <pivotField showAll="0"/>
    <pivotField showAll="0"/>
    <pivotField showAll="0"/>
    <pivotField showAll="0"/>
    <pivotField showAll="0"/>
    <pivotField showAll="0"/>
    <pivotField dataField="1" showAll="0"/>
    <pivotField showAll="0"/>
    <pivotField showAll="0"/>
    <pivotField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3">
    <i>
      <x/>
    </i>
    <i>
      <x v="1"/>
    </i>
    <i>
      <x v="2"/>
    </i>
    <i>
      <x v="3"/>
    </i>
    <i>
      <x v="4"/>
    </i>
    <i>
      <x v="5"/>
    </i>
    <i>
      <x v="6"/>
    </i>
    <i>
      <x v="7"/>
    </i>
    <i>
      <x v="8"/>
    </i>
    <i>
      <x v="9"/>
    </i>
    <i>
      <x v="22"/>
    </i>
    <i>
      <x v="23"/>
    </i>
    <i t="grand">
      <x/>
    </i>
  </rowItems>
  <colItems count="1">
    <i/>
  </colItems>
  <dataFields count="1">
    <dataField name="Sum of Conversion Rate (%)" fld="22" baseField="0" baseItem="0"/>
  </dataFields>
  <chartFormats count="1">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6" cacheId="13"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10">
  <location ref="A1:B14" firstHeaderRow="1" firstDataRow="1" firstDataCol="1"/>
  <pivotFields count="40">
    <pivotField axis="axisRow" showAll="0">
      <items count="25">
        <item m="1" x="16"/>
        <item m="1" x="13"/>
        <item m="1" x="17"/>
        <item m="1" x="22"/>
        <item m="1" x="12"/>
        <item m="1" x="14"/>
        <item m="1" x="15"/>
        <item m="1" x="18"/>
        <item m="1" x="19"/>
        <item m="1" x="20"/>
        <item m="1" x="21"/>
        <item m="1" x="2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numFmtId="10" showAll="0"/>
    <pivotField showAll="0"/>
    <pivotField showAll="0"/>
    <pivotField showAll="0"/>
    <pivotField showAll="0"/>
    <pivotField showAll="0"/>
    <pivotField showAll="0"/>
    <pivotField numFmtId="3" showAll="0"/>
    <pivotField showAll="0"/>
    <pivotField numFmtId="3" showAll="0"/>
    <pivotField numFmtId="10" showAll="0"/>
    <pivotField dataField="1" showAll="0"/>
    <pivotField showAll="0"/>
    <pivotField showAll="0"/>
    <pivotField showAll="0"/>
    <pivotField showAll="0"/>
    <pivotField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3">
    <i>
      <x v="12"/>
    </i>
    <i>
      <x v="13"/>
    </i>
    <i>
      <x v="14"/>
    </i>
    <i>
      <x v="15"/>
    </i>
    <i>
      <x v="16"/>
    </i>
    <i>
      <x v="17"/>
    </i>
    <i>
      <x v="18"/>
    </i>
    <i>
      <x v="19"/>
    </i>
    <i>
      <x v="20"/>
    </i>
    <i>
      <x v="21"/>
    </i>
    <i>
      <x v="22"/>
    </i>
    <i>
      <x v="23"/>
    </i>
    <i t="grand">
      <x/>
    </i>
  </rowItems>
  <colItems count="1">
    <i/>
  </colItems>
  <dataFields count="1">
    <dataField name="Sum of Pageviews" fld="20" baseField="0" baseItem="0"/>
  </dataField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3"/>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7" cacheId="13"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10">
  <location ref="A1:B14" firstHeaderRow="1" firstDataRow="1" firstDataCol="1"/>
  <pivotFields count="40">
    <pivotField axis="axisRow" showAll="0">
      <items count="25">
        <item m="1" x="16"/>
        <item m="1" x="13"/>
        <item m="1" x="17"/>
        <item m="1" x="22"/>
        <item m="1" x="12"/>
        <item m="1" x="14"/>
        <item m="1" x="15"/>
        <item m="1" x="18"/>
        <item m="1" x="19"/>
        <item m="1" x="20"/>
        <item m="1" x="21"/>
        <item m="1" x="2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numFmtId="10" showAll="0"/>
    <pivotField showAll="0"/>
    <pivotField showAll="0"/>
    <pivotField showAll="0"/>
    <pivotField showAll="0"/>
    <pivotField showAll="0"/>
    <pivotField showAll="0"/>
    <pivotField numFmtId="3" showAll="0"/>
    <pivotField showAll="0"/>
    <pivotField numFmtId="3" showAll="0"/>
    <pivotField numFmtId="10" showAll="0"/>
    <pivotField showAll="0"/>
    <pivotField showAll="0"/>
    <pivotField showAll="0"/>
    <pivotField showAll="0"/>
    <pivotField showAll="0"/>
    <pivotField dataField="1"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3">
    <i>
      <x v="12"/>
    </i>
    <i>
      <x v="13"/>
    </i>
    <i>
      <x v="14"/>
    </i>
    <i>
      <x v="15"/>
    </i>
    <i>
      <x v="16"/>
    </i>
    <i>
      <x v="17"/>
    </i>
    <i>
      <x v="18"/>
    </i>
    <i>
      <x v="19"/>
    </i>
    <i>
      <x v="20"/>
    </i>
    <i>
      <x v="21"/>
    </i>
    <i>
      <x v="22"/>
    </i>
    <i>
      <x v="23"/>
    </i>
    <i t="grand">
      <x/>
    </i>
  </rowItems>
  <colItems count="1">
    <i/>
  </colItems>
  <dataFields count="1">
    <dataField name="Sum of Revenue Market share" fld="25" baseField="0" baseItem="0" numFmtId="2"/>
  </dataFields>
  <formats count="1">
    <format dxfId="10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8" cacheId="13"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29">
  <location ref="A1:C14" firstHeaderRow="0" firstDataRow="1" firstDataCol="1"/>
  <pivotFields count="40">
    <pivotField axis="axisRow" showAll="0">
      <items count="25">
        <item m="1" x="16"/>
        <item m="1" x="13"/>
        <item m="1" x="17"/>
        <item m="1" x="22"/>
        <item m="1" x="12"/>
        <item m="1" x="14"/>
        <item m="1" x="15"/>
        <item m="1" x="18"/>
        <item m="1" x="19"/>
        <item m="1" x="20"/>
        <item m="1" x="21"/>
        <item m="1" x="2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numFmtId="10" showAll="0"/>
    <pivotField showAll="0"/>
    <pivotField showAll="0"/>
    <pivotField showAll="0"/>
    <pivotField showAll="0"/>
    <pivotField showAll="0"/>
    <pivotField showAll="0">
      <items count="3">
        <item x="0"/>
        <item h="1" x="1"/>
        <item t="default"/>
      </items>
    </pivotField>
    <pivotField numFmtId="3" showAll="0"/>
    <pivotField showAll="0"/>
    <pivotField numFmtId="3" showAll="0"/>
    <pivotField numFmtId="10" showAll="0"/>
    <pivotField dataField="1" showAll="0"/>
    <pivotField showAll="0"/>
    <pivotField showAll="0"/>
    <pivotField showAll="0"/>
    <pivotField showAll="0"/>
    <pivotField numFmtId="165"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0"/>
  </rowFields>
  <rowItems count="13">
    <i>
      <x v="12"/>
    </i>
    <i>
      <x v="13"/>
    </i>
    <i>
      <x v="14"/>
    </i>
    <i>
      <x v="15"/>
    </i>
    <i>
      <x v="16"/>
    </i>
    <i>
      <x v="17"/>
    </i>
    <i>
      <x v="18"/>
    </i>
    <i>
      <x v="19"/>
    </i>
    <i>
      <x v="20"/>
    </i>
    <i>
      <x v="21"/>
    </i>
    <i>
      <x v="22"/>
    </i>
    <i>
      <x v="23"/>
    </i>
    <i t="grand">
      <x/>
    </i>
  </rowItems>
  <colFields count="1">
    <field x="-2"/>
  </colFields>
  <colItems count="2">
    <i>
      <x/>
    </i>
    <i i="1">
      <x v="1"/>
    </i>
  </colItems>
  <dataFields count="2">
    <dataField name="Pageview" fld="20" baseField="0" baseItem="0"/>
    <dataField name="Impression" fld="36" baseField="0" baseItem="0" numFmtId="1"/>
  </dataFields>
  <formats count="1">
    <format dxfId="103">
      <pivotArea outline="0" collapsedLevelsAreSubtotals="1" fieldPosition="0"/>
    </format>
  </formats>
  <chartFormats count="14">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0"/>
          </reference>
        </references>
      </pivotArea>
    </chartFormat>
    <chartFormat chart="28" format="6" series="1">
      <pivotArea type="data" outline="0" fieldPosition="0">
        <references count="1">
          <reference field="4294967294" count="1" selected="0">
            <x v="1"/>
          </reference>
        </references>
      </pivotArea>
    </chartFormat>
    <chartFormat chart="28" format="7">
      <pivotArea type="data" outline="0" fieldPosition="0">
        <references count="2">
          <reference field="4294967294" count="1" selected="0">
            <x v="1"/>
          </reference>
          <reference field="0" count="1" selected="0">
            <x v="21"/>
          </reference>
        </references>
      </pivotArea>
    </chartFormat>
    <chartFormat chart="28" format="8">
      <pivotArea type="data" outline="0" fieldPosition="0">
        <references count="2">
          <reference field="4294967294" count="1" selected="0">
            <x v="1"/>
          </reference>
          <reference field="0" count="1" selected="0">
            <x v="20"/>
          </reference>
        </references>
      </pivotArea>
    </chartFormat>
    <chartFormat chart="28" format="9">
      <pivotArea type="data" outline="0" fieldPosition="0">
        <references count="2">
          <reference field="4294967294" count="1" selected="0">
            <x v="1"/>
          </reference>
          <reference field="0" count="1" selected="0">
            <x v="19"/>
          </reference>
        </references>
      </pivotArea>
    </chartFormat>
    <chartFormat chart="28" format="10">
      <pivotArea type="data" outline="0" fieldPosition="0">
        <references count="2">
          <reference field="4294967294" count="1" selected="0">
            <x v="1"/>
          </reference>
          <reference field="0" count="1" selected="0">
            <x v="17"/>
          </reference>
        </references>
      </pivotArea>
    </chartFormat>
    <chartFormat chart="28" format="11">
      <pivotArea type="data" outline="0" fieldPosition="0">
        <references count="2">
          <reference field="4294967294" count="1" selected="0">
            <x v="1"/>
          </reference>
          <reference field="0" count="1" selected="0">
            <x v="18"/>
          </reference>
        </references>
      </pivotArea>
    </chartFormat>
    <chartFormat chart="28" format="12">
      <pivotArea type="data" outline="0" fieldPosition="0">
        <references count="2">
          <reference field="4294967294" count="1" selected="0">
            <x v="1"/>
          </reference>
          <reference field="0" count="1" selected="0">
            <x v="16"/>
          </reference>
        </references>
      </pivotArea>
    </chartFormat>
    <chartFormat chart="28" format="13">
      <pivotArea type="data" outline="0" fieldPosition="0">
        <references count="2">
          <reference field="4294967294" count="1" selected="0">
            <x v="1"/>
          </reference>
          <reference field="0" count="1" selected="0">
            <x v="15"/>
          </reference>
        </references>
      </pivotArea>
    </chartFormat>
    <chartFormat chart="28" format="14">
      <pivotArea type="data" outline="0" fieldPosition="0">
        <references count="2">
          <reference field="4294967294" count="1" selected="0">
            <x v="1"/>
          </reference>
          <reference field="0" count="1" selected="0">
            <x v="14"/>
          </reference>
        </references>
      </pivotArea>
    </chartFormat>
    <chartFormat chart="28" format="15">
      <pivotArea type="data" outline="0" fieldPosition="0">
        <references count="2">
          <reference field="4294967294" count="1" selected="0">
            <x v="1"/>
          </reference>
          <reference field="0" count="1" selected="0">
            <x v="13"/>
          </reference>
        </references>
      </pivotArea>
    </chartFormat>
    <chartFormat chart="28" format="16">
      <pivotArea type="data" outline="0" fieldPosition="0">
        <references count="2">
          <reference field="4294967294" count="1" selected="0">
            <x v="1"/>
          </reference>
          <reference field="0"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9" cacheId="13"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17">
  <location ref="A1:B14" firstHeaderRow="1" firstDataRow="1" firstDataCol="1"/>
  <pivotFields count="40">
    <pivotField axis="axisRow" showAll="0">
      <items count="25">
        <item m="1" x="16"/>
        <item m="1" x="13"/>
        <item m="1" x="17"/>
        <item m="1" x="22"/>
        <item m="1" x="12"/>
        <item m="1" x="14"/>
        <item m="1" x="15"/>
        <item m="1" x="18"/>
        <item m="1" x="19"/>
        <item m="1" x="20"/>
        <item m="1" x="21"/>
        <item m="1" x="2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numFmtId="10" showAll="0"/>
    <pivotField showAll="0"/>
    <pivotField showAll="0"/>
    <pivotField showAll="0"/>
    <pivotField showAll="0"/>
    <pivotField showAll="0"/>
    <pivotField showAll="0">
      <items count="3">
        <item x="0"/>
        <item x="1"/>
        <item t="default"/>
      </items>
    </pivotField>
    <pivotField numFmtId="3" showAll="0"/>
    <pivotField showAll="0"/>
    <pivotField numFmtId="3" showAll="0"/>
    <pivotField numFmtId="10" showAll="0"/>
    <pivotField showAll="0"/>
    <pivotField showAll="0"/>
    <pivotField showAll="0"/>
    <pivotField showAll="0"/>
    <pivotField showAll="0"/>
    <pivotField numFmtId="165"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0"/>
  </rowFields>
  <rowItems count="13">
    <i>
      <x v="12"/>
    </i>
    <i>
      <x v="13"/>
    </i>
    <i>
      <x v="14"/>
    </i>
    <i>
      <x v="15"/>
    </i>
    <i>
      <x v="16"/>
    </i>
    <i>
      <x v="17"/>
    </i>
    <i>
      <x v="18"/>
    </i>
    <i>
      <x v="19"/>
    </i>
    <i>
      <x v="20"/>
    </i>
    <i>
      <x v="21"/>
    </i>
    <i>
      <x v="22"/>
    </i>
    <i>
      <x v="23"/>
    </i>
    <i t="grand">
      <x/>
    </i>
  </rowItems>
  <colItems count="1">
    <i/>
  </colItems>
  <dataFields count="1">
    <dataField name="Sum of Unit Margin" fld="29" baseField="0" baseItem="0"/>
  </dataFields>
  <formats count="1">
    <format dxfId="102">
      <pivotArea outline="0" collapsedLevelsAreSubtotals="1" fieldPosition="0"/>
    </format>
  </formats>
  <chartFormats count="2">
    <chartFormat chart="0" format="5" series="1">
      <pivotArea type="data" outline="0" fieldPosition="0">
        <references count="1">
          <reference field="4294967294" count="1" selected="0">
            <x v="0"/>
          </reference>
        </references>
      </pivotArea>
    </chartFormat>
    <chartFormat chart="16"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0" cacheId="13"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24">
  <location ref="A1:B19" firstHeaderRow="1" firstDataRow="1" firstDataCol="1"/>
  <pivotFields count="40">
    <pivotField axis="axisRow" showAll="0">
      <items count="25">
        <item m="1" x="16"/>
        <item m="1" x="13"/>
        <item m="1" x="17"/>
        <item m="1" x="22"/>
        <item m="1" x="12"/>
        <item m="1" x="14"/>
        <item m="1" x="15"/>
        <item m="1" x="18"/>
        <item m="1" x="19"/>
        <item m="1" x="20"/>
        <item m="1" x="21"/>
        <item m="1" x="2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numFmtId="10" showAll="0"/>
    <pivotField showAll="0"/>
    <pivotField showAll="0"/>
    <pivotField showAll="0"/>
    <pivotField showAll="0"/>
    <pivotField showAll="0"/>
    <pivotField axis="axisRow" showAll="0">
      <items count="3">
        <item x="0"/>
        <item x="1"/>
        <item t="default"/>
      </items>
    </pivotField>
    <pivotField numFmtId="3" showAll="0"/>
    <pivotField showAll="0"/>
    <pivotField numFmtId="3" showAll="0"/>
    <pivotField numFmtId="10" showAll="0"/>
    <pivotField showAll="0"/>
    <pivotField showAll="0"/>
    <pivotField showAll="0"/>
    <pivotField showAll="0"/>
    <pivotField showAll="0"/>
    <pivotField numFmtId="165"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2">
    <field x="15"/>
    <field x="0"/>
  </rowFields>
  <rowItems count="18">
    <i>
      <x/>
    </i>
    <i r="1">
      <x v="12"/>
    </i>
    <i r="1">
      <x v="13"/>
    </i>
    <i r="1">
      <x v="14"/>
    </i>
    <i r="1">
      <x v="15"/>
    </i>
    <i r="1">
      <x v="16"/>
    </i>
    <i r="1">
      <x v="17"/>
    </i>
    <i r="1">
      <x v="18"/>
    </i>
    <i r="1">
      <x v="19"/>
    </i>
    <i r="1">
      <x v="20"/>
    </i>
    <i r="1">
      <x v="21"/>
    </i>
    <i>
      <x v="1"/>
    </i>
    <i r="1">
      <x v="12"/>
    </i>
    <i r="1">
      <x v="18"/>
    </i>
    <i r="1">
      <x v="21"/>
    </i>
    <i r="1">
      <x v="22"/>
    </i>
    <i r="1">
      <x v="23"/>
    </i>
    <i t="grand">
      <x/>
    </i>
  </rowItems>
  <colItems count="1">
    <i/>
  </colItems>
  <dataFields count="1">
    <dataField name="Sum of Cost per Acquisition" fld="35" baseField="0" baseItem="0" numFmtId="1"/>
  </dataFields>
  <formats count="1">
    <format dxfId="101">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0" format="3">
      <pivotArea type="data" outline="0" fieldPosition="0">
        <references count="3">
          <reference field="4294967294" count="1" selected="0">
            <x v="0"/>
          </reference>
          <reference field="0" count="1" selected="0">
            <x v="23"/>
          </reference>
          <reference field="15" count="1" selected="0">
            <x v="1"/>
          </reference>
        </references>
      </pivotArea>
    </chartFormat>
    <chartFormat chart="2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8" name="PivotTable2"/>
    <pivotTable tabId="15" name="PivotTable9"/>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000000-0013-0000-FFFF-FFFF02000000}" sourceName="Month">
  <pivotTables>
    <pivotTable tabId="14" name="PivotTable8"/>
    <pivotTable tabId="10" name="PivotTable4"/>
    <pivotTable tabId="25" name="PivotTable18"/>
    <pivotTable tabId="24" name="PivotTable17"/>
    <pivotTable tabId="11" name="PivotTable5"/>
    <pivotTable tabId="16" name="PivotTable10"/>
    <pivotTable tabId="8" name="PivotTable2"/>
    <pivotTable tabId="9" name="PivotTable3"/>
    <pivotTable tabId="26" name="PivotTable19"/>
    <pivotTable tabId="20" name="PivotTable14"/>
    <pivotTable tabId="12" name="PivotTable6"/>
    <pivotTable tabId="19" name="PivotTable13"/>
    <pivotTable tabId="23" name="PivotTable16"/>
    <pivotTable tabId="13" name="PivotTable7"/>
    <pivotTable tabId="18" name="PivotTable12"/>
    <pivotTable tabId="27" name="PivotTable20"/>
    <pivotTable tabId="15" name="PivotTable9"/>
  </pivotTables>
  <data>
    <tabular pivotCacheId="1">
      <items count="24">
        <i x="0" s="1"/>
        <i x="1" s="1"/>
        <i x="2" s="1"/>
        <i x="3" s="1"/>
        <i x="4" s="1"/>
        <i x="5" s="1"/>
        <i x="6" s="1"/>
        <i x="7" s="1"/>
        <i x="8" s="1"/>
        <i x="9" s="1"/>
        <i x="10" s="1"/>
        <i x="11" s="1"/>
        <i x="16" s="1" nd="1"/>
        <i x="13" s="1" nd="1"/>
        <i x="17" s="1" nd="1"/>
        <i x="22" s="1" nd="1"/>
        <i x="12" s="1" nd="1"/>
        <i x="14" s="1" nd="1"/>
        <i x="15" s="1" nd="1"/>
        <i x="18" s="1" nd="1"/>
        <i x="19" s="1" nd="1"/>
        <i x="20" s="1" nd="1"/>
        <i x="21" s="1" nd="1"/>
        <i x="2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0000000-0014-0000-FFFF-FFFF01000000}" cache="Slicer_Year" columnCount="2" rowHeight="241300"/>
  <slicer name="Month" xr10:uid="{00000000-0014-0000-FFFF-FFFF02000000}" cache="Slicer_Month" columnCount="1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3000000}" cache="Slicer_Year" caption="Year"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AN122" totalsRowShown="0">
  <autoFilter ref="A1:AN122" xr:uid="{00000000-0009-0000-0100-000002000000}"/>
  <tableColumns count="40">
    <tableColumn id="1" xr3:uid="{00000000-0010-0000-0000-000001000000}" name="Month"/>
    <tableColumn id="2" xr3:uid="{00000000-0010-0000-0000-000002000000}" name="Retailer"/>
    <tableColumn id="3" xr3:uid="{00000000-0010-0000-0000-000003000000}" name="Number of emails sent"/>
    <tableColumn id="4" xr3:uid="{00000000-0010-0000-0000-000004000000}" name="No of delivered mails"/>
    <tableColumn id="5" xr3:uid="{00000000-0010-0000-0000-000005000000}" name="No of unique clicks"/>
    <tableColumn id="6" xr3:uid="{00000000-0010-0000-0000-000006000000}" name="Cost per clicks">
      <calculatedColumnFormula>$E$125/E2</calculatedColumnFormula>
    </tableColumn>
    <tableColumn id="7" xr3:uid="{00000000-0010-0000-0000-000007000000}" name="Hard Bounce" dataDxfId="95"/>
    <tableColumn id="8" xr3:uid="{00000000-0010-0000-0000-000008000000}" name="Soft Bounce" dataDxfId="94" dataCellStyle="Percent"/>
    <tableColumn id="9" xr3:uid="{00000000-0010-0000-0000-000009000000}" name="Hard Bounce rate" dataDxfId="93"/>
    <tableColumn id="10" xr3:uid="{00000000-0010-0000-0000-00000A000000}" name="SoftBounceRate" dataDxfId="92" dataCellStyle="Percent"/>
    <tableColumn id="11" xr3:uid="{00000000-0010-0000-0000-00000B000000}" name="click through rate"/>
    <tableColumn id="12" xr3:uid="{00000000-0010-0000-0000-00000C000000}" name="open rate"/>
    <tableColumn id="13" xr3:uid="{00000000-0010-0000-0000-00000D000000}" name="Unengaged subscribers"/>
    <tableColumn id="14" xr3:uid="{00000000-0010-0000-0000-00000E000000}" name="New Subscribers"/>
    <tableColumn id="15" xr3:uid="{00000000-0010-0000-0000-00000F000000}" name="Unsubscribers"/>
    <tableColumn id="16" xr3:uid="{00000000-0010-0000-0000-000010000000}" name="Year" dataDxfId="91">
      <calculatedColumnFormula>RANDBETWEEN(2019,2020)</calculatedColumnFormula>
    </tableColumn>
    <tableColumn id="17" xr3:uid="{00000000-0010-0000-0000-000011000000}" name="Users"/>
    <tableColumn id="18" xr3:uid="{00000000-0010-0000-0000-000012000000}" name="New Users" dataDxfId="90"/>
    <tableColumn id="19" xr3:uid="{00000000-0010-0000-0000-000013000000}" name="Sessions"/>
    <tableColumn id="20" xr3:uid="{00000000-0010-0000-0000-000014000000}" name="Bounce Rate" dataDxfId="89"/>
    <tableColumn id="21" xr3:uid="{00000000-0010-0000-0000-000015000000}" name="Pageviews"/>
    <tableColumn id="22" xr3:uid="{00000000-0010-0000-0000-000016000000}" name="Avg. Session Duration"/>
    <tableColumn id="23" xr3:uid="{00000000-0010-0000-0000-000017000000}" name="Conversion Rate (%)"/>
    <tableColumn id="24" xr3:uid="{00000000-0010-0000-0000-000018000000}" name="Transactions"/>
    <tableColumn id="25" xr3:uid="{00000000-0010-0000-0000-000019000000}" name="Revenue" dataDxfId="88"/>
    <tableColumn id="26" xr3:uid="{00000000-0010-0000-0000-00001A000000}" name="Revenue Market share" dataDxfId="87" dataCellStyle="Percent">
      <calculatedColumnFormula>Y2/$Y$125</calculatedColumnFormula>
    </tableColumn>
    <tableColumn id="27" xr3:uid="{00000000-0010-0000-0000-00001B000000}" name="Quantity Sold"/>
    <tableColumn id="28" xr3:uid="{00000000-0010-0000-0000-00001C000000}" name="Likes"/>
    <tableColumn id="29" xr3:uid="{00000000-0010-0000-0000-00001D000000}" name="Clicks"/>
    <tableColumn id="30" xr3:uid="{00000000-0010-0000-0000-00001E000000}" name="Unit Margin"/>
    <tableColumn id="31" xr3:uid="{00000000-0010-0000-0000-00001F000000}" name="Unit sales"/>
    <tableColumn id="32" xr3:uid="{00000000-0010-0000-0000-000020000000}" name="Total sales" dataDxfId="86"/>
    <tableColumn id="33" xr3:uid="{00000000-0010-0000-0000-000021000000}" name="Market Share">
      <calculatedColumnFormula>AF2/$AF$125</calculatedColumnFormula>
    </tableColumn>
    <tableColumn id="34" xr3:uid="{00000000-0010-0000-0000-000022000000}" name="Relative Market Share"/>
    <tableColumn id="35" xr3:uid="{00000000-0010-0000-0000-000023000000}" name="Penetration rate">
      <calculatedColumnFormula>AE2/$AE$125</calculatedColumnFormula>
    </tableColumn>
    <tableColumn id="36" xr3:uid="{00000000-0010-0000-0000-000024000000}" name="Cost per Acquisition"/>
    <tableColumn id="37" xr3:uid="{00000000-0010-0000-0000-000025000000}" name="Impressions"/>
    <tableColumn id="38" xr3:uid="{00000000-0010-0000-0000-000026000000}" name="Ad spend"/>
    <tableColumn id="39" xr3:uid="{00000000-0010-0000-0000-000027000000}" name="Cost per click"/>
    <tableColumn id="40" xr3:uid="{00000000-0010-0000-0000-000028000000}" name="Customer acquisition cost"/>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Quotable">
  <a:themeElements>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Quotable">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Quotable">
      <a:fillStyleLst>
        <a:solidFill>
          <a:schemeClr val="phClr"/>
        </a:solidFill>
        <a:gradFill rotWithShape="1">
          <a:gsLst>
            <a:gs pos="0">
              <a:schemeClr val="phClr">
                <a:tint val="80000"/>
                <a:lumMod val="105000"/>
              </a:schemeClr>
            </a:gs>
            <a:gs pos="100000">
              <a:schemeClr val="phClr">
                <a:tint val="90000"/>
              </a:schemeClr>
            </a:gs>
          </a:gsLst>
          <a:lin ang="5400000" scaled="0"/>
        </a:gradFill>
        <a:blipFill rotWithShape="1">
          <a:blip xmlns:r="http://schemas.openxmlformats.org/officeDocument/2006/relationships" r:embed="rId1">
            <a:duotone>
              <a:schemeClr val="phClr">
                <a:tint val="98000"/>
                <a:lumMod val="102000"/>
              </a:schemeClr>
              <a:schemeClr val="phClr">
                <a:shade val="98000"/>
                <a:lumMod val="98000"/>
              </a:schemeClr>
            </a:duotone>
          </a:blip>
          <a:tile tx="0" ty="0" sx="100000" sy="100000" flip="none" algn="tl"/>
        </a:blipFill>
      </a:fillStyleLst>
      <a:lnStyleLst>
        <a:ln w="9525" cap="rnd" cmpd="sng" algn="ctr">
          <a:solidFill>
            <a:schemeClr val="phClr"/>
          </a:solidFill>
          <a:prstDash val="solid"/>
        </a:ln>
        <a:ln w="15875" cap="rnd" cmpd="sng" algn="ctr">
          <a:solidFill>
            <a:schemeClr val="phClr"/>
          </a:solidFill>
          <a:prstDash val="solid"/>
        </a:ln>
        <a:ln w="25400" cap="rnd" cmpd="sng" algn="ctr">
          <a:solidFill>
            <a:schemeClr val="phClr"/>
          </a:solidFill>
          <a:prstDash val="solid"/>
        </a:ln>
      </a:lnStyleLst>
      <a:effectStyleLst>
        <a:effectStyle>
          <a:effectLst/>
        </a:effectStyle>
        <a:effectStyle>
          <a:effectLst/>
        </a:effectStyle>
        <a:effectStyle>
          <a:effectLst>
            <a:innerShdw blurRad="63500" dist="25400" dir="13500000">
              <a:srgbClr val="000000">
                <a:alpha val="75000"/>
              </a:srgbClr>
            </a:innerShdw>
          </a:effectLst>
        </a:effectStyle>
      </a:effectStyleLst>
      <a:bgFillStyleLst>
        <a:solidFill>
          <a:schemeClr val="phClr"/>
        </a:solidFill>
        <a:gradFill rotWithShape="1">
          <a:gsLst>
            <a:gs pos="0">
              <a:schemeClr val="phClr">
                <a:tint val="100000"/>
              </a:schemeClr>
            </a:gs>
            <a:gs pos="100000">
              <a:schemeClr val="phClr">
                <a:tint val="84000"/>
                <a:shade val="84000"/>
                <a:lumMod val="90000"/>
              </a:schemeClr>
            </a:gs>
          </a:gsLst>
          <a:lin ang="5400000" scaled="0"/>
        </a:gradFill>
        <a:gradFill rotWithShape="1">
          <a:gsLst>
            <a:gs pos="0">
              <a:schemeClr val="phClr">
                <a:tint val="84000"/>
                <a:shade val="90000"/>
                <a:satMod val="120000"/>
                <a:lumMod val="90000"/>
              </a:schemeClr>
            </a:gs>
            <a:gs pos="100000">
              <a:schemeClr val="phClr"/>
            </a:gs>
          </a:gsLst>
          <a:lin ang="5400000" scaled="0"/>
        </a:gradFill>
      </a:bgFillStyleLst>
    </a:fmtScheme>
  </a:themeElements>
  <a:objectDefaults/>
  <a:extraClrSchemeLst/>
  <a:extLst>
    <a:ext uri="{05A4C25C-085E-4340-85A3-A5531E510DB2}">
      <thm15:themeFamily xmlns:thm15="http://schemas.microsoft.com/office/thememl/2012/main" name="Quotable" id="{39EC5628-30ED-4578-ACD8-9820EDB8E15A}" vid="{6F3559E9-1A4C-49D8-94D4-F41003531C49}"/>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ivotTable" Target="../pivotTables/pivotTable14.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ivotTable" Target="../pivotTables/pivotTable15.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ivotTable" Target="../pivotTables/pivotTable16.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ivotTable" Target="../pivotTables/pivotTable17.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ivotTable" Target="../pivotTables/pivotTable18.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20.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2:AA6"/>
  <sheetViews>
    <sheetView showGridLines="0" tabSelected="1" topLeftCell="C77" zoomScale="58" zoomScaleNormal="55" workbookViewId="0">
      <selection activeCell="AC89" sqref="AC89"/>
    </sheetView>
  </sheetViews>
  <sheetFormatPr defaultColWidth="9.1640625" defaultRowHeight="14" x14ac:dyDescent="0.3"/>
  <cols>
    <col min="1" max="16384" width="9.1640625" style="17"/>
  </cols>
  <sheetData>
    <row r="2" spans="6:27" x14ac:dyDescent="0.3">
      <c r="F2" s="18" t="s">
        <v>79</v>
      </c>
      <c r="G2" s="19"/>
      <c r="H2" s="19"/>
      <c r="I2" s="19"/>
      <c r="J2" s="19"/>
      <c r="K2" s="19"/>
      <c r="L2" s="19"/>
      <c r="M2" s="19"/>
      <c r="N2" s="19"/>
      <c r="O2" s="19"/>
      <c r="P2" s="19"/>
      <c r="Q2" s="19"/>
      <c r="R2" s="19"/>
      <c r="S2" s="19"/>
      <c r="T2" s="19"/>
      <c r="U2" s="19"/>
      <c r="V2" s="19"/>
      <c r="W2" s="19"/>
      <c r="X2" s="19"/>
      <c r="Y2" s="19"/>
      <c r="Z2" s="19"/>
      <c r="AA2" s="20"/>
    </row>
    <row r="3" spans="6:27" x14ac:dyDescent="0.3">
      <c r="F3" s="21"/>
      <c r="G3" s="22"/>
      <c r="H3" s="22"/>
      <c r="I3" s="22"/>
      <c r="J3" s="22"/>
      <c r="K3" s="22"/>
      <c r="L3" s="22"/>
      <c r="M3" s="22"/>
      <c r="N3" s="22"/>
      <c r="O3" s="22"/>
      <c r="P3" s="22"/>
      <c r="Q3" s="22"/>
      <c r="R3" s="22"/>
      <c r="S3" s="22"/>
      <c r="T3" s="22"/>
      <c r="U3" s="22"/>
      <c r="V3" s="22"/>
      <c r="W3" s="22"/>
      <c r="X3" s="22"/>
      <c r="Y3" s="22"/>
      <c r="Z3" s="22"/>
      <c r="AA3" s="23"/>
    </row>
    <row r="4" spans="6:27" x14ac:dyDescent="0.3">
      <c r="F4" s="21"/>
      <c r="G4" s="22"/>
      <c r="H4" s="22"/>
      <c r="I4" s="22"/>
      <c r="J4" s="22"/>
      <c r="K4" s="22"/>
      <c r="L4" s="22"/>
      <c r="M4" s="22"/>
      <c r="N4" s="22"/>
      <c r="O4" s="22"/>
      <c r="P4" s="22"/>
      <c r="Q4" s="22"/>
      <c r="R4" s="22"/>
      <c r="S4" s="22"/>
      <c r="T4" s="22"/>
      <c r="U4" s="22"/>
      <c r="V4" s="22"/>
      <c r="W4" s="22"/>
      <c r="X4" s="22"/>
      <c r="Y4" s="22"/>
      <c r="Z4" s="22"/>
      <c r="AA4" s="23"/>
    </row>
    <row r="5" spans="6:27" x14ac:dyDescent="0.3">
      <c r="F5" s="21"/>
      <c r="G5" s="22"/>
      <c r="H5" s="22"/>
      <c r="I5" s="22"/>
      <c r="J5" s="22"/>
      <c r="K5" s="22"/>
      <c r="L5" s="22"/>
      <c r="M5" s="22"/>
      <c r="N5" s="22"/>
      <c r="O5" s="22"/>
      <c r="P5" s="22"/>
      <c r="Q5" s="22"/>
      <c r="R5" s="22"/>
      <c r="S5" s="22"/>
      <c r="T5" s="22"/>
      <c r="U5" s="22"/>
      <c r="V5" s="22"/>
      <c r="W5" s="22"/>
      <c r="X5" s="22"/>
      <c r="Y5" s="22"/>
      <c r="Z5" s="22"/>
      <c r="AA5" s="23"/>
    </row>
    <row r="6" spans="6:27" x14ac:dyDescent="0.3">
      <c r="F6" s="24"/>
      <c r="G6" s="25"/>
      <c r="H6" s="25"/>
      <c r="I6" s="25"/>
      <c r="J6" s="25"/>
      <c r="K6" s="25"/>
      <c r="L6" s="25"/>
      <c r="M6" s="25"/>
      <c r="N6" s="25"/>
      <c r="O6" s="25"/>
      <c r="P6" s="25"/>
      <c r="Q6" s="25"/>
      <c r="R6" s="25"/>
      <c r="S6" s="25"/>
      <c r="T6" s="25"/>
      <c r="U6" s="25"/>
      <c r="V6" s="25"/>
      <c r="W6" s="25"/>
      <c r="X6" s="25"/>
      <c r="Y6" s="25"/>
      <c r="Z6" s="25"/>
      <c r="AA6" s="26"/>
    </row>
  </sheetData>
  <mergeCells count="1">
    <mergeCell ref="F2:AA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9"/>
  <sheetViews>
    <sheetView workbookViewId="0">
      <selection activeCell="B2" sqref="B2:B19"/>
    </sheetView>
  </sheetViews>
  <sheetFormatPr defaultRowHeight="13.5" x14ac:dyDescent="0.25"/>
  <cols>
    <col min="1" max="1" width="12.33203125" customWidth="1"/>
    <col min="2" max="2" width="24" customWidth="1"/>
    <col min="3" max="3" width="28.1640625" customWidth="1"/>
  </cols>
  <sheetData>
    <row r="1" spans="1:2" x14ac:dyDescent="0.25">
      <c r="A1" s="14" t="s">
        <v>56</v>
      </c>
      <c r="B1" t="s">
        <v>63</v>
      </c>
    </row>
    <row r="2" spans="1:2" x14ac:dyDescent="0.25">
      <c r="A2" s="15">
        <v>2019</v>
      </c>
      <c r="B2" s="11">
        <v>170210.69583741369</v>
      </c>
    </row>
    <row r="3" spans="1:2" x14ac:dyDescent="0.25">
      <c r="A3" s="16" t="s">
        <v>28</v>
      </c>
      <c r="B3" s="11">
        <v>12404.378110143492</v>
      </c>
    </row>
    <row r="4" spans="1:2" x14ac:dyDescent="0.25">
      <c r="A4" s="16" t="s">
        <v>29</v>
      </c>
      <c r="B4" s="11">
        <v>13464.041592325117</v>
      </c>
    </row>
    <row r="5" spans="1:2" x14ac:dyDescent="0.25">
      <c r="A5" s="16" t="s">
        <v>30</v>
      </c>
      <c r="B5" s="11">
        <v>11933.639092296156</v>
      </c>
    </row>
    <row r="6" spans="1:2" x14ac:dyDescent="0.25">
      <c r="A6" s="16" t="s">
        <v>31</v>
      </c>
      <c r="B6" s="11">
        <v>19251.790008153552</v>
      </c>
    </row>
    <row r="7" spans="1:2" x14ac:dyDescent="0.25">
      <c r="A7" s="16" t="s">
        <v>32</v>
      </c>
      <c r="B7" s="11">
        <v>23327.935865045627</v>
      </c>
    </row>
    <row r="8" spans="1:2" x14ac:dyDescent="0.25">
      <c r="A8" s="16" t="s">
        <v>33</v>
      </c>
      <c r="B8" s="11">
        <v>27997.988600672488</v>
      </c>
    </row>
    <row r="9" spans="1:2" x14ac:dyDescent="0.25">
      <c r="A9" s="16" t="s">
        <v>34</v>
      </c>
      <c r="B9" s="11">
        <v>14650.528630849612</v>
      </c>
    </row>
    <row r="10" spans="1:2" x14ac:dyDescent="0.25">
      <c r="A10" s="16" t="s">
        <v>35</v>
      </c>
      <c r="B10" s="11">
        <v>27314.287323071017</v>
      </c>
    </row>
    <row r="11" spans="1:2" x14ac:dyDescent="0.25">
      <c r="A11" s="16" t="s">
        <v>36</v>
      </c>
      <c r="B11" s="11">
        <v>15429.689652303585</v>
      </c>
    </row>
    <row r="12" spans="1:2" x14ac:dyDescent="0.25">
      <c r="A12" s="16" t="s">
        <v>37</v>
      </c>
      <c r="B12" s="11">
        <v>4436.4169625530485</v>
      </c>
    </row>
    <row r="13" spans="1:2" x14ac:dyDescent="0.25">
      <c r="A13" s="15">
        <v>2020</v>
      </c>
      <c r="B13" s="11">
        <v>40339.019765603414</v>
      </c>
    </row>
    <row r="14" spans="1:2" x14ac:dyDescent="0.25">
      <c r="A14" s="16" t="s">
        <v>28</v>
      </c>
      <c r="B14" s="11">
        <v>1217.7661157903833</v>
      </c>
    </row>
    <row r="15" spans="1:2" x14ac:dyDescent="0.25">
      <c r="A15" s="16" t="s">
        <v>34</v>
      </c>
      <c r="B15" s="11">
        <v>4805.7604219163877</v>
      </c>
    </row>
    <row r="16" spans="1:2" x14ac:dyDescent="0.25">
      <c r="A16" s="16" t="s">
        <v>37</v>
      </c>
      <c r="B16" s="11">
        <v>5302.5494095129216</v>
      </c>
    </row>
    <row r="17" spans="1:2" x14ac:dyDescent="0.25">
      <c r="A17" s="16" t="s">
        <v>38</v>
      </c>
      <c r="B17" s="11">
        <v>9906.5585481530707</v>
      </c>
    </row>
    <row r="18" spans="1:2" x14ac:dyDescent="0.25">
      <c r="A18" s="16" t="s">
        <v>39</v>
      </c>
      <c r="B18" s="11">
        <v>19106.385270230654</v>
      </c>
    </row>
    <row r="19" spans="1:2" x14ac:dyDescent="0.25">
      <c r="A19" s="15" t="s">
        <v>57</v>
      </c>
      <c r="B19" s="11">
        <v>210549.71560301707</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4"/>
  <sheetViews>
    <sheetView workbookViewId="0">
      <selection activeCell="C1" sqref="C1"/>
    </sheetView>
  </sheetViews>
  <sheetFormatPr defaultRowHeight="13.5" x14ac:dyDescent="0.25"/>
  <cols>
    <col min="1" max="1" width="12.33203125" customWidth="1"/>
    <col min="2" max="2" width="4.33203125" customWidth="1"/>
    <col min="3" max="3" width="4.5" customWidth="1"/>
    <col min="4" max="4" width="19.6640625" customWidth="1"/>
  </cols>
  <sheetData>
    <row r="1" spans="1:3" x14ac:dyDescent="0.25">
      <c r="A1" s="14" t="s">
        <v>56</v>
      </c>
      <c r="B1" t="s">
        <v>71</v>
      </c>
      <c r="C1" t="s">
        <v>70</v>
      </c>
    </row>
    <row r="2" spans="1:3" x14ac:dyDescent="0.25">
      <c r="A2" s="15" t="s">
        <v>28</v>
      </c>
      <c r="B2" s="9">
        <v>9.0940201403293064E-2</v>
      </c>
      <c r="C2" s="9">
        <v>7.7364744040870029E-2</v>
      </c>
    </row>
    <row r="3" spans="1:3" x14ac:dyDescent="0.25">
      <c r="A3" s="15" t="s">
        <v>29</v>
      </c>
      <c r="B3" s="9">
        <v>8.0945591700496727E-2</v>
      </c>
      <c r="C3" s="9">
        <v>7.6185286348962086E-2</v>
      </c>
    </row>
    <row r="4" spans="1:3" x14ac:dyDescent="0.25">
      <c r="A4" s="15" t="s">
        <v>30</v>
      </c>
      <c r="B4" s="9">
        <v>6.8470599288662351E-2</v>
      </c>
      <c r="C4" s="9">
        <v>6.0095463046144625E-2</v>
      </c>
    </row>
    <row r="5" spans="1:3" x14ac:dyDescent="0.25">
      <c r="A5" s="15" t="s">
        <v>31</v>
      </c>
      <c r="B5" s="9">
        <v>0.10899498022124773</v>
      </c>
      <c r="C5" s="9">
        <v>9.0711855887127157E-2</v>
      </c>
    </row>
    <row r="6" spans="1:3" x14ac:dyDescent="0.25">
      <c r="A6" s="15" t="s">
        <v>32</v>
      </c>
      <c r="B6" s="9">
        <v>0.11937647804157167</v>
      </c>
      <c r="C6" s="9">
        <v>8.3647663884894433E-2</v>
      </c>
    </row>
    <row r="7" spans="1:3" x14ac:dyDescent="0.25">
      <c r="A7" s="15" t="s">
        <v>33</v>
      </c>
      <c r="B7" s="9">
        <v>0.13493367912304258</v>
      </c>
      <c r="C7" s="9">
        <v>0.1157063649891244</v>
      </c>
    </row>
    <row r="8" spans="1:3" x14ac:dyDescent="0.25">
      <c r="A8" s="15" t="s">
        <v>34</v>
      </c>
      <c r="B8" s="9">
        <v>5.2100933160383466E-2</v>
      </c>
      <c r="C8" s="9">
        <v>5.5448191532392915E-2</v>
      </c>
    </row>
    <row r="9" spans="1:3" x14ac:dyDescent="0.25">
      <c r="A9" s="15" t="s">
        <v>35</v>
      </c>
      <c r="B9" s="9">
        <v>4.7329313044209724E-2</v>
      </c>
      <c r="C9" s="9">
        <v>9.1938553577862347E-2</v>
      </c>
    </row>
    <row r="10" spans="1:3" x14ac:dyDescent="0.25">
      <c r="A10" s="15" t="s">
        <v>36</v>
      </c>
      <c r="B10" s="9">
        <v>3.7399184694334661E-2</v>
      </c>
      <c r="C10" s="9">
        <v>7.964711612916528E-2</v>
      </c>
    </row>
    <row r="11" spans="1:3" x14ac:dyDescent="0.25">
      <c r="A11" s="15" t="s">
        <v>37</v>
      </c>
      <c r="B11" s="9">
        <v>4.7493697506590341E-2</v>
      </c>
      <c r="C11" s="9">
        <v>6.9310193147127941E-2</v>
      </c>
    </row>
    <row r="12" spans="1:3" x14ac:dyDescent="0.25">
      <c r="A12" s="15" t="s">
        <v>38</v>
      </c>
      <c r="B12" s="9">
        <v>7.7280368430287266E-2</v>
      </c>
      <c r="C12" s="9">
        <v>7.9008242570099002E-2</v>
      </c>
    </row>
    <row r="13" spans="1:3" x14ac:dyDescent="0.25">
      <c r="A13" s="15" t="s">
        <v>39</v>
      </c>
      <c r="B13" s="9">
        <v>0.119213056500728</v>
      </c>
      <c r="C13" s="9">
        <v>0.12091201853276203</v>
      </c>
    </row>
    <row r="14" spans="1:3" x14ac:dyDescent="0.25">
      <c r="A14" s="15" t="s">
        <v>57</v>
      </c>
      <c r="B14" s="9">
        <v>0.98447808311484764</v>
      </c>
      <c r="C14" s="9">
        <v>0.99997569368653227</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4"/>
  <sheetViews>
    <sheetView workbookViewId="0">
      <selection activeCell="B2" sqref="B2:B14"/>
    </sheetView>
  </sheetViews>
  <sheetFormatPr defaultRowHeight="13.5" x14ac:dyDescent="0.25"/>
  <cols>
    <col min="1" max="1" width="12.33203125" customWidth="1"/>
    <col min="2" max="2" width="21.25" customWidth="1"/>
  </cols>
  <sheetData>
    <row r="1" spans="1:2" x14ac:dyDescent="0.25">
      <c r="A1" s="14" t="s">
        <v>56</v>
      </c>
      <c r="B1" t="s">
        <v>64</v>
      </c>
    </row>
    <row r="2" spans="1:2" x14ac:dyDescent="0.25">
      <c r="A2" s="15" t="s">
        <v>28</v>
      </c>
      <c r="B2" s="9">
        <v>9.5820364606491792E-2</v>
      </c>
    </row>
    <row r="3" spans="1:2" x14ac:dyDescent="0.25">
      <c r="A3" s="15" t="s">
        <v>29</v>
      </c>
      <c r="B3" s="9">
        <v>8.6216096042685625E-2</v>
      </c>
    </row>
    <row r="4" spans="1:2" x14ac:dyDescent="0.25">
      <c r="A4" s="15" t="s">
        <v>30</v>
      </c>
      <c r="B4" s="9">
        <v>6.5540240106714096E-2</v>
      </c>
    </row>
    <row r="5" spans="1:2" x14ac:dyDescent="0.25">
      <c r="A5" s="15" t="s">
        <v>31</v>
      </c>
      <c r="B5" s="9">
        <v>9.9377501111605149E-2</v>
      </c>
    </row>
    <row r="6" spans="1:2" x14ac:dyDescent="0.25">
      <c r="A6" s="15" t="s">
        <v>32</v>
      </c>
      <c r="B6" s="9">
        <v>0.10827034237438862</v>
      </c>
    </row>
    <row r="7" spans="1:2" x14ac:dyDescent="0.25">
      <c r="A7" s="15" t="s">
        <v>33</v>
      </c>
      <c r="B7" s="9">
        <v>0.11311694086260561</v>
      </c>
    </row>
    <row r="8" spans="1:2" x14ac:dyDescent="0.25">
      <c r="A8" s="15" t="s">
        <v>34</v>
      </c>
      <c r="B8" s="9">
        <v>5.8248110271231661E-2</v>
      </c>
    </row>
    <row r="9" spans="1:2" x14ac:dyDescent="0.25">
      <c r="A9" s="15" t="s">
        <v>35</v>
      </c>
      <c r="B9" s="9">
        <v>7.0698088039128498E-2</v>
      </c>
    </row>
    <row r="10" spans="1:2" x14ac:dyDescent="0.25">
      <c r="A10" s="15" t="s">
        <v>36</v>
      </c>
      <c r="B10" s="9">
        <v>5.0022232103156955E-2</v>
      </c>
    </row>
    <row r="11" spans="1:2" x14ac:dyDescent="0.25">
      <c r="A11" s="15" t="s">
        <v>37</v>
      </c>
      <c r="B11" s="9">
        <v>5.8025789239662076E-2</v>
      </c>
    </row>
    <row r="12" spans="1:2" x14ac:dyDescent="0.25">
      <c r="A12" s="15" t="s">
        <v>38</v>
      </c>
      <c r="B12" s="9">
        <v>6.7363272565584706E-2</v>
      </c>
    </row>
    <row r="13" spans="1:2" x14ac:dyDescent="0.25">
      <c r="A13" s="15" t="s">
        <v>39</v>
      </c>
      <c r="B13" s="9">
        <v>0.12018674966651846</v>
      </c>
    </row>
    <row r="14" spans="1:2" x14ac:dyDescent="0.25">
      <c r="A14" s="15" t="s">
        <v>57</v>
      </c>
      <c r="B14" s="9">
        <v>0.99288572698977318</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5"/>
  <sheetViews>
    <sheetView workbookViewId="0">
      <selection activeCell="A5" sqref="A5"/>
    </sheetView>
  </sheetViews>
  <sheetFormatPr defaultRowHeight="13.5" x14ac:dyDescent="0.25"/>
  <cols>
    <col min="1" max="1" width="17.4140625" customWidth="1"/>
    <col min="2" max="2" width="18.58203125" customWidth="1"/>
  </cols>
  <sheetData>
    <row r="1" spans="1:2" x14ac:dyDescent="0.25">
      <c r="A1" s="14" t="s">
        <v>56</v>
      </c>
      <c r="B1" t="s">
        <v>65</v>
      </c>
    </row>
    <row r="2" spans="1:2" x14ac:dyDescent="0.25">
      <c r="A2" s="15" t="s">
        <v>80</v>
      </c>
      <c r="B2" s="6">
        <v>0.35564949848639044</v>
      </c>
    </row>
    <row r="3" spans="1:2" x14ac:dyDescent="0.25">
      <c r="A3" s="15" t="s">
        <v>81</v>
      </c>
      <c r="B3" s="6">
        <v>0.1147676948353084</v>
      </c>
    </row>
    <row r="4" spans="1:2" x14ac:dyDescent="0.25">
      <c r="A4" s="15" t="s">
        <v>82</v>
      </c>
      <c r="B4" s="6">
        <v>0.51406088979314868</v>
      </c>
    </row>
    <row r="5" spans="1:2" x14ac:dyDescent="0.25">
      <c r="A5" s="15" t="s">
        <v>57</v>
      </c>
      <c r="B5" s="6">
        <v>0.98447808311484752</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14"/>
  <sheetViews>
    <sheetView workbookViewId="0">
      <selection activeCell="B2" sqref="B2:B14"/>
    </sheetView>
  </sheetViews>
  <sheetFormatPr defaultRowHeight="13.5" x14ac:dyDescent="0.25"/>
  <cols>
    <col min="1" max="1" width="12.33203125" customWidth="1"/>
    <col min="2" max="2" width="19.83203125" customWidth="1"/>
  </cols>
  <sheetData>
    <row r="1" spans="1:2" x14ac:dyDescent="0.25">
      <c r="A1" s="14" t="s">
        <v>56</v>
      </c>
      <c r="B1" t="s">
        <v>72</v>
      </c>
    </row>
    <row r="2" spans="1:2" x14ac:dyDescent="0.25">
      <c r="A2" s="15" t="s">
        <v>28</v>
      </c>
      <c r="B2" s="10">
        <v>11.448253406093963</v>
      </c>
    </row>
    <row r="3" spans="1:2" x14ac:dyDescent="0.25">
      <c r="A3" s="15" t="s">
        <v>29</v>
      </c>
      <c r="B3" s="10">
        <v>10.535515401944371</v>
      </c>
    </row>
    <row r="4" spans="1:2" x14ac:dyDescent="0.25">
      <c r="A4" s="15" t="s">
        <v>30</v>
      </c>
      <c r="B4" s="10">
        <v>7.6864282079871069</v>
      </c>
    </row>
    <row r="5" spans="1:2" x14ac:dyDescent="0.25">
      <c r="A5" s="15" t="s">
        <v>31</v>
      </c>
      <c r="B5" s="10">
        <v>11.374161935122443</v>
      </c>
    </row>
    <row r="6" spans="1:2" x14ac:dyDescent="0.25">
      <c r="A6" s="15" t="s">
        <v>32</v>
      </c>
      <c r="B6" s="10">
        <v>12.232970570726211</v>
      </c>
    </row>
    <row r="7" spans="1:2" x14ac:dyDescent="0.25">
      <c r="A7" s="15" t="s">
        <v>33</v>
      </c>
      <c r="B7" s="10">
        <v>13.303557404329716</v>
      </c>
    </row>
    <row r="8" spans="1:2" x14ac:dyDescent="0.25">
      <c r="A8" s="15" t="s">
        <v>34</v>
      </c>
      <c r="B8" s="10">
        <v>9.8045747902890756</v>
      </c>
    </row>
    <row r="9" spans="1:2" x14ac:dyDescent="0.25">
      <c r="A9" s="15" t="s">
        <v>35</v>
      </c>
      <c r="B9" s="10">
        <v>11.315967442532569</v>
      </c>
    </row>
    <row r="10" spans="1:2" x14ac:dyDescent="0.25">
      <c r="A10" s="15" t="s">
        <v>36</v>
      </c>
      <c r="B10" s="10">
        <v>7.96170225152445</v>
      </c>
    </row>
    <row r="11" spans="1:2" x14ac:dyDescent="0.25">
      <c r="A11" s="15" t="s">
        <v>37</v>
      </c>
      <c r="B11" s="10">
        <v>7.1966323863496395</v>
      </c>
    </row>
    <row r="12" spans="1:2" x14ac:dyDescent="0.25">
      <c r="A12" s="15" t="s">
        <v>38</v>
      </c>
      <c r="B12" s="10">
        <v>20.586352348275057</v>
      </c>
    </row>
    <row r="13" spans="1:2" x14ac:dyDescent="0.25">
      <c r="A13" s="15" t="s">
        <v>39</v>
      </c>
      <c r="B13" s="10">
        <v>30.83966407843695</v>
      </c>
    </row>
    <row r="14" spans="1:2" x14ac:dyDescent="0.25">
      <c r="A14" s="15" t="s">
        <v>57</v>
      </c>
      <c r="B14" s="10">
        <v>154.28578022361154</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4"/>
  <sheetViews>
    <sheetView workbookViewId="0">
      <selection activeCell="D20" sqref="D20"/>
    </sheetView>
  </sheetViews>
  <sheetFormatPr defaultRowHeight="13.5" x14ac:dyDescent="0.25"/>
  <cols>
    <col min="1" max="1" width="12.33203125" customWidth="1"/>
    <col min="2" max="3" width="7.75" customWidth="1"/>
    <col min="4" max="4" width="19.6640625" customWidth="1"/>
  </cols>
  <sheetData>
    <row r="1" spans="1:3" x14ac:dyDescent="0.25">
      <c r="A1" s="14" t="s">
        <v>56</v>
      </c>
      <c r="B1" t="s">
        <v>75</v>
      </c>
      <c r="C1" t="s">
        <v>76</v>
      </c>
    </row>
    <row r="2" spans="1:3" x14ac:dyDescent="0.25">
      <c r="A2" s="15" t="s">
        <v>28</v>
      </c>
      <c r="B2" s="6">
        <v>576176</v>
      </c>
      <c r="C2" s="6">
        <v>114468</v>
      </c>
    </row>
    <row r="3" spans="1:3" x14ac:dyDescent="0.25">
      <c r="A3" s="15" t="s">
        <v>29</v>
      </c>
      <c r="B3" s="6">
        <v>600027</v>
      </c>
      <c r="C3" s="6">
        <v>163594</v>
      </c>
    </row>
    <row r="4" spans="1:3" x14ac:dyDescent="0.25">
      <c r="A4" s="15" t="s">
        <v>30</v>
      </c>
      <c r="B4" s="6">
        <v>554794</v>
      </c>
      <c r="C4" s="6">
        <v>135027</v>
      </c>
    </row>
    <row r="5" spans="1:3" x14ac:dyDescent="0.25">
      <c r="A5" s="15" t="s">
        <v>31</v>
      </c>
      <c r="B5" s="6">
        <v>671524</v>
      </c>
      <c r="C5" s="6">
        <v>149360</v>
      </c>
    </row>
    <row r="6" spans="1:3" x14ac:dyDescent="0.25">
      <c r="A6" s="15" t="s">
        <v>32</v>
      </c>
      <c r="B6" s="6">
        <v>594480</v>
      </c>
      <c r="C6" s="6">
        <v>193256</v>
      </c>
    </row>
    <row r="7" spans="1:3" x14ac:dyDescent="0.25">
      <c r="A7" s="15" t="s">
        <v>33</v>
      </c>
      <c r="B7" s="6">
        <v>639041</v>
      </c>
      <c r="C7" s="6">
        <v>205583</v>
      </c>
    </row>
    <row r="8" spans="1:3" x14ac:dyDescent="0.25">
      <c r="A8" s="15" t="s">
        <v>34</v>
      </c>
      <c r="B8" s="6">
        <v>465756</v>
      </c>
      <c r="C8" s="6">
        <v>104594</v>
      </c>
    </row>
    <row r="9" spans="1:3" x14ac:dyDescent="0.25">
      <c r="A9" s="15" t="s">
        <v>35</v>
      </c>
      <c r="B9" s="6">
        <v>575325</v>
      </c>
      <c r="C9" s="6">
        <v>197520</v>
      </c>
    </row>
    <row r="10" spans="1:3" x14ac:dyDescent="0.25">
      <c r="A10" s="15" t="s">
        <v>36</v>
      </c>
      <c r="B10" s="6">
        <v>481694</v>
      </c>
      <c r="C10" s="6">
        <v>111395</v>
      </c>
    </row>
    <row r="11" spans="1:3" x14ac:dyDescent="0.25">
      <c r="A11" s="15" t="s">
        <v>37</v>
      </c>
      <c r="B11" s="6">
        <v>376520</v>
      </c>
      <c r="C11" s="6">
        <v>74674</v>
      </c>
    </row>
    <row r="12" spans="1:3" x14ac:dyDescent="0.25">
      <c r="A12" s="15" t="s">
        <v>38</v>
      </c>
      <c r="B12" s="6">
        <v>364906</v>
      </c>
      <c r="C12" s="6">
        <v>130457</v>
      </c>
    </row>
    <row r="13" spans="1:3" x14ac:dyDescent="0.25">
      <c r="A13" s="15" t="s">
        <v>39</v>
      </c>
      <c r="B13" s="6">
        <v>807252</v>
      </c>
      <c r="C13" s="6">
        <v>279023</v>
      </c>
    </row>
    <row r="14" spans="1:3" x14ac:dyDescent="0.25">
      <c r="A14" s="15" t="s">
        <v>57</v>
      </c>
      <c r="B14" s="6">
        <v>6707495</v>
      </c>
      <c r="C14" s="6">
        <v>1858951</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14"/>
  <sheetViews>
    <sheetView workbookViewId="0"/>
  </sheetViews>
  <sheetFormatPr defaultRowHeight="13.5" x14ac:dyDescent="0.25"/>
  <cols>
    <col min="1" max="1" width="12.33203125" customWidth="1"/>
    <col min="2" max="2" width="11.6640625" customWidth="1"/>
    <col min="3" max="3" width="12.5" customWidth="1"/>
  </cols>
  <sheetData>
    <row r="1" spans="1:2" x14ac:dyDescent="0.25">
      <c r="A1" s="14" t="s">
        <v>56</v>
      </c>
      <c r="B1" t="s">
        <v>73</v>
      </c>
    </row>
    <row r="2" spans="1:2" x14ac:dyDescent="0.25">
      <c r="A2" s="15" t="s">
        <v>28</v>
      </c>
      <c r="B2" s="6">
        <v>576176</v>
      </c>
    </row>
    <row r="3" spans="1:2" x14ac:dyDescent="0.25">
      <c r="A3" s="15" t="s">
        <v>29</v>
      </c>
      <c r="B3" s="6">
        <v>600027</v>
      </c>
    </row>
    <row r="4" spans="1:2" x14ac:dyDescent="0.25">
      <c r="A4" s="15" t="s">
        <v>30</v>
      </c>
      <c r="B4" s="6">
        <v>554794</v>
      </c>
    </row>
    <row r="5" spans="1:2" x14ac:dyDescent="0.25">
      <c r="A5" s="15" t="s">
        <v>31</v>
      </c>
      <c r="B5" s="6">
        <v>671524</v>
      </c>
    </row>
    <row r="6" spans="1:2" x14ac:dyDescent="0.25">
      <c r="A6" s="15" t="s">
        <v>32</v>
      </c>
      <c r="B6" s="6">
        <v>594480</v>
      </c>
    </row>
    <row r="7" spans="1:2" x14ac:dyDescent="0.25">
      <c r="A7" s="15" t="s">
        <v>33</v>
      </c>
      <c r="B7" s="6">
        <v>639041</v>
      </c>
    </row>
    <row r="8" spans="1:2" x14ac:dyDescent="0.25">
      <c r="A8" s="15" t="s">
        <v>34</v>
      </c>
      <c r="B8" s="6">
        <v>465756</v>
      </c>
    </row>
    <row r="9" spans="1:2" x14ac:dyDescent="0.25">
      <c r="A9" s="15" t="s">
        <v>35</v>
      </c>
      <c r="B9" s="6">
        <v>575325</v>
      </c>
    </row>
    <row r="10" spans="1:2" x14ac:dyDescent="0.25">
      <c r="A10" s="15" t="s">
        <v>36</v>
      </c>
      <c r="B10" s="6">
        <v>481694</v>
      </c>
    </row>
    <row r="11" spans="1:2" x14ac:dyDescent="0.25">
      <c r="A11" s="15" t="s">
        <v>37</v>
      </c>
      <c r="B11" s="6">
        <v>376520</v>
      </c>
    </row>
    <row r="12" spans="1:2" x14ac:dyDescent="0.25">
      <c r="A12" s="15" t="s">
        <v>38</v>
      </c>
      <c r="B12" s="6">
        <v>364906</v>
      </c>
    </row>
    <row r="13" spans="1:2" x14ac:dyDescent="0.25">
      <c r="A13" s="15" t="s">
        <v>39</v>
      </c>
      <c r="B13" s="6">
        <v>807252</v>
      </c>
    </row>
    <row r="14" spans="1:2" x14ac:dyDescent="0.25">
      <c r="A14" s="15" t="s">
        <v>57</v>
      </c>
      <c r="B14" s="6">
        <v>6707495</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14"/>
  <sheetViews>
    <sheetView workbookViewId="0"/>
  </sheetViews>
  <sheetFormatPr defaultRowHeight="13.5" x14ac:dyDescent="0.25"/>
  <cols>
    <col min="1" max="1" width="12.33203125" customWidth="1"/>
    <col min="2" max="2" width="11.1640625" customWidth="1"/>
    <col min="3" max="3" width="11.9140625" customWidth="1"/>
  </cols>
  <sheetData>
    <row r="1" spans="1:2" x14ac:dyDescent="0.25">
      <c r="A1" s="14" t="s">
        <v>56</v>
      </c>
      <c r="B1" t="s">
        <v>74</v>
      </c>
    </row>
    <row r="2" spans="1:2" x14ac:dyDescent="0.25">
      <c r="A2" s="15" t="s">
        <v>28</v>
      </c>
      <c r="B2" s="6">
        <v>114468</v>
      </c>
    </row>
    <row r="3" spans="1:2" x14ac:dyDescent="0.25">
      <c r="A3" s="15" t="s">
        <v>29</v>
      </c>
      <c r="B3" s="6">
        <v>163594</v>
      </c>
    </row>
    <row r="4" spans="1:2" x14ac:dyDescent="0.25">
      <c r="A4" s="15" t="s">
        <v>30</v>
      </c>
      <c r="B4" s="6">
        <v>135027</v>
      </c>
    </row>
    <row r="5" spans="1:2" x14ac:dyDescent="0.25">
      <c r="A5" s="15" t="s">
        <v>31</v>
      </c>
      <c r="B5" s="6">
        <v>149360</v>
      </c>
    </row>
    <row r="6" spans="1:2" x14ac:dyDescent="0.25">
      <c r="A6" s="15" t="s">
        <v>32</v>
      </c>
      <c r="B6" s="6">
        <v>193256</v>
      </c>
    </row>
    <row r="7" spans="1:2" x14ac:dyDescent="0.25">
      <c r="A7" s="15" t="s">
        <v>33</v>
      </c>
      <c r="B7" s="6">
        <v>205583</v>
      </c>
    </row>
    <row r="8" spans="1:2" x14ac:dyDescent="0.25">
      <c r="A8" s="15" t="s">
        <v>34</v>
      </c>
      <c r="B8" s="6">
        <v>104594</v>
      </c>
    </row>
    <row r="9" spans="1:2" x14ac:dyDescent="0.25">
      <c r="A9" s="15" t="s">
        <v>35</v>
      </c>
      <c r="B9" s="6">
        <v>197520</v>
      </c>
    </row>
    <row r="10" spans="1:2" x14ac:dyDescent="0.25">
      <c r="A10" s="15" t="s">
        <v>36</v>
      </c>
      <c r="B10" s="6">
        <v>111395</v>
      </c>
    </row>
    <row r="11" spans="1:2" x14ac:dyDescent="0.25">
      <c r="A11" s="15" t="s">
        <v>37</v>
      </c>
      <c r="B11" s="6">
        <v>74674</v>
      </c>
    </row>
    <row r="12" spans="1:2" x14ac:dyDescent="0.25">
      <c r="A12" s="15" t="s">
        <v>38</v>
      </c>
      <c r="B12" s="6">
        <v>130457</v>
      </c>
    </row>
    <row r="13" spans="1:2" x14ac:dyDescent="0.25">
      <c r="A13" s="15" t="s">
        <v>39</v>
      </c>
      <c r="B13" s="6">
        <v>279023</v>
      </c>
    </row>
    <row r="14" spans="1:2" x14ac:dyDescent="0.25">
      <c r="A14" s="15" t="s">
        <v>57</v>
      </c>
      <c r="B14" s="6">
        <v>1858951</v>
      </c>
    </row>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14"/>
  <sheetViews>
    <sheetView workbookViewId="0">
      <selection activeCell="B2" sqref="B2:B14"/>
    </sheetView>
  </sheetViews>
  <sheetFormatPr defaultRowHeight="13.5" x14ac:dyDescent="0.25"/>
  <cols>
    <col min="1" max="1" width="12.33203125" customWidth="1"/>
    <col min="2" max="2" width="15.33203125" customWidth="1"/>
  </cols>
  <sheetData>
    <row r="1" spans="1:2" x14ac:dyDescent="0.25">
      <c r="A1" s="14" t="s">
        <v>56</v>
      </c>
      <c r="B1" t="s">
        <v>77</v>
      </c>
    </row>
    <row r="2" spans="1:2" x14ac:dyDescent="0.25">
      <c r="A2" s="15" t="s">
        <v>28</v>
      </c>
      <c r="B2" s="9">
        <v>10.71731142219285</v>
      </c>
    </row>
    <row r="3" spans="1:2" x14ac:dyDescent="0.25">
      <c r="A3" s="15" t="s">
        <v>29</v>
      </c>
      <c r="B3" s="9">
        <v>9.3967207876030621</v>
      </c>
    </row>
    <row r="4" spans="1:2" x14ac:dyDescent="0.25">
      <c r="A4" s="15" t="s">
        <v>30</v>
      </c>
      <c r="B4" s="9">
        <v>7.4619035106828706</v>
      </c>
    </row>
    <row r="5" spans="1:2" x14ac:dyDescent="0.25">
      <c r="A5" s="15" t="s">
        <v>31</v>
      </c>
      <c r="B5" s="9">
        <v>10.563743468622333</v>
      </c>
    </row>
    <row r="6" spans="1:2" x14ac:dyDescent="0.25">
      <c r="A6" s="15" t="s">
        <v>32</v>
      </c>
      <c r="B6" s="9">
        <v>11.76592072867844</v>
      </c>
    </row>
    <row r="7" spans="1:2" x14ac:dyDescent="0.25">
      <c r="A7" s="15" t="s">
        <v>33</v>
      </c>
      <c r="B7" s="9">
        <v>12.807547980213291</v>
      </c>
    </row>
    <row r="8" spans="1:2" x14ac:dyDescent="0.25">
      <c r="A8" s="15" t="s">
        <v>34</v>
      </c>
      <c r="B8" s="9">
        <v>7.8819374614381799</v>
      </c>
    </row>
    <row r="9" spans="1:2" x14ac:dyDescent="0.25">
      <c r="A9" s="15" t="s">
        <v>35</v>
      </c>
      <c r="B9" s="9">
        <v>10.797354122567507</v>
      </c>
    </row>
    <row r="10" spans="1:2" x14ac:dyDescent="0.25">
      <c r="A10" s="15" t="s">
        <v>36</v>
      </c>
      <c r="B10" s="9">
        <v>7.9261747948888663</v>
      </c>
    </row>
    <row r="11" spans="1:2" x14ac:dyDescent="0.25">
      <c r="A11" s="15" t="s">
        <v>37</v>
      </c>
      <c r="B11" s="9">
        <v>6.8648680036018517</v>
      </c>
    </row>
    <row r="12" spans="1:2" x14ac:dyDescent="0.25">
      <c r="A12" s="15" t="s">
        <v>38</v>
      </c>
      <c r="B12" s="9">
        <v>7.8068071024717618</v>
      </c>
    </row>
    <row r="13" spans="1:2" x14ac:dyDescent="0.25">
      <c r="A13" s="15" t="s">
        <v>39</v>
      </c>
      <c r="B13" s="9">
        <v>13.840429490554376</v>
      </c>
    </row>
    <row r="14" spans="1:2" x14ac:dyDescent="0.25">
      <c r="A14" s="15" t="s">
        <v>57</v>
      </c>
      <c r="B14" s="9">
        <v>117.83071887351539</v>
      </c>
    </row>
  </sheetData>
  <pageMargins left="0.7" right="0.7" top="0.75" bottom="0.75" header="0.3" footer="0.3"/>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F0B67-0089-4244-87BF-E6F7C86BCF1D}">
  <dimension ref="A3:B16"/>
  <sheetViews>
    <sheetView topLeftCell="A2" workbookViewId="0">
      <selection activeCell="A3" sqref="A3"/>
    </sheetView>
  </sheetViews>
  <sheetFormatPr defaultRowHeight="13.5" x14ac:dyDescent="0.25"/>
  <cols>
    <col min="1" max="1" width="12.33203125" customWidth="1"/>
    <col min="2" max="2" width="14.33203125" customWidth="1"/>
  </cols>
  <sheetData>
    <row r="3" spans="1:2" x14ac:dyDescent="0.25">
      <c r="A3" s="14" t="s">
        <v>56</v>
      </c>
      <c r="B3" t="s">
        <v>78</v>
      </c>
    </row>
    <row r="4" spans="1:2" x14ac:dyDescent="0.25">
      <c r="A4" s="15" t="s">
        <v>28</v>
      </c>
      <c r="B4" s="6">
        <v>5016262</v>
      </c>
    </row>
    <row r="5" spans="1:2" x14ac:dyDescent="0.25">
      <c r="A5" s="15" t="s">
        <v>29</v>
      </c>
      <c r="B5" s="6">
        <v>4939787</v>
      </c>
    </row>
    <row r="6" spans="1:2" x14ac:dyDescent="0.25">
      <c r="A6" s="15" t="s">
        <v>30</v>
      </c>
      <c r="B6" s="6">
        <v>3896537</v>
      </c>
    </row>
    <row r="7" spans="1:2" x14ac:dyDescent="0.25">
      <c r="A7" s="15" t="s">
        <v>31</v>
      </c>
      <c r="B7" s="6">
        <v>5881677</v>
      </c>
    </row>
    <row r="8" spans="1:2" x14ac:dyDescent="0.25">
      <c r="A8" s="15" t="s">
        <v>32</v>
      </c>
      <c r="B8" s="6">
        <v>5423641</v>
      </c>
    </row>
    <row r="9" spans="1:2" x14ac:dyDescent="0.25">
      <c r="A9" s="15" t="s">
        <v>33</v>
      </c>
      <c r="B9" s="6">
        <v>7502299</v>
      </c>
    </row>
    <row r="10" spans="1:2" x14ac:dyDescent="0.25">
      <c r="A10" s="15" t="s">
        <v>34</v>
      </c>
      <c r="B10" s="6">
        <v>3595212</v>
      </c>
    </row>
    <row r="11" spans="1:2" x14ac:dyDescent="0.25">
      <c r="A11" s="15" t="s">
        <v>35</v>
      </c>
      <c r="B11" s="6">
        <v>5961215</v>
      </c>
    </row>
    <row r="12" spans="1:2" x14ac:dyDescent="0.25">
      <c r="A12" s="15" t="s">
        <v>36</v>
      </c>
      <c r="B12" s="6">
        <v>5164249</v>
      </c>
    </row>
    <row r="13" spans="1:2" x14ac:dyDescent="0.25">
      <c r="A13" s="15" t="s">
        <v>37</v>
      </c>
      <c r="B13" s="6">
        <v>4494012</v>
      </c>
    </row>
    <row r="14" spans="1:2" x14ac:dyDescent="0.25">
      <c r="A14" s="15" t="s">
        <v>38</v>
      </c>
      <c r="B14" s="6">
        <v>5122825</v>
      </c>
    </row>
    <row r="15" spans="1:2" x14ac:dyDescent="0.25">
      <c r="A15" s="15" t="s">
        <v>39</v>
      </c>
      <c r="B15" s="6">
        <v>7839829</v>
      </c>
    </row>
    <row r="16" spans="1:2" x14ac:dyDescent="0.25">
      <c r="A16" s="15" t="s">
        <v>57</v>
      </c>
      <c r="B16" s="6">
        <v>64837545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9"/>
  <sheetViews>
    <sheetView workbookViewId="0">
      <selection activeCell="L5" sqref="L5"/>
    </sheetView>
  </sheetViews>
  <sheetFormatPr defaultRowHeight="13.5" x14ac:dyDescent="0.25"/>
  <cols>
    <col min="1" max="1" width="12.33203125" customWidth="1"/>
    <col min="2" max="2" width="19" customWidth="1"/>
    <col min="3" max="3" width="11.5" customWidth="1"/>
  </cols>
  <sheetData>
    <row r="1" spans="1:2" x14ac:dyDescent="0.25">
      <c r="A1" s="14" t="s">
        <v>56</v>
      </c>
      <c r="B1" t="s">
        <v>58</v>
      </c>
    </row>
    <row r="2" spans="1:2" x14ac:dyDescent="0.25">
      <c r="A2" s="15" t="s">
        <v>28</v>
      </c>
      <c r="B2" s="9">
        <v>2967.0619502985614</v>
      </c>
    </row>
    <row r="3" spans="1:2" x14ac:dyDescent="0.25">
      <c r="A3" s="16">
        <v>2019</v>
      </c>
      <c r="B3" s="9">
        <v>2733.7714255602496</v>
      </c>
    </row>
    <row r="4" spans="1:2" x14ac:dyDescent="0.25">
      <c r="A4" s="16">
        <v>2020</v>
      </c>
      <c r="B4" s="9">
        <v>233.29052473831203</v>
      </c>
    </row>
    <row r="5" spans="1:2" x14ac:dyDescent="0.25">
      <c r="A5" s="15" t="s">
        <v>29</v>
      </c>
      <c r="B5" s="9">
        <v>2260.1021357467052</v>
      </c>
    </row>
    <row r="6" spans="1:2" x14ac:dyDescent="0.25">
      <c r="A6" s="16">
        <v>2019</v>
      </c>
      <c r="B6" s="9">
        <v>2260.1021357467052</v>
      </c>
    </row>
    <row r="7" spans="1:2" x14ac:dyDescent="0.25">
      <c r="A7" s="15" t="s">
        <v>30</v>
      </c>
      <c r="B7" s="9">
        <v>1641.10610246241</v>
      </c>
    </row>
    <row r="8" spans="1:2" x14ac:dyDescent="0.25">
      <c r="A8" s="16">
        <v>2019</v>
      </c>
      <c r="B8" s="9">
        <v>1641.10610246241</v>
      </c>
    </row>
    <row r="9" spans="1:2" x14ac:dyDescent="0.25">
      <c r="A9" s="15" t="s">
        <v>31</v>
      </c>
      <c r="B9" s="9">
        <v>1927.4626509039167</v>
      </c>
    </row>
    <row r="10" spans="1:2" x14ac:dyDescent="0.25">
      <c r="A10" s="16">
        <v>2019</v>
      </c>
      <c r="B10" s="9">
        <v>1927.4626509039167</v>
      </c>
    </row>
    <row r="11" spans="1:2" x14ac:dyDescent="0.25">
      <c r="A11" s="15" t="s">
        <v>32</v>
      </c>
      <c r="B11" s="9">
        <v>1632.0742461954844</v>
      </c>
    </row>
    <row r="12" spans="1:2" x14ac:dyDescent="0.25">
      <c r="A12" s="16">
        <v>2019</v>
      </c>
      <c r="B12" s="9">
        <v>1632.0742461954844</v>
      </c>
    </row>
    <row r="13" spans="1:2" x14ac:dyDescent="0.25">
      <c r="A13" s="15" t="s">
        <v>33</v>
      </c>
      <c r="B13" s="9">
        <v>1462.8896704655708</v>
      </c>
    </row>
    <row r="14" spans="1:2" x14ac:dyDescent="0.25">
      <c r="A14" s="16">
        <v>2019</v>
      </c>
      <c r="B14" s="9">
        <v>1462.8896704655708</v>
      </c>
    </row>
    <row r="15" spans="1:2" x14ac:dyDescent="0.25">
      <c r="A15" s="15" t="s">
        <v>34</v>
      </c>
      <c r="B15" s="9">
        <v>729.46697458529786</v>
      </c>
    </row>
    <row r="16" spans="1:2" x14ac:dyDescent="0.25">
      <c r="A16" s="16">
        <v>2019</v>
      </c>
      <c r="B16" s="9">
        <v>557.76328302913168</v>
      </c>
    </row>
    <row r="17" spans="1:2" x14ac:dyDescent="0.25">
      <c r="A17" s="16">
        <v>2020</v>
      </c>
      <c r="B17" s="9">
        <v>171.70369155616621</v>
      </c>
    </row>
    <row r="18" spans="1:2" x14ac:dyDescent="0.25">
      <c r="A18" s="15" t="s">
        <v>35</v>
      </c>
      <c r="B18" s="9">
        <v>962.29199073650739</v>
      </c>
    </row>
    <row r="19" spans="1:2" x14ac:dyDescent="0.25">
      <c r="A19" s="16">
        <v>2019</v>
      </c>
      <c r="B19" s="9">
        <v>962.29199073650739</v>
      </c>
    </row>
    <row r="20" spans="1:2" x14ac:dyDescent="0.25">
      <c r="A20" s="15" t="s">
        <v>36</v>
      </c>
      <c r="B20" s="9">
        <v>606.70254002844331</v>
      </c>
    </row>
    <row r="21" spans="1:2" x14ac:dyDescent="0.25">
      <c r="A21" s="16">
        <v>2019</v>
      </c>
      <c r="B21" s="9">
        <v>606.70254002844331</v>
      </c>
    </row>
    <row r="22" spans="1:2" x14ac:dyDescent="0.25">
      <c r="A22" s="15" t="s">
        <v>37</v>
      </c>
      <c r="B22" s="9">
        <v>1003.1095201826989</v>
      </c>
    </row>
    <row r="23" spans="1:2" x14ac:dyDescent="0.25">
      <c r="A23" s="16">
        <v>2019</v>
      </c>
      <c r="B23" s="9">
        <v>239.67310604886811</v>
      </c>
    </row>
    <row r="24" spans="1:2" x14ac:dyDescent="0.25">
      <c r="A24" s="16">
        <v>2020</v>
      </c>
      <c r="B24" s="9">
        <v>763.43641413383079</v>
      </c>
    </row>
    <row r="25" spans="1:2" x14ac:dyDescent="0.25">
      <c r="A25" s="15" t="s">
        <v>38</v>
      </c>
      <c r="B25" s="9">
        <v>1200.3001570894014</v>
      </c>
    </row>
    <row r="26" spans="1:2" x14ac:dyDescent="0.25">
      <c r="A26" s="16">
        <v>2020</v>
      </c>
      <c r="B26" s="9">
        <v>1200.3001570894014</v>
      </c>
    </row>
    <row r="27" spans="1:2" x14ac:dyDescent="0.25">
      <c r="A27" s="15" t="s">
        <v>39</v>
      </c>
      <c r="B27" s="9">
        <v>1790.5535561737333</v>
      </c>
    </row>
    <row r="28" spans="1:2" x14ac:dyDescent="0.25">
      <c r="A28" s="16">
        <v>2020</v>
      </c>
      <c r="B28" s="9">
        <v>1790.5535561737333</v>
      </c>
    </row>
    <row r="29" spans="1:2" x14ac:dyDescent="0.25">
      <c r="A29" s="15" t="s">
        <v>57</v>
      </c>
      <c r="B29" s="9">
        <v>18183.12149486873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N129"/>
  <sheetViews>
    <sheetView topLeftCell="A2" workbookViewId="0">
      <selection activeCell="Z7" sqref="Z7"/>
    </sheetView>
  </sheetViews>
  <sheetFormatPr defaultRowHeight="14.5" x14ac:dyDescent="0.25"/>
  <cols>
    <col min="1" max="1" width="9.1640625" customWidth="1"/>
    <col min="2" max="2" width="12.25" customWidth="1"/>
    <col min="3" max="3" width="23.25" customWidth="1"/>
    <col min="4" max="4" width="22.1640625" customWidth="1"/>
    <col min="5" max="5" width="19.75" customWidth="1"/>
    <col min="6" max="6" width="17.9140625" customWidth="1"/>
    <col min="7" max="7" width="14.25" customWidth="1"/>
    <col min="8" max="8" width="13.6640625" customWidth="1"/>
    <col min="9" max="9" width="18.25" customWidth="1"/>
    <col min="10" max="10" width="17.25" customWidth="1"/>
    <col min="11" max="11" width="18.4140625" customWidth="1"/>
    <col min="12" max="12" width="11.6640625" customWidth="1"/>
    <col min="13" max="13" width="23.6640625" customWidth="1"/>
    <col min="14" max="14" width="17.75" customWidth="1"/>
    <col min="15" max="15" width="15.6640625" customWidth="1"/>
    <col min="16" max="16" width="7.1640625" customWidth="1"/>
    <col min="17" max="17" width="8.1640625" customWidth="1"/>
    <col min="18" max="18" width="12.6640625" customWidth="1"/>
    <col min="19" max="19" width="10.6640625" customWidth="1"/>
    <col min="20" max="20" width="14.1640625" customWidth="1"/>
    <col min="21" max="21" width="12.5" customWidth="1"/>
    <col min="22" max="22" width="22.25" customWidth="1"/>
    <col min="23" max="23" width="20.9140625" customWidth="1"/>
    <col min="24" max="24" width="14.1640625" customWidth="1"/>
    <col min="25" max="25" width="10.9140625" customWidth="1"/>
    <col min="26" max="26" width="23.1640625" style="12" customWidth="1"/>
    <col min="27" max="27" width="15.1640625" customWidth="1"/>
    <col min="30" max="30" width="13.6640625" customWidth="1"/>
    <col min="31" max="31" width="11.75" customWidth="1"/>
    <col min="32" max="32" width="12.4140625" customWidth="1"/>
    <col min="33" max="33" width="14.9140625" customWidth="1"/>
    <col min="34" max="34" width="22.6640625" customWidth="1"/>
    <col min="35" max="35" width="17.6640625" customWidth="1"/>
    <col min="36" max="36" width="20.75" customWidth="1"/>
    <col min="37" max="37" width="13.75" customWidth="1"/>
    <col min="38" max="38" width="11.4140625" customWidth="1"/>
    <col min="39" max="39" width="14.6640625" customWidth="1"/>
    <col min="40" max="40" width="25.75" customWidth="1"/>
  </cols>
  <sheetData>
    <row r="1" spans="1:40" ht="13.5" x14ac:dyDescent="0.25">
      <c r="A1" t="s">
        <v>3</v>
      </c>
      <c r="B1" t="s">
        <v>27</v>
      </c>
      <c r="C1" t="s">
        <v>4</v>
      </c>
      <c r="D1" t="s">
        <v>5</v>
      </c>
      <c r="E1" t="s">
        <v>6</v>
      </c>
      <c r="F1" t="s">
        <v>53</v>
      </c>
      <c r="G1" t="s">
        <v>7</v>
      </c>
      <c r="H1" t="s">
        <v>8</v>
      </c>
      <c r="I1" t="s">
        <v>9</v>
      </c>
      <c r="J1" t="s">
        <v>10</v>
      </c>
      <c r="K1" t="s">
        <v>11</v>
      </c>
      <c r="L1" t="s">
        <v>12</v>
      </c>
      <c r="M1" t="s">
        <v>13</v>
      </c>
      <c r="N1" t="s">
        <v>14</v>
      </c>
      <c r="O1" t="s">
        <v>15</v>
      </c>
      <c r="P1" t="s">
        <v>16</v>
      </c>
      <c r="Q1" t="s">
        <v>17</v>
      </c>
      <c r="R1" t="s">
        <v>18</v>
      </c>
      <c r="S1" t="s">
        <v>19</v>
      </c>
      <c r="T1" t="s">
        <v>20</v>
      </c>
      <c r="U1" t="s">
        <v>21</v>
      </c>
      <c r="V1" t="s">
        <v>22</v>
      </c>
      <c r="W1" t="s">
        <v>23</v>
      </c>
      <c r="X1" t="s">
        <v>24</v>
      </c>
      <c r="Y1" t="s">
        <v>25</v>
      </c>
      <c r="Z1" s="12" t="s">
        <v>47</v>
      </c>
      <c r="AA1" t="s">
        <v>26</v>
      </c>
      <c r="AB1" t="s">
        <v>40</v>
      </c>
      <c r="AC1" t="s">
        <v>41</v>
      </c>
      <c r="AD1" t="s">
        <v>42</v>
      </c>
      <c r="AE1" t="s">
        <v>44</v>
      </c>
      <c r="AF1" t="s">
        <v>43</v>
      </c>
      <c r="AG1" t="s">
        <v>45</v>
      </c>
      <c r="AH1" t="s">
        <v>46</v>
      </c>
      <c r="AI1" t="s">
        <v>48</v>
      </c>
      <c r="AJ1" t="s">
        <v>49</v>
      </c>
      <c r="AK1" t="s">
        <v>50</v>
      </c>
      <c r="AL1" t="s">
        <v>54</v>
      </c>
      <c r="AM1" t="s">
        <v>51</v>
      </c>
      <c r="AN1" t="s">
        <v>52</v>
      </c>
    </row>
    <row r="2" spans="1:40" ht="13.5" x14ac:dyDescent="0.25">
      <c r="A2" t="s">
        <v>28</v>
      </c>
      <c r="B2" t="s">
        <v>2</v>
      </c>
      <c r="C2">
        <v>150000</v>
      </c>
      <c r="D2">
        <v>128500</v>
      </c>
      <c r="E2">
        <v>122655</v>
      </c>
      <c r="F2">
        <f t="shared" ref="F2:F33" si="0">$E$125/E2</f>
        <v>335.06495454730748</v>
      </c>
      <c r="G2">
        <v>21500</v>
      </c>
      <c r="H2">
        <v>1601</v>
      </c>
      <c r="I2" s="8">
        <v>0.14333333333333334</v>
      </c>
      <c r="J2" s="5">
        <v>1.2459143968871595E-2</v>
      </c>
      <c r="K2" s="4">
        <v>0.45</v>
      </c>
      <c r="L2" s="5">
        <v>0.95451361867704276</v>
      </c>
      <c r="M2">
        <v>27345</v>
      </c>
      <c r="N2">
        <v>645</v>
      </c>
      <c r="O2">
        <v>232</v>
      </c>
      <c r="P2">
        <v>2019</v>
      </c>
      <c r="Q2" s="3">
        <v>126870</v>
      </c>
      <c r="R2" s="3">
        <v>104020</v>
      </c>
      <c r="S2" s="3">
        <v>194667</v>
      </c>
      <c r="T2" s="1">
        <v>0.71589999999999998</v>
      </c>
      <c r="U2" s="3">
        <v>455159</v>
      </c>
      <c r="V2" s="7">
        <v>8.2175925925925917E-4</v>
      </c>
      <c r="W2">
        <v>0.2</v>
      </c>
      <c r="X2">
        <v>394</v>
      </c>
      <c r="Y2" s="3">
        <v>98800</v>
      </c>
      <c r="Z2" s="13">
        <f t="shared" ref="Z2:Z33" si="1">Y2/$Y$125</f>
        <v>1.5237714280549855E-3</v>
      </c>
      <c r="AA2">
        <v>482</v>
      </c>
      <c r="AB2">
        <v>7697</v>
      </c>
      <c r="AC2">
        <v>64114</v>
      </c>
      <c r="AD2">
        <v>0.5</v>
      </c>
      <c r="AE2">
        <v>1200</v>
      </c>
      <c r="AF2">
        <v>600000</v>
      </c>
      <c r="AG2">
        <f t="shared" ref="AG2:AG33" si="2">AF2/$AF$125</f>
        <v>1.0317016467402663E-2</v>
      </c>
      <c r="AH2">
        <f>AG2/AG3</f>
        <v>1.2</v>
      </c>
      <c r="AI2">
        <f t="shared" ref="AI2:AI33" si="3">AE2/$AE$125</f>
        <v>1.0671409515340151E-2</v>
      </c>
      <c r="AJ2" s="10">
        <v>1179.8095410645883</v>
      </c>
      <c r="AK2">
        <v>349895.01069999998</v>
      </c>
      <c r="AL2">
        <v>192.30769230769232</v>
      </c>
      <c r="AM2">
        <v>256.41025639999998</v>
      </c>
      <c r="AN2">
        <v>247.89154251392765</v>
      </c>
    </row>
    <row r="3" spans="1:40" ht="13.5" x14ac:dyDescent="0.25">
      <c r="A3" t="s">
        <v>28</v>
      </c>
      <c r="B3" t="s">
        <v>2</v>
      </c>
      <c r="C3">
        <v>150800</v>
      </c>
      <c r="D3">
        <v>129300</v>
      </c>
      <c r="E3">
        <v>123776</v>
      </c>
      <c r="F3">
        <f t="shared" si="0"/>
        <v>332.03037745604962</v>
      </c>
      <c r="G3">
        <v>21500</v>
      </c>
      <c r="H3">
        <v>1873</v>
      </c>
      <c r="I3" s="8">
        <v>0.14257294429708223</v>
      </c>
      <c r="J3" s="5">
        <v>1.448569218870843E-2</v>
      </c>
      <c r="K3" s="4">
        <v>0.38</v>
      </c>
      <c r="L3" s="5">
        <v>0.95727764887857691</v>
      </c>
      <c r="M3">
        <v>27024</v>
      </c>
      <c r="N3">
        <v>800</v>
      </c>
      <c r="O3">
        <v>435</v>
      </c>
      <c r="P3">
        <v>2019</v>
      </c>
      <c r="Q3" s="3">
        <v>120625</v>
      </c>
      <c r="R3" s="3">
        <v>98574</v>
      </c>
      <c r="S3" s="3">
        <v>194114</v>
      </c>
      <c r="T3" s="1">
        <v>0.64559999999999995</v>
      </c>
      <c r="U3" s="3">
        <v>559509</v>
      </c>
      <c r="V3" s="7">
        <v>1.0648148148148147E-3</v>
      </c>
      <c r="W3">
        <v>0.69</v>
      </c>
      <c r="X3" s="3">
        <v>1347</v>
      </c>
      <c r="Y3" s="3">
        <v>75735</v>
      </c>
      <c r="Z3" s="13">
        <f t="shared" si="1"/>
        <v>1.1680448289852665E-3</v>
      </c>
      <c r="AA3" s="3">
        <v>2402</v>
      </c>
      <c r="AB3">
        <v>22781</v>
      </c>
      <c r="AC3">
        <v>16187</v>
      </c>
      <c r="AD3">
        <v>0.3</v>
      </c>
      <c r="AE3">
        <v>1000</v>
      </c>
      <c r="AF3">
        <v>500000</v>
      </c>
      <c r="AG3">
        <f t="shared" si="2"/>
        <v>8.5975137228355529E-3</v>
      </c>
      <c r="AH3">
        <f t="shared" ref="AH3:AH66" si="4">AG3/AG4</f>
        <v>1.2499999999999998</v>
      </c>
      <c r="AI3">
        <f t="shared" si="3"/>
        <v>8.8928412627834585E-3</v>
      </c>
      <c r="AJ3" s="10">
        <v>1278.6694460448284</v>
      </c>
      <c r="AK3">
        <v>506270.21759999997</v>
      </c>
      <c r="AL3">
        <v>161.34241653152742</v>
      </c>
      <c r="AM3">
        <v>318.18181820000001</v>
      </c>
      <c r="AN3">
        <v>326.49345267998513</v>
      </c>
    </row>
    <row r="4" spans="1:40" ht="13.5" x14ac:dyDescent="0.25">
      <c r="A4" t="s">
        <v>28</v>
      </c>
      <c r="B4" t="s">
        <v>2</v>
      </c>
      <c r="C4">
        <v>155000</v>
      </c>
      <c r="D4" s="6">
        <v>141850</v>
      </c>
      <c r="E4">
        <v>139354</v>
      </c>
      <c r="F4">
        <f t="shared" si="0"/>
        <v>294.91361568379807</v>
      </c>
      <c r="G4">
        <v>13150</v>
      </c>
      <c r="H4">
        <v>1518</v>
      </c>
      <c r="I4" s="8">
        <v>8.4838709677419355E-2</v>
      </c>
      <c r="J4" s="5">
        <v>1.0701445188579486E-2</v>
      </c>
      <c r="K4" s="4">
        <v>0.49</v>
      </c>
      <c r="L4" s="5">
        <v>0.98240394783221718</v>
      </c>
      <c r="M4">
        <v>15646</v>
      </c>
      <c r="N4">
        <v>4200</v>
      </c>
      <c r="O4">
        <v>54</v>
      </c>
      <c r="P4">
        <v>2019</v>
      </c>
      <c r="Q4" s="3">
        <v>123361</v>
      </c>
      <c r="R4" s="3">
        <v>104308</v>
      </c>
      <c r="S4" s="3">
        <v>181175</v>
      </c>
      <c r="T4" s="1">
        <v>0.41909999999999997</v>
      </c>
      <c r="U4" s="3">
        <v>368907</v>
      </c>
      <c r="V4" s="7">
        <v>7.5231481481481471E-4</v>
      </c>
      <c r="W4">
        <v>0.26</v>
      </c>
      <c r="X4">
        <v>477</v>
      </c>
      <c r="Y4" s="3">
        <v>626900</v>
      </c>
      <c r="Z4" s="13">
        <f t="shared" si="1"/>
        <v>9.6685456300371498E-3</v>
      </c>
      <c r="AA4">
        <v>599</v>
      </c>
      <c r="AB4">
        <v>2342</v>
      </c>
      <c r="AC4">
        <v>29397</v>
      </c>
      <c r="AD4">
        <v>0.35</v>
      </c>
      <c r="AE4">
        <v>1000</v>
      </c>
      <c r="AF4">
        <v>400000</v>
      </c>
      <c r="AG4">
        <f t="shared" si="2"/>
        <v>6.8780109782684432E-3</v>
      </c>
      <c r="AH4">
        <f t="shared" si="4"/>
        <v>1.0457516339869282</v>
      </c>
      <c r="AI4">
        <f t="shared" si="3"/>
        <v>8.8928412627834585E-3</v>
      </c>
      <c r="AJ4" s="10">
        <v>1257.1066906713886</v>
      </c>
      <c r="AK4">
        <v>430042.15379999997</v>
      </c>
      <c r="AL4">
        <v>180.77239044964747</v>
      </c>
      <c r="AM4">
        <v>342</v>
      </c>
      <c r="AN4">
        <v>386.33821061761819</v>
      </c>
    </row>
    <row r="5" spans="1:40" ht="13.5" x14ac:dyDescent="0.25">
      <c r="A5" t="s">
        <v>28</v>
      </c>
      <c r="B5" t="s">
        <v>2</v>
      </c>
      <c r="C5">
        <v>155750</v>
      </c>
      <c r="D5">
        <v>142600</v>
      </c>
      <c r="E5">
        <v>139954</v>
      </c>
      <c r="F5">
        <f t="shared" si="0"/>
        <v>293.64928476499421</v>
      </c>
      <c r="G5">
        <v>13150</v>
      </c>
      <c r="H5">
        <v>1524</v>
      </c>
      <c r="I5" s="8">
        <v>8.4430176565008022E-2</v>
      </c>
      <c r="J5" s="5">
        <v>1.0687237026647966E-2</v>
      </c>
      <c r="K5" s="4">
        <v>0.04</v>
      </c>
      <c r="L5" s="5">
        <v>0.98144460028050495</v>
      </c>
      <c r="M5">
        <v>15796</v>
      </c>
      <c r="N5">
        <v>1100</v>
      </c>
      <c r="O5">
        <v>350</v>
      </c>
      <c r="P5">
        <v>2019</v>
      </c>
      <c r="Q5" s="3">
        <v>106551</v>
      </c>
      <c r="R5" s="3">
        <v>88428</v>
      </c>
      <c r="S5" s="3">
        <v>170329</v>
      </c>
      <c r="T5" s="1">
        <v>0.75919999999999999</v>
      </c>
      <c r="U5" s="3">
        <v>368803</v>
      </c>
      <c r="V5" s="7">
        <v>7.0601851851851847E-4</v>
      </c>
      <c r="W5">
        <v>0.18</v>
      </c>
      <c r="X5">
        <v>311</v>
      </c>
      <c r="Y5" s="3">
        <v>662937</v>
      </c>
      <c r="Z5" s="13">
        <f t="shared" si="1"/>
        <v>1.0224336631583886E-2</v>
      </c>
      <c r="AA5">
        <v>415</v>
      </c>
      <c r="AB5">
        <v>7260</v>
      </c>
      <c r="AC5">
        <v>41286</v>
      </c>
      <c r="AD5">
        <v>0.35</v>
      </c>
      <c r="AE5">
        <v>850</v>
      </c>
      <c r="AF5">
        <v>382500</v>
      </c>
      <c r="AG5">
        <f t="shared" si="2"/>
        <v>6.5770979979691982E-3</v>
      </c>
      <c r="AH5">
        <f t="shared" si="4"/>
        <v>0.70833333333333326</v>
      </c>
      <c r="AI5">
        <f t="shared" si="3"/>
        <v>7.5589150733659403E-3</v>
      </c>
      <c r="AJ5" s="10">
        <v>1235.3254982468402</v>
      </c>
      <c r="AK5">
        <v>417745.66580000002</v>
      </c>
      <c r="AL5">
        <v>218.47953731680207</v>
      </c>
      <c r="AM5">
        <v>877</v>
      </c>
      <c r="AN5">
        <v>1151.9334215539975</v>
      </c>
    </row>
    <row r="6" spans="1:40" ht="13.5" x14ac:dyDescent="0.25">
      <c r="A6" t="s">
        <v>28</v>
      </c>
      <c r="B6" t="s">
        <v>2</v>
      </c>
      <c r="C6">
        <v>170000</v>
      </c>
      <c r="D6">
        <v>154300</v>
      </c>
      <c r="E6">
        <v>149789</v>
      </c>
      <c r="F6">
        <f t="shared" si="0"/>
        <v>274.36855843887065</v>
      </c>
      <c r="G6">
        <v>15700</v>
      </c>
      <c r="H6">
        <v>1590</v>
      </c>
      <c r="I6" s="8">
        <v>9.2352941176470582E-2</v>
      </c>
      <c r="J6" s="5">
        <v>1.0304601425793907E-2</v>
      </c>
      <c r="K6" s="4">
        <v>0.15</v>
      </c>
      <c r="L6" s="5">
        <v>0.97076474400518475</v>
      </c>
      <c r="M6">
        <v>20211</v>
      </c>
      <c r="N6">
        <v>16250</v>
      </c>
      <c r="O6">
        <v>2000</v>
      </c>
      <c r="P6">
        <v>2019</v>
      </c>
      <c r="Q6" s="3">
        <v>102123</v>
      </c>
      <c r="R6" s="3">
        <v>82461</v>
      </c>
      <c r="S6" s="3">
        <v>163446</v>
      </c>
      <c r="T6" s="1">
        <v>0.67100000000000004</v>
      </c>
      <c r="U6" s="3">
        <v>425410</v>
      </c>
      <c r="V6" s="7">
        <v>9.2592592592592585E-4</v>
      </c>
      <c r="W6">
        <v>0.7</v>
      </c>
      <c r="X6" s="3">
        <v>1138</v>
      </c>
      <c r="Y6" s="3">
        <v>273473</v>
      </c>
      <c r="Z6" s="13">
        <f t="shared" si="1"/>
        <v>4.2177160298024399E-3</v>
      </c>
      <c r="AA6" s="3">
        <v>1987</v>
      </c>
      <c r="AB6">
        <v>17764</v>
      </c>
      <c r="AC6">
        <v>86789</v>
      </c>
      <c r="AD6">
        <v>0.3</v>
      </c>
      <c r="AE6">
        <v>900</v>
      </c>
      <c r="AF6">
        <v>540000</v>
      </c>
      <c r="AG6">
        <f t="shared" si="2"/>
        <v>9.2853148206623985E-3</v>
      </c>
      <c r="AH6">
        <f t="shared" si="4"/>
        <v>1.08</v>
      </c>
      <c r="AI6">
        <f t="shared" si="3"/>
        <v>8.0035571365051142E-3</v>
      </c>
      <c r="AJ6" s="10">
        <v>1260.4666037343848</v>
      </c>
      <c r="AK6">
        <v>408505.80119999999</v>
      </c>
      <c r="AL6">
        <v>202.77446520075225</v>
      </c>
      <c r="AM6">
        <v>440</v>
      </c>
      <c r="AN6">
        <v>645.37038669055937</v>
      </c>
    </row>
    <row r="7" spans="1:40" ht="13.5" x14ac:dyDescent="0.25">
      <c r="A7" t="s">
        <v>28</v>
      </c>
      <c r="B7" t="s">
        <v>2</v>
      </c>
      <c r="C7">
        <v>170200</v>
      </c>
      <c r="D7">
        <v>154500</v>
      </c>
      <c r="E7">
        <v>150289</v>
      </c>
      <c r="F7">
        <f t="shared" si="0"/>
        <v>273.45575524489482</v>
      </c>
      <c r="G7">
        <v>15700</v>
      </c>
      <c r="H7">
        <v>1762</v>
      </c>
      <c r="I7" s="8">
        <v>9.2244418331374853E-2</v>
      </c>
      <c r="J7" s="5">
        <v>1.1404530744336569E-2</v>
      </c>
      <c r="K7" s="4">
        <v>0.36</v>
      </c>
      <c r="L7" s="5">
        <v>0.97274433656957926</v>
      </c>
      <c r="M7">
        <v>19911</v>
      </c>
      <c r="N7">
        <v>200</v>
      </c>
      <c r="O7">
        <v>322</v>
      </c>
      <c r="P7">
        <v>2019</v>
      </c>
      <c r="Q7" s="3">
        <v>91043</v>
      </c>
      <c r="R7" s="3">
        <v>70326</v>
      </c>
      <c r="S7" s="3">
        <v>142637</v>
      </c>
      <c r="T7" s="1">
        <v>0.67059999999999997</v>
      </c>
      <c r="U7" s="3">
        <v>370798</v>
      </c>
      <c r="V7" s="7">
        <v>9.2592592592592585E-4</v>
      </c>
      <c r="W7">
        <v>0.34</v>
      </c>
      <c r="X7">
        <v>486</v>
      </c>
      <c r="Y7" s="3">
        <v>919534</v>
      </c>
      <c r="Z7" s="13">
        <f t="shared" si="1"/>
        <v>1.4181777695598309E-2</v>
      </c>
      <c r="AA7">
        <v>607</v>
      </c>
      <c r="AB7">
        <v>9025</v>
      </c>
      <c r="AC7">
        <v>63450</v>
      </c>
      <c r="AD7">
        <v>0.25</v>
      </c>
      <c r="AE7">
        <v>1000</v>
      </c>
      <c r="AF7">
        <v>500000</v>
      </c>
      <c r="AG7">
        <f t="shared" si="2"/>
        <v>8.5975137228355529E-3</v>
      </c>
      <c r="AH7">
        <f t="shared" si="4"/>
        <v>0.79999999999999993</v>
      </c>
      <c r="AI7">
        <f t="shared" si="3"/>
        <v>8.8928412627834585E-3</v>
      </c>
      <c r="AJ7" s="10">
        <v>1220.1543065138876</v>
      </c>
      <c r="AK7">
        <v>434729.755</v>
      </c>
      <c r="AL7">
        <v>235.40933946022778</v>
      </c>
      <c r="AM7">
        <v>789</v>
      </c>
      <c r="AN7">
        <v>1302.4397372670057</v>
      </c>
    </row>
    <row r="8" spans="1:40" ht="13.5" x14ac:dyDescent="0.25">
      <c r="A8" t="s">
        <v>28</v>
      </c>
      <c r="B8" t="s">
        <v>2</v>
      </c>
      <c r="C8">
        <v>195000</v>
      </c>
      <c r="D8" s="6">
        <v>180100</v>
      </c>
      <c r="E8">
        <v>176164</v>
      </c>
      <c r="F8">
        <f t="shared" si="0"/>
        <v>233.29052473831203</v>
      </c>
      <c r="G8">
        <v>14900</v>
      </c>
      <c r="H8">
        <v>1035</v>
      </c>
      <c r="I8" s="8">
        <v>7.6410256410256408E-2</v>
      </c>
      <c r="J8" s="5">
        <v>5.7468073292615213E-3</v>
      </c>
      <c r="K8" s="4">
        <v>0.35</v>
      </c>
      <c r="L8" s="5">
        <v>0.97814547473625768</v>
      </c>
      <c r="M8">
        <v>18836</v>
      </c>
      <c r="N8">
        <v>29800</v>
      </c>
      <c r="O8">
        <v>5000</v>
      </c>
      <c r="P8">
        <v>2020</v>
      </c>
      <c r="Q8" s="3">
        <v>83031</v>
      </c>
      <c r="R8" s="3">
        <v>64103</v>
      </c>
      <c r="S8" s="3">
        <v>133736</v>
      </c>
      <c r="T8" s="1">
        <v>0.6946</v>
      </c>
      <c r="U8" s="3">
        <v>373356</v>
      </c>
      <c r="V8" s="7">
        <v>9.6064814814814808E-4</v>
      </c>
      <c r="W8">
        <v>0.45</v>
      </c>
      <c r="X8">
        <v>601</v>
      </c>
      <c r="Y8" s="3">
        <v>529622</v>
      </c>
      <c r="Z8" s="13">
        <f t="shared" si="1"/>
        <v>8.168247684912323E-3</v>
      </c>
      <c r="AA8">
        <v>777</v>
      </c>
      <c r="AB8">
        <v>1987</v>
      </c>
      <c r="AC8">
        <v>56288</v>
      </c>
      <c r="AD8">
        <v>0.5</v>
      </c>
      <c r="AE8">
        <v>1250</v>
      </c>
      <c r="AF8">
        <v>625000</v>
      </c>
      <c r="AG8">
        <f t="shared" si="2"/>
        <v>1.0746892153544442E-2</v>
      </c>
      <c r="AH8">
        <f t="shared" si="4"/>
        <v>1.3888888888888888</v>
      </c>
      <c r="AI8">
        <f t="shared" si="3"/>
        <v>1.1116051578479324E-2</v>
      </c>
      <c r="AJ8" s="10">
        <v>1217.7661157903833</v>
      </c>
      <c r="AK8">
        <v>634432.91170000006</v>
      </c>
      <c r="AL8">
        <v>219.49431981022801</v>
      </c>
      <c r="AM8">
        <v>883</v>
      </c>
      <c r="AN8">
        <v>1873.430550035529</v>
      </c>
    </row>
    <row r="9" spans="1:40" ht="13.5" x14ac:dyDescent="0.25">
      <c r="A9" t="s">
        <v>28</v>
      </c>
      <c r="B9" t="s">
        <v>2</v>
      </c>
      <c r="C9">
        <v>195650</v>
      </c>
      <c r="D9">
        <v>180750</v>
      </c>
      <c r="E9">
        <v>176914</v>
      </c>
      <c r="F9">
        <f t="shared" si="0"/>
        <v>232.30152503476265</v>
      </c>
      <c r="G9">
        <v>14900</v>
      </c>
      <c r="H9">
        <v>1246</v>
      </c>
      <c r="I9" s="8">
        <v>7.6156401737797086E-2</v>
      </c>
      <c r="J9" s="5">
        <v>6.8934993084370675E-3</v>
      </c>
      <c r="K9" s="4">
        <v>0.33</v>
      </c>
      <c r="L9" s="5">
        <v>0.97877731673582291</v>
      </c>
      <c r="M9">
        <v>18736</v>
      </c>
      <c r="N9">
        <v>650</v>
      </c>
      <c r="O9">
        <v>4303</v>
      </c>
      <c r="P9">
        <v>2019</v>
      </c>
      <c r="Q9" s="3">
        <v>84343</v>
      </c>
      <c r="R9" s="3">
        <v>73239</v>
      </c>
      <c r="S9" s="3">
        <v>125423</v>
      </c>
      <c r="T9" s="1">
        <v>0.71160000000000001</v>
      </c>
      <c r="U9" s="3">
        <v>292263</v>
      </c>
      <c r="V9" s="7">
        <v>8.3333333333333339E-4</v>
      </c>
      <c r="W9">
        <v>0.57999999999999996</v>
      </c>
      <c r="X9">
        <v>730</v>
      </c>
      <c r="Y9" s="3">
        <v>349394</v>
      </c>
      <c r="Z9" s="13">
        <f t="shared" si="1"/>
        <v>5.3886294973061093E-3</v>
      </c>
      <c r="AA9" s="3">
        <v>1360</v>
      </c>
      <c r="AB9">
        <v>19867</v>
      </c>
      <c r="AC9">
        <v>89320</v>
      </c>
      <c r="AD9">
        <v>0.3</v>
      </c>
      <c r="AE9">
        <v>900</v>
      </c>
      <c r="AF9">
        <v>450000</v>
      </c>
      <c r="AG9">
        <f t="shared" si="2"/>
        <v>7.7377623505519985E-3</v>
      </c>
      <c r="AH9">
        <f t="shared" si="4"/>
        <v>1.1842105263157896</v>
      </c>
      <c r="AI9">
        <f t="shared" si="3"/>
        <v>8.0035571365051142E-3</v>
      </c>
      <c r="AJ9" s="10">
        <v>1311.2296966845156</v>
      </c>
      <c r="AK9">
        <v>555036.3088</v>
      </c>
      <c r="AL9">
        <v>236.384049400621</v>
      </c>
      <c r="AM9">
        <v>869</v>
      </c>
      <c r="AN9">
        <v>1822.7744566828308</v>
      </c>
    </row>
    <row r="10" spans="1:40" ht="13.5" x14ac:dyDescent="0.25">
      <c r="A10" t="s">
        <v>28</v>
      </c>
      <c r="B10" t="s">
        <v>2</v>
      </c>
      <c r="C10">
        <v>183450</v>
      </c>
      <c r="D10">
        <v>179033</v>
      </c>
      <c r="E10">
        <v>176040</v>
      </c>
      <c r="F10">
        <f t="shared" si="0"/>
        <v>233.45485117018859</v>
      </c>
      <c r="G10">
        <v>4417</v>
      </c>
      <c r="H10">
        <v>1117</v>
      </c>
      <c r="I10" s="8">
        <v>2.407740528754429E-2</v>
      </c>
      <c r="J10" s="5">
        <v>6.2390732434802519E-3</v>
      </c>
      <c r="K10" s="2">
        <v>0.14000000000000001</v>
      </c>
      <c r="L10" s="5">
        <v>0.98328241162243835</v>
      </c>
      <c r="M10">
        <v>7410</v>
      </c>
      <c r="N10">
        <v>8490</v>
      </c>
      <c r="O10">
        <v>12200</v>
      </c>
      <c r="P10">
        <v>2019</v>
      </c>
      <c r="Q10" s="3">
        <v>82626</v>
      </c>
      <c r="R10" s="3">
        <v>68145</v>
      </c>
      <c r="S10" s="3">
        <v>125318</v>
      </c>
      <c r="T10" s="1">
        <v>0.7006</v>
      </c>
      <c r="U10" s="3">
        <v>328822</v>
      </c>
      <c r="V10" s="7">
        <v>9.7222222222222209E-4</v>
      </c>
      <c r="W10">
        <v>0.52</v>
      </c>
      <c r="X10">
        <v>657</v>
      </c>
      <c r="Y10" s="3">
        <v>696987</v>
      </c>
      <c r="Z10" s="13">
        <f t="shared" si="1"/>
        <v>1.0749482553904455E-2</v>
      </c>
      <c r="AA10">
        <v>981</v>
      </c>
      <c r="AB10">
        <v>15998</v>
      </c>
      <c r="AC10">
        <v>18666</v>
      </c>
      <c r="AD10">
        <v>0.35</v>
      </c>
      <c r="AE10">
        <v>950</v>
      </c>
      <c r="AF10">
        <v>380000</v>
      </c>
      <c r="AG10">
        <f t="shared" si="2"/>
        <v>6.5341104293550204E-3</v>
      </c>
      <c r="AH10">
        <f t="shared" si="4"/>
        <v>1.0235690235690236</v>
      </c>
      <c r="AI10">
        <f t="shared" si="3"/>
        <v>8.4481991996442872E-3</v>
      </c>
      <c r="AJ10" s="10">
        <v>1178.2063936054847</v>
      </c>
      <c r="AK10">
        <v>423690.08370000002</v>
      </c>
      <c r="AL10">
        <v>249.42161490770246</v>
      </c>
      <c r="AM10">
        <v>370</v>
      </c>
      <c r="AN10">
        <v>788.30876479558492</v>
      </c>
    </row>
    <row r="11" spans="1:40" ht="13.5" x14ac:dyDescent="0.25">
      <c r="A11" t="s">
        <v>28</v>
      </c>
      <c r="B11" t="s">
        <v>2</v>
      </c>
      <c r="C11">
        <v>190125</v>
      </c>
      <c r="D11">
        <v>183181</v>
      </c>
      <c r="E11">
        <v>182736</v>
      </c>
      <c r="F11">
        <f t="shared" si="0"/>
        <v>224.90035898782943</v>
      </c>
      <c r="G11">
        <v>6944</v>
      </c>
      <c r="H11">
        <v>1016</v>
      </c>
      <c r="I11" s="8">
        <v>3.6523339907955289E-2</v>
      </c>
      <c r="J11" s="5">
        <v>5.54642675823366E-3</v>
      </c>
      <c r="K11" s="2">
        <v>0.31</v>
      </c>
      <c r="L11" s="5">
        <v>0.99757070875254528</v>
      </c>
      <c r="M11">
        <v>7389</v>
      </c>
      <c r="N11">
        <v>6675</v>
      </c>
      <c r="O11">
        <v>2340</v>
      </c>
      <c r="P11">
        <v>2019</v>
      </c>
      <c r="Q11" s="3">
        <v>73844</v>
      </c>
      <c r="R11" s="3">
        <v>61557</v>
      </c>
      <c r="S11" s="3">
        <v>110546</v>
      </c>
      <c r="T11" s="1">
        <v>0.72189999999999999</v>
      </c>
      <c r="U11" s="3">
        <v>266187</v>
      </c>
      <c r="V11" s="7">
        <v>8.6805555555555551E-4</v>
      </c>
      <c r="W11">
        <v>0.48</v>
      </c>
      <c r="X11">
        <v>531</v>
      </c>
      <c r="Y11">
        <v>126661</v>
      </c>
      <c r="Z11" s="13">
        <f t="shared" si="1"/>
        <v>1.9534657170938515E-3</v>
      </c>
      <c r="AA11">
        <v>843</v>
      </c>
      <c r="AB11">
        <v>2432</v>
      </c>
      <c r="AC11">
        <v>66541</v>
      </c>
      <c r="AD11">
        <v>0.35</v>
      </c>
      <c r="AE11">
        <v>825</v>
      </c>
      <c r="AF11">
        <v>371250</v>
      </c>
      <c r="AG11">
        <f t="shared" si="2"/>
        <v>6.3836539392053988E-3</v>
      </c>
      <c r="AH11">
        <f t="shared" si="4"/>
        <v>0.6875</v>
      </c>
      <c r="AI11">
        <f t="shared" si="3"/>
        <v>7.3365940417963538E-3</v>
      </c>
      <c r="AJ11" s="10">
        <v>1220.8697023179163</v>
      </c>
      <c r="AK11">
        <v>471730.03899999999</v>
      </c>
      <c r="AL11">
        <v>209.74717906501536</v>
      </c>
      <c r="AM11">
        <v>265</v>
      </c>
      <c r="AN11">
        <v>655.77487676723899</v>
      </c>
    </row>
    <row r="12" spans="1:40" ht="13.5" x14ac:dyDescent="0.25">
      <c r="A12" t="s">
        <v>28</v>
      </c>
      <c r="B12" t="s">
        <v>2</v>
      </c>
      <c r="C12">
        <v>182455</v>
      </c>
      <c r="D12">
        <v>178576</v>
      </c>
      <c r="E12">
        <v>171502</v>
      </c>
      <c r="F12">
        <f t="shared" si="0"/>
        <v>239.63214423155415</v>
      </c>
      <c r="G12">
        <v>3879</v>
      </c>
      <c r="H12">
        <v>1631</v>
      </c>
      <c r="I12" s="8">
        <v>2.1260036721383355E-2</v>
      </c>
      <c r="J12" s="5">
        <v>9.1333661858256435E-3</v>
      </c>
      <c r="K12" s="2">
        <v>0.42</v>
      </c>
      <c r="L12" s="5">
        <v>0.960386614102679</v>
      </c>
      <c r="M12">
        <v>10953</v>
      </c>
      <c r="N12">
        <v>340</v>
      </c>
      <c r="O12">
        <v>7670</v>
      </c>
      <c r="P12">
        <v>2019</v>
      </c>
      <c r="Q12" s="3">
        <v>88579</v>
      </c>
      <c r="R12" s="3">
        <v>75361</v>
      </c>
      <c r="S12" s="3">
        <v>106966</v>
      </c>
      <c r="T12" s="1">
        <v>0.56200000000000006</v>
      </c>
      <c r="U12" s="3">
        <v>333480</v>
      </c>
      <c r="V12" s="7">
        <v>1.3310185185185185E-3</v>
      </c>
      <c r="W12">
        <v>0.21</v>
      </c>
      <c r="X12">
        <v>225</v>
      </c>
      <c r="Y12">
        <v>656219</v>
      </c>
      <c r="Z12" s="13">
        <f t="shared" si="1"/>
        <v>1.0120726343591241E-2</v>
      </c>
      <c r="AA12">
        <v>317</v>
      </c>
      <c r="AB12">
        <v>7315</v>
      </c>
      <c r="AC12">
        <v>44138</v>
      </c>
      <c r="AD12">
        <v>0.3</v>
      </c>
      <c r="AE12">
        <v>900</v>
      </c>
      <c r="AF12">
        <v>540000</v>
      </c>
      <c r="AG12">
        <f t="shared" si="2"/>
        <v>9.2853148206623985E-3</v>
      </c>
      <c r="AH12">
        <f t="shared" si="4"/>
        <v>1.08</v>
      </c>
      <c r="AI12">
        <f t="shared" si="3"/>
        <v>8.0035571365051142E-3</v>
      </c>
      <c r="AJ12" s="10">
        <v>1262.540231259658</v>
      </c>
      <c r="AK12">
        <v>464972.68579999998</v>
      </c>
      <c r="AL12">
        <v>194.8839775723371</v>
      </c>
      <c r="AM12">
        <v>368</v>
      </c>
      <c r="AN12">
        <v>712.50224093746829</v>
      </c>
    </row>
    <row r="13" spans="1:40" ht="13.5" x14ac:dyDescent="0.25">
      <c r="A13" t="s">
        <v>29</v>
      </c>
      <c r="B13" t="s">
        <v>2</v>
      </c>
      <c r="C13">
        <v>187960</v>
      </c>
      <c r="D13">
        <v>178028</v>
      </c>
      <c r="E13">
        <v>173997</v>
      </c>
      <c r="F13">
        <f t="shared" si="0"/>
        <v>236.1959803904665</v>
      </c>
      <c r="G13">
        <v>9932</v>
      </c>
      <c r="H13">
        <v>1653</v>
      </c>
      <c r="I13" s="8">
        <v>5.2841030006384335E-2</v>
      </c>
      <c r="J13" s="5">
        <v>9.285056283281282E-3</v>
      </c>
      <c r="K13" s="2">
        <v>0.42</v>
      </c>
      <c r="L13" s="5">
        <v>0.97735749432673513</v>
      </c>
      <c r="M13">
        <v>13963</v>
      </c>
      <c r="N13">
        <v>5505</v>
      </c>
      <c r="O13">
        <v>3431</v>
      </c>
      <c r="P13">
        <v>2019</v>
      </c>
      <c r="Q13" s="3">
        <v>73349</v>
      </c>
      <c r="R13" s="3">
        <v>62794</v>
      </c>
      <c r="S13" s="3">
        <v>104146</v>
      </c>
      <c r="T13" s="1">
        <v>0.67120000000000002</v>
      </c>
      <c r="U13" s="3">
        <v>288195</v>
      </c>
      <c r="V13" s="7">
        <v>9.8379629629629642E-4</v>
      </c>
      <c r="W13">
        <v>0.6</v>
      </c>
      <c r="X13">
        <v>622</v>
      </c>
      <c r="Y13">
        <v>246863</v>
      </c>
      <c r="Z13" s="13">
        <f t="shared" si="1"/>
        <v>3.8073156482179948E-3</v>
      </c>
      <c r="AA13" s="3">
        <v>1150</v>
      </c>
      <c r="AB13">
        <v>24404</v>
      </c>
      <c r="AC13">
        <v>65002</v>
      </c>
      <c r="AD13">
        <v>0.25</v>
      </c>
      <c r="AE13">
        <v>1000</v>
      </c>
      <c r="AF13">
        <v>500000</v>
      </c>
      <c r="AG13">
        <f t="shared" si="2"/>
        <v>8.5975137228355529E-3</v>
      </c>
      <c r="AH13">
        <f t="shared" si="4"/>
        <v>0.81967213114754101</v>
      </c>
      <c r="AI13">
        <f t="shared" si="3"/>
        <v>8.8928412627834585E-3</v>
      </c>
      <c r="AJ13" s="10">
        <v>1179.6109606615885</v>
      </c>
      <c r="AK13">
        <v>424832.19160000002</v>
      </c>
      <c r="AL13">
        <v>253.27621828029135</v>
      </c>
      <c r="AM13">
        <v>319</v>
      </c>
      <c r="AN13">
        <v>756.72528596163545</v>
      </c>
    </row>
    <row r="14" spans="1:40" ht="13.5" x14ac:dyDescent="0.25">
      <c r="A14" t="s">
        <v>29</v>
      </c>
      <c r="B14" t="s">
        <v>2</v>
      </c>
      <c r="C14">
        <v>199461</v>
      </c>
      <c r="D14">
        <v>183167</v>
      </c>
      <c r="E14">
        <v>182876</v>
      </c>
      <c r="F14">
        <f t="shared" si="0"/>
        <v>224.72818740567379</v>
      </c>
      <c r="G14">
        <v>16294</v>
      </c>
      <c r="H14">
        <v>1134</v>
      </c>
      <c r="I14" s="8">
        <v>8.169015496763779E-2</v>
      </c>
      <c r="J14" s="5">
        <v>6.191071535811582E-3</v>
      </c>
      <c r="K14" s="2">
        <v>0.49</v>
      </c>
      <c r="L14" s="5">
        <v>0.99841128587573091</v>
      </c>
      <c r="M14">
        <v>16585</v>
      </c>
      <c r="N14">
        <v>11501</v>
      </c>
      <c r="O14">
        <v>3403</v>
      </c>
      <c r="P14">
        <v>2019</v>
      </c>
      <c r="Q14" s="3">
        <v>68869</v>
      </c>
      <c r="R14" s="3">
        <v>55769</v>
      </c>
      <c r="S14" s="3">
        <v>99838</v>
      </c>
      <c r="T14" s="1">
        <v>0.50980000000000003</v>
      </c>
      <c r="U14" s="3">
        <v>325311</v>
      </c>
      <c r="V14" s="7">
        <v>1.1342592592592591E-3</v>
      </c>
      <c r="W14">
        <v>0.47</v>
      </c>
      <c r="X14">
        <v>471</v>
      </c>
      <c r="Y14">
        <v>969064</v>
      </c>
      <c r="Z14" s="13">
        <f t="shared" si="1"/>
        <v>1.4945668372031139E-2</v>
      </c>
      <c r="AA14">
        <v>819</v>
      </c>
      <c r="AB14">
        <v>29296</v>
      </c>
      <c r="AC14">
        <v>73250</v>
      </c>
      <c r="AD14">
        <v>0.5</v>
      </c>
      <c r="AE14">
        <v>1220</v>
      </c>
      <c r="AF14">
        <v>610000</v>
      </c>
      <c r="AG14">
        <f t="shared" si="2"/>
        <v>1.0488966741859375E-2</v>
      </c>
      <c r="AH14">
        <f t="shared" si="4"/>
        <v>1.318918918918919</v>
      </c>
      <c r="AI14">
        <f t="shared" si="3"/>
        <v>1.084926634059582E-2</v>
      </c>
      <c r="AJ14" s="10">
        <v>1354.9553925920031</v>
      </c>
      <c r="AK14">
        <v>427351.2598</v>
      </c>
      <c r="AL14">
        <v>203.50041932957004</v>
      </c>
      <c r="AM14">
        <v>725</v>
      </c>
      <c r="AN14">
        <v>1925.1782369426012</v>
      </c>
    </row>
    <row r="15" spans="1:40" ht="13.5" x14ac:dyDescent="0.25">
      <c r="A15" t="s">
        <v>29</v>
      </c>
      <c r="B15" t="s">
        <v>2</v>
      </c>
      <c r="C15">
        <v>187328</v>
      </c>
      <c r="D15">
        <v>182437</v>
      </c>
      <c r="E15">
        <v>175797</v>
      </c>
      <c r="F15">
        <f t="shared" si="0"/>
        <v>233.77755024260938</v>
      </c>
      <c r="G15">
        <v>4891</v>
      </c>
      <c r="H15">
        <v>1194</v>
      </c>
      <c r="I15" s="8">
        <v>2.6109284250085411E-2</v>
      </c>
      <c r="J15" s="5">
        <v>6.5447250283659567E-3</v>
      </c>
      <c r="K15" s="2">
        <v>0.43</v>
      </c>
      <c r="L15" s="5">
        <v>0.96360387421411231</v>
      </c>
      <c r="M15">
        <v>11531</v>
      </c>
      <c r="N15">
        <v>320</v>
      </c>
      <c r="O15">
        <v>12133</v>
      </c>
      <c r="P15">
        <v>2019</v>
      </c>
      <c r="Q15" s="3">
        <v>82671</v>
      </c>
      <c r="R15" s="3">
        <v>72520</v>
      </c>
      <c r="S15" s="3">
        <v>99500</v>
      </c>
      <c r="T15" s="1">
        <v>0.60960000000000003</v>
      </c>
      <c r="U15" s="3">
        <v>299723</v>
      </c>
      <c r="V15" s="7">
        <v>1.25E-3</v>
      </c>
      <c r="W15">
        <v>0.25</v>
      </c>
      <c r="X15">
        <v>253</v>
      </c>
      <c r="Y15">
        <v>117830</v>
      </c>
      <c r="Z15" s="13">
        <f t="shared" si="1"/>
        <v>1.8172670786206371E-3</v>
      </c>
      <c r="AA15">
        <v>377</v>
      </c>
      <c r="AB15">
        <v>2668</v>
      </c>
      <c r="AC15">
        <v>61692</v>
      </c>
      <c r="AD15">
        <v>0.3</v>
      </c>
      <c r="AE15">
        <v>925</v>
      </c>
      <c r="AF15">
        <v>462500</v>
      </c>
      <c r="AG15">
        <f t="shared" si="2"/>
        <v>7.9527001936228869E-3</v>
      </c>
      <c r="AH15">
        <f t="shared" si="4"/>
        <v>1.2171052631578947</v>
      </c>
      <c r="AI15">
        <f t="shared" si="3"/>
        <v>8.2258781680747007E-3</v>
      </c>
      <c r="AJ15" s="10">
        <v>1278.7519258633492</v>
      </c>
      <c r="AK15">
        <v>418862.0356</v>
      </c>
      <c r="AL15">
        <v>185.7956127292897</v>
      </c>
      <c r="AM15">
        <v>823</v>
      </c>
      <c r="AN15">
        <v>1750.0808143121531</v>
      </c>
    </row>
    <row r="16" spans="1:40" ht="13.5" x14ac:dyDescent="0.25">
      <c r="A16" t="s">
        <v>29</v>
      </c>
      <c r="B16" t="s">
        <v>2</v>
      </c>
      <c r="C16">
        <v>189931</v>
      </c>
      <c r="D16">
        <v>181903</v>
      </c>
      <c r="E16">
        <v>179109</v>
      </c>
      <c r="F16">
        <f t="shared" si="0"/>
        <v>229.454644936882</v>
      </c>
      <c r="G16">
        <v>8028</v>
      </c>
      <c r="H16">
        <v>1521</v>
      </c>
      <c r="I16" s="8">
        <v>4.2267981530134627E-2</v>
      </c>
      <c r="J16" s="5">
        <v>8.3615993139200557E-3</v>
      </c>
      <c r="K16" s="2">
        <v>0.24</v>
      </c>
      <c r="L16" s="5">
        <v>0.98464016536285826</v>
      </c>
      <c r="M16">
        <v>10822</v>
      </c>
      <c r="N16">
        <v>2603</v>
      </c>
      <c r="O16">
        <v>3450</v>
      </c>
      <c r="P16">
        <v>2019</v>
      </c>
      <c r="Q16" s="3">
        <v>79783</v>
      </c>
      <c r="R16" s="3">
        <v>65883</v>
      </c>
      <c r="S16" s="3">
        <v>98400</v>
      </c>
      <c r="T16" s="1">
        <v>0.55169999999999997</v>
      </c>
      <c r="U16" s="3">
        <v>342257</v>
      </c>
      <c r="V16" s="7">
        <v>1.5393518518518519E-3</v>
      </c>
      <c r="W16">
        <v>0.22</v>
      </c>
      <c r="X16">
        <v>218</v>
      </c>
      <c r="Y16">
        <v>777706</v>
      </c>
      <c r="Z16" s="13">
        <f t="shared" si="1"/>
        <v>1.1994394556952738E-2</v>
      </c>
      <c r="AA16">
        <v>343</v>
      </c>
      <c r="AB16">
        <v>24746</v>
      </c>
      <c r="AC16">
        <v>71079</v>
      </c>
      <c r="AD16">
        <v>0.35</v>
      </c>
      <c r="AE16">
        <v>950</v>
      </c>
      <c r="AF16">
        <v>380000</v>
      </c>
      <c r="AG16">
        <f t="shared" si="2"/>
        <v>6.5341104293550204E-3</v>
      </c>
      <c r="AH16">
        <f t="shared" si="4"/>
        <v>1.0555555555555556</v>
      </c>
      <c r="AI16">
        <f t="shared" si="3"/>
        <v>8.4481991996442872E-3</v>
      </c>
      <c r="AJ16" s="10">
        <v>1342.4690276613317</v>
      </c>
      <c r="AK16">
        <v>508059.5563</v>
      </c>
      <c r="AL16">
        <v>216.87111456052764</v>
      </c>
      <c r="AM16">
        <v>589</v>
      </c>
      <c r="AN16">
        <v>1322.276688016244</v>
      </c>
    </row>
    <row r="17" spans="1:40" ht="13.5" x14ac:dyDescent="0.25">
      <c r="A17" t="s">
        <v>29</v>
      </c>
      <c r="B17" t="s">
        <v>2</v>
      </c>
      <c r="C17">
        <v>183754</v>
      </c>
      <c r="D17">
        <v>179925</v>
      </c>
      <c r="E17">
        <v>173775</v>
      </c>
      <c r="F17">
        <f t="shared" si="0"/>
        <v>236.49772406847936</v>
      </c>
      <c r="G17">
        <v>3829</v>
      </c>
      <c r="H17">
        <v>1338</v>
      </c>
      <c r="I17" s="8">
        <v>2.083764162956997E-2</v>
      </c>
      <c r="J17" s="5">
        <v>7.4364318466027509E-3</v>
      </c>
      <c r="K17" s="2">
        <v>0.36</v>
      </c>
      <c r="L17" s="5">
        <v>0.96581909128803667</v>
      </c>
      <c r="M17">
        <v>9979</v>
      </c>
      <c r="N17">
        <v>2320</v>
      </c>
      <c r="O17">
        <v>6177</v>
      </c>
      <c r="P17">
        <v>2019</v>
      </c>
      <c r="Q17" s="3">
        <v>82246</v>
      </c>
      <c r="R17" s="3">
        <v>81585</v>
      </c>
      <c r="S17" s="3">
        <v>90447</v>
      </c>
      <c r="T17" s="1">
        <v>0.86129999999999995</v>
      </c>
      <c r="U17" s="3">
        <v>111745</v>
      </c>
      <c r="V17" s="7">
        <v>3.0092592592592595E-4</v>
      </c>
      <c r="W17">
        <v>0</v>
      </c>
      <c r="X17">
        <v>0</v>
      </c>
      <c r="Y17">
        <v>160749</v>
      </c>
      <c r="Z17" s="13">
        <f t="shared" si="1"/>
        <v>2.4791977053482883E-3</v>
      </c>
      <c r="AA17">
        <v>334</v>
      </c>
      <c r="AB17">
        <v>1282</v>
      </c>
      <c r="AC17">
        <v>67776</v>
      </c>
      <c r="AD17">
        <v>0.35</v>
      </c>
      <c r="AE17">
        <v>800</v>
      </c>
      <c r="AF17">
        <v>360000</v>
      </c>
      <c r="AG17">
        <f t="shared" si="2"/>
        <v>6.1902098804415984E-3</v>
      </c>
      <c r="AH17">
        <f t="shared" si="4"/>
        <v>0.70588235294117652</v>
      </c>
      <c r="AI17">
        <f t="shared" si="3"/>
        <v>7.1142730102267673E-3</v>
      </c>
      <c r="AJ17" s="10">
        <v>1354.7340375166877</v>
      </c>
      <c r="AK17">
        <v>412036.2647</v>
      </c>
      <c r="AL17">
        <v>232.77750583564671</v>
      </c>
      <c r="AM17">
        <v>589</v>
      </c>
      <c r="AN17">
        <v>1244.4796707438659</v>
      </c>
    </row>
    <row r="18" spans="1:40" ht="13.5" x14ac:dyDescent="0.25">
      <c r="A18" t="s">
        <v>29</v>
      </c>
      <c r="B18" t="s">
        <v>2</v>
      </c>
      <c r="C18">
        <v>221141</v>
      </c>
      <c r="D18">
        <v>213368</v>
      </c>
      <c r="E18">
        <v>194958</v>
      </c>
      <c r="F18">
        <f t="shared" si="0"/>
        <v>210.80125975851209</v>
      </c>
      <c r="G18">
        <v>26183</v>
      </c>
      <c r="H18">
        <v>2626</v>
      </c>
      <c r="I18" s="8">
        <v>0.11839957312303011</v>
      </c>
      <c r="J18" s="5">
        <v>1.2307375051554123E-2</v>
      </c>
      <c r="K18" s="2">
        <v>0.23</v>
      </c>
      <c r="L18" s="5">
        <v>0.91371714596378084</v>
      </c>
      <c r="M18">
        <v>26183</v>
      </c>
      <c r="N18">
        <v>37387</v>
      </c>
      <c r="O18">
        <v>1210</v>
      </c>
      <c r="P18">
        <v>2019</v>
      </c>
      <c r="Q18" s="3">
        <v>69129</v>
      </c>
      <c r="R18" s="3">
        <v>58861</v>
      </c>
      <c r="S18" s="3">
        <v>82905</v>
      </c>
      <c r="T18" s="1">
        <v>0.61339999999999995</v>
      </c>
      <c r="U18" s="3">
        <v>238736</v>
      </c>
      <c r="V18" s="7">
        <v>1.2847222222222223E-3</v>
      </c>
      <c r="W18">
        <v>0.35</v>
      </c>
      <c r="X18">
        <v>294</v>
      </c>
      <c r="Y18">
        <v>905480</v>
      </c>
      <c r="Z18" s="13">
        <f t="shared" si="1"/>
        <v>1.3965025836793809E-2</v>
      </c>
      <c r="AA18">
        <v>500</v>
      </c>
      <c r="AB18">
        <v>19158</v>
      </c>
      <c r="AC18">
        <v>71370</v>
      </c>
      <c r="AD18">
        <v>0.3</v>
      </c>
      <c r="AE18">
        <v>850</v>
      </c>
      <c r="AF18">
        <v>510000</v>
      </c>
      <c r="AG18">
        <f t="shared" si="2"/>
        <v>8.7694639972922643E-3</v>
      </c>
      <c r="AH18">
        <f t="shared" si="4"/>
        <v>1.0736842105263158</v>
      </c>
      <c r="AI18">
        <f t="shared" si="3"/>
        <v>7.5589150733659403E-3</v>
      </c>
      <c r="AJ18" s="10">
        <v>1481.3068941068905</v>
      </c>
      <c r="AK18">
        <v>473344.08240000001</v>
      </c>
      <c r="AL18">
        <v>201.02971945128783</v>
      </c>
      <c r="AM18">
        <v>376</v>
      </c>
      <c r="AN18">
        <v>1060.3973440958209</v>
      </c>
    </row>
    <row r="19" spans="1:40" ht="13.5" x14ac:dyDescent="0.25">
      <c r="A19" t="s">
        <v>29</v>
      </c>
      <c r="B19" t="s">
        <v>2</v>
      </c>
      <c r="C19">
        <v>244195</v>
      </c>
      <c r="D19">
        <v>242867</v>
      </c>
      <c r="E19">
        <v>205063</v>
      </c>
      <c r="F19">
        <f t="shared" si="0"/>
        <v>200.41349243890903</v>
      </c>
      <c r="G19">
        <v>39132</v>
      </c>
      <c r="H19">
        <v>2191</v>
      </c>
      <c r="I19" s="8">
        <v>0.16024898134687443</v>
      </c>
      <c r="J19" s="5">
        <v>9.0213985432355988E-3</v>
      </c>
      <c r="K19" s="2">
        <v>0.28999999999999998</v>
      </c>
      <c r="L19" s="5">
        <v>0.84434278843976329</v>
      </c>
      <c r="M19">
        <v>39132</v>
      </c>
      <c r="N19">
        <v>30920</v>
      </c>
      <c r="O19">
        <v>7866</v>
      </c>
      <c r="P19">
        <v>2019</v>
      </c>
      <c r="Q19" s="3">
        <v>65953</v>
      </c>
      <c r="R19" s="3">
        <v>55972</v>
      </c>
      <c r="S19" s="3">
        <v>80301</v>
      </c>
      <c r="T19" s="1">
        <v>0.36720000000000003</v>
      </c>
      <c r="U19" s="3">
        <v>263957</v>
      </c>
      <c r="V19" s="7">
        <v>1.5509259259259261E-3</v>
      </c>
      <c r="W19">
        <v>0.33</v>
      </c>
      <c r="X19">
        <v>268</v>
      </c>
      <c r="Y19">
        <v>399592</v>
      </c>
      <c r="Z19" s="13">
        <f t="shared" si="1"/>
        <v>6.1628225959448153E-3</v>
      </c>
      <c r="AA19">
        <v>419</v>
      </c>
      <c r="AB19">
        <v>5953</v>
      </c>
      <c r="AC19">
        <v>24348</v>
      </c>
      <c r="AD19">
        <v>0.25</v>
      </c>
      <c r="AE19">
        <v>950</v>
      </c>
      <c r="AF19">
        <v>475000</v>
      </c>
      <c r="AG19">
        <f t="shared" si="2"/>
        <v>8.1676380366937761E-3</v>
      </c>
      <c r="AH19">
        <f t="shared" si="4"/>
        <v>0.79166666666666674</v>
      </c>
      <c r="AI19">
        <f t="shared" si="3"/>
        <v>8.4481991996442872E-3</v>
      </c>
      <c r="AJ19" s="10">
        <v>1270.1607570548179</v>
      </c>
      <c r="AK19">
        <v>399782.53590000002</v>
      </c>
      <c r="AL19">
        <v>191.65912250092501</v>
      </c>
      <c r="AM19">
        <v>233</v>
      </c>
      <c r="AN19">
        <v>724.45042681909842</v>
      </c>
    </row>
    <row r="20" spans="1:40" ht="13.5" x14ac:dyDescent="0.25">
      <c r="A20" t="s">
        <v>29</v>
      </c>
      <c r="B20" t="s">
        <v>2</v>
      </c>
      <c r="C20">
        <v>195509</v>
      </c>
      <c r="D20">
        <v>188351</v>
      </c>
      <c r="E20">
        <v>164699</v>
      </c>
      <c r="F20">
        <f t="shared" si="0"/>
        <v>249.53030680210566</v>
      </c>
      <c r="G20">
        <v>30810</v>
      </c>
      <c r="H20">
        <v>1570</v>
      </c>
      <c r="I20" s="8">
        <v>0.1575886532077807</v>
      </c>
      <c r="J20" s="5">
        <v>8.335501271562136E-3</v>
      </c>
      <c r="K20" s="2">
        <v>0.51</v>
      </c>
      <c r="L20" s="5">
        <v>0.87442593880574038</v>
      </c>
      <c r="M20">
        <v>30810</v>
      </c>
      <c r="N20">
        <v>2330</v>
      </c>
      <c r="O20">
        <v>48686</v>
      </c>
      <c r="P20">
        <v>2019</v>
      </c>
      <c r="Q20" s="3">
        <v>50516</v>
      </c>
      <c r="R20" s="3">
        <v>43034</v>
      </c>
      <c r="S20" s="3">
        <v>74190</v>
      </c>
      <c r="T20" s="1">
        <v>0.50749999999999995</v>
      </c>
      <c r="U20" s="3">
        <v>247484</v>
      </c>
      <c r="V20" s="7">
        <v>1.0995370370370371E-3</v>
      </c>
      <c r="W20">
        <v>0.38</v>
      </c>
      <c r="X20">
        <v>279</v>
      </c>
      <c r="Y20">
        <v>575928</v>
      </c>
      <c r="Z20" s="13">
        <f t="shared" si="1"/>
        <v>8.8824152936928316E-3</v>
      </c>
      <c r="AA20">
        <v>489</v>
      </c>
      <c r="AB20">
        <v>25435</v>
      </c>
      <c r="AC20">
        <v>45376</v>
      </c>
      <c r="AD20">
        <v>0.5</v>
      </c>
      <c r="AE20">
        <v>1200</v>
      </c>
      <c r="AF20">
        <v>600000</v>
      </c>
      <c r="AG20">
        <f t="shared" si="2"/>
        <v>1.0317016467402663E-2</v>
      </c>
      <c r="AH20">
        <f t="shared" si="4"/>
        <v>1.3333333333333333</v>
      </c>
      <c r="AI20">
        <f t="shared" si="3"/>
        <v>1.0671409515340151E-2</v>
      </c>
      <c r="AJ20" s="10">
        <v>1395.3498641109516</v>
      </c>
      <c r="AK20">
        <v>347974.44589999999</v>
      </c>
      <c r="AL20">
        <v>275.4274485414644</v>
      </c>
      <c r="AM20">
        <v>397</v>
      </c>
      <c r="AN20">
        <v>1294.3523438118616</v>
      </c>
    </row>
    <row r="21" spans="1:40" ht="13.5" x14ac:dyDescent="0.25">
      <c r="A21" t="s">
        <v>29</v>
      </c>
      <c r="B21" t="s">
        <v>2</v>
      </c>
      <c r="C21">
        <v>204581</v>
      </c>
      <c r="D21">
        <v>195993</v>
      </c>
      <c r="E21">
        <v>172996</v>
      </c>
      <c r="F21">
        <f t="shared" si="0"/>
        <v>237.56267196929409</v>
      </c>
      <c r="G21">
        <v>31585</v>
      </c>
      <c r="H21">
        <v>1485</v>
      </c>
      <c r="I21" s="8">
        <v>0.15438872622579811</v>
      </c>
      <c r="J21" s="5">
        <v>7.5768012122881942E-3</v>
      </c>
      <c r="K21" s="2">
        <v>0.11</v>
      </c>
      <c r="L21" s="5">
        <v>0.88266417678182385</v>
      </c>
      <c r="M21">
        <v>31585</v>
      </c>
      <c r="N21">
        <v>9072</v>
      </c>
      <c r="O21">
        <v>2302</v>
      </c>
      <c r="P21">
        <v>2019</v>
      </c>
      <c r="Q21" s="3">
        <v>55342</v>
      </c>
      <c r="R21" s="3">
        <v>48064</v>
      </c>
      <c r="S21" s="3">
        <v>66180</v>
      </c>
      <c r="T21" s="1">
        <v>0.58299999999999996</v>
      </c>
      <c r="U21" s="3">
        <v>213302</v>
      </c>
      <c r="V21" s="7">
        <v>1.4699074074074074E-3</v>
      </c>
      <c r="W21">
        <v>0.52</v>
      </c>
      <c r="X21">
        <v>341</v>
      </c>
      <c r="Y21">
        <v>532374</v>
      </c>
      <c r="Z21" s="13">
        <f t="shared" si="1"/>
        <v>8.2106911967545024E-3</v>
      </c>
      <c r="AA21">
        <v>742</v>
      </c>
      <c r="AB21">
        <v>2840</v>
      </c>
      <c r="AC21">
        <v>48425</v>
      </c>
      <c r="AD21">
        <v>0.3</v>
      </c>
      <c r="AE21">
        <v>900</v>
      </c>
      <c r="AF21">
        <v>450000</v>
      </c>
      <c r="AG21">
        <f t="shared" si="2"/>
        <v>7.7377623505519985E-3</v>
      </c>
      <c r="AH21">
        <f t="shared" si="4"/>
        <v>1.25</v>
      </c>
      <c r="AI21">
        <f t="shared" si="3"/>
        <v>8.0035571365051142E-3</v>
      </c>
      <c r="AJ21" s="10">
        <v>1472.4976885816743</v>
      </c>
      <c r="AK21">
        <v>378663.20449999999</v>
      </c>
      <c r="AL21">
        <v>231.21983982656323</v>
      </c>
      <c r="AM21">
        <v>361</v>
      </c>
      <c r="AN21">
        <v>1128.4658306530303</v>
      </c>
    </row>
    <row r="22" spans="1:40" ht="13.5" x14ac:dyDescent="0.25">
      <c r="A22" t="s">
        <v>29</v>
      </c>
      <c r="B22" t="s">
        <v>2</v>
      </c>
      <c r="C22">
        <v>209060</v>
      </c>
      <c r="D22">
        <v>206024</v>
      </c>
      <c r="E22">
        <v>204322</v>
      </c>
      <c r="F22">
        <f t="shared" si="0"/>
        <v>201.14031773377317</v>
      </c>
      <c r="G22">
        <v>4738</v>
      </c>
      <c r="H22">
        <v>1437</v>
      </c>
      <c r="I22" s="8">
        <v>2.2663350234382474E-2</v>
      </c>
      <c r="J22" s="5">
        <v>6.9749155438201373E-3</v>
      </c>
      <c r="K22" s="2">
        <v>0.1</v>
      </c>
      <c r="L22" s="5">
        <v>0.9917388265444802</v>
      </c>
      <c r="M22">
        <v>4738</v>
      </c>
      <c r="N22">
        <v>7479</v>
      </c>
      <c r="O22">
        <v>3000</v>
      </c>
      <c r="P22">
        <v>2019</v>
      </c>
      <c r="Q22" s="3">
        <v>33658</v>
      </c>
      <c r="R22" s="3">
        <v>4533</v>
      </c>
      <c r="S22" s="3">
        <v>62972</v>
      </c>
      <c r="T22" s="1">
        <v>0.34039999999999998</v>
      </c>
      <c r="U22" s="3">
        <v>164136</v>
      </c>
      <c r="V22" s="7">
        <v>1.2268518518518518E-3</v>
      </c>
      <c r="W22">
        <v>0.25</v>
      </c>
      <c r="X22">
        <v>156</v>
      </c>
      <c r="Y22">
        <v>254201</v>
      </c>
      <c r="Z22" s="13">
        <f t="shared" si="1"/>
        <v>3.9204880646053174E-3</v>
      </c>
      <c r="AA22">
        <v>261</v>
      </c>
      <c r="AB22">
        <v>27812</v>
      </c>
      <c r="AC22">
        <v>71709</v>
      </c>
      <c r="AD22">
        <v>0.35</v>
      </c>
      <c r="AE22">
        <v>900</v>
      </c>
      <c r="AF22">
        <v>360000</v>
      </c>
      <c r="AG22">
        <f t="shared" si="2"/>
        <v>6.1902098804415984E-3</v>
      </c>
      <c r="AH22">
        <f t="shared" si="4"/>
        <v>0.96969696969696961</v>
      </c>
      <c r="AI22">
        <f t="shared" si="3"/>
        <v>8.0035571365051142E-3</v>
      </c>
      <c r="AJ22" s="10">
        <v>1334.2050441758217</v>
      </c>
      <c r="AK22">
        <v>457524.6496</v>
      </c>
      <c r="AL22">
        <v>271.88026231983241</v>
      </c>
      <c r="AM22">
        <v>889</v>
      </c>
      <c r="AN22">
        <v>5396.7038445540438</v>
      </c>
    </row>
    <row r="23" spans="1:40" ht="13.5" x14ac:dyDescent="0.25">
      <c r="A23" t="s">
        <v>30</v>
      </c>
      <c r="B23" t="s">
        <v>2</v>
      </c>
      <c r="C23">
        <v>246725</v>
      </c>
      <c r="D23">
        <v>227619</v>
      </c>
      <c r="E23">
        <v>210085</v>
      </c>
      <c r="F23">
        <f t="shared" si="0"/>
        <v>195.62268605564415</v>
      </c>
      <c r="G23">
        <v>36640</v>
      </c>
      <c r="H23">
        <v>2551</v>
      </c>
      <c r="I23" s="8">
        <v>0.14850542101530043</v>
      </c>
      <c r="J23" s="5">
        <v>1.1207324520360778E-2</v>
      </c>
      <c r="K23" s="2">
        <v>0.18</v>
      </c>
      <c r="L23" s="5">
        <v>0.92296776631124822</v>
      </c>
      <c r="M23">
        <v>36640</v>
      </c>
      <c r="N23">
        <v>37665</v>
      </c>
      <c r="O23">
        <v>454</v>
      </c>
      <c r="P23">
        <v>2019</v>
      </c>
      <c r="Q23" s="3">
        <v>50645</v>
      </c>
      <c r="R23" s="3">
        <v>44609</v>
      </c>
      <c r="S23" s="3">
        <v>60789</v>
      </c>
      <c r="T23" s="1">
        <v>0.60440000000000005</v>
      </c>
      <c r="U23" s="3">
        <v>181511</v>
      </c>
      <c r="V23" s="7">
        <v>1.3657407407407409E-3</v>
      </c>
      <c r="W23">
        <v>0.53</v>
      </c>
      <c r="X23">
        <v>322</v>
      </c>
      <c r="Y23">
        <v>601120</v>
      </c>
      <c r="Z23" s="13">
        <f t="shared" si="1"/>
        <v>9.270946162271386E-3</v>
      </c>
      <c r="AA23">
        <v>678</v>
      </c>
      <c r="AB23">
        <v>26866</v>
      </c>
      <c r="AC23">
        <v>96211</v>
      </c>
      <c r="AD23">
        <v>0.35</v>
      </c>
      <c r="AE23">
        <v>825</v>
      </c>
      <c r="AF23">
        <v>371250</v>
      </c>
      <c r="AG23">
        <f t="shared" si="2"/>
        <v>6.3836539392053988E-3</v>
      </c>
      <c r="AH23">
        <f t="shared" si="4"/>
        <v>0.75000000000000011</v>
      </c>
      <c r="AI23">
        <f t="shared" si="3"/>
        <v>7.3365940417963538E-3</v>
      </c>
      <c r="AJ23" s="10">
        <v>1331.4691099571555</v>
      </c>
      <c r="AK23">
        <v>334461.89289999998</v>
      </c>
      <c r="AL23">
        <v>212.14329485611492</v>
      </c>
      <c r="AM23">
        <v>683</v>
      </c>
      <c r="AN23">
        <v>2833.2126567282062</v>
      </c>
    </row>
    <row r="24" spans="1:40" ht="13.5" x14ac:dyDescent="0.25">
      <c r="A24" t="s">
        <v>30</v>
      </c>
      <c r="B24" t="s">
        <v>2</v>
      </c>
      <c r="C24">
        <v>183841</v>
      </c>
      <c r="D24">
        <v>177850</v>
      </c>
      <c r="E24">
        <v>160421</v>
      </c>
      <c r="F24">
        <f t="shared" si="0"/>
        <v>256.18461423379733</v>
      </c>
      <c r="G24">
        <v>23420</v>
      </c>
      <c r="H24">
        <v>1924</v>
      </c>
      <c r="I24" s="8">
        <v>0.12739269259849545</v>
      </c>
      <c r="J24" s="5">
        <v>1.081810514478493E-2</v>
      </c>
      <c r="K24" s="2">
        <v>0.31</v>
      </c>
      <c r="L24" s="5">
        <v>0.90200168681473147</v>
      </c>
      <c r="M24">
        <v>23420</v>
      </c>
      <c r="N24">
        <v>564</v>
      </c>
      <c r="O24">
        <v>62884</v>
      </c>
      <c r="P24">
        <v>2019</v>
      </c>
      <c r="Q24" s="3">
        <v>48288</v>
      </c>
      <c r="R24" s="3">
        <v>41139</v>
      </c>
      <c r="S24" s="3">
        <v>58580</v>
      </c>
      <c r="T24" s="1">
        <v>0.6119</v>
      </c>
      <c r="U24" s="3">
        <v>174115</v>
      </c>
      <c r="V24" s="7">
        <v>1.3888888888888889E-3</v>
      </c>
      <c r="W24">
        <v>0.31</v>
      </c>
      <c r="X24">
        <v>183</v>
      </c>
      <c r="Y24">
        <v>789969</v>
      </c>
      <c r="Z24" s="13">
        <f t="shared" si="1"/>
        <v>1.218352420292681E-2</v>
      </c>
      <c r="AA24">
        <v>325</v>
      </c>
      <c r="AB24">
        <v>14417</v>
      </c>
      <c r="AC24">
        <v>96263</v>
      </c>
      <c r="AD24">
        <v>0.3</v>
      </c>
      <c r="AE24">
        <v>825</v>
      </c>
      <c r="AF24">
        <v>495000</v>
      </c>
      <c r="AG24">
        <f t="shared" si="2"/>
        <v>8.5115385856071972E-3</v>
      </c>
      <c r="AH24">
        <f t="shared" si="4"/>
        <v>1.0421052631578946</v>
      </c>
      <c r="AI24">
        <f t="shared" si="3"/>
        <v>7.3365940417963538E-3</v>
      </c>
      <c r="AJ24" s="10">
        <v>1450.660150290405</v>
      </c>
      <c r="AK24">
        <v>376282.25109999999</v>
      </c>
      <c r="AL24">
        <v>282.66916461836399</v>
      </c>
      <c r="AM24">
        <v>568</v>
      </c>
      <c r="AN24">
        <v>1886.9932074221338</v>
      </c>
    </row>
    <row r="25" spans="1:40" ht="13.5" x14ac:dyDescent="0.25">
      <c r="A25" t="s">
        <v>30</v>
      </c>
      <c r="B25" t="s">
        <v>2</v>
      </c>
      <c r="C25">
        <v>192892</v>
      </c>
      <c r="D25">
        <v>189861</v>
      </c>
      <c r="E25">
        <v>165693</v>
      </c>
      <c r="F25">
        <f t="shared" si="0"/>
        <v>248.03336290609741</v>
      </c>
      <c r="G25">
        <v>27199</v>
      </c>
      <c r="H25">
        <v>2406</v>
      </c>
      <c r="I25" s="8">
        <v>0.14100636625676544</v>
      </c>
      <c r="J25" s="5">
        <v>1.2672428776842005E-2</v>
      </c>
      <c r="K25" s="2">
        <v>0.28000000000000003</v>
      </c>
      <c r="L25" s="5">
        <v>0.87270687502962696</v>
      </c>
      <c r="M25">
        <v>27199</v>
      </c>
      <c r="N25">
        <v>9051</v>
      </c>
      <c r="O25">
        <v>767</v>
      </c>
      <c r="P25">
        <v>2019</v>
      </c>
      <c r="Q25" s="3">
        <v>42747</v>
      </c>
      <c r="R25" s="3">
        <v>35935</v>
      </c>
      <c r="S25" s="3">
        <v>56931</v>
      </c>
      <c r="T25" s="1">
        <v>0.64810000000000001</v>
      </c>
      <c r="U25" s="3">
        <v>149505</v>
      </c>
      <c r="V25" s="7">
        <v>1.0300925925925926E-3</v>
      </c>
      <c r="W25">
        <v>0.48</v>
      </c>
      <c r="X25">
        <v>272</v>
      </c>
      <c r="Y25">
        <v>764827</v>
      </c>
      <c r="Z25" s="13">
        <f t="shared" si="1"/>
        <v>1.1795764473734923E-2</v>
      </c>
      <c r="AA25">
        <v>530</v>
      </c>
      <c r="AB25">
        <v>22058</v>
      </c>
      <c r="AC25">
        <v>74618</v>
      </c>
      <c r="AD25">
        <v>0.25</v>
      </c>
      <c r="AE25">
        <v>950</v>
      </c>
      <c r="AF25">
        <v>475000</v>
      </c>
      <c r="AG25">
        <f t="shared" si="2"/>
        <v>8.1676380366937761E-3</v>
      </c>
      <c r="AH25">
        <f t="shared" si="4"/>
        <v>0.64890710382513661</v>
      </c>
      <c r="AI25">
        <f t="shared" si="3"/>
        <v>8.4481991996442872E-3</v>
      </c>
      <c r="AJ25" s="10">
        <v>1472.1196160490897</v>
      </c>
      <c r="AK25">
        <v>338646.3504</v>
      </c>
      <c r="AL25">
        <v>234.00107906778811</v>
      </c>
      <c r="AM25">
        <v>728</v>
      </c>
      <c r="AN25">
        <v>2821.8238472875291</v>
      </c>
    </row>
    <row r="26" spans="1:40" ht="13.5" x14ac:dyDescent="0.25">
      <c r="A26" t="s">
        <v>30</v>
      </c>
      <c r="B26" t="s">
        <v>2</v>
      </c>
      <c r="C26">
        <v>219182</v>
      </c>
      <c r="D26">
        <v>216554</v>
      </c>
      <c r="E26">
        <v>213808</v>
      </c>
      <c r="F26">
        <f t="shared" si="0"/>
        <v>192.21634363541122</v>
      </c>
      <c r="G26">
        <v>5374</v>
      </c>
      <c r="H26">
        <v>1845</v>
      </c>
      <c r="I26" s="8">
        <v>2.4518436732943398E-2</v>
      </c>
      <c r="J26" s="5">
        <v>8.5198149191425699E-3</v>
      </c>
      <c r="K26" s="2">
        <v>0.32</v>
      </c>
      <c r="L26" s="5">
        <v>0.98731956001736287</v>
      </c>
      <c r="M26">
        <v>5374</v>
      </c>
      <c r="N26">
        <v>34290</v>
      </c>
      <c r="O26">
        <v>8000</v>
      </c>
      <c r="P26">
        <v>2019</v>
      </c>
      <c r="Q26" s="3">
        <v>31370</v>
      </c>
      <c r="R26" s="3">
        <v>3721</v>
      </c>
      <c r="S26" s="3">
        <v>55292</v>
      </c>
      <c r="T26" s="1">
        <v>0.62090000000000001</v>
      </c>
      <c r="U26" s="3">
        <v>143387</v>
      </c>
      <c r="V26" s="7">
        <v>1.1805555555555556E-3</v>
      </c>
      <c r="W26">
        <v>0.16</v>
      </c>
      <c r="X26">
        <v>88</v>
      </c>
      <c r="Y26">
        <v>752321</v>
      </c>
      <c r="Z26" s="13">
        <f t="shared" si="1"/>
        <v>1.1602887090341647E-2</v>
      </c>
      <c r="AA26">
        <v>144</v>
      </c>
      <c r="AB26">
        <v>5730</v>
      </c>
      <c r="AC26">
        <v>95763</v>
      </c>
      <c r="AD26">
        <v>0.5</v>
      </c>
      <c r="AE26">
        <v>1220</v>
      </c>
      <c r="AF26">
        <v>732000</v>
      </c>
      <c r="AG26">
        <f t="shared" si="2"/>
        <v>1.258676009023125E-2</v>
      </c>
      <c r="AH26">
        <f t="shared" si="4"/>
        <v>1.4388206388206386</v>
      </c>
      <c r="AI26">
        <f t="shared" si="3"/>
        <v>1.084926634059582E-2</v>
      </c>
      <c r="AJ26" s="10">
        <v>1388.0948016088869</v>
      </c>
      <c r="AK26">
        <v>394913.42989999999</v>
      </c>
      <c r="AL26">
        <v>258.94134694047528</v>
      </c>
      <c r="AM26">
        <v>642</v>
      </c>
      <c r="AN26">
        <v>4375.668983104877</v>
      </c>
    </row>
    <row r="27" spans="1:40" ht="13.5" x14ac:dyDescent="0.25">
      <c r="A27" t="s">
        <v>30</v>
      </c>
      <c r="B27" t="s">
        <v>2</v>
      </c>
      <c r="C27">
        <v>260288</v>
      </c>
      <c r="D27">
        <v>245034</v>
      </c>
      <c r="E27">
        <v>222606</v>
      </c>
      <c r="F27">
        <f t="shared" si="0"/>
        <v>184.61942625086476</v>
      </c>
      <c r="G27">
        <v>37682</v>
      </c>
      <c r="H27">
        <v>1978</v>
      </c>
      <c r="I27" s="8">
        <v>0.14477040816326531</v>
      </c>
      <c r="J27" s="5">
        <v>8.0723491433841842E-3</v>
      </c>
      <c r="K27" s="2">
        <v>0.15</v>
      </c>
      <c r="L27" s="5">
        <v>0.90846984500110184</v>
      </c>
      <c r="M27">
        <v>37682</v>
      </c>
      <c r="N27">
        <v>41106</v>
      </c>
      <c r="O27">
        <v>86</v>
      </c>
      <c r="P27">
        <v>2019</v>
      </c>
      <c r="Q27" s="3">
        <v>36191</v>
      </c>
      <c r="R27" s="3">
        <v>27156</v>
      </c>
      <c r="S27" s="3">
        <v>51894</v>
      </c>
      <c r="T27" s="1">
        <v>0.49669999999999997</v>
      </c>
      <c r="U27" s="3">
        <v>167903</v>
      </c>
      <c r="V27" s="7">
        <v>1.1226851851851851E-3</v>
      </c>
      <c r="W27">
        <v>0.7</v>
      </c>
      <c r="X27">
        <v>364</v>
      </c>
      <c r="Y27">
        <v>59811</v>
      </c>
      <c r="Z27" s="13">
        <f t="shared" si="1"/>
        <v>9.2245235711940017E-4</v>
      </c>
      <c r="AA27">
        <v>635</v>
      </c>
      <c r="AB27">
        <v>18312</v>
      </c>
      <c r="AC27">
        <v>89344</v>
      </c>
      <c r="AD27">
        <v>0.3</v>
      </c>
      <c r="AE27">
        <v>925</v>
      </c>
      <c r="AF27">
        <v>508750.00000000006</v>
      </c>
      <c r="AG27">
        <f t="shared" si="2"/>
        <v>8.7479702129851771E-3</v>
      </c>
      <c r="AH27">
        <f t="shared" si="4"/>
        <v>1.1305555555555558</v>
      </c>
      <c r="AI27">
        <f t="shared" si="3"/>
        <v>8.2258781680747007E-3</v>
      </c>
      <c r="AJ27" s="10">
        <v>1542.2793927274599</v>
      </c>
      <c r="AK27">
        <v>372145.57449999999</v>
      </c>
      <c r="AL27">
        <v>234.05871728574442</v>
      </c>
      <c r="AM27">
        <v>356</v>
      </c>
      <c r="AN27">
        <v>2189.7083805365974</v>
      </c>
    </row>
    <row r="28" spans="1:40" ht="13.5" x14ac:dyDescent="0.25">
      <c r="A28" t="s">
        <v>30</v>
      </c>
      <c r="B28" t="s">
        <v>2</v>
      </c>
      <c r="C28">
        <v>230045</v>
      </c>
      <c r="D28">
        <v>213650</v>
      </c>
      <c r="E28">
        <v>202349</v>
      </c>
      <c r="F28">
        <f t="shared" si="0"/>
        <v>203.10153250077835</v>
      </c>
      <c r="G28">
        <v>27696</v>
      </c>
      <c r="H28">
        <v>2622</v>
      </c>
      <c r="I28" s="8">
        <v>0.12039383598861092</v>
      </c>
      <c r="J28" s="5">
        <v>1.2272408144161012E-2</v>
      </c>
      <c r="K28" s="2">
        <v>0.53</v>
      </c>
      <c r="L28" s="5">
        <v>0.94710507839925107</v>
      </c>
      <c r="M28">
        <v>27696</v>
      </c>
      <c r="N28">
        <v>454</v>
      </c>
      <c r="O28">
        <v>30243</v>
      </c>
      <c r="P28">
        <v>2019</v>
      </c>
      <c r="Q28" s="3">
        <v>43010</v>
      </c>
      <c r="R28" s="3">
        <v>38395</v>
      </c>
      <c r="S28" s="3">
        <v>50567</v>
      </c>
      <c r="T28" s="1">
        <v>0.62290000000000001</v>
      </c>
      <c r="U28" s="3">
        <v>140013</v>
      </c>
      <c r="V28" s="7">
        <v>1.3194444444444443E-3</v>
      </c>
      <c r="W28">
        <v>0.38</v>
      </c>
      <c r="X28">
        <v>190</v>
      </c>
      <c r="Y28">
        <v>241088</v>
      </c>
      <c r="Z28" s="13">
        <f t="shared" si="1"/>
        <v>3.7182490490578982E-3</v>
      </c>
      <c r="AA28">
        <v>341</v>
      </c>
      <c r="AB28">
        <v>21480</v>
      </c>
      <c r="AC28">
        <v>24678</v>
      </c>
      <c r="AD28">
        <v>0.35</v>
      </c>
      <c r="AE28">
        <v>900</v>
      </c>
      <c r="AF28">
        <v>450000</v>
      </c>
      <c r="AG28">
        <f t="shared" si="2"/>
        <v>7.7377623505519985E-3</v>
      </c>
      <c r="AH28">
        <f t="shared" si="4"/>
        <v>1.0588235294117647</v>
      </c>
      <c r="AI28">
        <f t="shared" si="3"/>
        <v>8.0035571365051142E-3</v>
      </c>
      <c r="AJ28" s="10">
        <v>1478.2056912742864</v>
      </c>
      <c r="AK28">
        <v>323816.99320000003</v>
      </c>
      <c r="AL28">
        <v>254.39916452544148</v>
      </c>
      <c r="AM28">
        <v>746</v>
      </c>
      <c r="AN28">
        <v>3509.7036503138806</v>
      </c>
    </row>
    <row r="29" spans="1:40" ht="13.5" x14ac:dyDescent="0.25">
      <c r="A29" t="s">
        <v>30</v>
      </c>
      <c r="B29" t="s">
        <v>2</v>
      </c>
      <c r="C29">
        <v>250795</v>
      </c>
      <c r="D29">
        <v>247732</v>
      </c>
      <c r="E29">
        <v>239007</v>
      </c>
      <c r="F29">
        <f t="shared" si="0"/>
        <v>171.95057885333901</v>
      </c>
      <c r="G29">
        <v>11788</v>
      </c>
      <c r="H29">
        <v>2696</v>
      </c>
      <c r="I29" s="8">
        <v>4.7002531948404078E-2</v>
      </c>
      <c r="J29" s="5">
        <v>1.0882728109408555E-2</v>
      </c>
      <c r="K29" s="2">
        <v>0.39</v>
      </c>
      <c r="L29" s="5">
        <v>0.96478048859251131</v>
      </c>
      <c r="M29">
        <v>11788</v>
      </c>
      <c r="N29">
        <v>20750</v>
      </c>
      <c r="O29">
        <v>56</v>
      </c>
      <c r="P29">
        <v>2019</v>
      </c>
      <c r="Q29" s="3">
        <v>42815</v>
      </c>
      <c r="R29" s="3">
        <v>38735</v>
      </c>
      <c r="S29" s="3">
        <v>50550</v>
      </c>
      <c r="T29" s="1">
        <v>0.63449999999999995</v>
      </c>
      <c r="U29" s="3">
        <v>135664</v>
      </c>
      <c r="V29" s="7">
        <v>1.25E-3</v>
      </c>
      <c r="W29">
        <v>0.4</v>
      </c>
      <c r="X29">
        <v>204</v>
      </c>
      <c r="Y29">
        <v>609458</v>
      </c>
      <c r="Z29" s="13">
        <f t="shared" si="1"/>
        <v>9.3995413663920582E-3</v>
      </c>
      <c r="AA29">
        <v>374</v>
      </c>
      <c r="AB29">
        <v>24656</v>
      </c>
      <c r="AC29">
        <v>57670</v>
      </c>
      <c r="AD29">
        <v>0.35</v>
      </c>
      <c r="AE29">
        <v>850</v>
      </c>
      <c r="AF29">
        <v>425000</v>
      </c>
      <c r="AG29">
        <f t="shared" si="2"/>
        <v>7.3078866644102208E-3</v>
      </c>
      <c r="AH29">
        <f t="shared" si="4"/>
        <v>0.80952380952380953</v>
      </c>
      <c r="AI29">
        <f t="shared" si="3"/>
        <v>7.5589150733659403E-3</v>
      </c>
      <c r="AJ29" s="10">
        <v>1518.9248985045338</v>
      </c>
      <c r="AK29">
        <v>463140.87719999999</v>
      </c>
      <c r="AL29">
        <v>257.15175305338431</v>
      </c>
      <c r="AM29">
        <v>321</v>
      </c>
      <c r="AN29">
        <v>1791.9244890809296</v>
      </c>
    </row>
    <row r="30" spans="1:40" ht="13.5" x14ac:dyDescent="0.25">
      <c r="A30" t="s">
        <v>30</v>
      </c>
      <c r="B30" t="s">
        <v>2</v>
      </c>
      <c r="C30">
        <v>236614</v>
      </c>
      <c r="D30">
        <v>226870</v>
      </c>
      <c r="E30">
        <v>217013</v>
      </c>
      <c r="F30">
        <f t="shared" si="0"/>
        <v>189.37755802647769</v>
      </c>
      <c r="G30">
        <v>19601</v>
      </c>
      <c r="H30">
        <v>2879</v>
      </c>
      <c r="I30" s="8">
        <v>8.2839561479878615E-2</v>
      </c>
      <c r="J30" s="5">
        <v>1.2690086833869617E-2</v>
      </c>
      <c r="K30" s="2">
        <v>0.44</v>
      </c>
      <c r="L30" s="5">
        <v>0.95655221051703621</v>
      </c>
      <c r="M30">
        <v>19601</v>
      </c>
      <c r="N30">
        <v>4767</v>
      </c>
      <c r="O30">
        <v>14181</v>
      </c>
      <c r="P30">
        <v>2019</v>
      </c>
      <c r="Q30" s="3">
        <v>40697</v>
      </c>
      <c r="R30" s="3">
        <v>34012</v>
      </c>
      <c r="S30" s="3">
        <v>48854</v>
      </c>
      <c r="T30" s="1">
        <v>0.55569999999999997</v>
      </c>
      <c r="U30" s="3">
        <v>178347</v>
      </c>
      <c r="V30" s="7">
        <v>1.5740740740740741E-3</v>
      </c>
      <c r="W30">
        <v>0.24</v>
      </c>
      <c r="X30">
        <v>117</v>
      </c>
      <c r="Y30">
        <v>77943</v>
      </c>
      <c r="Z30" s="13">
        <f t="shared" si="1"/>
        <v>1.2020983443005034E-3</v>
      </c>
      <c r="AA30">
        <v>228</v>
      </c>
      <c r="AB30">
        <v>1508</v>
      </c>
      <c r="AC30">
        <v>20247</v>
      </c>
      <c r="AD30">
        <v>0.3</v>
      </c>
      <c r="AE30">
        <v>875</v>
      </c>
      <c r="AF30">
        <v>525000</v>
      </c>
      <c r="AG30">
        <f t="shared" si="2"/>
        <v>9.0273894089773314E-3</v>
      </c>
      <c r="AH30">
        <f t="shared" si="4"/>
        <v>0.80769230769230782</v>
      </c>
      <c r="AI30">
        <f t="shared" si="3"/>
        <v>7.7812361049355268E-3</v>
      </c>
      <c r="AJ30" s="10">
        <v>1751.8854318843389</v>
      </c>
      <c r="AK30">
        <v>351878.94959999999</v>
      </c>
      <c r="AL30">
        <v>252.13610074203362</v>
      </c>
      <c r="AM30">
        <v>551</v>
      </c>
      <c r="AN30">
        <v>2938.1566945966533</v>
      </c>
    </row>
    <row r="31" spans="1:40" ht="13.5" x14ac:dyDescent="0.25">
      <c r="A31" t="s">
        <v>31</v>
      </c>
      <c r="B31" t="s">
        <v>2</v>
      </c>
      <c r="C31">
        <v>226553</v>
      </c>
      <c r="D31">
        <v>206958</v>
      </c>
      <c r="E31">
        <v>193397</v>
      </c>
      <c r="F31">
        <f t="shared" si="0"/>
        <v>212.50273789148747</v>
      </c>
      <c r="G31">
        <v>33156</v>
      </c>
      <c r="H31">
        <v>2372</v>
      </c>
      <c r="I31" s="8">
        <v>0.14634986073898823</v>
      </c>
      <c r="J31" s="5">
        <v>1.1461262671653186E-2</v>
      </c>
      <c r="K31" s="2">
        <v>0.28999999999999998</v>
      </c>
      <c r="L31" s="5">
        <v>0.9344746277022391</v>
      </c>
      <c r="M31">
        <v>33156</v>
      </c>
      <c r="N31">
        <v>4890</v>
      </c>
      <c r="O31">
        <v>14951</v>
      </c>
      <c r="P31">
        <v>2019</v>
      </c>
      <c r="Q31" s="3">
        <v>42982</v>
      </c>
      <c r="R31" s="3">
        <v>42730</v>
      </c>
      <c r="S31" s="3">
        <v>45898</v>
      </c>
      <c r="T31" s="1">
        <v>0.86250000000000004</v>
      </c>
      <c r="U31" s="3">
        <v>78133</v>
      </c>
      <c r="V31" s="7">
        <v>3.9351851851851852E-4</v>
      </c>
      <c r="W31">
        <v>0.15</v>
      </c>
      <c r="X31">
        <v>67</v>
      </c>
      <c r="Y31">
        <v>699530</v>
      </c>
      <c r="Z31" s="13">
        <f t="shared" si="1"/>
        <v>1.0788702703110364E-2</v>
      </c>
      <c r="AA31">
        <v>112</v>
      </c>
      <c r="AB31">
        <v>24451</v>
      </c>
      <c r="AC31">
        <v>85071</v>
      </c>
      <c r="AD31">
        <v>0.25</v>
      </c>
      <c r="AE31">
        <v>1000</v>
      </c>
      <c r="AF31">
        <v>650000</v>
      </c>
      <c r="AG31">
        <f t="shared" si="2"/>
        <v>1.1176767839686219E-2</v>
      </c>
      <c r="AH31">
        <f t="shared" si="4"/>
        <v>0.86666666666666659</v>
      </c>
      <c r="AI31">
        <f t="shared" si="3"/>
        <v>8.8928412627834585E-3</v>
      </c>
      <c r="AJ31" s="10">
        <v>1768.2376712920504</v>
      </c>
      <c r="AK31">
        <v>367606.80310000002</v>
      </c>
      <c r="AL31">
        <v>239.09940695000449</v>
      </c>
      <c r="AM31">
        <v>850</v>
      </c>
      <c r="AN31">
        <v>3824.5649341584849</v>
      </c>
    </row>
    <row r="32" spans="1:40" ht="13.5" x14ac:dyDescent="0.25">
      <c r="A32" t="s">
        <v>31</v>
      </c>
      <c r="B32" t="s">
        <v>2</v>
      </c>
      <c r="C32">
        <v>201892</v>
      </c>
      <c r="D32">
        <v>192401</v>
      </c>
      <c r="E32">
        <v>181386</v>
      </c>
      <c r="F32">
        <f t="shared" si="0"/>
        <v>226.57422292789963</v>
      </c>
      <c r="G32">
        <v>20506</v>
      </c>
      <c r="H32">
        <v>2363</v>
      </c>
      <c r="I32" s="8">
        <v>0.10156915578626197</v>
      </c>
      <c r="J32" s="5">
        <v>1.2281640947812122E-2</v>
      </c>
      <c r="K32" s="2">
        <v>0.21</v>
      </c>
      <c r="L32" s="5">
        <v>0.94274977780780767</v>
      </c>
      <c r="M32">
        <v>20506</v>
      </c>
      <c r="N32">
        <v>7678</v>
      </c>
      <c r="O32">
        <v>342</v>
      </c>
      <c r="P32">
        <v>2019</v>
      </c>
      <c r="Q32" s="3">
        <v>25294</v>
      </c>
      <c r="R32" s="3">
        <v>20428</v>
      </c>
      <c r="S32" s="3">
        <v>40622</v>
      </c>
      <c r="T32" s="1">
        <v>0.53759999999999997</v>
      </c>
      <c r="U32" s="3">
        <v>121931</v>
      </c>
      <c r="V32" s="7">
        <v>1.0185185185185186E-3</v>
      </c>
      <c r="W32">
        <v>0.51</v>
      </c>
      <c r="X32">
        <v>208</v>
      </c>
      <c r="Y32">
        <v>654531</v>
      </c>
      <c r="Z32" s="13">
        <f t="shared" si="1"/>
        <v>1.0094692677897345E-2</v>
      </c>
      <c r="AA32">
        <v>356</v>
      </c>
      <c r="AB32">
        <v>10269</v>
      </c>
      <c r="AC32">
        <v>39545</v>
      </c>
      <c r="AD32">
        <v>0.5</v>
      </c>
      <c r="AE32">
        <v>1250</v>
      </c>
      <c r="AF32">
        <v>750000</v>
      </c>
      <c r="AG32">
        <f t="shared" si="2"/>
        <v>1.2896270584253331E-2</v>
      </c>
      <c r="AH32">
        <f t="shared" si="4"/>
        <v>1.3636363636363633</v>
      </c>
      <c r="AI32">
        <f t="shared" si="3"/>
        <v>1.1116051578479324E-2</v>
      </c>
      <c r="AJ32" s="10">
        <v>1597.1883684464494</v>
      </c>
      <c r="AK32">
        <v>286526.94130000001</v>
      </c>
      <c r="AL32">
        <v>260.27771832287385</v>
      </c>
      <c r="AM32">
        <v>636</v>
      </c>
      <c r="AN32">
        <v>4560.8245433699694</v>
      </c>
    </row>
    <row r="33" spans="1:40" ht="13.5" x14ac:dyDescent="0.25">
      <c r="A33" t="s">
        <v>31</v>
      </c>
      <c r="B33" t="s">
        <v>2</v>
      </c>
      <c r="C33">
        <v>239200</v>
      </c>
      <c r="D33">
        <v>229870</v>
      </c>
      <c r="E33">
        <v>205585</v>
      </c>
      <c r="F33">
        <f t="shared" si="0"/>
        <v>199.90462339178441</v>
      </c>
      <c r="G33">
        <v>33615</v>
      </c>
      <c r="H33">
        <v>2448</v>
      </c>
      <c r="I33" s="8">
        <v>0.14053093645484949</v>
      </c>
      <c r="J33" s="5">
        <v>1.0649497542089006E-2</v>
      </c>
      <c r="K33" s="2">
        <v>0.34</v>
      </c>
      <c r="L33" s="5">
        <v>0.89435333014312435</v>
      </c>
      <c r="M33">
        <v>33615</v>
      </c>
      <c r="N33">
        <v>37308</v>
      </c>
      <c r="O33">
        <v>232</v>
      </c>
      <c r="P33">
        <v>2019</v>
      </c>
      <c r="Q33" s="3">
        <v>23435</v>
      </c>
      <c r="R33" s="3">
        <v>4284</v>
      </c>
      <c r="S33" s="3">
        <v>39880</v>
      </c>
      <c r="T33" s="1">
        <v>0.58840000000000003</v>
      </c>
      <c r="U33" s="3">
        <v>103506</v>
      </c>
      <c r="V33" s="7">
        <v>1.1458333333333333E-3</v>
      </c>
      <c r="W33">
        <v>0.34</v>
      </c>
      <c r="X33">
        <v>136</v>
      </c>
      <c r="Y33">
        <v>879540</v>
      </c>
      <c r="Z33" s="13">
        <f t="shared" si="1"/>
        <v>1.3564958722990707E-2</v>
      </c>
      <c r="AA33">
        <v>165</v>
      </c>
      <c r="AB33">
        <v>21223</v>
      </c>
      <c r="AC33">
        <v>97037</v>
      </c>
      <c r="AD33">
        <v>0.3</v>
      </c>
      <c r="AE33">
        <v>1000</v>
      </c>
      <c r="AF33">
        <v>550000.00000000012</v>
      </c>
      <c r="AG33">
        <f t="shared" si="2"/>
        <v>9.4572650951191117E-3</v>
      </c>
      <c r="AH33">
        <f t="shared" si="4"/>
        <v>1.1891891891891895</v>
      </c>
      <c r="AI33">
        <f t="shared" si="3"/>
        <v>8.8928412627834585E-3</v>
      </c>
      <c r="AJ33" s="10">
        <v>1458.2700768194995</v>
      </c>
      <c r="AK33">
        <v>357211.0809</v>
      </c>
      <c r="AL33">
        <v>308.73265249603833</v>
      </c>
      <c r="AM33">
        <v>551</v>
      </c>
      <c r="AN33">
        <v>4833.6818860678468</v>
      </c>
    </row>
    <row r="34" spans="1:40" ht="13.5" x14ac:dyDescent="0.25">
      <c r="A34" t="s">
        <v>31</v>
      </c>
      <c r="B34" t="s">
        <v>2</v>
      </c>
      <c r="C34">
        <v>276626</v>
      </c>
      <c r="D34">
        <v>256366</v>
      </c>
      <c r="E34">
        <v>252432</v>
      </c>
      <c r="F34">
        <f t="shared" ref="F34:F65" si="5">$E$125/E34</f>
        <v>162.80579324332891</v>
      </c>
      <c r="G34">
        <v>24194</v>
      </c>
      <c r="H34">
        <v>3169</v>
      </c>
      <c r="I34" s="8">
        <v>8.7461048491465007E-2</v>
      </c>
      <c r="J34" s="5">
        <v>1.2361233548910541E-2</v>
      </c>
      <c r="K34" s="2">
        <v>0.56999999999999995</v>
      </c>
      <c r="L34" s="5">
        <v>0.9846547514100934</v>
      </c>
      <c r="M34">
        <v>24194</v>
      </c>
      <c r="N34">
        <v>46392</v>
      </c>
      <c r="O34">
        <v>8966</v>
      </c>
      <c r="P34">
        <v>2019</v>
      </c>
      <c r="Q34" s="3">
        <v>21325</v>
      </c>
      <c r="R34" s="3">
        <v>2547</v>
      </c>
      <c r="S34" s="3">
        <v>37821</v>
      </c>
      <c r="T34" s="1">
        <v>0.59750000000000003</v>
      </c>
      <c r="U34" s="3">
        <v>107063</v>
      </c>
      <c r="V34" s="7">
        <v>1.25E-3</v>
      </c>
      <c r="W34">
        <v>0.22</v>
      </c>
      <c r="X34">
        <v>85</v>
      </c>
      <c r="Y34">
        <v>123672</v>
      </c>
      <c r="Z34" s="13">
        <f t="shared" ref="Z34:Z65" si="6">Y34/$Y$125</f>
        <v>1.9073670045588681E-3</v>
      </c>
      <c r="AA34">
        <v>131</v>
      </c>
      <c r="AB34">
        <v>9612</v>
      </c>
      <c r="AC34">
        <v>11304</v>
      </c>
      <c r="AD34">
        <v>0.35</v>
      </c>
      <c r="AE34">
        <v>925</v>
      </c>
      <c r="AF34">
        <v>462500</v>
      </c>
      <c r="AG34">
        <f t="shared" ref="AG34:AG65" si="7">AF34/$AF$125</f>
        <v>7.9527001936228869E-3</v>
      </c>
      <c r="AH34">
        <f t="shared" si="4"/>
        <v>1.0277777777777777</v>
      </c>
      <c r="AI34">
        <f t="shared" ref="AI34:AI65" si="8">AE34/$AE$125</f>
        <v>8.2258781680747007E-3</v>
      </c>
      <c r="AJ34" s="10">
        <v>1858.3102101415886</v>
      </c>
      <c r="AK34">
        <v>414114.38160000002</v>
      </c>
      <c r="AL34">
        <v>301.2184096701622</v>
      </c>
      <c r="AM34">
        <v>776</v>
      </c>
      <c r="AN34">
        <v>9185.8022039859316</v>
      </c>
    </row>
    <row r="35" spans="1:40" ht="13.5" x14ac:dyDescent="0.25">
      <c r="A35" t="s">
        <v>31</v>
      </c>
      <c r="B35" t="s">
        <v>2</v>
      </c>
      <c r="C35">
        <v>297882</v>
      </c>
      <c r="D35">
        <v>270831</v>
      </c>
      <c r="E35">
        <v>262861</v>
      </c>
      <c r="F35">
        <f t="shared" si="5"/>
        <v>156.34647969839574</v>
      </c>
      <c r="G35">
        <v>35021</v>
      </c>
      <c r="H35">
        <v>2055</v>
      </c>
      <c r="I35" s="8">
        <v>0.11756668748027743</v>
      </c>
      <c r="J35" s="5">
        <v>7.5877576791430817E-3</v>
      </c>
      <c r="K35" s="2">
        <v>0.52</v>
      </c>
      <c r="L35" s="5">
        <v>0.97057205415923586</v>
      </c>
      <c r="M35">
        <v>35021</v>
      </c>
      <c r="N35">
        <v>21256</v>
      </c>
      <c r="O35">
        <v>1213</v>
      </c>
      <c r="P35">
        <v>2019</v>
      </c>
      <c r="Q35" s="3">
        <v>20448</v>
      </c>
      <c r="R35" s="3">
        <v>3180</v>
      </c>
      <c r="S35" s="3">
        <v>37225</v>
      </c>
      <c r="T35" s="1">
        <v>0.61909999999999998</v>
      </c>
      <c r="U35" s="3">
        <v>98988</v>
      </c>
      <c r="V35" s="7">
        <v>1.2384259259259258E-3</v>
      </c>
      <c r="W35">
        <v>0.49</v>
      </c>
      <c r="X35">
        <v>181</v>
      </c>
      <c r="Y35">
        <v>125341</v>
      </c>
      <c r="Z35" s="13">
        <f t="shared" si="6"/>
        <v>1.9331076372858292E-3</v>
      </c>
      <c r="AA35">
        <v>290</v>
      </c>
      <c r="AB35">
        <v>17536</v>
      </c>
      <c r="AC35">
        <v>78300</v>
      </c>
      <c r="AD35">
        <v>0.35</v>
      </c>
      <c r="AE35">
        <v>900</v>
      </c>
      <c r="AF35">
        <v>450000</v>
      </c>
      <c r="AG35">
        <f t="shared" si="7"/>
        <v>7.7377623505519985E-3</v>
      </c>
      <c r="AH35">
        <f t="shared" si="4"/>
        <v>0.83333333333333326</v>
      </c>
      <c r="AI35">
        <f t="shared" si="8"/>
        <v>8.0035571365051142E-3</v>
      </c>
      <c r="AJ35" s="10">
        <v>1806.5674089922616</v>
      </c>
      <c r="AK35">
        <v>419266.8725</v>
      </c>
      <c r="AL35">
        <v>219.44330126892987</v>
      </c>
      <c r="AM35">
        <v>566</v>
      </c>
      <c r="AN35">
        <v>7275.9842527386545</v>
      </c>
    </row>
    <row r="36" spans="1:40" ht="13.5" x14ac:dyDescent="0.25">
      <c r="A36" t="s">
        <v>31</v>
      </c>
      <c r="B36" t="s">
        <v>2</v>
      </c>
      <c r="C36">
        <v>275236</v>
      </c>
      <c r="D36">
        <v>250659</v>
      </c>
      <c r="E36">
        <v>247488</v>
      </c>
      <c r="F36">
        <f t="shared" si="5"/>
        <v>166.05811998965606</v>
      </c>
      <c r="G36">
        <v>27748</v>
      </c>
      <c r="H36">
        <v>2493</v>
      </c>
      <c r="I36" s="8">
        <v>0.10081530032408552</v>
      </c>
      <c r="J36" s="5">
        <v>9.9457829162328103E-3</v>
      </c>
      <c r="K36" s="2">
        <v>0.51</v>
      </c>
      <c r="L36" s="5">
        <v>0.9873493471209891</v>
      </c>
      <c r="M36">
        <v>27748</v>
      </c>
      <c r="N36">
        <v>7900</v>
      </c>
      <c r="O36">
        <v>30546</v>
      </c>
      <c r="P36">
        <v>2019</v>
      </c>
      <c r="Q36" s="3">
        <v>29989</v>
      </c>
      <c r="R36" s="3">
        <v>24981</v>
      </c>
      <c r="S36" s="3">
        <v>36920</v>
      </c>
      <c r="T36" s="1">
        <v>0.54520000000000002</v>
      </c>
      <c r="U36" s="3">
        <v>139743</v>
      </c>
      <c r="V36" s="7">
        <v>1.8750000000000001E-3</v>
      </c>
      <c r="W36">
        <v>0.6</v>
      </c>
      <c r="X36">
        <v>223</v>
      </c>
      <c r="Y36">
        <v>441398</v>
      </c>
      <c r="Z36" s="13">
        <f t="shared" si="6"/>
        <v>6.8075876599252476E-3</v>
      </c>
      <c r="AA36">
        <v>442</v>
      </c>
      <c r="AB36">
        <v>2993</v>
      </c>
      <c r="AC36">
        <v>78239</v>
      </c>
      <c r="AD36">
        <v>0.3</v>
      </c>
      <c r="AE36">
        <v>900</v>
      </c>
      <c r="AF36">
        <v>540000</v>
      </c>
      <c r="AG36">
        <f t="shared" si="7"/>
        <v>9.2853148206623985E-3</v>
      </c>
      <c r="AH36">
        <f t="shared" si="4"/>
        <v>0.79120879120879128</v>
      </c>
      <c r="AI36">
        <f t="shared" si="8"/>
        <v>8.0035571365051142E-3</v>
      </c>
      <c r="AJ36" s="10">
        <v>1704.4287851871336</v>
      </c>
      <c r="AK36">
        <v>331608.54519999999</v>
      </c>
      <c r="AL36">
        <v>238.45399394912405</v>
      </c>
      <c r="AM36">
        <v>311</v>
      </c>
      <c r="AN36">
        <v>2566.5666744472974</v>
      </c>
    </row>
    <row r="37" spans="1:40" ht="13.5" x14ac:dyDescent="0.25">
      <c r="A37" t="s">
        <v>31</v>
      </c>
      <c r="B37" t="s">
        <v>2</v>
      </c>
      <c r="C37">
        <v>256194</v>
      </c>
      <c r="D37">
        <v>242752</v>
      </c>
      <c r="E37">
        <v>230984</v>
      </c>
      <c r="F37">
        <f t="shared" si="5"/>
        <v>177.92311155751048</v>
      </c>
      <c r="G37">
        <v>25210</v>
      </c>
      <c r="H37">
        <v>2583</v>
      </c>
      <c r="I37" s="8">
        <v>9.8401992240255434E-2</v>
      </c>
      <c r="J37" s="5">
        <v>1.0640489058792512E-2</v>
      </c>
      <c r="K37" s="2">
        <v>0.56999999999999995</v>
      </c>
      <c r="L37" s="5">
        <v>0.95152254152385973</v>
      </c>
      <c r="M37">
        <v>25210</v>
      </c>
      <c r="N37">
        <v>5890</v>
      </c>
      <c r="O37">
        <v>24932</v>
      </c>
      <c r="P37">
        <v>2019</v>
      </c>
      <c r="Q37" s="3">
        <v>24971</v>
      </c>
      <c r="R37" s="3">
        <v>19962</v>
      </c>
      <c r="S37" s="3">
        <v>35064</v>
      </c>
      <c r="T37" s="1">
        <v>0.69740000000000002</v>
      </c>
      <c r="U37" s="3">
        <v>84740</v>
      </c>
      <c r="V37" s="7">
        <v>7.291666666666667E-4</v>
      </c>
      <c r="W37">
        <v>0.26</v>
      </c>
      <c r="X37">
        <v>91</v>
      </c>
      <c r="Y37">
        <v>369504</v>
      </c>
      <c r="Z37" s="13">
        <f t="shared" si="6"/>
        <v>5.6987817586237792E-3</v>
      </c>
      <c r="AA37">
        <v>122</v>
      </c>
      <c r="AB37">
        <v>23900</v>
      </c>
      <c r="AC37">
        <v>10067</v>
      </c>
      <c r="AD37">
        <v>0.25</v>
      </c>
      <c r="AE37">
        <v>1050</v>
      </c>
      <c r="AF37">
        <v>682500</v>
      </c>
      <c r="AG37">
        <f t="shared" si="7"/>
        <v>1.1735606231670531E-2</v>
      </c>
      <c r="AH37">
        <f t="shared" si="4"/>
        <v>0.89215686274509809</v>
      </c>
      <c r="AI37">
        <f t="shared" si="8"/>
        <v>9.3374833259226315E-3</v>
      </c>
      <c r="AJ37" s="10">
        <v>1765.9224430487336</v>
      </c>
      <c r="AK37">
        <v>347630.93959999998</v>
      </c>
      <c r="AL37">
        <v>232.62589162767276</v>
      </c>
      <c r="AM37">
        <v>634</v>
      </c>
      <c r="AN37">
        <v>5864.5571262664689</v>
      </c>
    </row>
    <row r="38" spans="1:40" ht="13.5" x14ac:dyDescent="0.25">
      <c r="A38" t="s">
        <v>31</v>
      </c>
      <c r="B38" t="s">
        <v>2</v>
      </c>
      <c r="C38">
        <v>288892</v>
      </c>
      <c r="D38">
        <v>269894</v>
      </c>
      <c r="E38">
        <v>266904</v>
      </c>
      <c r="F38">
        <f t="shared" si="5"/>
        <v>153.97817942031591</v>
      </c>
      <c r="G38">
        <v>21988</v>
      </c>
      <c r="H38">
        <v>1780</v>
      </c>
      <c r="I38" s="8">
        <v>7.6111488030128904E-2</v>
      </c>
      <c r="J38" s="5">
        <v>6.5951818121188317E-3</v>
      </c>
      <c r="K38" s="2">
        <v>0.35</v>
      </c>
      <c r="L38" s="5">
        <v>0.98892157661896896</v>
      </c>
      <c r="M38">
        <v>21988</v>
      </c>
      <c r="N38">
        <v>38678</v>
      </c>
      <c r="O38">
        <v>5980</v>
      </c>
      <c r="P38">
        <v>2019</v>
      </c>
      <c r="Q38" s="3">
        <v>17879</v>
      </c>
      <c r="R38" s="3">
        <v>3588</v>
      </c>
      <c r="S38" s="3">
        <v>33009</v>
      </c>
      <c r="T38" s="1">
        <v>0.59260000000000002</v>
      </c>
      <c r="U38" s="3">
        <v>93181</v>
      </c>
      <c r="V38" s="7">
        <v>1.2847222222222223E-3</v>
      </c>
      <c r="W38">
        <v>0.56000000000000005</v>
      </c>
      <c r="X38">
        <v>185</v>
      </c>
      <c r="Y38">
        <v>669182</v>
      </c>
      <c r="Z38" s="13">
        <f t="shared" si="6"/>
        <v>1.0320651940978656E-2</v>
      </c>
      <c r="AA38">
        <v>318</v>
      </c>
      <c r="AB38">
        <v>9830</v>
      </c>
      <c r="AC38">
        <v>52987</v>
      </c>
      <c r="AD38">
        <v>0.5</v>
      </c>
      <c r="AE38">
        <v>1275</v>
      </c>
      <c r="AF38">
        <v>765000</v>
      </c>
      <c r="AG38">
        <f t="shared" si="7"/>
        <v>1.3154195995938396E-2</v>
      </c>
      <c r="AH38">
        <f t="shared" si="4"/>
        <v>1.3569844789356982</v>
      </c>
      <c r="AI38">
        <f t="shared" si="8"/>
        <v>1.133837261004891E-2</v>
      </c>
      <c r="AJ38" s="10">
        <v>1681.19404555969</v>
      </c>
      <c r="AK38">
        <v>338349.15950000001</v>
      </c>
      <c r="AL38">
        <v>280.47164493176831</v>
      </c>
      <c r="AM38">
        <v>544</v>
      </c>
      <c r="AN38">
        <v>8121.0233234520947</v>
      </c>
    </row>
    <row r="39" spans="1:40" ht="13.5" x14ac:dyDescent="0.25">
      <c r="A39" t="s">
        <v>31</v>
      </c>
      <c r="B39" t="s">
        <v>2</v>
      </c>
      <c r="C39">
        <v>266352</v>
      </c>
      <c r="D39">
        <v>262650</v>
      </c>
      <c r="E39">
        <v>252014</v>
      </c>
      <c r="F39">
        <f t="shared" si="5"/>
        <v>163.07582912060442</v>
      </c>
      <c r="G39">
        <v>14338</v>
      </c>
      <c r="H39">
        <v>3191</v>
      </c>
      <c r="I39" s="8">
        <v>5.3831020604313093E-2</v>
      </c>
      <c r="J39" s="5">
        <v>1.2149248048734056E-2</v>
      </c>
      <c r="K39" s="2">
        <v>0.35</v>
      </c>
      <c r="L39" s="5">
        <v>0.95950504473634113</v>
      </c>
      <c r="M39">
        <v>14338</v>
      </c>
      <c r="N39">
        <v>8664</v>
      </c>
      <c r="O39">
        <v>31204</v>
      </c>
      <c r="P39">
        <v>2019</v>
      </c>
      <c r="Q39" s="3">
        <v>19478</v>
      </c>
      <c r="R39" s="3">
        <v>2467</v>
      </c>
      <c r="S39" s="3">
        <v>31066</v>
      </c>
      <c r="T39" s="1">
        <v>0.57089999999999996</v>
      </c>
      <c r="U39" s="3">
        <v>89816</v>
      </c>
      <c r="V39" s="7">
        <v>1.2268518518518518E-3</v>
      </c>
      <c r="W39">
        <v>0.6</v>
      </c>
      <c r="X39">
        <v>185</v>
      </c>
      <c r="Y39">
        <v>673333</v>
      </c>
      <c r="Z39" s="13">
        <f t="shared" si="6"/>
        <v>1.0384671932859793E-2</v>
      </c>
      <c r="AA39">
        <v>319</v>
      </c>
      <c r="AB39">
        <v>5088</v>
      </c>
      <c r="AC39">
        <v>59260</v>
      </c>
      <c r="AD39">
        <v>0.3</v>
      </c>
      <c r="AE39">
        <v>1025</v>
      </c>
      <c r="AF39">
        <v>563750.00000000012</v>
      </c>
      <c r="AG39">
        <f t="shared" si="7"/>
        <v>9.6936967224970881E-3</v>
      </c>
      <c r="AH39">
        <f t="shared" si="4"/>
        <v>1.1868421052631581</v>
      </c>
      <c r="AI39">
        <f t="shared" si="8"/>
        <v>9.115162294353045E-3</v>
      </c>
      <c r="AJ39" s="10">
        <v>1868.1813568616578</v>
      </c>
      <c r="AK39">
        <v>327584.37800000003</v>
      </c>
      <c r="AL39">
        <v>326.4618421783253</v>
      </c>
      <c r="AM39">
        <v>681</v>
      </c>
      <c r="AN39">
        <v>8811.0449738166135</v>
      </c>
    </row>
    <row r="40" spans="1:40" ht="13.5" x14ac:dyDescent="0.25">
      <c r="A40" t="s">
        <v>31</v>
      </c>
      <c r="B40" t="s">
        <v>2</v>
      </c>
      <c r="C40">
        <v>296794</v>
      </c>
      <c r="D40">
        <v>286608</v>
      </c>
      <c r="E40">
        <v>279792</v>
      </c>
      <c r="F40">
        <f t="shared" si="5"/>
        <v>146.88551495396581</v>
      </c>
      <c r="G40">
        <v>17002</v>
      </c>
      <c r="H40">
        <v>3048</v>
      </c>
      <c r="I40" s="8">
        <v>5.7285524639985985E-2</v>
      </c>
      <c r="J40" s="5">
        <v>1.0634734550326579E-2</v>
      </c>
      <c r="K40" s="2">
        <v>0.24</v>
      </c>
      <c r="L40" s="5">
        <v>0.97621838887958468</v>
      </c>
      <c r="M40">
        <v>17002</v>
      </c>
      <c r="N40">
        <v>30442</v>
      </c>
      <c r="O40">
        <v>787</v>
      </c>
      <c r="P40">
        <v>2019</v>
      </c>
      <c r="Q40" s="3">
        <v>17620</v>
      </c>
      <c r="R40" s="3">
        <v>3586</v>
      </c>
      <c r="S40" s="3">
        <v>30386</v>
      </c>
      <c r="T40" s="1">
        <v>0.53269999999999995</v>
      </c>
      <c r="U40" s="3">
        <v>100807</v>
      </c>
      <c r="V40" s="7">
        <v>1.3888888888888889E-3</v>
      </c>
      <c r="W40">
        <v>0.62</v>
      </c>
      <c r="X40">
        <v>188</v>
      </c>
      <c r="Y40">
        <v>669986</v>
      </c>
      <c r="Z40" s="13">
        <f t="shared" si="6"/>
        <v>1.033305186231627E-2</v>
      </c>
      <c r="AA40">
        <v>315</v>
      </c>
      <c r="AB40">
        <v>2551</v>
      </c>
      <c r="AC40">
        <v>91395</v>
      </c>
      <c r="AD40">
        <v>0.35</v>
      </c>
      <c r="AE40">
        <v>950</v>
      </c>
      <c r="AF40">
        <v>475000</v>
      </c>
      <c r="AG40">
        <f t="shared" si="7"/>
        <v>8.1676380366937761E-3</v>
      </c>
      <c r="AH40">
        <f t="shared" si="4"/>
        <v>1.0555555555555556</v>
      </c>
      <c r="AI40">
        <f t="shared" si="8"/>
        <v>8.4481991996442872E-3</v>
      </c>
      <c r="AJ40" s="10">
        <v>1968.6429582115204</v>
      </c>
      <c r="AK40">
        <v>289529.49839999998</v>
      </c>
      <c r="AL40">
        <v>298.15260552726136</v>
      </c>
      <c r="AM40">
        <v>542</v>
      </c>
      <c r="AN40">
        <v>8606.5416572077193</v>
      </c>
    </row>
    <row r="41" spans="1:40" ht="13.5" x14ac:dyDescent="0.25">
      <c r="A41" t="s">
        <v>31</v>
      </c>
      <c r="B41" t="s">
        <v>2</v>
      </c>
      <c r="C41">
        <v>283353</v>
      </c>
      <c r="D41">
        <v>261570</v>
      </c>
      <c r="E41">
        <v>254618</v>
      </c>
      <c r="F41">
        <f t="shared" si="5"/>
        <v>161.40803870896795</v>
      </c>
      <c r="G41">
        <v>28735</v>
      </c>
      <c r="H41">
        <v>1763</v>
      </c>
      <c r="I41" s="8">
        <v>0.10141060796956447</v>
      </c>
      <c r="J41" s="5">
        <v>6.7400695798447837E-3</v>
      </c>
      <c r="K41" s="2">
        <v>0.63</v>
      </c>
      <c r="L41" s="5">
        <v>0.97342202852009019</v>
      </c>
      <c r="M41">
        <v>28735</v>
      </c>
      <c r="N41">
        <v>9000</v>
      </c>
      <c r="O41">
        <v>22441</v>
      </c>
      <c r="P41">
        <v>2019</v>
      </c>
      <c r="Q41" s="3">
        <v>18990</v>
      </c>
      <c r="R41" s="3">
        <v>14703</v>
      </c>
      <c r="S41" s="3">
        <v>28625</v>
      </c>
      <c r="T41" s="1">
        <v>0.61560000000000004</v>
      </c>
      <c r="U41" s="3">
        <v>75117</v>
      </c>
      <c r="V41" s="7">
        <v>9.2592592592592585E-4</v>
      </c>
      <c r="W41">
        <v>0.45</v>
      </c>
      <c r="X41">
        <v>128</v>
      </c>
      <c r="Y41">
        <v>575660</v>
      </c>
      <c r="Z41" s="13">
        <f t="shared" si="6"/>
        <v>8.8782819865802932E-3</v>
      </c>
      <c r="AA41">
        <v>173</v>
      </c>
      <c r="AB41">
        <v>21907</v>
      </c>
      <c r="AC41">
        <v>68319</v>
      </c>
      <c r="AD41">
        <v>0.35</v>
      </c>
      <c r="AE41">
        <v>900</v>
      </c>
      <c r="AF41">
        <v>450000</v>
      </c>
      <c r="AG41">
        <f t="shared" si="7"/>
        <v>7.7377623505519985E-3</v>
      </c>
      <c r="AH41">
        <f t="shared" si="4"/>
        <v>0.81081081081081086</v>
      </c>
      <c r="AI41">
        <f t="shared" si="8"/>
        <v>8.0035571365051142E-3</v>
      </c>
      <c r="AJ41" s="10">
        <v>1774.8466835929651</v>
      </c>
      <c r="AK41">
        <v>265198.89449999999</v>
      </c>
      <c r="AL41">
        <v>283.82256927947043</v>
      </c>
      <c r="AM41">
        <v>258</v>
      </c>
      <c r="AN41">
        <v>3459.2650868878359</v>
      </c>
    </row>
    <row r="42" spans="1:40" ht="13.5" x14ac:dyDescent="0.25">
      <c r="A42" t="s">
        <v>32</v>
      </c>
      <c r="B42" t="s">
        <v>2</v>
      </c>
      <c r="C42">
        <v>293222</v>
      </c>
      <c r="D42">
        <v>281706</v>
      </c>
      <c r="E42">
        <v>273600</v>
      </c>
      <c r="F42">
        <f t="shared" si="5"/>
        <v>150.20976608187135</v>
      </c>
      <c r="G42">
        <v>19622</v>
      </c>
      <c r="H42">
        <v>2607</v>
      </c>
      <c r="I42" s="8">
        <v>6.6918580461220512E-2</v>
      </c>
      <c r="J42" s="5">
        <v>9.2543289812783546E-3</v>
      </c>
      <c r="K42" s="2">
        <v>0.24</v>
      </c>
      <c r="L42" s="5">
        <v>0.97122532001448314</v>
      </c>
      <c r="M42">
        <v>19622</v>
      </c>
      <c r="N42">
        <v>10314</v>
      </c>
      <c r="O42">
        <v>445</v>
      </c>
      <c r="P42">
        <v>2019</v>
      </c>
      <c r="Q42" s="3">
        <v>16773</v>
      </c>
      <c r="R42" s="3">
        <v>2491</v>
      </c>
      <c r="S42" s="3">
        <v>27754</v>
      </c>
      <c r="T42" s="1">
        <v>0.5615</v>
      </c>
      <c r="U42" s="3">
        <v>80190</v>
      </c>
      <c r="V42" s="7">
        <v>1.2037037037037038E-3</v>
      </c>
      <c r="W42">
        <v>0.73</v>
      </c>
      <c r="X42">
        <v>203</v>
      </c>
      <c r="Y42">
        <v>101258</v>
      </c>
      <c r="Z42" s="13">
        <f t="shared" si="6"/>
        <v>1.5616806403035599E-3</v>
      </c>
      <c r="AA42">
        <v>316</v>
      </c>
      <c r="AB42">
        <v>13312</v>
      </c>
      <c r="AC42">
        <v>77908</v>
      </c>
      <c r="AD42">
        <v>0.3</v>
      </c>
      <c r="AE42">
        <v>925</v>
      </c>
      <c r="AF42">
        <v>555000</v>
      </c>
      <c r="AG42">
        <f t="shared" si="7"/>
        <v>9.5432402323474639E-3</v>
      </c>
      <c r="AH42">
        <f t="shared" si="4"/>
        <v>0.77622377622377625</v>
      </c>
      <c r="AI42">
        <f t="shared" si="8"/>
        <v>8.2258781680747007E-3</v>
      </c>
      <c r="AJ42" s="10">
        <v>1674.2364302016906</v>
      </c>
      <c r="AK42">
        <v>263425.53330000001</v>
      </c>
      <c r="AL42">
        <v>272.10519217840761</v>
      </c>
      <c r="AM42">
        <v>678</v>
      </c>
      <c r="AN42">
        <v>11059.488463602218</v>
      </c>
    </row>
    <row r="43" spans="1:40" ht="13.5" x14ac:dyDescent="0.25">
      <c r="A43" t="s">
        <v>32</v>
      </c>
      <c r="B43" t="s">
        <v>2</v>
      </c>
      <c r="C43">
        <v>331271</v>
      </c>
      <c r="D43">
        <v>326531</v>
      </c>
      <c r="E43">
        <v>319745</v>
      </c>
      <c r="F43">
        <f t="shared" si="5"/>
        <v>128.53177375721279</v>
      </c>
      <c r="G43">
        <v>11526</v>
      </c>
      <c r="H43">
        <v>2625</v>
      </c>
      <c r="I43" s="8">
        <v>3.4793265936348183E-2</v>
      </c>
      <c r="J43" s="5">
        <v>8.0390529536246182E-3</v>
      </c>
      <c r="K43" s="2">
        <v>0.26</v>
      </c>
      <c r="L43" s="5">
        <v>0.97921789967874417</v>
      </c>
      <c r="M43">
        <v>11526</v>
      </c>
      <c r="N43">
        <v>38049</v>
      </c>
      <c r="O43">
        <v>465</v>
      </c>
      <c r="P43">
        <v>2019</v>
      </c>
      <c r="Q43" s="3">
        <v>19078</v>
      </c>
      <c r="R43" s="3">
        <v>15188</v>
      </c>
      <c r="S43" s="3">
        <v>26330</v>
      </c>
      <c r="T43" s="1">
        <v>0.62390000000000001</v>
      </c>
      <c r="U43" s="3">
        <v>66331</v>
      </c>
      <c r="V43" s="7">
        <v>1.0532407407407407E-3</v>
      </c>
      <c r="W43">
        <v>0.11</v>
      </c>
      <c r="X43">
        <v>28</v>
      </c>
      <c r="Y43">
        <v>257692</v>
      </c>
      <c r="Z43" s="13">
        <f t="shared" si="6"/>
        <v>3.9743290165824424E-3</v>
      </c>
      <c r="AA43">
        <v>36</v>
      </c>
      <c r="AB43">
        <v>18120</v>
      </c>
      <c r="AC43">
        <v>26066</v>
      </c>
      <c r="AD43">
        <v>0.25</v>
      </c>
      <c r="AE43">
        <v>1100</v>
      </c>
      <c r="AF43">
        <v>715000</v>
      </c>
      <c r="AG43">
        <f t="shared" si="7"/>
        <v>1.2294444623654841E-2</v>
      </c>
      <c r="AH43">
        <f t="shared" si="4"/>
        <v>0.95333333333333325</v>
      </c>
      <c r="AI43">
        <f t="shared" si="8"/>
        <v>9.7821253890618045E-3</v>
      </c>
      <c r="AJ43" s="10">
        <v>1872.4758252070274</v>
      </c>
      <c r="AK43">
        <v>259054.80160000001</v>
      </c>
      <c r="AL43">
        <v>266.08035835601794</v>
      </c>
      <c r="AM43">
        <v>706</v>
      </c>
      <c r="AN43">
        <v>11832.47562637593</v>
      </c>
    </row>
    <row r="44" spans="1:40" ht="13.5" x14ac:dyDescent="0.25">
      <c r="A44" t="s">
        <v>32</v>
      </c>
      <c r="B44" t="s">
        <v>2</v>
      </c>
      <c r="C44">
        <v>325629</v>
      </c>
      <c r="D44">
        <v>321438</v>
      </c>
      <c r="E44">
        <v>313884</v>
      </c>
      <c r="F44">
        <f t="shared" si="5"/>
        <v>130.93178371627735</v>
      </c>
      <c r="G44">
        <v>11745</v>
      </c>
      <c r="H44">
        <v>2905</v>
      </c>
      <c r="I44" s="8">
        <v>3.606865481882756E-2</v>
      </c>
      <c r="J44" s="5">
        <v>9.0375126774059067E-3</v>
      </c>
      <c r="K44" s="2">
        <v>0.11</v>
      </c>
      <c r="L44" s="5">
        <v>0.97649935601889015</v>
      </c>
      <c r="M44">
        <v>11745</v>
      </c>
      <c r="N44">
        <v>8095</v>
      </c>
      <c r="O44">
        <v>13737</v>
      </c>
      <c r="P44">
        <v>2019</v>
      </c>
      <c r="Q44" s="3">
        <v>19263</v>
      </c>
      <c r="R44" s="3">
        <v>15538</v>
      </c>
      <c r="S44" s="3">
        <v>26057</v>
      </c>
      <c r="T44" s="1">
        <v>0.39860000000000001</v>
      </c>
      <c r="U44" s="3">
        <v>64175</v>
      </c>
      <c r="V44" s="7">
        <v>1.0416666666666667E-3</v>
      </c>
      <c r="W44">
        <v>7.0000000000000007E-2</v>
      </c>
      <c r="X44">
        <v>18</v>
      </c>
      <c r="Y44">
        <v>80771</v>
      </c>
      <c r="Z44" s="13">
        <f t="shared" si="6"/>
        <v>1.2457139880104173E-3</v>
      </c>
      <c r="AA44">
        <v>22</v>
      </c>
      <c r="AB44">
        <v>11192</v>
      </c>
      <c r="AC44">
        <v>99282</v>
      </c>
      <c r="AD44">
        <v>0.5</v>
      </c>
      <c r="AE44">
        <v>1250</v>
      </c>
      <c r="AF44">
        <v>750000</v>
      </c>
      <c r="AG44">
        <f t="shared" si="7"/>
        <v>1.2896270584253331E-2</v>
      </c>
      <c r="AH44">
        <f t="shared" si="4"/>
        <v>1.3303769401330376</v>
      </c>
      <c r="AI44">
        <f t="shared" si="8"/>
        <v>1.1116051578479324E-2</v>
      </c>
      <c r="AJ44" s="10">
        <v>1912.9214313481712</v>
      </c>
      <c r="AK44">
        <v>274521.31760000001</v>
      </c>
      <c r="AL44">
        <v>250.82724679260744</v>
      </c>
      <c r="AM44">
        <v>431</v>
      </c>
      <c r="AN44">
        <v>7022.9976639152783</v>
      </c>
    </row>
    <row r="45" spans="1:40" ht="13.5" x14ac:dyDescent="0.25">
      <c r="A45" t="s">
        <v>32</v>
      </c>
      <c r="B45" t="s">
        <v>2</v>
      </c>
      <c r="C45">
        <v>309544</v>
      </c>
      <c r="D45">
        <v>309296</v>
      </c>
      <c r="E45">
        <v>300442</v>
      </c>
      <c r="F45">
        <f t="shared" si="5"/>
        <v>136.78976973925083</v>
      </c>
      <c r="G45">
        <v>9102</v>
      </c>
      <c r="H45">
        <v>2014</v>
      </c>
      <c r="I45" s="8">
        <v>2.9404543457472929E-2</v>
      </c>
      <c r="J45" s="5">
        <v>6.5115617402100251E-3</v>
      </c>
      <c r="K45" s="2">
        <v>0.27</v>
      </c>
      <c r="L45" s="5">
        <v>0.97137370027417103</v>
      </c>
      <c r="M45">
        <v>9102</v>
      </c>
      <c r="N45">
        <v>7008</v>
      </c>
      <c r="O45">
        <v>23093</v>
      </c>
      <c r="P45">
        <v>2019</v>
      </c>
      <c r="Q45" s="3">
        <v>14803</v>
      </c>
      <c r="R45" s="3">
        <v>1386</v>
      </c>
      <c r="S45" s="3">
        <v>25031</v>
      </c>
      <c r="T45" s="1">
        <v>0.63549999999999995</v>
      </c>
      <c r="U45" s="3">
        <v>66722</v>
      </c>
      <c r="V45" s="7">
        <v>1.1805555555555556E-3</v>
      </c>
      <c r="W45">
        <v>0.34</v>
      </c>
      <c r="X45">
        <v>84</v>
      </c>
      <c r="Y45">
        <v>459213</v>
      </c>
      <c r="Z45" s="13">
        <f t="shared" si="6"/>
        <v>7.0823446233948791E-3</v>
      </c>
      <c r="AA45">
        <v>116</v>
      </c>
      <c r="AB45">
        <v>11981</v>
      </c>
      <c r="AC45">
        <v>72574</v>
      </c>
      <c r="AD45">
        <v>0.3</v>
      </c>
      <c r="AE45">
        <v>1025</v>
      </c>
      <c r="AF45">
        <v>563750.00000000012</v>
      </c>
      <c r="AG45">
        <f t="shared" si="7"/>
        <v>9.6936967224970881E-3</v>
      </c>
      <c r="AH45">
        <f t="shared" si="4"/>
        <v>1.1868421052631581</v>
      </c>
      <c r="AI45">
        <f t="shared" si="8"/>
        <v>9.115162294353045E-3</v>
      </c>
      <c r="AJ45" s="10">
        <v>1864.925930237639</v>
      </c>
      <c r="AK45">
        <v>268329.10619999998</v>
      </c>
      <c r="AL45">
        <v>244.37704801653564</v>
      </c>
      <c r="AM45">
        <v>797</v>
      </c>
      <c r="AN45">
        <v>16175.928798216577</v>
      </c>
    </row>
    <row r="46" spans="1:40" ht="13.5" x14ac:dyDescent="0.25">
      <c r="A46" t="s">
        <v>32</v>
      </c>
      <c r="B46" t="s">
        <v>2</v>
      </c>
      <c r="C46">
        <v>279711</v>
      </c>
      <c r="D46">
        <v>274463</v>
      </c>
      <c r="E46">
        <v>266565</v>
      </c>
      <c r="F46">
        <f t="shared" si="5"/>
        <v>154.17399883705662</v>
      </c>
      <c r="G46">
        <v>13146</v>
      </c>
      <c r="H46">
        <v>2686</v>
      </c>
      <c r="I46" s="8">
        <v>4.6998509175541901E-2</v>
      </c>
      <c r="J46" s="5">
        <v>9.7863828639925959E-3</v>
      </c>
      <c r="K46" s="2">
        <v>0.43</v>
      </c>
      <c r="L46" s="5">
        <v>0.97122380794496888</v>
      </c>
      <c r="M46">
        <v>13146</v>
      </c>
      <c r="N46">
        <v>6080</v>
      </c>
      <c r="O46">
        <v>35913</v>
      </c>
      <c r="P46">
        <v>2019</v>
      </c>
      <c r="Q46" s="3">
        <v>13150</v>
      </c>
      <c r="R46" s="3">
        <v>9316</v>
      </c>
      <c r="S46" s="3">
        <v>24291</v>
      </c>
      <c r="T46" s="1">
        <v>0.27489999999999998</v>
      </c>
      <c r="U46" s="3">
        <v>63230</v>
      </c>
      <c r="V46" s="7">
        <v>9.6064814814814808E-4</v>
      </c>
      <c r="W46">
        <v>0.24</v>
      </c>
      <c r="X46">
        <v>59</v>
      </c>
      <c r="Y46">
        <v>457125</v>
      </c>
      <c r="Z46" s="13">
        <f t="shared" si="6"/>
        <v>7.0501418426076445E-3</v>
      </c>
      <c r="AA46">
        <v>84</v>
      </c>
      <c r="AB46">
        <v>26885</v>
      </c>
      <c r="AC46">
        <v>32547</v>
      </c>
      <c r="AD46">
        <v>0.35</v>
      </c>
      <c r="AE46">
        <v>950</v>
      </c>
      <c r="AF46">
        <v>475000</v>
      </c>
      <c r="AG46">
        <f t="shared" si="7"/>
        <v>8.1676380366937761E-3</v>
      </c>
      <c r="AH46">
        <f t="shared" si="4"/>
        <v>1.027027027027027</v>
      </c>
      <c r="AI46">
        <f t="shared" si="8"/>
        <v>8.4481991996442872E-3</v>
      </c>
      <c r="AJ46" s="10">
        <v>1866.8317705950853</v>
      </c>
      <c r="AK46">
        <v>556982.12329999998</v>
      </c>
      <c r="AL46">
        <v>287.16214227374229</v>
      </c>
      <c r="AM46">
        <v>832</v>
      </c>
      <c r="AN46">
        <v>16865.557414448671</v>
      </c>
    </row>
    <row r="47" spans="1:40" ht="13.5" x14ac:dyDescent="0.25">
      <c r="A47" t="s">
        <v>32</v>
      </c>
      <c r="B47" t="s">
        <v>2</v>
      </c>
      <c r="C47">
        <v>324906</v>
      </c>
      <c r="D47">
        <v>317960</v>
      </c>
      <c r="E47">
        <v>316156</v>
      </c>
      <c r="F47">
        <f t="shared" si="5"/>
        <v>129.99086526904441</v>
      </c>
      <c r="G47">
        <v>8750</v>
      </c>
      <c r="H47">
        <v>1564</v>
      </c>
      <c r="I47" s="8">
        <v>2.6930866158211914E-2</v>
      </c>
      <c r="J47" s="5">
        <v>4.918857717951944E-3</v>
      </c>
      <c r="K47" s="2">
        <v>0.27</v>
      </c>
      <c r="L47" s="5">
        <v>0.99432633035601958</v>
      </c>
      <c r="M47">
        <v>8750</v>
      </c>
      <c r="N47">
        <v>52284</v>
      </c>
      <c r="O47">
        <v>7089</v>
      </c>
      <c r="P47">
        <v>2019</v>
      </c>
      <c r="Q47" s="3">
        <v>16826</v>
      </c>
      <c r="R47" s="3">
        <v>13098</v>
      </c>
      <c r="S47" s="3">
        <v>23791</v>
      </c>
      <c r="T47" s="1">
        <v>0.66310000000000002</v>
      </c>
      <c r="U47" s="3">
        <v>55191</v>
      </c>
      <c r="V47" s="7">
        <v>9.4907407407407408E-4</v>
      </c>
      <c r="W47">
        <v>0.08</v>
      </c>
      <c r="X47">
        <v>18</v>
      </c>
      <c r="Y47">
        <v>66189</v>
      </c>
      <c r="Z47" s="13">
        <f t="shared" si="6"/>
        <v>1.0208188972827068E-3</v>
      </c>
      <c r="AA47">
        <v>29</v>
      </c>
      <c r="AB47">
        <v>13203</v>
      </c>
      <c r="AC47">
        <v>69792</v>
      </c>
      <c r="AD47">
        <v>0.35</v>
      </c>
      <c r="AE47">
        <v>925</v>
      </c>
      <c r="AF47">
        <v>462500</v>
      </c>
      <c r="AG47">
        <f t="shared" si="7"/>
        <v>7.9527001936228869E-3</v>
      </c>
      <c r="AH47">
        <f t="shared" si="4"/>
        <v>0.8564814814814814</v>
      </c>
      <c r="AI47">
        <f t="shared" si="8"/>
        <v>8.2258781680747007E-3</v>
      </c>
      <c r="AJ47" s="10">
        <v>2059.2042656708495</v>
      </c>
      <c r="AK47">
        <v>547177.76890000002</v>
      </c>
      <c r="AL47">
        <v>327.72331840996844</v>
      </c>
      <c r="AM47">
        <v>708</v>
      </c>
      <c r="AN47">
        <v>13303.128967074765</v>
      </c>
    </row>
    <row r="48" spans="1:40" ht="13.5" x14ac:dyDescent="0.25">
      <c r="A48" t="s">
        <v>32</v>
      </c>
      <c r="B48" t="s">
        <v>1</v>
      </c>
      <c r="C48">
        <v>272427</v>
      </c>
      <c r="D48">
        <v>270742</v>
      </c>
      <c r="E48">
        <v>268266</v>
      </c>
      <c r="F48">
        <f t="shared" si="5"/>
        <v>153.19642444439475</v>
      </c>
      <c r="G48">
        <v>4161</v>
      </c>
      <c r="H48">
        <v>2192</v>
      </c>
      <c r="I48" s="8">
        <v>1.5273816471935601E-2</v>
      </c>
      <c r="J48" s="5">
        <v>8.0962687724845054E-3</v>
      </c>
      <c r="K48" s="2">
        <v>0.32</v>
      </c>
      <c r="L48" s="5">
        <v>0.99085476209823375</v>
      </c>
      <c r="M48">
        <v>4161</v>
      </c>
      <c r="N48">
        <v>800</v>
      </c>
      <c r="O48">
        <v>53279</v>
      </c>
      <c r="P48">
        <v>2019</v>
      </c>
      <c r="Q48" s="3">
        <v>15117</v>
      </c>
      <c r="R48" s="3">
        <v>14145</v>
      </c>
      <c r="S48" s="3">
        <v>22828</v>
      </c>
      <c r="T48" s="1">
        <v>0.85940000000000005</v>
      </c>
      <c r="U48" s="3">
        <v>27839</v>
      </c>
      <c r="V48" s="7">
        <v>5.5555555555555556E-4</v>
      </c>
      <c r="W48">
        <v>0.01</v>
      </c>
      <c r="X48">
        <v>2</v>
      </c>
      <c r="Y48">
        <v>298080</v>
      </c>
      <c r="Z48" s="13">
        <f t="shared" si="6"/>
        <v>4.5972245675569845E-3</v>
      </c>
      <c r="AA48">
        <v>342</v>
      </c>
      <c r="AB48">
        <v>27480</v>
      </c>
      <c r="AC48">
        <v>64962</v>
      </c>
      <c r="AD48">
        <v>0.3</v>
      </c>
      <c r="AE48">
        <v>900</v>
      </c>
      <c r="AF48">
        <v>540000</v>
      </c>
      <c r="AG48">
        <f t="shared" si="7"/>
        <v>9.2853148206623985E-3</v>
      </c>
      <c r="AH48">
        <f t="shared" si="4"/>
        <v>0.77280858676207509</v>
      </c>
      <c r="AI48">
        <f t="shared" si="8"/>
        <v>8.0035571365051142E-3</v>
      </c>
      <c r="AJ48" s="10">
        <v>1941.529742615033</v>
      </c>
      <c r="AK48">
        <v>557083.57160000002</v>
      </c>
      <c r="AL48">
        <v>334.42421671684133</v>
      </c>
      <c r="AM48">
        <v>429</v>
      </c>
      <c r="AN48">
        <v>7613.0259972216709</v>
      </c>
    </row>
    <row r="49" spans="1:40" ht="13.5" x14ac:dyDescent="0.25">
      <c r="A49" t="s">
        <v>32</v>
      </c>
      <c r="B49" t="s">
        <v>1</v>
      </c>
      <c r="C49">
        <v>296099</v>
      </c>
      <c r="D49">
        <v>295696</v>
      </c>
      <c r="E49">
        <v>281528</v>
      </c>
      <c r="F49">
        <f t="shared" si="5"/>
        <v>145.97976755420419</v>
      </c>
      <c r="G49">
        <v>14571</v>
      </c>
      <c r="H49">
        <v>2035</v>
      </c>
      <c r="I49" s="8">
        <v>4.9209892637259833E-2</v>
      </c>
      <c r="J49" s="5">
        <v>6.882068069909637E-3</v>
      </c>
      <c r="K49" s="2">
        <v>0.36</v>
      </c>
      <c r="L49" s="5">
        <v>0.95208592608625076</v>
      </c>
      <c r="M49">
        <v>14571</v>
      </c>
      <c r="N49">
        <v>29672</v>
      </c>
      <c r="O49">
        <v>6000</v>
      </c>
      <c r="P49">
        <v>2019</v>
      </c>
      <c r="Q49" s="3">
        <v>16312</v>
      </c>
      <c r="R49" s="3">
        <v>13243</v>
      </c>
      <c r="S49" s="3">
        <v>21409</v>
      </c>
      <c r="T49" s="1">
        <v>0.59830000000000005</v>
      </c>
      <c r="U49" s="3">
        <v>50408</v>
      </c>
      <c r="V49" s="7">
        <v>9.9537037037037042E-4</v>
      </c>
      <c r="W49">
        <v>0.11</v>
      </c>
      <c r="X49">
        <v>24</v>
      </c>
      <c r="Y49">
        <v>922705</v>
      </c>
      <c r="Z49" s="13">
        <f t="shared" si="6"/>
        <v>1.4230683355500763E-2</v>
      </c>
      <c r="AA49">
        <v>37</v>
      </c>
      <c r="AB49">
        <v>21623</v>
      </c>
      <c r="AC49">
        <v>29376</v>
      </c>
      <c r="AD49">
        <v>0.25</v>
      </c>
      <c r="AE49">
        <v>1075</v>
      </c>
      <c r="AF49">
        <v>698750</v>
      </c>
      <c r="AG49">
        <f t="shared" si="7"/>
        <v>1.2015025427662687E-2</v>
      </c>
      <c r="AH49">
        <f t="shared" si="4"/>
        <v>0.97048611111111116</v>
      </c>
      <c r="AI49">
        <f t="shared" si="8"/>
        <v>9.559804357492218E-3</v>
      </c>
      <c r="AJ49" s="10">
        <v>1894.1294661292764</v>
      </c>
      <c r="AK49">
        <v>688442.58799999999</v>
      </c>
      <c r="AL49">
        <v>293.39552753363517</v>
      </c>
      <c r="AM49">
        <v>473</v>
      </c>
      <c r="AN49">
        <v>8163.4835703776362</v>
      </c>
    </row>
    <row r="50" spans="1:40" ht="13.5" x14ac:dyDescent="0.25">
      <c r="A50" t="s">
        <v>32</v>
      </c>
      <c r="B50" t="s">
        <v>1</v>
      </c>
      <c r="C50">
        <v>305628</v>
      </c>
      <c r="D50">
        <v>304248</v>
      </c>
      <c r="E50">
        <v>303952</v>
      </c>
      <c r="F50">
        <f t="shared" si="5"/>
        <v>135.21013844291204</v>
      </c>
      <c r="G50">
        <v>1676</v>
      </c>
      <c r="H50">
        <v>3239</v>
      </c>
      <c r="I50" s="8">
        <v>5.4837907521562163E-3</v>
      </c>
      <c r="J50" s="5">
        <v>1.0645920433330704E-2</v>
      </c>
      <c r="K50" s="2">
        <v>0.19</v>
      </c>
      <c r="L50" s="5">
        <v>0.99902710946333251</v>
      </c>
      <c r="M50">
        <v>1676</v>
      </c>
      <c r="N50">
        <v>17329</v>
      </c>
      <c r="O50">
        <v>7800</v>
      </c>
      <c r="P50">
        <v>2019</v>
      </c>
      <c r="Q50" s="3">
        <v>11522</v>
      </c>
      <c r="R50" s="3">
        <v>7923</v>
      </c>
      <c r="S50" s="3">
        <v>21191</v>
      </c>
      <c r="T50" s="1">
        <v>0.55920000000000003</v>
      </c>
      <c r="U50" s="3">
        <v>59438</v>
      </c>
      <c r="V50" s="7">
        <v>9.7222222222222209E-4</v>
      </c>
      <c r="W50">
        <v>0.23</v>
      </c>
      <c r="X50">
        <v>49</v>
      </c>
      <c r="Y50">
        <v>783962</v>
      </c>
      <c r="Z50" s="13">
        <f t="shared" si="6"/>
        <v>1.2090879517012576E-2</v>
      </c>
      <c r="AA50">
        <v>60</v>
      </c>
      <c r="AB50">
        <v>15227</v>
      </c>
      <c r="AC50">
        <v>78261</v>
      </c>
      <c r="AD50">
        <v>0.5</v>
      </c>
      <c r="AE50">
        <v>1200</v>
      </c>
      <c r="AF50">
        <v>720000</v>
      </c>
      <c r="AG50">
        <f t="shared" si="7"/>
        <v>1.2380419760883197E-2</v>
      </c>
      <c r="AH50">
        <f t="shared" si="4"/>
        <v>1.3090909090909086</v>
      </c>
      <c r="AI50">
        <f t="shared" si="8"/>
        <v>1.0671409515340151E-2</v>
      </c>
      <c r="AJ50" s="10">
        <v>2023.8456652082664</v>
      </c>
      <c r="AK50">
        <v>425805.12550000002</v>
      </c>
      <c r="AL50">
        <v>357.81821866555691</v>
      </c>
      <c r="AM50">
        <v>467</v>
      </c>
      <c r="AN50">
        <v>12319.526471098767</v>
      </c>
    </row>
    <row r="51" spans="1:40" ht="13.5" x14ac:dyDescent="0.25">
      <c r="A51" t="s">
        <v>32</v>
      </c>
      <c r="B51" t="s">
        <v>1</v>
      </c>
      <c r="C51">
        <v>369569</v>
      </c>
      <c r="D51">
        <v>368428</v>
      </c>
      <c r="E51">
        <v>360898</v>
      </c>
      <c r="F51">
        <f t="shared" si="5"/>
        <v>113.87536644702935</v>
      </c>
      <c r="G51">
        <v>8671</v>
      </c>
      <c r="H51">
        <v>2877</v>
      </c>
      <c r="I51" s="8">
        <v>2.3462465737115398E-2</v>
      </c>
      <c r="J51" s="5">
        <v>7.8088527473481927E-3</v>
      </c>
      <c r="K51" s="2">
        <v>0.34</v>
      </c>
      <c r="L51" s="5">
        <v>0.9795618139772222</v>
      </c>
      <c r="M51">
        <v>8671</v>
      </c>
      <c r="N51">
        <v>63941</v>
      </c>
      <c r="O51">
        <v>7866</v>
      </c>
      <c r="P51">
        <v>2019</v>
      </c>
      <c r="Q51" s="3">
        <v>10277</v>
      </c>
      <c r="R51" s="3">
        <v>1708</v>
      </c>
      <c r="S51" s="3">
        <v>17149</v>
      </c>
      <c r="T51" s="1">
        <v>0.55920000000000003</v>
      </c>
      <c r="U51" s="3">
        <v>49644</v>
      </c>
      <c r="V51" s="7">
        <v>1.2268518518518518E-3</v>
      </c>
      <c r="W51">
        <v>0.84</v>
      </c>
      <c r="X51">
        <v>144</v>
      </c>
      <c r="Y51">
        <v>909530</v>
      </c>
      <c r="Z51" s="13">
        <f t="shared" si="6"/>
        <v>1.4027488127113876E-2</v>
      </c>
      <c r="AA51">
        <v>237</v>
      </c>
      <c r="AB51">
        <v>23692</v>
      </c>
      <c r="AC51">
        <v>15424</v>
      </c>
      <c r="AD51">
        <v>0.3</v>
      </c>
      <c r="AE51">
        <v>1000</v>
      </c>
      <c r="AF51">
        <v>550000.00000000012</v>
      </c>
      <c r="AG51">
        <f t="shared" si="7"/>
        <v>9.4572650951191117E-3</v>
      </c>
      <c r="AH51">
        <f t="shared" si="4"/>
        <v>1.1891891891891895</v>
      </c>
      <c r="AI51">
        <f t="shared" si="8"/>
        <v>8.8928412627834585E-3</v>
      </c>
      <c r="AJ51" s="10">
        <v>2086.4221356800308</v>
      </c>
      <c r="AK51">
        <v>354046.91979999997</v>
      </c>
      <c r="AL51">
        <v>322.58819742988845</v>
      </c>
      <c r="AM51">
        <v>472</v>
      </c>
      <c r="AN51">
        <v>16575.251143329766</v>
      </c>
    </row>
    <row r="52" spans="1:40" ht="13.5" x14ac:dyDescent="0.25">
      <c r="A52" t="s">
        <v>32</v>
      </c>
      <c r="B52" t="s">
        <v>1</v>
      </c>
      <c r="C52">
        <v>309379</v>
      </c>
      <c r="D52">
        <v>303265</v>
      </c>
      <c r="E52">
        <v>303235</v>
      </c>
      <c r="F52">
        <f t="shared" si="5"/>
        <v>135.52984319092454</v>
      </c>
      <c r="G52">
        <v>6144</v>
      </c>
      <c r="H52">
        <v>2465</v>
      </c>
      <c r="I52" s="8">
        <v>1.9859137174792083E-2</v>
      </c>
      <c r="J52" s="5">
        <v>8.1282047054556245E-3</v>
      </c>
      <c r="K52" s="2">
        <v>0.38</v>
      </c>
      <c r="L52" s="5">
        <v>0.99990107661616079</v>
      </c>
      <c r="M52">
        <v>6144</v>
      </c>
      <c r="N52">
        <v>300</v>
      </c>
      <c r="O52">
        <v>60490</v>
      </c>
      <c r="P52">
        <v>2019</v>
      </c>
      <c r="Q52" s="3">
        <v>8772</v>
      </c>
      <c r="R52" s="3">
        <v>5675</v>
      </c>
      <c r="S52" s="3">
        <v>16799</v>
      </c>
      <c r="T52" s="1">
        <v>0.57709999999999995</v>
      </c>
      <c r="U52" s="3">
        <v>46301</v>
      </c>
      <c r="V52" s="7">
        <v>9.1435185185185185E-4</v>
      </c>
      <c r="W52">
        <v>0.25</v>
      </c>
      <c r="X52">
        <v>42</v>
      </c>
      <c r="Y52">
        <v>667418</v>
      </c>
      <c r="Z52" s="13">
        <f t="shared" si="6"/>
        <v>1.0293446143417028E-2</v>
      </c>
      <c r="AA52">
        <v>56</v>
      </c>
      <c r="AB52">
        <v>7634</v>
      </c>
      <c r="AC52">
        <v>14646</v>
      </c>
      <c r="AD52">
        <v>0.35</v>
      </c>
      <c r="AE52">
        <v>925</v>
      </c>
      <c r="AF52">
        <v>462500</v>
      </c>
      <c r="AG52">
        <f t="shared" si="7"/>
        <v>7.9527001936228869E-3</v>
      </c>
      <c r="AH52">
        <f t="shared" si="4"/>
        <v>1.0277777777777777</v>
      </c>
      <c r="AI52">
        <f t="shared" si="8"/>
        <v>8.2258781680747007E-3</v>
      </c>
      <c r="AJ52" s="10">
        <v>1970.4244385757013</v>
      </c>
      <c r="AK52">
        <v>345259.34110000002</v>
      </c>
      <c r="AL52">
        <v>303.02252668464718</v>
      </c>
      <c r="AM52">
        <v>685</v>
      </c>
      <c r="AN52">
        <v>23679.431714546285</v>
      </c>
    </row>
    <row r="53" spans="1:40" ht="13.5" x14ac:dyDescent="0.25">
      <c r="A53" t="s">
        <v>32</v>
      </c>
      <c r="B53" t="s">
        <v>1</v>
      </c>
      <c r="C53">
        <v>364886</v>
      </c>
      <c r="D53">
        <v>356207</v>
      </c>
      <c r="E53">
        <v>349305</v>
      </c>
      <c r="F53">
        <f t="shared" si="5"/>
        <v>117.65474871530611</v>
      </c>
      <c r="G53">
        <v>15581</v>
      </c>
      <c r="H53">
        <v>3170</v>
      </c>
      <c r="I53" s="8">
        <v>4.2701007986055917E-2</v>
      </c>
      <c r="J53" s="5">
        <v>8.8993197775450797E-3</v>
      </c>
      <c r="K53" s="2">
        <v>0.25</v>
      </c>
      <c r="L53" s="5">
        <v>0.98062362614996335</v>
      </c>
      <c r="M53">
        <v>15581</v>
      </c>
      <c r="N53">
        <v>55507</v>
      </c>
      <c r="O53">
        <v>6776</v>
      </c>
      <c r="P53">
        <v>2019</v>
      </c>
      <c r="Q53" s="3">
        <v>12284</v>
      </c>
      <c r="R53" s="3">
        <v>11569</v>
      </c>
      <c r="S53" s="3">
        <v>16326</v>
      </c>
      <c r="T53" s="1">
        <v>0.55569999999999997</v>
      </c>
      <c r="U53" s="3">
        <v>55340</v>
      </c>
      <c r="V53" s="7">
        <v>1.712962962962963E-3</v>
      </c>
      <c r="W53">
        <v>0.69</v>
      </c>
      <c r="X53">
        <v>113</v>
      </c>
      <c r="Y53">
        <v>419698</v>
      </c>
      <c r="Z53" s="13">
        <f t="shared" si="6"/>
        <v>6.4729131661115519E-3</v>
      </c>
      <c r="AA53">
        <v>216</v>
      </c>
      <c r="AB53">
        <v>2907</v>
      </c>
      <c r="AC53">
        <v>13642</v>
      </c>
      <c r="AD53">
        <v>0.35</v>
      </c>
      <c r="AE53">
        <v>900</v>
      </c>
      <c r="AF53">
        <v>450000</v>
      </c>
      <c r="AG53">
        <f t="shared" si="7"/>
        <v>7.7377623505519985E-3</v>
      </c>
      <c r="AH53">
        <f t="shared" si="4"/>
        <v>0.83333333333333326</v>
      </c>
      <c r="AI53">
        <f t="shared" si="8"/>
        <v>8.0035571365051142E-3</v>
      </c>
      <c r="AJ53" s="10">
        <v>2160.9887635768569</v>
      </c>
      <c r="AK53">
        <v>486211.32290000003</v>
      </c>
      <c r="AL53">
        <v>389.53524462692468</v>
      </c>
      <c r="AM53">
        <v>806</v>
      </c>
      <c r="AN53">
        <v>22919.230706610226</v>
      </c>
    </row>
    <row r="54" spans="1:40" ht="13.5" x14ac:dyDescent="0.25">
      <c r="A54" t="s">
        <v>33</v>
      </c>
      <c r="B54" t="s">
        <v>1</v>
      </c>
      <c r="C54">
        <v>357903</v>
      </c>
      <c r="D54">
        <v>345291</v>
      </c>
      <c r="E54">
        <v>338340</v>
      </c>
      <c r="F54">
        <f t="shared" si="5"/>
        <v>121.46773068510966</v>
      </c>
      <c r="G54">
        <v>19563</v>
      </c>
      <c r="H54">
        <v>3299</v>
      </c>
      <c r="I54" s="8">
        <v>5.4660061525050083E-2</v>
      </c>
      <c r="J54" s="5">
        <v>9.5542600299457561E-3</v>
      </c>
      <c r="K54" s="2">
        <v>0.35</v>
      </c>
      <c r="L54" s="5">
        <v>0.97986915384414885</v>
      </c>
      <c r="M54">
        <v>19563</v>
      </c>
      <c r="N54">
        <v>7800</v>
      </c>
      <c r="O54">
        <v>14783</v>
      </c>
      <c r="P54">
        <v>2019</v>
      </c>
      <c r="Q54" s="3">
        <v>12324</v>
      </c>
      <c r="R54" s="3">
        <v>11664</v>
      </c>
      <c r="S54" s="3">
        <v>16149</v>
      </c>
      <c r="T54" s="1">
        <v>0.5948</v>
      </c>
      <c r="U54" s="3">
        <v>48908</v>
      </c>
      <c r="V54" s="7">
        <v>1.2847222222222223E-3</v>
      </c>
      <c r="W54">
        <v>0.55000000000000004</v>
      </c>
      <c r="X54">
        <v>89</v>
      </c>
      <c r="Y54">
        <v>158807</v>
      </c>
      <c r="Z54" s="13">
        <f t="shared" si="6"/>
        <v>2.4492466515701225E-3</v>
      </c>
      <c r="AA54">
        <v>182</v>
      </c>
      <c r="AB54">
        <v>21813</v>
      </c>
      <c r="AC54">
        <v>45794</v>
      </c>
      <c r="AD54">
        <v>0.3</v>
      </c>
      <c r="AE54">
        <v>900</v>
      </c>
      <c r="AF54">
        <v>540000</v>
      </c>
      <c r="AG54">
        <f t="shared" si="7"/>
        <v>9.2853148206623985E-3</v>
      </c>
      <c r="AH54">
        <f t="shared" si="4"/>
        <v>0.83076923076923093</v>
      </c>
      <c r="AI54">
        <f t="shared" si="8"/>
        <v>8.0035571365051142E-3</v>
      </c>
      <c r="AJ54" s="10">
        <v>1884.5395249683452</v>
      </c>
      <c r="AK54">
        <v>485385.84649999999</v>
      </c>
      <c r="AL54">
        <v>292.78846153846172</v>
      </c>
      <c r="AM54">
        <v>803</v>
      </c>
      <c r="AN54">
        <v>22045.360272638754</v>
      </c>
    </row>
    <row r="55" spans="1:40" ht="13.5" x14ac:dyDescent="0.25">
      <c r="A55" t="s">
        <v>33</v>
      </c>
      <c r="B55" t="s">
        <v>1</v>
      </c>
      <c r="C55">
        <v>313620</v>
      </c>
      <c r="D55">
        <v>303858</v>
      </c>
      <c r="E55">
        <v>302193</v>
      </c>
      <c r="F55">
        <f t="shared" si="5"/>
        <v>135.99716737316879</v>
      </c>
      <c r="G55">
        <v>11427</v>
      </c>
      <c r="H55">
        <v>1680</v>
      </c>
      <c r="I55" s="8">
        <v>3.643581404247178E-2</v>
      </c>
      <c r="J55" s="5">
        <v>5.5288983670003754E-3</v>
      </c>
      <c r="K55" s="2">
        <v>0.23</v>
      </c>
      <c r="L55" s="5">
        <v>0.99452046679699069</v>
      </c>
      <c r="M55">
        <v>11427</v>
      </c>
      <c r="N55">
        <v>567</v>
      </c>
      <c r="O55">
        <v>44283</v>
      </c>
      <c r="P55">
        <v>2019</v>
      </c>
      <c r="Q55" s="3">
        <v>10275</v>
      </c>
      <c r="R55" s="3">
        <v>7523</v>
      </c>
      <c r="S55" s="3">
        <v>15686</v>
      </c>
      <c r="T55" s="1">
        <v>0.5454</v>
      </c>
      <c r="U55" s="3">
        <v>44207</v>
      </c>
      <c r="V55" s="7">
        <v>9.3750000000000007E-4</v>
      </c>
      <c r="W55">
        <v>0.31</v>
      </c>
      <c r="X55">
        <v>49</v>
      </c>
      <c r="Y55">
        <v>609769</v>
      </c>
      <c r="Z55" s="13">
        <f t="shared" si="6"/>
        <v>9.4043378533771298E-3</v>
      </c>
      <c r="AA55">
        <v>68</v>
      </c>
      <c r="AB55">
        <v>20452</v>
      </c>
      <c r="AC55">
        <v>50047</v>
      </c>
      <c r="AD55">
        <v>0.25</v>
      </c>
      <c r="AE55">
        <v>1000</v>
      </c>
      <c r="AF55">
        <v>650000</v>
      </c>
      <c r="AG55">
        <f t="shared" si="7"/>
        <v>1.1176767839686219E-2</v>
      </c>
      <c r="AH55">
        <f t="shared" si="4"/>
        <v>1.1428571428571428</v>
      </c>
      <c r="AI55">
        <f t="shared" si="8"/>
        <v>8.8928412627834585E-3</v>
      </c>
      <c r="AJ55" s="10">
        <v>2081.6604741054075</v>
      </c>
      <c r="AK55">
        <v>364144.02269999997</v>
      </c>
      <c r="AL55">
        <v>370.79597534203452</v>
      </c>
      <c r="AM55">
        <v>660</v>
      </c>
      <c r="AN55">
        <v>19410.937226277372</v>
      </c>
    </row>
    <row r="56" spans="1:40" ht="13.5" x14ac:dyDescent="0.25">
      <c r="A56" t="s">
        <v>33</v>
      </c>
      <c r="B56" t="s">
        <v>1</v>
      </c>
      <c r="C56">
        <v>337088</v>
      </c>
      <c r="D56">
        <v>328093</v>
      </c>
      <c r="E56">
        <v>322625</v>
      </c>
      <c r="F56">
        <f t="shared" si="5"/>
        <v>127.38439984502131</v>
      </c>
      <c r="G56">
        <v>14463</v>
      </c>
      <c r="H56">
        <v>2423</v>
      </c>
      <c r="I56" s="8">
        <v>4.2905710081640402E-2</v>
      </c>
      <c r="J56" s="5">
        <v>7.3851011755813141E-3</v>
      </c>
      <c r="K56" s="2">
        <v>0.17</v>
      </c>
      <c r="L56" s="5">
        <v>0.98333399371519659</v>
      </c>
      <c r="M56">
        <v>14463</v>
      </c>
      <c r="N56">
        <v>23468</v>
      </c>
      <c r="O56">
        <v>5645</v>
      </c>
      <c r="P56">
        <v>2019</v>
      </c>
      <c r="Q56" s="3">
        <v>11946</v>
      </c>
      <c r="R56" s="3">
        <v>8525</v>
      </c>
      <c r="S56" s="3">
        <v>15172</v>
      </c>
      <c r="T56" s="1">
        <v>0.54730000000000001</v>
      </c>
      <c r="U56" s="3">
        <v>44710</v>
      </c>
      <c r="V56" s="7">
        <v>1.0300925925925926E-3</v>
      </c>
      <c r="W56">
        <v>0.45</v>
      </c>
      <c r="X56">
        <v>68</v>
      </c>
      <c r="Y56">
        <v>359702</v>
      </c>
      <c r="Z56" s="13">
        <f t="shared" si="6"/>
        <v>5.547607593261482E-3</v>
      </c>
      <c r="AA56">
        <v>132</v>
      </c>
      <c r="AB56">
        <v>29255</v>
      </c>
      <c r="AC56">
        <v>29652</v>
      </c>
      <c r="AD56">
        <v>0.3</v>
      </c>
      <c r="AE56">
        <v>875</v>
      </c>
      <c r="AF56">
        <v>568750</v>
      </c>
      <c r="AG56">
        <f t="shared" si="7"/>
        <v>9.7796718597254421E-3</v>
      </c>
      <c r="AH56">
        <f t="shared" si="4"/>
        <v>0.81249999999999989</v>
      </c>
      <c r="AI56">
        <f t="shared" si="8"/>
        <v>7.7812361049355268E-3</v>
      </c>
      <c r="AJ56" s="10">
        <v>2014.5364837458574</v>
      </c>
      <c r="AK56">
        <v>456347.58929999999</v>
      </c>
      <c r="AL56">
        <v>398.87820936172233</v>
      </c>
      <c r="AM56">
        <v>381</v>
      </c>
      <c r="AN56">
        <v>10289.647162230036</v>
      </c>
    </row>
    <row r="57" spans="1:40" ht="13.5" x14ac:dyDescent="0.25">
      <c r="A57" t="s">
        <v>33</v>
      </c>
      <c r="B57" t="s">
        <v>1</v>
      </c>
      <c r="C57">
        <v>338485</v>
      </c>
      <c r="D57">
        <v>335081</v>
      </c>
      <c r="E57">
        <v>329504</v>
      </c>
      <c r="F57">
        <f t="shared" si="5"/>
        <v>124.72501699524133</v>
      </c>
      <c r="G57">
        <v>8981</v>
      </c>
      <c r="H57">
        <v>1713</v>
      </c>
      <c r="I57" s="8">
        <v>2.6532933512563334E-2</v>
      </c>
      <c r="J57" s="5">
        <v>5.1121967524270255E-3</v>
      </c>
      <c r="K57" s="2">
        <v>0.37</v>
      </c>
      <c r="L57" s="5">
        <v>0.98335626311250113</v>
      </c>
      <c r="M57">
        <v>8981</v>
      </c>
      <c r="N57">
        <v>2447</v>
      </c>
      <c r="O57">
        <v>1050</v>
      </c>
      <c r="P57">
        <v>2019</v>
      </c>
      <c r="Q57" s="3">
        <v>12351</v>
      </c>
      <c r="R57" s="3">
        <v>11794</v>
      </c>
      <c r="S57" s="3">
        <v>14797</v>
      </c>
      <c r="T57" s="1">
        <v>0.54759999999999998</v>
      </c>
      <c r="U57" s="3">
        <v>50265</v>
      </c>
      <c r="V57" s="7">
        <v>1.4814814814814814E-3</v>
      </c>
      <c r="W57">
        <v>0.39</v>
      </c>
      <c r="X57">
        <v>58</v>
      </c>
      <c r="Y57">
        <v>673728</v>
      </c>
      <c r="Z57" s="13">
        <f t="shared" si="6"/>
        <v>1.0390763934014466E-2</v>
      </c>
      <c r="AA57">
        <v>72</v>
      </c>
      <c r="AB57">
        <v>17834</v>
      </c>
      <c r="AC57">
        <v>49458</v>
      </c>
      <c r="AD57">
        <v>0.25</v>
      </c>
      <c r="AE57">
        <v>1000</v>
      </c>
      <c r="AF57">
        <v>700000</v>
      </c>
      <c r="AG57">
        <f t="shared" si="7"/>
        <v>1.2036519211969776E-2</v>
      </c>
      <c r="AH57">
        <f t="shared" si="4"/>
        <v>0.9364548494983278</v>
      </c>
      <c r="AI57">
        <f t="shared" si="8"/>
        <v>8.8928412627834585E-3</v>
      </c>
      <c r="AJ57" s="10">
        <v>2049.8544392657936</v>
      </c>
      <c r="AK57">
        <v>372105.21659999999</v>
      </c>
      <c r="AL57">
        <v>351.05689291586162</v>
      </c>
      <c r="AM57">
        <v>661</v>
      </c>
      <c r="AN57">
        <v>17634.373249129625</v>
      </c>
    </row>
    <row r="58" spans="1:40" ht="13.5" x14ac:dyDescent="0.25">
      <c r="A58" t="s">
        <v>33</v>
      </c>
      <c r="B58" t="s">
        <v>1</v>
      </c>
      <c r="C58">
        <v>404404</v>
      </c>
      <c r="D58">
        <v>403921</v>
      </c>
      <c r="E58">
        <v>391944</v>
      </c>
      <c r="F58">
        <f t="shared" si="5"/>
        <v>104.85526503786255</v>
      </c>
      <c r="G58">
        <v>12460</v>
      </c>
      <c r="H58">
        <v>2831</v>
      </c>
      <c r="I58" s="8">
        <v>3.0810773385030812E-2</v>
      </c>
      <c r="J58" s="5">
        <v>7.0087962745190276E-3</v>
      </c>
      <c r="K58" s="2">
        <v>0.46</v>
      </c>
      <c r="L58" s="5">
        <v>0.97034816214061659</v>
      </c>
      <c r="M58">
        <v>12460</v>
      </c>
      <c r="N58">
        <v>65919</v>
      </c>
      <c r="O58">
        <v>7876</v>
      </c>
      <c r="P58">
        <v>2019</v>
      </c>
      <c r="Q58" s="3">
        <v>9930</v>
      </c>
      <c r="R58" s="3">
        <v>6789</v>
      </c>
      <c r="S58" s="3">
        <v>13141</v>
      </c>
      <c r="T58" s="1">
        <v>0.5242</v>
      </c>
      <c r="U58" s="3">
        <v>42336</v>
      </c>
      <c r="V58" s="7">
        <v>1.1689814814814816E-3</v>
      </c>
      <c r="W58">
        <v>0.43</v>
      </c>
      <c r="X58">
        <v>56</v>
      </c>
      <c r="Y58">
        <v>625724</v>
      </c>
      <c r="Z58" s="13">
        <f t="shared" si="6"/>
        <v>9.6504084316627308E-3</v>
      </c>
      <c r="AA58">
        <v>129</v>
      </c>
      <c r="AB58">
        <v>11621</v>
      </c>
      <c r="AC58">
        <v>45288</v>
      </c>
      <c r="AD58">
        <v>0.5</v>
      </c>
      <c r="AE58">
        <v>1150</v>
      </c>
      <c r="AF58">
        <v>747500</v>
      </c>
      <c r="AG58">
        <f t="shared" si="7"/>
        <v>1.2853283015639153E-2</v>
      </c>
      <c r="AH58">
        <f t="shared" si="4"/>
        <v>1.3939393939393936</v>
      </c>
      <c r="AI58">
        <f t="shared" si="8"/>
        <v>1.0226767452200978E-2</v>
      </c>
      <c r="AJ58" s="10">
        <v>2042.0529163180584</v>
      </c>
      <c r="AK58">
        <v>357294.63219999999</v>
      </c>
      <c r="AL58">
        <v>365.39557095581114</v>
      </c>
      <c r="AM58">
        <v>311</v>
      </c>
      <c r="AN58">
        <v>12275.386102719032</v>
      </c>
    </row>
    <row r="59" spans="1:40" ht="13.5" x14ac:dyDescent="0.25">
      <c r="A59" t="s">
        <v>33</v>
      </c>
      <c r="B59" t="s">
        <v>1</v>
      </c>
      <c r="C59">
        <v>448252</v>
      </c>
      <c r="D59">
        <v>430330</v>
      </c>
      <c r="E59">
        <v>423399</v>
      </c>
      <c r="F59">
        <f t="shared" si="5"/>
        <v>97.06539694236406</v>
      </c>
      <c r="G59">
        <v>24853</v>
      </c>
      <c r="H59">
        <v>2483</v>
      </c>
      <c r="I59" s="8">
        <v>5.5444259032865442E-2</v>
      </c>
      <c r="J59" s="5">
        <v>5.7699904724281366E-3</v>
      </c>
      <c r="K59" s="2">
        <v>0.18</v>
      </c>
      <c r="L59" s="5">
        <v>0.98389375595473239</v>
      </c>
      <c r="M59">
        <v>24853</v>
      </c>
      <c r="N59">
        <v>44648</v>
      </c>
      <c r="O59">
        <v>800</v>
      </c>
      <c r="P59">
        <v>2019</v>
      </c>
      <c r="Q59" s="3">
        <v>9099</v>
      </c>
      <c r="R59" s="3">
        <v>8747</v>
      </c>
      <c r="S59" s="3">
        <v>11405</v>
      </c>
      <c r="T59" s="1">
        <v>0.31190000000000001</v>
      </c>
      <c r="U59" s="3">
        <v>31980</v>
      </c>
      <c r="V59" s="7">
        <v>1.712962962962963E-3</v>
      </c>
      <c r="W59">
        <v>0.39</v>
      </c>
      <c r="X59">
        <v>45</v>
      </c>
      <c r="Y59">
        <v>425085</v>
      </c>
      <c r="Z59" s="13">
        <f t="shared" si="6"/>
        <v>6.5559957236311084E-3</v>
      </c>
      <c r="AA59">
        <v>69</v>
      </c>
      <c r="AB59">
        <v>2561</v>
      </c>
      <c r="AC59">
        <v>61614</v>
      </c>
      <c r="AD59">
        <v>0.3</v>
      </c>
      <c r="AE59">
        <v>975</v>
      </c>
      <c r="AF59">
        <v>536250.00000000012</v>
      </c>
      <c r="AG59">
        <f t="shared" si="7"/>
        <v>9.2208334677411335E-3</v>
      </c>
      <c r="AH59">
        <f t="shared" si="4"/>
        <v>1.0597826086956523</v>
      </c>
      <c r="AI59">
        <f t="shared" si="8"/>
        <v>8.670520231213872E-3</v>
      </c>
      <c r="AJ59" s="10">
        <v>2237.4068836291021</v>
      </c>
      <c r="AK59">
        <v>359403.81520000001</v>
      </c>
      <c r="AL59">
        <v>340.93766404584733</v>
      </c>
      <c r="AM59">
        <v>725</v>
      </c>
      <c r="AN59">
        <v>33736.045169798876</v>
      </c>
    </row>
    <row r="60" spans="1:40" ht="13.5" x14ac:dyDescent="0.25">
      <c r="A60" t="s">
        <v>33</v>
      </c>
      <c r="B60" t="s">
        <v>1</v>
      </c>
      <c r="C60">
        <v>387403</v>
      </c>
      <c r="D60">
        <v>375259</v>
      </c>
      <c r="E60">
        <v>373881</v>
      </c>
      <c r="F60">
        <f t="shared" si="5"/>
        <v>109.92104974577472</v>
      </c>
      <c r="G60">
        <v>13522</v>
      </c>
      <c r="H60">
        <v>2378</v>
      </c>
      <c r="I60" s="8">
        <v>3.4904221185690351E-2</v>
      </c>
      <c r="J60" s="5">
        <v>6.3369566086356353E-3</v>
      </c>
      <c r="K60" s="2">
        <v>0.48</v>
      </c>
      <c r="L60" s="5">
        <v>0.99632786955142982</v>
      </c>
      <c r="M60">
        <v>13522</v>
      </c>
      <c r="N60">
        <v>2545</v>
      </c>
      <c r="O60">
        <v>60849</v>
      </c>
      <c r="P60">
        <v>2019</v>
      </c>
      <c r="Q60" s="3">
        <v>8964</v>
      </c>
      <c r="R60" s="3">
        <v>8481</v>
      </c>
      <c r="S60" s="3">
        <v>11113</v>
      </c>
      <c r="T60" s="1">
        <v>0.60409999999999997</v>
      </c>
      <c r="U60" s="3">
        <v>38427</v>
      </c>
      <c r="V60" s="7">
        <v>1.6203703703703703E-3</v>
      </c>
      <c r="W60">
        <v>0.55000000000000004</v>
      </c>
      <c r="X60">
        <v>61</v>
      </c>
      <c r="Y60">
        <v>930080</v>
      </c>
      <c r="Z60" s="13">
        <f t="shared" si="6"/>
        <v>1.4344426415034219E-2</v>
      </c>
      <c r="AA60">
        <v>96</v>
      </c>
      <c r="AB60">
        <v>16110</v>
      </c>
      <c r="AC60">
        <v>26453</v>
      </c>
      <c r="AD60">
        <v>0.35</v>
      </c>
      <c r="AE60">
        <v>920</v>
      </c>
      <c r="AF60">
        <v>506000.00000000006</v>
      </c>
      <c r="AG60">
        <f t="shared" si="7"/>
        <v>8.7006838875095804E-3</v>
      </c>
      <c r="AH60">
        <f t="shared" si="4"/>
        <v>1.0222222222222221</v>
      </c>
      <c r="AI60">
        <f t="shared" si="8"/>
        <v>8.1814139617607824E-3</v>
      </c>
      <c r="AJ60" s="10">
        <v>2046.4306325393402</v>
      </c>
      <c r="AK60">
        <v>459177.95559999999</v>
      </c>
      <c r="AL60">
        <v>412.8339426337235</v>
      </c>
      <c r="AM60">
        <v>624</v>
      </c>
      <c r="AN60">
        <v>26026.522088353413</v>
      </c>
    </row>
    <row r="61" spans="1:40" ht="13.5" x14ac:dyDescent="0.25">
      <c r="A61" t="s">
        <v>33</v>
      </c>
      <c r="B61" t="s">
        <v>1</v>
      </c>
      <c r="C61">
        <v>389916</v>
      </c>
      <c r="D61">
        <v>387240</v>
      </c>
      <c r="E61">
        <v>381404</v>
      </c>
      <c r="F61">
        <f t="shared" si="5"/>
        <v>107.75291292173129</v>
      </c>
      <c r="G61">
        <v>8512</v>
      </c>
      <c r="H61">
        <v>2322</v>
      </c>
      <c r="I61" s="8">
        <v>2.1830342945660091E-2</v>
      </c>
      <c r="J61" s="5">
        <v>5.99628137589092E-3</v>
      </c>
      <c r="K61" s="2">
        <v>0.51</v>
      </c>
      <c r="L61" s="5">
        <v>0.98492924284681338</v>
      </c>
      <c r="M61">
        <v>8512</v>
      </c>
      <c r="N61">
        <v>2913</v>
      </c>
      <c r="O61">
        <v>400</v>
      </c>
      <c r="P61">
        <v>2019</v>
      </c>
      <c r="Q61" s="3">
        <v>6686</v>
      </c>
      <c r="R61" s="3">
        <v>1241</v>
      </c>
      <c r="S61" s="3">
        <v>11018</v>
      </c>
      <c r="T61" s="1">
        <v>0.55410000000000004</v>
      </c>
      <c r="U61" s="3">
        <v>33737</v>
      </c>
      <c r="V61" s="7">
        <v>1.3194444444444443E-3</v>
      </c>
      <c r="W61">
        <v>0.77</v>
      </c>
      <c r="X61">
        <v>85</v>
      </c>
      <c r="Y61">
        <v>551351</v>
      </c>
      <c r="Z61" s="13">
        <f t="shared" si="6"/>
        <v>8.5033694395702866E-3</v>
      </c>
      <c r="AA61">
        <v>170</v>
      </c>
      <c r="AB61">
        <v>1931</v>
      </c>
      <c r="AC61">
        <v>27726</v>
      </c>
      <c r="AD61">
        <v>0.35</v>
      </c>
      <c r="AE61">
        <v>900</v>
      </c>
      <c r="AF61">
        <v>495000.00000000006</v>
      </c>
      <c r="AG61">
        <f t="shared" si="7"/>
        <v>8.5115385856071989E-3</v>
      </c>
      <c r="AH61">
        <f t="shared" si="4"/>
        <v>0.87032967032967046</v>
      </c>
      <c r="AI61">
        <f t="shared" si="8"/>
        <v>8.0035571365051142E-3</v>
      </c>
      <c r="AJ61" s="10">
        <v>2310.5948486145867</v>
      </c>
      <c r="AK61">
        <v>301736.04460000002</v>
      </c>
      <c r="AL61">
        <v>315.69711860740841</v>
      </c>
      <c r="AM61">
        <v>443</v>
      </c>
      <c r="AN61">
        <v>25271.009871373019</v>
      </c>
    </row>
    <row r="62" spans="1:40" ht="13.5" x14ac:dyDescent="0.25">
      <c r="A62" t="s">
        <v>33</v>
      </c>
      <c r="B62" t="s">
        <v>1</v>
      </c>
      <c r="C62">
        <v>440398</v>
      </c>
      <c r="D62">
        <v>439516</v>
      </c>
      <c r="E62">
        <v>430520</v>
      </c>
      <c r="F62">
        <f t="shared" si="5"/>
        <v>95.459890365139827</v>
      </c>
      <c r="G62">
        <v>9878</v>
      </c>
      <c r="H62">
        <v>2249</v>
      </c>
      <c r="I62" s="8">
        <v>2.2429711306590855E-2</v>
      </c>
      <c r="J62" s="5">
        <v>5.1169923279243534E-3</v>
      </c>
      <c r="K62" s="2">
        <v>0.22</v>
      </c>
      <c r="L62" s="5">
        <v>0.97953203068830264</v>
      </c>
      <c r="M62">
        <v>9878</v>
      </c>
      <c r="N62">
        <v>58382</v>
      </c>
      <c r="O62">
        <v>7900</v>
      </c>
      <c r="P62">
        <v>2019</v>
      </c>
      <c r="Q62" s="3">
        <v>8078</v>
      </c>
      <c r="R62" s="3">
        <v>7512</v>
      </c>
      <c r="S62" s="3">
        <v>10890</v>
      </c>
      <c r="T62" s="1">
        <v>0.59389999999999998</v>
      </c>
      <c r="U62" s="3">
        <v>37074</v>
      </c>
      <c r="V62" s="7">
        <v>1.8518518518518517E-3</v>
      </c>
      <c r="W62">
        <v>0.56999999999999995</v>
      </c>
      <c r="X62">
        <v>62</v>
      </c>
      <c r="Y62">
        <v>728965</v>
      </c>
      <c r="Z62" s="13">
        <f t="shared" si="6"/>
        <v>1.1242672460041523E-2</v>
      </c>
      <c r="AA62">
        <v>120</v>
      </c>
      <c r="AB62">
        <v>20893</v>
      </c>
      <c r="AC62">
        <v>81458</v>
      </c>
      <c r="AD62">
        <v>0.3</v>
      </c>
      <c r="AE62">
        <v>875</v>
      </c>
      <c r="AF62">
        <v>568750</v>
      </c>
      <c r="AG62">
        <f t="shared" si="7"/>
        <v>9.7796718597254421E-3</v>
      </c>
      <c r="AH62">
        <f t="shared" si="4"/>
        <v>0.83333333333333326</v>
      </c>
      <c r="AI62">
        <f t="shared" si="8"/>
        <v>7.7812361049355268E-3</v>
      </c>
      <c r="AJ62" s="10">
        <v>2319.4255696266941</v>
      </c>
      <c r="AK62">
        <v>413408.43660000002</v>
      </c>
      <c r="AL62">
        <v>322.78091340996804</v>
      </c>
      <c r="AM62">
        <v>739</v>
      </c>
      <c r="AN62">
        <v>39385.278534290665</v>
      </c>
    </row>
    <row r="63" spans="1:40" ht="13.5" x14ac:dyDescent="0.25">
      <c r="A63" t="s">
        <v>33</v>
      </c>
      <c r="B63" t="s">
        <v>1</v>
      </c>
      <c r="C63">
        <v>390303</v>
      </c>
      <c r="D63">
        <v>389116</v>
      </c>
      <c r="E63">
        <v>383334</v>
      </c>
      <c r="F63">
        <f t="shared" si="5"/>
        <v>107.21040137321501</v>
      </c>
      <c r="G63">
        <v>6969</v>
      </c>
      <c r="H63">
        <v>2045</v>
      </c>
      <c r="I63" s="8">
        <v>1.7855358529142742E-2</v>
      </c>
      <c r="J63" s="5">
        <v>5.2555022152777067E-3</v>
      </c>
      <c r="K63" s="2">
        <v>0.49</v>
      </c>
      <c r="L63" s="5">
        <v>0.98514067784413906</v>
      </c>
      <c r="M63">
        <v>6969</v>
      </c>
      <c r="N63">
        <v>2321</v>
      </c>
      <c r="O63">
        <v>50095</v>
      </c>
      <c r="P63">
        <v>2019</v>
      </c>
      <c r="Q63" s="3">
        <v>8055</v>
      </c>
      <c r="R63" s="3">
        <v>7467</v>
      </c>
      <c r="S63" s="3">
        <v>10375</v>
      </c>
      <c r="T63" s="1">
        <v>0.58279999999999998</v>
      </c>
      <c r="U63" s="3">
        <v>35176</v>
      </c>
      <c r="V63" s="7">
        <v>1.6435185185185183E-3</v>
      </c>
      <c r="W63">
        <v>0.61</v>
      </c>
      <c r="X63">
        <v>63</v>
      </c>
      <c r="Y63">
        <v>68678</v>
      </c>
      <c r="Z63" s="13">
        <f t="shared" si="6"/>
        <v>1.0592062159510151E-3</v>
      </c>
      <c r="AA63">
        <v>118</v>
      </c>
      <c r="AB63">
        <v>3820</v>
      </c>
      <c r="AC63">
        <v>19068</v>
      </c>
      <c r="AD63">
        <v>0.25</v>
      </c>
      <c r="AE63">
        <v>975</v>
      </c>
      <c r="AF63">
        <v>682500</v>
      </c>
      <c r="AG63">
        <f t="shared" si="7"/>
        <v>1.1735606231670531E-2</v>
      </c>
      <c r="AH63">
        <f t="shared" si="4"/>
        <v>0.875</v>
      </c>
      <c r="AI63">
        <f t="shared" si="8"/>
        <v>8.670520231213872E-3</v>
      </c>
      <c r="AJ63" s="10">
        <v>2356.3918697490362</v>
      </c>
      <c r="AK63">
        <v>386117.04399999999</v>
      </c>
      <c r="AL63">
        <v>367.05756336377709</v>
      </c>
      <c r="AM63">
        <v>889</v>
      </c>
      <c r="AN63">
        <v>42307.129236499066</v>
      </c>
    </row>
    <row r="64" spans="1:40" ht="13.5" x14ac:dyDescent="0.25">
      <c r="A64" t="s">
        <v>33</v>
      </c>
      <c r="B64" t="s">
        <v>1</v>
      </c>
      <c r="C64">
        <v>327351</v>
      </c>
      <c r="D64">
        <v>321371</v>
      </c>
      <c r="E64">
        <v>320078</v>
      </c>
      <c r="F64">
        <f t="shared" si="5"/>
        <v>128.39805297458744</v>
      </c>
      <c r="G64">
        <v>7273</v>
      </c>
      <c r="H64">
        <v>2074</v>
      </c>
      <c r="I64" s="8">
        <v>2.2217741812305444E-2</v>
      </c>
      <c r="J64" s="5">
        <v>6.4536003559748705E-3</v>
      </c>
      <c r="K64" s="2">
        <v>0.23</v>
      </c>
      <c r="L64" s="5">
        <v>0.99597661269996363</v>
      </c>
      <c r="M64">
        <v>7273</v>
      </c>
      <c r="N64">
        <v>900</v>
      </c>
      <c r="O64">
        <v>63852</v>
      </c>
      <c r="P64">
        <v>2019</v>
      </c>
      <c r="Q64" s="3">
        <v>7869</v>
      </c>
      <c r="R64" s="3">
        <v>7463</v>
      </c>
      <c r="S64" s="3">
        <v>10252</v>
      </c>
      <c r="T64" s="1">
        <v>0.5363</v>
      </c>
      <c r="U64" s="3">
        <v>38871</v>
      </c>
      <c r="V64" s="7">
        <v>1.9675925925925928E-3</v>
      </c>
      <c r="W64">
        <v>0.49</v>
      </c>
      <c r="X64">
        <v>50</v>
      </c>
      <c r="Y64">
        <v>708700</v>
      </c>
      <c r="Z64" s="13">
        <f t="shared" si="6"/>
        <v>1.0930129666625184E-2</v>
      </c>
      <c r="AA64">
        <v>79</v>
      </c>
      <c r="AB64">
        <v>24142</v>
      </c>
      <c r="AC64">
        <v>62950</v>
      </c>
      <c r="AD64">
        <v>0.5</v>
      </c>
      <c r="AE64">
        <v>1200</v>
      </c>
      <c r="AF64">
        <v>780000</v>
      </c>
      <c r="AG64">
        <f t="shared" si="7"/>
        <v>1.3412121407623464E-2</v>
      </c>
      <c r="AH64">
        <f t="shared" si="4"/>
        <v>1.4181818181818178</v>
      </c>
      <c r="AI64">
        <f t="shared" si="8"/>
        <v>1.0671409515340151E-2</v>
      </c>
      <c r="AJ64" s="10">
        <v>2134.9672167896433</v>
      </c>
      <c r="AK64">
        <v>354992.17690000002</v>
      </c>
      <c r="AL64">
        <v>378.5246487462702</v>
      </c>
      <c r="AM64">
        <v>489</v>
      </c>
      <c r="AN64">
        <v>19890.474266107511</v>
      </c>
    </row>
    <row r="65" spans="1:40" ht="13.5" x14ac:dyDescent="0.25">
      <c r="A65" t="s">
        <v>33</v>
      </c>
      <c r="B65" t="s">
        <v>1</v>
      </c>
      <c r="C65">
        <v>440004</v>
      </c>
      <c r="D65">
        <v>392311</v>
      </c>
      <c r="E65">
        <v>390180</v>
      </c>
      <c r="F65">
        <f t="shared" si="5"/>
        <v>105.32931467527807</v>
      </c>
      <c r="G65">
        <v>49824</v>
      </c>
      <c r="H65">
        <v>3629</v>
      </c>
      <c r="I65" s="8">
        <v>0.11323533422423432</v>
      </c>
      <c r="J65" s="5">
        <v>9.2503141640178331E-3</v>
      </c>
      <c r="K65" s="2">
        <v>0.35</v>
      </c>
      <c r="L65" s="5">
        <v>0.99456808501418514</v>
      </c>
      <c r="M65">
        <v>49824</v>
      </c>
      <c r="N65">
        <v>113153</v>
      </c>
      <c r="O65">
        <v>500</v>
      </c>
      <c r="P65">
        <v>2019</v>
      </c>
      <c r="Q65" s="3">
        <v>7215</v>
      </c>
      <c r="R65" s="3">
        <v>6676</v>
      </c>
      <c r="S65" s="3">
        <v>10101</v>
      </c>
      <c r="T65" s="1">
        <v>0.87070000000000003</v>
      </c>
      <c r="U65" s="3">
        <v>12415</v>
      </c>
      <c r="V65" s="7">
        <v>4.6296296296296293E-4</v>
      </c>
      <c r="W65">
        <v>0</v>
      </c>
      <c r="X65">
        <v>0</v>
      </c>
      <c r="Y65">
        <v>865018</v>
      </c>
      <c r="Z65" s="13">
        <f t="shared" si="6"/>
        <v>1.3340988999526999E-2</v>
      </c>
      <c r="AA65">
        <v>543</v>
      </c>
      <c r="AB65">
        <v>9051</v>
      </c>
      <c r="AC65">
        <v>73992</v>
      </c>
      <c r="AD65">
        <v>0.3</v>
      </c>
      <c r="AE65">
        <v>1000</v>
      </c>
      <c r="AF65">
        <v>550000.00000000012</v>
      </c>
      <c r="AG65">
        <f t="shared" si="7"/>
        <v>9.4572650951191117E-3</v>
      </c>
      <c r="AH65">
        <f t="shared" si="4"/>
        <v>1.0526315789473686</v>
      </c>
      <c r="AI65">
        <f t="shared" si="8"/>
        <v>8.8928412627834585E-3</v>
      </c>
      <c r="AJ65" s="10">
        <v>2238.0902031896844</v>
      </c>
      <c r="AK65">
        <v>355042.27549999999</v>
      </c>
      <c r="AL65">
        <v>431.86842347793282</v>
      </c>
      <c r="AM65">
        <v>521</v>
      </c>
      <c r="AN65">
        <v>28175.160083160084</v>
      </c>
    </row>
    <row r="66" spans="1:40" ht="13.5" x14ac:dyDescent="0.25">
      <c r="A66" t="s">
        <v>33</v>
      </c>
      <c r="B66" t="s">
        <v>1</v>
      </c>
      <c r="C66">
        <v>434358</v>
      </c>
      <c r="D66">
        <v>432772</v>
      </c>
      <c r="E66">
        <v>422278</v>
      </c>
      <c r="F66">
        <f t="shared" ref="F66:F97" si="9">$E$125/E66</f>
        <v>97.323071531076678</v>
      </c>
      <c r="G66">
        <v>12080</v>
      </c>
      <c r="H66">
        <v>3831</v>
      </c>
      <c r="I66" s="8">
        <v>2.7811160379226353E-2</v>
      </c>
      <c r="J66" s="5">
        <v>8.8522362814599832E-3</v>
      </c>
      <c r="K66" s="2">
        <v>0.38</v>
      </c>
      <c r="L66" s="5">
        <v>0.9757516660042701</v>
      </c>
      <c r="M66">
        <v>12080</v>
      </c>
      <c r="N66">
        <v>4500</v>
      </c>
      <c r="O66">
        <v>10146</v>
      </c>
      <c r="P66">
        <v>2019</v>
      </c>
      <c r="Q66" s="3">
        <v>9414</v>
      </c>
      <c r="R66" s="3">
        <v>8590</v>
      </c>
      <c r="S66" s="3">
        <v>9928</v>
      </c>
      <c r="T66" s="1">
        <v>0.5897</v>
      </c>
      <c r="U66" s="3">
        <v>25042</v>
      </c>
      <c r="V66" s="7">
        <v>8.9120370370370362E-4</v>
      </c>
      <c r="W66">
        <v>0.23</v>
      </c>
      <c r="X66">
        <v>23</v>
      </c>
      <c r="Y66">
        <v>796692</v>
      </c>
      <c r="Z66" s="13">
        <f t="shared" ref="Z66:Z97" si="10">Y66/$Y$125</f>
        <v>1.2287211604858123E-2</v>
      </c>
      <c r="AA66">
        <v>38</v>
      </c>
      <c r="AB66">
        <v>26100</v>
      </c>
      <c r="AC66">
        <v>65541</v>
      </c>
      <c r="AD66">
        <v>0.35</v>
      </c>
      <c r="AE66">
        <v>950</v>
      </c>
      <c r="AF66">
        <v>522500.00000000006</v>
      </c>
      <c r="AG66">
        <f t="shared" ref="AG66:AG97" si="11">AF66/$AF$125</f>
        <v>8.9844018403631553E-3</v>
      </c>
      <c r="AH66">
        <f t="shared" si="4"/>
        <v>1.0555555555555556</v>
      </c>
      <c r="AI66">
        <f t="shared" ref="AI66:AI97" si="12">AE66/$AE$125</f>
        <v>8.4481991996442872E-3</v>
      </c>
      <c r="AJ66" s="10">
        <v>2282.0375381309377</v>
      </c>
      <c r="AK66">
        <v>435632.51120000001</v>
      </c>
      <c r="AL66">
        <v>321.66195313383668</v>
      </c>
      <c r="AM66">
        <v>288</v>
      </c>
      <c r="AN66">
        <v>12918.63862332696</v>
      </c>
    </row>
    <row r="67" spans="1:40" ht="13.5" x14ac:dyDescent="0.25">
      <c r="A67" t="s">
        <v>34</v>
      </c>
      <c r="B67" t="s">
        <v>1</v>
      </c>
      <c r="C67">
        <v>421170</v>
      </c>
      <c r="D67">
        <v>420405</v>
      </c>
      <c r="E67">
        <v>410443</v>
      </c>
      <c r="F67">
        <f t="shared" si="9"/>
        <v>100.12935291867568</v>
      </c>
      <c r="G67">
        <v>10727</v>
      </c>
      <c r="H67">
        <v>2992</v>
      </c>
      <c r="I67" s="8">
        <v>2.5469525369803167E-2</v>
      </c>
      <c r="J67" s="5">
        <v>7.116946753725574E-3</v>
      </c>
      <c r="K67" s="2">
        <v>0.28999999999999998</v>
      </c>
      <c r="L67" s="5">
        <v>0.97630380228589098</v>
      </c>
      <c r="M67">
        <v>10727</v>
      </c>
      <c r="N67">
        <v>5690</v>
      </c>
      <c r="O67">
        <v>18878</v>
      </c>
      <c r="P67">
        <v>2019</v>
      </c>
      <c r="Q67" s="3">
        <v>7737</v>
      </c>
      <c r="R67" s="3">
        <v>7317</v>
      </c>
      <c r="S67" s="3">
        <v>9849</v>
      </c>
      <c r="T67" s="1">
        <v>0.54259999999999997</v>
      </c>
      <c r="U67" s="3">
        <v>31573</v>
      </c>
      <c r="V67" s="7">
        <v>1.3773148148148147E-3</v>
      </c>
      <c r="W67">
        <v>0.39</v>
      </c>
      <c r="X67">
        <v>38</v>
      </c>
      <c r="Y67">
        <v>195498</v>
      </c>
      <c r="Z67" s="13">
        <f t="shared" si="10"/>
        <v>3.0151241562944692E-3</v>
      </c>
      <c r="AA67">
        <v>84</v>
      </c>
      <c r="AB67">
        <v>21528</v>
      </c>
      <c r="AC67">
        <v>74076</v>
      </c>
      <c r="AD67">
        <v>0.35</v>
      </c>
      <c r="AE67">
        <v>900</v>
      </c>
      <c r="AF67">
        <v>495000.00000000006</v>
      </c>
      <c r="AG67">
        <f t="shared" si="11"/>
        <v>8.5115385856071989E-3</v>
      </c>
      <c r="AH67">
        <f t="shared" ref="AH67:AH121" si="13">AG67/AG68</f>
        <v>0.84615384615384626</v>
      </c>
      <c r="AI67">
        <f t="shared" si="12"/>
        <v>8.0035571365051142E-3</v>
      </c>
      <c r="AJ67" s="10">
        <v>2234.8750425812982</v>
      </c>
      <c r="AK67">
        <v>364178.80379999999</v>
      </c>
      <c r="AL67">
        <v>464.48903182322459</v>
      </c>
      <c r="AM67">
        <v>361</v>
      </c>
      <c r="AN67">
        <v>19150.823704278144</v>
      </c>
    </row>
    <row r="68" spans="1:40" ht="13.5" x14ac:dyDescent="0.25">
      <c r="A68" t="s">
        <v>34</v>
      </c>
      <c r="B68" t="s">
        <v>1</v>
      </c>
      <c r="C68">
        <v>464552</v>
      </c>
      <c r="D68">
        <v>450464</v>
      </c>
      <c r="E68">
        <v>448568</v>
      </c>
      <c r="F68">
        <f t="shared" si="9"/>
        <v>91.619090082217184</v>
      </c>
      <c r="G68">
        <v>15984</v>
      </c>
      <c r="H68">
        <v>2571</v>
      </c>
      <c r="I68" s="8">
        <v>3.4407342988513667E-2</v>
      </c>
      <c r="J68" s="5">
        <v>5.7074483199545355E-3</v>
      </c>
      <c r="K68" s="2">
        <v>0.14000000000000001</v>
      </c>
      <c r="L68" s="5">
        <v>0.99579100660652131</v>
      </c>
      <c r="M68">
        <v>15984</v>
      </c>
      <c r="N68">
        <v>43382</v>
      </c>
      <c r="O68">
        <v>233</v>
      </c>
      <c r="P68">
        <v>2019</v>
      </c>
      <c r="Q68" s="3">
        <v>7298</v>
      </c>
      <c r="R68" s="3">
        <v>6694</v>
      </c>
      <c r="S68" s="3">
        <v>9583</v>
      </c>
      <c r="T68" s="1">
        <v>0.60919999999999996</v>
      </c>
      <c r="U68" s="3">
        <v>30567</v>
      </c>
      <c r="V68" s="7">
        <v>1.5624999999999999E-3</v>
      </c>
      <c r="W68">
        <v>0.42</v>
      </c>
      <c r="X68">
        <v>40</v>
      </c>
      <c r="Y68">
        <v>367134</v>
      </c>
      <c r="Z68" s="13">
        <f t="shared" si="10"/>
        <v>5.662229751695739E-3</v>
      </c>
      <c r="AA68">
        <v>82</v>
      </c>
      <c r="AB68">
        <v>8866</v>
      </c>
      <c r="AC68">
        <v>44237</v>
      </c>
      <c r="AD68">
        <v>0.3</v>
      </c>
      <c r="AE68">
        <v>900</v>
      </c>
      <c r="AF68">
        <v>585000</v>
      </c>
      <c r="AG68">
        <f t="shared" si="11"/>
        <v>1.0059091055717598E-2</v>
      </c>
      <c r="AH68">
        <f t="shared" si="13"/>
        <v>0.83571428571428574</v>
      </c>
      <c r="AI68">
        <f t="shared" si="12"/>
        <v>8.0035571365051142E-3</v>
      </c>
      <c r="AJ68" s="10">
        <v>2227.4768807012479</v>
      </c>
      <c r="AK68">
        <v>354103.65370000002</v>
      </c>
      <c r="AL68">
        <v>399.08756648509484</v>
      </c>
      <c r="AM68">
        <v>695</v>
      </c>
      <c r="AN68">
        <v>42717.83502329405</v>
      </c>
    </row>
    <row r="69" spans="1:40" ht="13.5" x14ac:dyDescent="0.25">
      <c r="A69" t="s">
        <v>34</v>
      </c>
      <c r="B69" t="s">
        <v>1</v>
      </c>
      <c r="C69">
        <v>499903</v>
      </c>
      <c r="D69">
        <v>488737</v>
      </c>
      <c r="E69">
        <v>487273</v>
      </c>
      <c r="F69">
        <f t="shared" si="9"/>
        <v>84.341615480439103</v>
      </c>
      <c r="G69">
        <v>12630</v>
      </c>
      <c r="H69">
        <v>2584</v>
      </c>
      <c r="I69" s="8">
        <v>2.5264901390869829E-2</v>
      </c>
      <c r="J69" s="5">
        <v>5.2870971504101385E-3</v>
      </c>
      <c r="K69" s="2">
        <v>0.31</v>
      </c>
      <c r="L69" s="5">
        <v>0.99700452390549521</v>
      </c>
      <c r="M69">
        <v>12630</v>
      </c>
      <c r="N69">
        <v>38351</v>
      </c>
      <c r="O69">
        <v>3000</v>
      </c>
      <c r="P69">
        <v>2020</v>
      </c>
      <c r="Q69" s="3">
        <v>5933</v>
      </c>
      <c r="R69" s="3">
        <v>1852</v>
      </c>
      <c r="S69" s="3">
        <v>8437</v>
      </c>
      <c r="T69" s="1">
        <v>0.44390000000000002</v>
      </c>
      <c r="U69" s="3">
        <v>34162</v>
      </c>
      <c r="V69" s="7">
        <v>1.4930555555555556E-3</v>
      </c>
      <c r="W69">
        <v>1.3</v>
      </c>
      <c r="X69">
        <v>110</v>
      </c>
      <c r="Y69">
        <v>91909</v>
      </c>
      <c r="Z69" s="13">
        <f t="shared" si="10"/>
        <v>1.4174929977844703E-3</v>
      </c>
      <c r="AA69">
        <v>179</v>
      </c>
      <c r="AB69">
        <v>28787</v>
      </c>
      <c r="AC69">
        <v>54082</v>
      </c>
      <c r="AD69">
        <v>0.25</v>
      </c>
      <c r="AE69">
        <v>1000</v>
      </c>
      <c r="AF69">
        <v>700000</v>
      </c>
      <c r="AG69">
        <f t="shared" si="11"/>
        <v>1.2036519211969776E-2</v>
      </c>
      <c r="AH69">
        <f t="shared" si="13"/>
        <v>3.1111111111111112</v>
      </c>
      <c r="AI69">
        <f t="shared" si="12"/>
        <v>8.8928412627834585E-3</v>
      </c>
      <c r="AJ69" s="10">
        <v>2409.280273543332</v>
      </c>
      <c r="AK69">
        <v>383993.25530000002</v>
      </c>
      <c r="AL69">
        <v>474.59491481054209</v>
      </c>
      <c r="AM69">
        <v>787</v>
      </c>
      <c r="AN69">
        <v>64635.740940502277</v>
      </c>
    </row>
    <row r="70" spans="1:40" ht="13.5" x14ac:dyDescent="0.25">
      <c r="A70" t="s">
        <v>34</v>
      </c>
      <c r="B70" t="s">
        <v>0</v>
      </c>
      <c r="C70">
        <v>485793</v>
      </c>
      <c r="D70">
        <v>475048</v>
      </c>
      <c r="E70">
        <v>470426</v>
      </c>
      <c r="F70">
        <f t="shared" si="9"/>
        <v>87.362076075727103</v>
      </c>
      <c r="G70">
        <v>15367</v>
      </c>
      <c r="H70">
        <v>2952</v>
      </c>
      <c r="I70" s="8">
        <v>3.1632814799719224E-2</v>
      </c>
      <c r="J70" s="5">
        <v>6.2141088900490053E-3</v>
      </c>
      <c r="K70" s="2">
        <v>0.1</v>
      </c>
      <c r="L70" s="5">
        <v>0.99027045688014681</v>
      </c>
      <c r="M70">
        <v>15367</v>
      </c>
      <c r="N70">
        <v>2800</v>
      </c>
      <c r="O70">
        <v>16910</v>
      </c>
      <c r="P70">
        <v>2020</v>
      </c>
      <c r="Q70" s="3">
        <v>5824</v>
      </c>
      <c r="R70" s="3">
        <v>5518</v>
      </c>
      <c r="S70" s="3">
        <v>7349</v>
      </c>
      <c r="T70" s="1">
        <v>0.5363</v>
      </c>
      <c r="U70" s="3">
        <v>28215</v>
      </c>
      <c r="V70" s="7">
        <v>1.9907407407407408E-3</v>
      </c>
      <c r="W70">
        <v>1.86</v>
      </c>
      <c r="X70">
        <v>137</v>
      </c>
      <c r="Y70">
        <v>353014</v>
      </c>
      <c r="Z70" s="13">
        <f t="shared" si="10"/>
        <v>5.4444599889008367E-3</v>
      </c>
      <c r="AA70">
        <v>181</v>
      </c>
      <c r="AB70">
        <v>3937</v>
      </c>
      <c r="AC70">
        <v>93965</v>
      </c>
      <c r="AD70">
        <v>0.35</v>
      </c>
      <c r="AE70">
        <v>900</v>
      </c>
      <c r="AF70">
        <v>225000</v>
      </c>
      <c r="AG70">
        <f t="shared" si="11"/>
        <v>3.8688811752759992E-3</v>
      </c>
      <c r="AH70">
        <f t="shared" si="13"/>
        <v>0.7142857142857143</v>
      </c>
      <c r="AI70">
        <f t="shared" si="12"/>
        <v>8.0035571365051142E-3</v>
      </c>
      <c r="AJ70" s="10">
        <v>2396.4801483730562</v>
      </c>
      <c r="AK70">
        <v>446418.08659999998</v>
      </c>
      <c r="AL70">
        <v>379.78625975882511</v>
      </c>
      <c r="AM70">
        <v>305</v>
      </c>
      <c r="AN70">
        <v>24635.976991758242</v>
      </c>
    </row>
    <row r="71" spans="1:40" ht="13.5" x14ac:dyDescent="0.25">
      <c r="A71" t="s">
        <v>34</v>
      </c>
      <c r="B71" t="s">
        <v>0</v>
      </c>
      <c r="C71">
        <v>449399</v>
      </c>
      <c r="D71">
        <v>441131</v>
      </c>
      <c r="E71">
        <v>436419</v>
      </c>
      <c r="F71">
        <f t="shared" si="9"/>
        <v>94.169575568433089</v>
      </c>
      <c r="G71">
        <v>12980</v>
      </c>
      <c r="H71">
        <v>3591</v>
      </c>
      <c r="I71" s="8">
        <v>2.8883019321360306E-2</v>
      </c>
      <c r="J71" s="5">
        <v>8.1404390079137488E-3</v>
      </c>
      <c r="K71" s="2">
        <v>0.13</v>
      </c>
      <c r="L71" s="5">
        <v>0.98931836574622956</v>
      </c>
      <c r="M71">
        <v>12980</v>
      </c>
      <c r="N71">
        <v>232</v>
      </c>
      <c r="O71">
        <v>36394</v>
      </c>
      <c r="P71">
        <v>2019</v>
      </c>
      <c r="Q71" s="3">
        <v>5851</v>
      </c>
      <c r="R71" s="3">
        <v>4826</v>
      </c>
      <c r="S71" s="3">
        <v>7200</v>
      </c>
      <c r="T71" s="1">
        <v>0.44359999999999999</v>
      </c>
      <c r="U71" s="3">
        <v>27226</v>
      </c>
      <c r="V71" s="7">
        <v>1.1689814814814816E-3</v>
      </c>
      <c r="W71">
        <v>0.1</v>
      </c>
      <c r="X71">
        <v>7</v>
      </c>
      <c r="Y71">
        <v>216111</v>
      </c>
      <c r="Z71" s="13">
        <f t="shared" si="10"/>
        <v>3.333034079842014E-3</v>
      </c>
      <c r="AA71">
        <v>8</v>
      </c>
      <c r="AB71">
        <v>6225</v>
      </c>
      <c r="AC71">
        <v>84944</v>
      </c>
      <c r="AD71">
        <v>0.35</v>
      </c>
      <c r="AE71">
        <v>900</v>
      </c>
      <c r="AF71">
        <v>315000</v>
      </c>
      <c r="AG71">
        <f t="shared" si="11"/>
        <v>5.4164336453863988E-3</v>
      </c>
      <c r="AH71">
        <f t="shared" si="13"/>
        <v>1.2857142857142856</v>
      </c>
      <c r="AI71">
        <f t="shared" si="12"/>
        <v>8.0035571365051142E-3</v>
      </c>
      <c r="AJ71" s="10">
        <v>2597.538593296591</v>
      </c>
      <c r="AK71">
        <v>318656.57010000001</v>
      </c>
      <c r="AL71">
        <v>391.97754270520522</v>
      </c>
      <c r="AM71">
        <v>690</v>
      </c>
      <c r="AN71">
        <v>51466.263886515124</v>
      </c>
    </row>
    <row r="72" spans="1:40" ht="13.5" x14ac:dyDescent="0.25">
      <c r="A72" t="s">
        <v>34</v>
      </c>
      <c r="B72" t="s">
        <v>0</v>
      </c>
      <c r="C72">
        <v>454051</v>
      </c>
      <c r="D72">
        <v>446212</v>
      </c>
      <c r="E72">
        <v>428192</v>
      </c>
      <c r="F72">
        <f t="shared" si="9"/>
        <v>95.978887975487638</v>
      </c>
      <c r="G72">
        <v>25859</v>
      </c>
      <c r="H72">
        <v>3282</v>
      </c>
      <c r="I72" s="8">
        <v>5.6951752115951736E-2</v>
      </c>
      <c r="J72" s="5">
        <v>7.3552481779961092E-3</v>
      </c>
      <c r="K72" s="2">
        <v>0.44</v>
      </c>
      <c r="L72" s="5">
        <v>0.95961560872410423</v>
      </c>
      <c r="M72">
        <v>25859</v>
      </c>
      <c r="N72">
        <v>7652</v>
      </c>
      <c r="O72">
        <v>3000</v>
      </c>
      <c r="P72">
        <v>2019</v>
      </c>
      <c r="Q72" s="3">
        <v>5204</v>
      </c>
      <c r="R72" s="3">
        <v>4484</v>
      </c>
      <c r="S72" s="3">
        <v>6540</v>
      </c>
      <c r="T72" s="1">
        <v>0.45179999999999998</v>
      </c>
      <c r="U72" s="3">
        <v>24275</v>
      </c>
      <c r="V72" s="7">
        <v>1.1342592592592591E-3</v>
      </c>
      <c r="W72">
        <v>0.05</v>
      </c>
      <c r="X72">
        <v>3</v>
      </c>
      <c r="Y72">
        <v>537287</v>
      </c>
      <c r="Z72" s="13">
        <f t="shared" si="10"/>
        <v>8.286463352888452E-3</v>
      </c>
      <c r="AA72">
        <v>3</v>
      </c>
      <c r="AB72">
        <v>1716</v>
      </c>
      <c r="AC72">
        <v>31476</v>
      </c>
      <c r="AD72">
        <v>0.35</v>
      </c>
      <c r="AE72">
        <v>700</v>
      </c>
      <c r="AF72">
        <v>245000</v>
      </c>
      <c r="AG72">
        <f t="shared" si="11"/>
        <v>4.2127817241894216E-3</v>
      </c>
      <c r="AH72">
        <f t="shared" si="13"/>
        <v>1</v>
      </c>
      <c r="AI72">
        <f t="shared" si="12"/>
        <v>6.2249888839484213E-3</v>
      </c>
      <c r="AJ72" s="10">
        <v>2296.1182391866719</v>
      </c>
      <c r="AK72">
        <v>260975.96280000001</v>
      </c>
      <c r="AL72">
        <v>412.55764008223605</v>
      </c>
      <c r="AM72">
        <v>706</v>
      </c>
      <c r="AN72">
        <v>58090.61337432744</v>
      </c>
    </row>
    <row r="73" spans="1:40" ht="13.5" x14ac:dyDescent="0.25">
      <c r="A73" t="s">
        <v>34</v>
      </c>
      <c r="B73" t="s">
        <v>0</v>
      </c>
      <c r="C73">
        <v>471083</v>
      </c>
      <c r="D73">
        <v>464643</v>
      </c>
      <c r="E73">
        <v>460807</v>
      </c>
      <c r="F73">
        <f t="shared" si="9"/>
        <v>89.185693793714066</v>
      </c>
      <c r="G73">
        <v>10276</v>
      </c>
      <c r="H73">
        <v>3632</v>
      </c>
      <c r="I73" s="8">
        <v>2.1813565762296667E-2</v>
      </c>
      <c r="J73" s="5">
        <v>7.8167539379695814E-3</v>
      </c>
      <c r="K73" s="2">
        <v>0.45</v>
      </c>
      <c r="L73" s="5">
        <v>0.9917441993100079</v>
      </c>
      <c r="M73">
        <v>10276</v>
      </c>
      <c r="N73">
        <v>17632</v>
      </c>
      <c r="O73">
        <v>600</v>
      </c>
      <c r="P73">
        <v>2019</v>
      </c>
      <c r="Q73" s="3">
        <v>4328</v>
      </c>
      <c r="R73">
        <v>637</v>
      </c>
      <c r="S73" s="3">
        <v>6497</v>
      </c>
      <c r="T73" s="1">
        <v>0.53500000000000003</v>
      </c>
      <c r="U73" s="3">
        <v>22742</v>
      </c>
      <c r="V73" s="7">
        <v>1.6435185185185183E-3</v>
      </c>
      <c r="W73">
        <v>0.68</v>
      </c>
      <c r="X73">
        <v>44</v>
      </c>
      <c r="Y73">
        <v>874909</v>
      </c>
      <c r="Z73" s="13">
        <f t="shared" si="10"/>
        <v>1.3493535792997564E-2</v>
      </c>
      <c r="AA73">
        <v>87</v>
      </c>
      <c r="AB73">
        <v>11270</v>
      </c>
      <c r="AC73">
        <v>64678</v>
      </c>
      <c r="AD73">
        <v>0.45</v>
      </c>
      <c r="AE73">
        <v>700</v>
      </c>
      <c r="AF73">
        <v>245000</v>
      </c>
      <c r="AG73">
        <f t="shared" si="11"/>
        <v>4.2127817241894216E-3</v>
      </c>
      <c r="AH73">
        <f t="shared" si="13"/>
        <v>1.1136363636363638</v>
      </c>
      <c r="AI73">
        <f t="shared" si="12"/>
        <v>6.2249888839484213E-3</v>
      </c>
      <c r="AJ73" s="10">
        <v>2555.1554710412752</v>
      </c>
      <c r="AK73">
        <v>309007.45490000001</v>
      </c>
      <c r="AL73">
        <v>454.18182823074937</v>
      </c>
      <c r="AM73">
        <v>629</v>
      </c>
      <c r="AN73">
        <v>66970.333410351202</v>
      </c>
    </row>
    <row r="74" spans="1:40" ht="13.5" x14ac:dyDescent="0.25">
      <c r="A74" t="s">
        <v>34</v>
      </c>
      <c r="B74" t="s">
        <v>0</v>
      </c>
      <c r="C74">
        <v>492589</v>
      </c>
      <c r="D74">
        <v>482869</v>
      </c>
      <c r="E74">
        <v>474124</v>
      </c>
      <c r="F74">
        <f t="shared" si="9"/>
        <v>86.680682690604144</v>
      </c>
      <c r="G74">
        <v>18465</v>
      </c>
      <c r="H74">
        <v>3575</v>
      </c>
      <c r="I74" s="8">
        <v>3.7485611737168308E-2</v>
      </c>
      <c r="J74" s="5">
        <v>7.4036643478873152E-3</v>
      </c>
      <c r="K74" s="2">
        <v>0.68</v>
      </c>
      <c r="L74" s="5">
        <v>0.98188949797978331</v>
      </c>
      <c r="M74">
        <v>18465</v>
      </c>
      <c r="N74">
        <v>22006</v>
      </c>
      <c r="O74">
        <v>500</v>
      </c>
      <c r="P74">
        <v>2019</v>
      </c>
      <c r="Q74" s="3">
        <v>4701</v>
      </c>
      <c r="R74" s="3">
        <v>3245</v>
      </c>
      <c r="S74" s="3">
        <v>6079</v>
      </c>
      <c r="T74" s="1">
        <v>0.69450000000000001</v>
      </c>
      <c r="U74" s="3">
        <v>12912</v>
      </c>
      <c r="V74" s="7">
        <v>6.2500000000000001E-4</v>
      </c>
      <c r="W74">
        <v>0.26</v>
      </c>
      <c r="X74">
        <v>16</v>
      </c>
      <c r="Y74">
        <v>959350</v>
      </c>
      <c r="Z74" s="13">
        <f t="shared" si="10"/>
        <v>1.4795851411989375E-2</v>
      </c>
      <c r="AA74">
        <v>19</v>
      </c>
      <c r="AB74">
        <v>22265</v>
      </c>
      <c r="AC74">
        <v>18298</v>
      </c>
      <c r="AD74">
        <v>0.3</v>
      </c>
      <c r="AE74">
        <v>550</v>
      </c>
      <c r="AF74">
        <v>220000</v>
      </c>
      <c r="AG74">
        <f t="shared" si="11"/>
        <v>3.7829060380476435E-3</v>
      </c>
      <c r="AH74">
        <f t="shared" si="13"/>
        <v>0.89795918367346927</v>
      </c>
      <c r="AI74">
        <f t="shared" si="12"/>
        <v>4.8910626945309022E-3</v>
      </c>
      <c r="AJ74" s="10">
        <v>2739.3644040425293</v>
      </c>
      <c r="AK74">
        <v>299886.93</v>
      </c>
      <c r="AL74">
        <v>409.01285077062516</v>
      </c>
      <c r="AM74">
        <v>348</v>
      </c>
      <c r="AN74">
        <v>35097.883854499043</v>
      </c>
    </row>
    <row r="75" spans="1:40" ht="13.5" x14ac:dyDescent="0.25">
      <c r="A75" t="s">
        <v>35</v>
      </c>
      <c r="B75" t="s">
        <v>0</v>
      </c>
      <c r="C75">
        <v>475211</v>
      </c>
      <c r="D75">
        <v>466362</v>
      </c>
      <c r="E75">
        <v>456322</v>
      </c>
      <c r="F75">
        <f t="shared" si="9"/>
        <v>90.062263051091122</v>
      </c>
      <c r="G75">
        <v>18889</v>
      </c>
      <c r="H75">
        <v>3628</v>
      </c>
      <c r="I75" s="8">
        <v>3.9748659016731518E-2</v>
      </c>
      <c r="J75" s="5">
        <v>7.7793645279846989E-3</v>
      </c>
      <c r="K75" s="2">
        <v>0.3</v>
      </c>
      <c r="L75" s="5">
        <v>0.97847165935475022</v>
      </c>
      <c r="M75">
        <v>18889</v>
      </c>
      <c r="N75">
        <v>7900</v>
      </c>
      <c r="O75">
        <v>25278</v>
      </c>
      <c r="P75">
        <v>2019</v>
      </c>
      <c r="Q75" s="3">
        <v>2249</v>
      </c>
      <c r="R75">
        <v>26</v>
      </c>
      <c r="S75" s="3">
        <v>5699</v>
      </c>
      <c r="T75" s="1">
        <v>0.7903</v>
      </c>
      <c r="U75" s="3">
        <v>10421</v>
      </c>
      <c r="V75" s="7">
        <v>6.7129629629629625E-4</v>
      </c>
      <c r="W75">
        <v>0.09</v>
      </c>
      <c r="X75">
        <v>5</v>
      </c>
      <c r="Y75">
        <v>457773</v>
      </c>
      <c r="Z75" s="13">
        <f t="shared" si="10"/>
        <v>7.060135809058855E-3</v>
      </c>
      <c r="AA75">
        <v>5</v>
      </c>
      <c r="AB75">
        <v>28656</v>
      </c>
      <c r="AC75">
        <v>51630</v>
      </c>
      <c r="AD75">
        <v>0.5</v>
      </c>
      <c r="AE75">
        <v>700</v>
      </c>
      <c r="AF75">
        <v>245000</v>
      </c>
      <c r="AG75">
        <f t="shared" si="11"/>
        <v>4.2127817241894216E-3</v>
      </c>
      <c r="AH75">
        <f t="shared" si="13"/>
        <v>1.1529411764705884</v>
      </c>
      <c r="AI75">
        <f t="shared" si="12"/>
        <v>6.2249888839484213E-3</v>
      </c>
      <c r="AJ75" s="10">
        <v>2816.6915688646659</v>
      </c>
      <c r="AK75">
        <v>262085.19339999999</v>
      </c>
      <c r="AL75">
        <v>400.78207692987644</v>
      </c>
      <c r="AM75">
        <v>441</v>
      </c>
      <c r="AN75">
        <v>89478.880391285013</v>
      </c>
    </row>
    <row r="76" spans="1:40" ht="13.5" x14ac:dyDescent="0.25">
      <c r="A76" t="s">
        <v>35</v>
      </c>
      <c r="B76" t="s">
        <v>0</v>
      </c>
      <c r="C76">
        <v>461533</v>
      </c>
      <c r="D76">
        <v>456057</v>
      </c>
      <c r="E76">
        <v>449997</v>
      </c>
      <c r="F76">
        <f t="shared" si="9"/>
        <v>91.328146632088661</v>
      </c>
      <c r="G76">
        <v>11536</v>
      </c>
      <c r="H76">
        <v>3229</v>
      </c>
      <c r="I76" s="8">
        <v>2.4994962440388877E-2</v>
      </c>
      <c r="J76" s="5">
        <v>7.0802553189623224E-3</v>
      </c>
      <c r="K76" s="2">
        <v>0.22</v>
      </c>
      <c r="L76" s="5">
        <v>0.98671218729237797</v>
      </c>
      <c r="M76">
        <v>11536</v>
      </c>
      <c r="N76">
        <v>4300</v>
      </c>
      <c r="O76">
        <v>17978</v>
      </c>
      <c r="P76">
        <v>2019</v>
      </c>
      <c r="Q76" s="3">
        <v>2016</v>
      </c>
      <c r="R76">
        <v>20</v>
      </c>
      <c r="S76" s="3">
        <v>5357</v>
      </c>
      <c r="T76" s="1">
        <v>0.79649999999999999</v>
      </c>
      <c r="U76" s="3">
        <v>9440</v>
      </c>
      <c r="V76" s="7">
        <v>6.8287037037037025E-4</v>
      </c>
      <c r="W76">
        <v>0.09</v>
      </c>
      <c r="X76">
        <v>5</v>
      </c>
      <c r="Y76">
        <v>724774</v>
      </c>
      <c r="Z76" s="13">
        <f t="shared" si="10"/>
        <v>1.1178035556651053E-2</v>
      </c>
      <c r="AA76">
        <v>342</v>
      </c>
      <c r="AB76">
        <v>25020</v>
      </c>
      <c r="AC76">
        <v>26593</v>
      </c>
      <c r="AD76">
        <v>0.35</v>
      </c>
      <c r="AE76">
        <v>850</v>
      </c>
      <c r="AF76">
        <v>212500</v>
      </c>
      <c r="AG76">
        <f t="shared" si="11"/>
        <v>3.6539433322051104E-3</v>
      </c>
      <c r="AH76">
        <f t="shared" si="13"/>
        <v>0.7142857142857143</v>
      </c>
      <c r="AI76">
        <f t="shared" si="12"/>
        <v>7.5589150733659403E-3</v>
      </c>
      <c r="AJ76" s="10">
        <v>2375.6789824169673</v>
      </c>
      <c r="AK76">
        <v>243526.48629999999</v>
      </c>
      <c r="AL76">
        <v>345.41684555735446</v>
      </c>
      <c r="AM76">
        <v>546</v>
      </c>
      <c r="AN76">
        <v>121874.1875</v>
      </c>
    </row>
    <row r="77" spans="1:40" ht="13.5" x14ac:dyDescent="0.25">
      <c r="A77" t="s">
        <v>35</v>
      </c>
      <c r="B77" t="s">
        <v>0</v>
      </c>
      <c r="C77">
        <v>474344</v>
      </c>
      <c r="D77">
        <v>473653</v>
      </c>
      <c r="E77">
        <v>471003</v>
      </c>
      <c r="F77">
        <f t="shared" si="9"/>
        <v>87.255053577153433</v>
      </c>
      <c r="G77">
        <v>3341</v>
      </c>
      <c r="H77">
        <v>3602</v>
      </c>
      <c r="I77" s="8">
        <v>7.0434115325586494E-3</v>
      </c>
      <c r="J77" s="5">
        <v>7.604723288990041E-3</v>
      </c>
      <c r="K77" s="2">
        <v>0.43</v>
      </c>
      <c r="L77" s="5">
        <v>0.99440518691953816</v>
      </c>
      <c r="M77">
        <v>3341</v>
      </c>
      <c r="N77">
        <v>12811</v>
      </c>
      <c r="O77">
        <v>45</v>
      </c>
      <c r="P77">
        <v>2019</v>
      </c>
      <c r="Q77" s="3">
        <v>4627</v>
      </c>
      <c r="R77" s="3">
        <v>4161</v>
      </c>
      <c r="S77" s="3">
        <v>5352</v>
      </c>
      <c r="T77" s="1">
        <v>0.30359999999999998</v>
      </c>
      <c r="U77" s="3">
        <v>20371</v>
      </c>
      <c r="V77" s="7">
        <v>1.2152777777777778E-3</v>
      </c>
      <c r="W77">
        <v>0.11</v>
      </c>
      <c r="X77">
        <v>6</v>
      </c>
      <c r="Y77" s="3">
        <v>423886</v>
      </c>
      <c r="Z77" s="13">
        <f t="shared" si="10"/>
        <v>6.537503801138822E-3</v>
      </c>
      <c r="AA77">
        <v>22</v>
      </c>
      <c r="AB77">
        <v>14783</v>
      </c>
      <c r="AC77">
        <v>72703</v>
      </c>
      <c r="AD77">
        <v>0.35</v>
      </c>
      <c r="AE77">
        <v>850</v>
      </c>
      <c r="AF77">
        <v>297500</v>
      </c>
      <c r="AG77">
        <f t="shared" si="11"/>
        <v>5.1155206650871548E-3</v>
      </c>
      <c r="AH77">
        <f t="shared" si="13"/>
        <v>1.2592592592592593</v>
      </c>
      <c r="AI77">
        <f t="shared" si="12"/>
        <v>7.5589150733659403E-3</v>
      </c>
      <c r="AJ77" s="10">
        <v>2684.976409620439</v>
      </c>
      <c r="AK77">
        <v>262126.5373</v>
      </c>
      <c r="AL77">
        <v>366.39642643508938</v>
      </c>
      <c r="AM77">
        <v>548</v>
      </c>
      <c r="AN77">
        <v>55783.36805705641</v>
      </c>
    </row>
    <row r="78" spans="1:40" ht="13.5" x14ac:dyDescent="0.25">
      <c r="A78" t="s">
        <v>35</v>
      </c>
      <c r="B78" t="s">
        <v>0</v>
      </c>
      <c r="C78">
        <v>441635</v>
      </c>
      <c r="D78">
        <v>440753</v>
      </c>
      <c r="E78">
        <v>432424</v>
      </c>
      <c r="F78">
        <f t="shared" si="9"/>
        <v>95.039572271659296</v>
      </c>
      <c r="G78">
        <v>9211</v>
      </c>
      <c r="H78">
        <v>2506</v>
      </c>
      <c r="I78" s="8">
        <v>2.0856589717753348E-2</v>
      </c>
      <c r="J78" s="5">
        <v>5.6857242038057601E-3</v>
      </c>
      <c r="K78" s="2">
        <v>0.7</v>
      </c>
      <c r="L78" s="5">
        <v>0.98110279453571503</v>
      </c>
      <c r="M78">
        <v>9211</v>
      </c>
      <c r="N78">
        <v>3223</v>
      </c>
      <c r="O78">
        <v>32709</v>
      </c>
      <c r="P78">
        <v>2019</v>
      </c>
      <c r="Q78" s="3">
        <v>3504</v>
      </c>
      <c r="R78" s="3">
        <v>2184</v>
      </c>
      <c r="S78" s="3">
        <v>4882</v>
      </c>
      <c r="T78" s="1">
        <v>0.56469999999999998</v>
      </c>
      <c r="U78" s="3">
        <v>16125</v>
      </c>
      <c r="V78" s="7">
        <v>1.3773148148148147E-3</v>
      </c>
      <c r="W78">
        <v>0.2</v>
      </c>
      <c r="X78">
        <v>10</v>
      </c>
      <c r="Y78" s="3">
        <v>719494</v>
      </c>
      <c r="Z78" s="13">
        <f t="shared" si="10"/>
        <v>1.1096603237418965E-2</v>
      </c>
      <c r="AA78">
        <v>17</v>
      </c>
      <c r="AB78">
        <v>2894</v>
      </c>
      <c r="AC78">
        <v>10546</v>
      </c>
      <c r="AD78">
        <v>0.35</v>
      </c>
      <c r="AE78">
        <v>675</v>
      </c>
      <c r="AF78">
        <v>236250</v>
      </c>
      <c r="AG78">
        <f t="shared" si="11"/>
        <v>4.0623252340397991E-3</v>
      </c>
      <c r="AH78">
        <f t="shared" si="13"/>
        <v>1.08</v>
      </c>
      <c r="AI78">
        <f t="shared" si="12"/>
        <v>6.0026678523788348E-3</v>
      </c>
      <c r="AJ78" s="10">
        <v>2934.788141970394</v>
      </c>
      <c r="AK78">
        <v>315185.3518</v>
      </c>
      <c r="AL78">
        <v>440.07579876662521</v>
      </c>
      <c r="AM78">
        <v>577</v>
      </c>
      <c r="AN78">
        <v>71206.805936073055</v>
      </c>
    </row>
    <row r="79" spans="1:40" ht="13.5" x14ac:dyDescent="0.25">
      <c r="A79" t="s">
        <v>35</v>
      </c>
      <c r="B79" t="s">
        <v>0</v>
      </c>
      <c r="C79">
        <v>401708</v>
      </c>
      <c r="D79">
        <v>398526</v>
      </c>
      <c r="E79">
        <v>388266</v>
      </c>
      <c r="F79">
        <f t="shared" si="9"/>
        <v>105.84854713006033</v>
      </c>
      <c r="G79">
        <v>13442</v>
      </c>
      <c r="H79">
        <v>3378</v>
      </c>
      <c r="I79" s="8">
        <v>3.3462116761428698E-2</v>
      </c>
      <c r="J79" s="5">
        <v>8.4762349257012093E-3</v>
      </c>
      <c r="K79" s="2">
        <v>0.68</v>
      </c>
      <c r="L79" s="5">
        <v>0.97425513015461973</v>
      </c>
      <c r="M79">
        <v>13442</v>
      </c>
      <c r="N79">
        <v>1000</v>
      </c>
      <c r="O79">
        <v>40927</v>
      </c>
      <c r="P79">
        <v>2019</v>
      </c>
      <c r="Q79" s="3">
        <v>4224</v>
      </c>
      <c r="R79" s="3">
        <v>4151</v>
      </c>
      <c r="S79" s="3">
        <v>4822</v>
      </c>
      <c r="T79" s="1">
        <v>0.82809999999999995</v>
      </c>
      <c r="U79" s="3">
        <v>7727</v>
      </c>
      <c r="V79" s="7">
        <v>4.8611111111111104E-4</v>
      </c>
      <c r="W79">
        <v>0</v>
      </c>
      <c r="X79">
        <v>0</v>
      </c>
      <c r="Y79">
        <v>409822</v>
      </c>
      <c r="Z79" s="13">
        <f t="shared" si="10"/>
        <v>6.3205977144569865E-3</v>
      </c>
      <c r="AA79">
        <v>34</v>
      </c>
      <c r="AB79">
        <v>10375</v>
      </c>
      <c r="AC79">
        <v>18449</v>
      </c>
      <c r="AD79">
        <v>0.45</v>
      </c>
      <c r="AE79">
        <v>625</v>
      </c>
      <c r="AF79">
        <v>218750</v>
      </c>
      <c r="AG79">
        <f t="shared" si="11"/>
        <v>3.7614122537405546E-3</v>
      </c>
      <c r="AH79">
        <f t="shared" si="13"/>
        <v>1.09375</v>
      </c>
      <c r="AI79">
        <f t="shared" si="12"/>
        <v>5.5580257892396618E-3</v>
      </c>
      <c r="AJ79" s="10">
        <v>2614.686614416481</v>
      </c>
      <c r="AK79">
        <v>324401.44420000003</v>
      </c>
      <c r="AL79">
        <v>414.00708595166623</v>
      </c>
      <c r="AM79">
        <v>239</v>
      </c>
      <c r="AN79">
        <v>21968.649147727272</v>
      </c>
    </row>
    <row r="80" spans="1:40" ht="13.5" x14ac:dyDescent="0.25">
      <c r="A80" t="s">
        <v>35</v>
      </c>
      <c r="B80" t="s">
        <v>0</v>
      </c>
      <c r="C80">
        <v>426928</v>
      </c>
      <c r="D80">
        <v>420657</v>
      </c>
      <c r="E80">
        <v>416078</v>
      </c>
      <c r="F80">
        <f t="shared" si="9"/>
        <v>98.773287700863776</v>
      </c>
      <c r="G80">
        <v>10850</v>
      </c>
      <c r="H80">
        <v>2908</v>
      </c>
      <c r="I80" s="8">
        <v>2.5414121350672714E-2</v>
      </c>
      <c r="J80" s="5">
        <v>6.9129956235127431E-3</v>
      </c>
      <c r="K80" s="2">
        <v>0.64</v>
      </c>
      <c r="L80" s="5">
        <v>0.98911464685004646</v>
      </c>
      <c r="M80">
        <v>10850</v>
      </c>
      <c r="N80">
        <v>25220</v>
      </c>
      <c r="O80">
        <v>25220</v>
      </c>
      <c r="P80">
        <v>2019</v>
      </c>
      <c r="Q80" s="3">
        <v>2824</v>
      </c>
      <c r="R80" s="3">
        <v>1701</v>
      </c>
      <c r="S80" s="3">
        <v>4150</v>
      </c>
      <c r="T80" s="1">
        <v>0.29759999999999998</v>
      </c>
      <c r="U80" s="3">
        <v>15145</v>
      </c>
      <c r="V80" s="7">
        <v>1.5509259259259261E-3</v>
      </c>
      <c r="W80">
        <v>0.14000000000000001</v>
      </c>
      <c r="X80">
        <v>6</v>
      </c>
      <c r="Y80" s="3">
        <v>372351</v>
      </c>
      <c r="Z80" s="13">
        <f t="shared" si="10"/>
        <v>5.7426904353006262E-3</v>
      </c>
      <c r="AA80">
        <v>14</v>
      </c>
      <c r="AB80">
        <v>24204</v>
      </c>
      <c r="AC80">
        <v>97344</v>
      </c>
      <c r="AD80">
        <v>0.3</v>
      </c>
      <c r="AE80">
        <v>500</v>
      </c>
      <c r="AF80">
        <v>200000</v>
      </c>
      <c r="AG80">
        <f t="shared" si="11"/>
        <v>3.4390054891342216E-3</v>
      </c>
      <c r="AH80">
        <f t="shared" si="13"/>
        <v>0.81632653061224492</v>
      </c>
      <c r="AI80">
        <f t="shared" si="12"/>
        <v>4.4464206313917292E-3</v>
      </c>
      <c r="AJ80" s="10">
        <v>2751.8152039737856</v>
      </c>
      <c r="AK80">
        <v>303022.84649999999</v>
      </c>
      <c r="AL80">
        <v>489.71839171147496</v>
      </c>
      <c r="AM80">
        <v>709</v>
      </c>
      <c r="AN80">
        <v>104461.50920679887</v>
      </c>
    </row>
    <row r="81" spans="1:40" ht="13.5" x14ac:dyDescent="0.25">
      <c r="A81" t="s">
        <v>35</v>
      </c>
      <c r="B81" t="s">
        <v>0</v>
      </c>
      <c r="C81">
        <v>439434</v>
      </c>
      <c r="D81">
        <v>427477</v>
      </c>
      <c r="E81">
        <v>426451</v>
      </c>
      <c r="F81">
        <f t="shared" si="9"/>
        <v>96.37072488984667</v>
      </c>
      <c r="G81">
        <v>12983</v>
      </c>
      <c r="H81">
        <v>3603</v>
      </c>
      <c r="I81" s="8">
        <v>2.9544823568499478E-2</v>
      </c>
      <c r="J81" s="5">
        <v>8.4285236398683443E-3</v>
      </c>
      <c r="K81" s="2">
        <v>0.31</v>
      </c>
      <c r="L81" s="5">
        <v>0.9975998708702456</v>
      </c>
      <c r="M81">
        <v>12983</v>
      </c>
      <c r="N81">
        <v>12506</v>
      </c>
      <c r="O81">
        <v>12506</v>
      </c>
      <c r="P81">
        <v>2019</v>
      </c>
      <c r="Q81" s="3">
        <v>1830</v>
      </c>
      <c r="R81">
        <v>31</v>
      </c>
      <c r="S81" s="3">
        <v>4060</v>
      </c>
      <c r="T81" s="1">
        <v>0.79159999999999997</v>
      </c>
      <c r="U81" s="3">
        <v>8122</v>
      </c>
      <c r="V81" s="7">
        <v>8.564814814814815E-4</v>
      </c>
      <c r="W81">
        <v>0.12</v>
      </c>
      <c r="X81">
        <v>5</v>
      </c>
      <c r="Y81">
        <v>224968</v>
      </c>
      <c r="Z81" s="13">
        <f t="shared" si="10"/>
        <v>3.4696337107962953E-3</v>
      </c>
      <c r="AA81">
        <v>9</v>
      </c>
      <c r="AB81">
        <v>2691</v>
      </c>
      <c r="AC81">
        <v>88787</v>
      </c>
      <c r="AD81">
        <v>0.5</v>
      </c>
      <c r="AE81">
        <v>700</v>
      </c>
      <c r="AF81">
        <v>245000</v>
      </c>
      <c r="AG81">
        <f t="shared" si="11"/>
        <v>4.2127817241894216E-3</v>
      </c>
      <c r="AH81">
        <f t="shared" si="13"/>
        <v>0.93333333333333335</v>
      </c>
      <c r="AI81">
        <f t="shared" si="12"/>
        <v>6.2249888839484213E-3</v>
      </c>
      <c r="AJ81" s="10">
        <v>2409.287600183321</v>
      </c>
      <c r="AK81">
        <v>191097.90410000001</v>
      </c>
      <c r="AL81">
        <v>365.39557095581114</v>
      </c>
      <c r="AM81">
        <v>270</v>
      </c>
      <c r="AN81">
        <v>62919</v>
      </c>
    </row>
    <row r="82" spans="1:40" ht="13.5" x14ac:dyDescent="0.25">
      <c r="A82" t="s">
        <v>35</v>
      </c>
      <c r="B82" t="s">
        <v>0</v>
      </c>
      <c r="C82">
        <v>592485</v>
      </c>
      <c r="D82">
        <v>589465</v>
      </c>
      <c r="E82">
        <v>539169</v>
      </c>
      <c r="F82">
        <f t="shared" si="9"/>
        <v>76.223581103512998</v>
      </c>
      <c r="G82">
        <v>53316</v>
      </c>
      <c r="H82">
        <v>4085</v>
      </c>
      <c r="I82" s="8">
        <v>8.9987088280715971E-2</v>
      </c>
      <c r="J82" s="5">
        <v>6.9300128082244068E-3</v>
      </c>
      <c r="K82" s="2">
        <v>0.45</v>
      </c>
      <c r="L82" s="5">
        <v>0.91467517155386668</v>
      </c>
      <c r="M82">
        <v>53316</v>
      </c>
      <c r="N82">
        <v>153051</v>
      </c>
      <c r="O82">
        <v>670</v>
      </c>
      <c r="P82">
        <v>2019</v>
      </c>
      <c r="Q82" s="3">
        <v>1890</v>
      </c>
      <c r="R82">
        <v>18</v>
      </c>
      <c r="S82" s="3">
        <v>4033</v>
      </c>
      <c r="T82" s="1">
        <v>0.72950000000000004</v>
      </c>
      <c r="U82" s="3">
        <v>10040</v>
      </c>
      <c r="V82" s="7">
        <v>1.423611111111111E-3</v>
      </c>
      <c r="W82">
        <v>0.17</v>
      </c>
      <c r="X82">
        <v>7</v>
      </c>
      <c r="Y82" s="3">
        <v>795045</v>
      </c>
      <c r="Z82" s="13">
        <f t="shared" si="10"/>
        <v>1.2261810273461295E-2</v>
      </c>
      <c r="AA82">
        <v>12</v>
      </c>
      <c r="AB82">
        <v>25126</v>
      </c>
      <c r="AC82">
        <v>83122</v>
      </c>
      <c r="AD82">
        <v>0.35</v>
      </c>
      <c r="AE82">
        <v>875</v>
      </c>
      <c r="AF82">
        <v>262500</v>
      </c>
      <c r="AG82">
        <f t="shared" si="11"/>
        <v>4.5136947044886657E-3</v>
      </c>
      <c r="AH82">
        <f t="shared" si="13"/>
        <v>0.75</v>
      </c>
      <c r="AI82">
        <f t="shared" si="12"/>
        <v>7.7812361049355268E-3</v>
      </c>
      <c r="AJ82" s="10">
        <v>2258.8606295036511</v>
      </c>
      <c r="AK82">
        <v>402715.09830000001</v>
      </c>
      <c r="AL82">
        <v>340.93766404584733</v>
      </c>
      <c r="AM82">
        <v>600</v>
      </c>
      <c r="AN82">
        <v>171164.76190476189</v>
      </c>
    </row>
    <row r="83" spans="1:40" ht="13.5" x14ac:dyDescent="0.25">
      <c r="A83" t="s">
        <v>35</v>
      </c>
      <c r="B83" t="s">
        <v>0</v>
      </c>
      <c r="C83">
        <v>553427</v>
      </c>
      <c r="D83">
        <v>552495</v>
      </c>
      <c r="E83">
        <v>549300</v>
      </c>
      <c r="F83">
        <f t="shared" si="9"/>
        <v>74.817753504460228</v>
      </c>
      <c r="G83">
        <v>4127</v>
      </c>
      <c r="H83">
        <v>4401</v>
      </c>
      <c r="I83" s="8">
        <v>7.4571714065269678E-3</v>
      </c>
      <c r="J83" s="5">
        <v>7.9656829473569897E-3</v>
      </c>
      <c r="K83" s="2">
        <v>0.15</v>
      </c>
      <c r="L83" s="5">
        <v>0.99421714223658131</v>
      </c>
      <c r="M83">
        <v>4127</v>
      </c>
      <c r="N83">
        <v>8900</v>
      </c>
      <c r="O83">
        <v>47958</v>
      </c>
      <c r="P83">
        <v>2019</v>
      </c>
      <c r="Q83" s="3">
        <v>3345</v>
      </c>
      <c r="R83" s="3">
        <v>3031</v>
      </c>
      <c r="S83" s="3">
        <v>3721</v>
      </c>
      <c r="T83" s="1">
        <v>0.50280000000000002</v>
      </c>
      <c r="U83" s="3">
        <v>11704</v>
      </c>
      <c r="V83" s="7">
        <v>8.7962962962962962E-4</v>
      </c>
      <c r="W83">
        <v>0</v>
      </c>
      <c r="X83">
        <v>0</v>
      </c>
      <c r="Y83">
        <v>915340</v>
      </c>
      <c r="Z83" s="13">
        <f t="shared" si="10"/>
        <v>1.411709452384464E-2</v>
      </c>
      <c r="AA83">
        <v>2334</v>
      </c>
      <c r="AB83">
        <v>17835</v>
      </c>
      <c r="AC83">
        <v>32294</v>
      </c>
      <c r="AD83">
        <v>0.35</v>
      </c>
      <c r="AE83">
        <v>875</v>
      </c>
      <c r="AF83">
        <v>350000</v>
      </c>
      <c r="AG83">
        <f t="shared" si="11"/>
        <v>6.0182596059848879E-3</v>
      </c>
      <c r="AH83">
        <f t="shared" si="13"/>
        <v>1.4285714285714286</v>
      </c>
      <c r="AI83">
        <f t="shared" si="12"/>
        <v>7.7812361049355268E-3</v>
      </c>
      <c r="AJ83" s="10">
        <v>2161.7827397281621</v>
      </c>
      <c r="AK83">
        <v>255143.8953</v>
      </c>
      <c r="AL83">
        <v>412.8339426337235</v>
      </c>
      <c r="AM83">
        <v>363</v>
      </c>
      <c r="AN83">
        <v>59610.134529147981</v>
      </c>
    </row>
    <row r="84" spans="1:40" ht="13.5" x14ac:dyDescent="0.25">
      <c r="A84" t="s">
        <v>35</v>
      </c>
      <c r="B84" t="s">
        <v>0</v>
      </c>
      <c r="C84">
        <v>577781</v>
      </c>
      <c r="D84">
        <v>574868</v>
      </c>
      <c r="E84">
        <v>568999</v>
      </c>
      <c r="F84">
        <f t="shared" si="9"/>
        <v>72.227529398118449</v>
      </c>
      <c r="G84">
        <v>8782</v>
      </c>
      <c r="H84">
        <v>3226</v>
      </c>
      <c r="I84" s="8">
        <v>1.5199530618002322E-2</v>
      </c>
      <c r="J84" s="5">
        <v>5.6117230390280897E-3</v>
      </c>
      <c r="K84" s="2">
        <v>0.55000000000000004</v>
      </c>
      <c r="L84" s="5">
        <v>0.98979069977803602</v>
      </c>
      <c r="M84">
        <v>8782</v>
      </c>
      <c r="N84">
        <v>31154</v>
      </c>
      <c r="O84">
        <v>6800</v>
      </c>
      <c r="P84">
        <v>2019</v>
      </c>
      <c r="Q84" s="3">
        <v>1422</v>
      </c>
      <c r="R84">
        <v>20</v>
      </c>
      <c r="S84" s="3">
        <v>3714</v>
      </c>
      <c r="T84" s="1">
        <v>0.7571</v>
      </c>
      <c r="U84" s="3">
        <v>7597</v>
      </c>
      <c r="V84" s="7">
        <v>1.0763888888888889E-3</v>
      </c>
      <c r="W84">
        <v>0.03</v>
      </c>
      <c r="X84">
        <v>1</v>
      </c>
      <c r="Y84">
        <v>129222</v>
      </c>
      <c r="Z84" s="13">
        <f t="shared" si="10"/>
        <v>1.9929634764789608E-3</v>
      </c>
      <c r="AA84">
        <v>5</v>
      </c>
      <c r="AB84">
        <v>16109</v>
      </c>
      <c r="AC84">
        <v>41578</v>
      </c>
      <c r="AD84">
        <v>0.35</v>
      </c>
      <c r="AE84">
        <v>700</v>
      </c>
      <c r="AF84">
        <v>245000</v>
      </c>
      <c r="AG84">
        <f t="shared" si="11"/>
        <v>4.2127817241894216E-3</v>
      </c>
      <c r="AH84">
        <f t="shared" si="13"/>
        <v>1.0208333333333335</v>
      </c>
      <c r="AI84">
        <f t="shared" si="12"/>
        <v>6.2249888839484213E-3</v>
      </c>
      <c r="AJ84" s="10">
        <v>2130.7146071430029</v>
      </c>
      <c r="AK84">
        <v>200978.37100000001</v>
      </c>
      <c r="AL84">
        <v>315.69711860740841</v>
      </c>
      <c r="AM84">
        <v>836</v>
      </c>
      <c r="AN84">
        <v>334516.99296765117</v>
      </c>
    </row>
    <row r="85" spans="1:40" ht="13.5" x14ac:dyDescent="0.25">
      <c r="A85" t="s">
        <v>35</v>
      </c>
      <c r="B85" t="s">
        <v>0</v>
      </c>
      <c r="C85">
        <v>560432</v>
      </c>
      <c r="D85">
        <v>554447</v>
      </c>
      <c r="E85">
        <v>552789</v>
      </c>
      <c r="F85">
        <f t="shared" si="9"/>
        <v>74.345531477652415</v>
      </c>
      <c r="G85">
        <v>7643</v>
      </c>
      <c r="H85">
        <v>3932</v>
      </c>
      <c r="I85" s="8">
        <v>1.3637693779084706E-2</v>
      </c>
      <c r="J85" s="5">
        <v>7.0917508797053641E-3</v>
      </c>
      <c r="K85" s="2">
        <v>0.51</v>
      </c>
      <c r="L85" s="5">
        <v>0.99700963302173151</v>
      </c>
      <c r="M85">
        <v>7643</v>
      </c>
      <c r="N85">
        <v>5900</v>
      </c>
      <c r="O85">
        <v>23249</v>
      </c>
      <c r="P85">
        <v>2019</v>
      </c>
      <c r="Q85" s="3">
        <v>1528</v>
      </c>
      <c r="R85">
        <v>11</v>
      </c>
      <c r="S85" s="3">
        <v>3703</v>
      </c>
      <c r="T85" s="1">
        <v>0.5514</v>
      </c>
      <c r="U85" s="3">
        <v>7678</v>
      </c>
      <c r="V85" s="7">
        <v>8.7962962962962962E-4</v>
      </c>
      <c r="W85">
        <v>0</v>
      </c>
      <c r="X85">
        <v>0</v>
      </c>
      <c r="Y85">
        <v>788540</v>
      </c>
      <c r="Z85" s="13">
        <f t="shared" si="10"/>
        <v>1.2161485039255853E-2</v>
      </c>
      <c r="AA85">
        <v>343</v>
      </c>
      <c r="AB85">
        <v>29827</v>
      </c>
      <c r="AC85">
        <v>52279</v>
      </c>
      <c r="AD85">
        <v>0.45</v>
      </c>
      <c r="AE85">
        <v>600</v>
      </c>
      <c r="AF85">
        <v>240000</v>
      </c>
      <c r="AG85">
        <f t="shared" si="11"/>
        <v>4.1268065869610659E-3</v>
      </c>
      <c r="AH85">
        <f t="shared" si="13"/>
        <v>1.0666666666666667</v>
      </c>
      <c r="AI85">
        <f t="shared" si="12"/>
        <v>5.3357047576700753E-3</v>
      </c>
      <c r="AJ85" s="10">
        <v>2175.0048252501474</v>
      </c>
      <c r="AK85">
        <v>245340.16260000001</v>
      </c>
      <c r="AL85">
        <v>322.78091340996804</v>
      </c>
      <c r="AM85">
        <v>867</v>
      </c>
      <c r="AN85">
        <v>313657.10929319373</v>
      </c>
    </row>
    <row r="86" spans="1:40" ht="13.5" x14ac:dyDescent="0.25">
      <c r="A86" t="s">
        <v>36</v>
      </c>
      <c r="B86" t="s">
        <v>0</v>
      </c>
      <c r="C86">
        <v>550386</v>
      </c>
      <c r="D86">
        <v>548911</v>
      </c>
      <c r="E86">
        <v>545755</v>
      </c>
      <c r="F86">
        <f t="shared" si="9"/>
        <v>75.303738857179511</v>
      </c>
      <c r="G86">
        <v>4631</v>
      </c>
      <c r="H86">
        <v>3377</v>
      </c>
      <c r="I86" s="8">
        <v>8.4140948352610708E-3</v>
      </c>
      <c r="J86" s="5">
        <v>6.1521813190116431E-3</v>
      </c>
      <c r="K86" s="2">
        <v>0.56999999999999995</v>
      </c>
      <c r="L86" s="5">
        <v>0.99425043404121982</v>
      </c>
      <c r="M86">
        <v>4631</v>
      </c>
      <c r="N86">
        <v>7854</v>
      </c>
      <c r="O86">
        <v>17900</v>
      </c>
      <c r="P86">
        <v>2019</v>
      </c>
      <c r="Q86" s="3">
        <v>1491</v>
      </c>
      <c r="R86">
        <v>13</v>
      </c>
      <c r="S86" s="3">
        <v>3595</v>
      </c>
      <c r="T86" s="1">
        <v>0.70930000000000004</v>
      </c>
      <c r="U86" s="3">
        <v>9164</v>
      </c>
      <c r="V86" s="7">
        <v>1.3425925925925925E-3</v>
      </c>
      <c r="W86">
        <v>0.14000000000000001</v>
      </c>
      <c r="X86">
        <v>5</v>
      </c>
      <c r="Y86" s="3">
        <v>931673</v>
      </c>
      <c r="Z86" s="13">
        <f t="shared" si="10"/>
        <v>1.4368994915893446E-2</v>
      </c>
      <c r="AA86">
        <v>14</v>
      </c>
      <c r="AB86">
        <v>2520</v>
      </c>
      <c r="AC86">
        <v>41714</v>
      </c>
      <c r="AD86">
        <v>0.3</v>
      </c>
      <c r="AE86">
        <v>500</v>
      </c>
      <c r="AF86">
        <v>225000</v>
      </c>
      <c r="AG86">
        <f t="shared" si="11"/>
        <v>3.8688811752759992E-3</v>
      </c>
      <c r="AH86">
        <f t="shared" si="13"/>
        <v>0.86538461538461542</v>
      </c>
      <c r="AI86">
        <f t="shared" si="12"/>
        <v>4.4464206313917292E-3</v>
      </c>
      <c r="AJ86" s="10">
        <v>2188.2071260707235</v>
      </c>
      <c r="AK86">
        <v>267965.66159999999</v>
      </c>
      <c r="AL86">
        <v>367.05756336377709</v>
      </c>
      <c r="AM86">
        <v>603</v>
      </c>
      <c r="AN86">
        <v>220717.81690140846</v>
      </c>
    </row>
    <row r="87" spans="1:40" ht="13.5" x14ac:dyDescent="0.25">
      <c r="A87" t="s">
        <v>36</v>
      </c>
      <c r="B87" t="s">
        <v>0</v>
      </c>
      <c r="C87">
        <v>585202</v>
      </c>
      <c r="D87">
        <v>578610</v>
      </c>
      <c r="E87">
        <v>573133</v>
      </c>
      <c r="F87">
        <f t="shared" si="9"/>
        <v>71.706553278209427</v>
      </c>
      <c r="G87">
        <v>12069</v>
      </c>
      <c r="H87">
        <v>3017</v>
      </c>
      <c r="I87" s="8">
        <v>2.0623647902775454E-2</v>
      </c>
      <c r="J87" s="5">
        <v>5.214220286548798E-3</v>
      </c>
      <c r="K87" s="2">
        <v>0.45</v>
      </c>
      <c r="L87" s="5">
        <v>0.99053421129949359</v>
      </c>
      <c r="M87">
        <v>12069</v>
      </c>
      <c r="N87">
        <v>43783</v>
      </c>
      <c r="O87">
        <v>8967</v>
      </c>
      <c r="P87">
        <v>2019</v>
      </c>
      <c r="Q87" s="3">
        <v>3114</v>
      </c>
      <c r="R87" s="3">
        <v>2655</v>
      </c>
      <c r="S87" s="3">
        <v>3457</v>
      </c>
      <c r="T87" s="1">
        <v>0.63119999999999998</v>
      </c>
      <c r="U87" s="3">
        <v>8551</v>
      </c>
      <c r="V87" s="7">
        <v>1.1805555555555556E-3</v>
      </c>
      <c r="W87">
        <v>0.57999999999999996</v>
      </c>
      <c r="X87">
        <v>20</v>
      </c>
      <c r="Y87" s="3">
        <v>606529</v>
      </c>
      <c r="Z87" s="13">
        <f t="shared" si="10"/>
        <v>9.3543680211210754E-3</v>
      </c>
      <c r="AA87">
        <v>26</v>
      </c>
      <c r="AB87">
        <v>3894</v>
      </c>
      <c r="AC87">
        <v>84415</v>
      </c>
      <c r="AD87">
        <v>0.5</v>
      </c>
      <c r="AE87">
        <v>650</v>
      </c>
      <c r="AF87">
        <v>260000</v>
      </c>
      <c r="AG87">
        <f t="shared" si="11"/>
        <v>4.4707071358744879E-3</v>
      </c>
      <c r="AH87">
        <f t="shared" si="13"/>
        <v>0.96296296296296291</v>
      </c>
      <c r="AI87">
        <f t="shared" si="12"/>
        <v>5.7803468208092483E-3</v>
      </c>
      <c r="AJ87" s="10">
        <v>2025.3796723200576</v>
      </c>
      <c r="AK87">
        <v>266248.88870000001</v>
      </c>
      <c r="AL87">
        <v>378.5246487462702</v>
      </c>
      <c r="AM87">
        <v>380</v>
      </c>
      <c r="AN87">
        <v>69939.1586384072</v>
      </c>
    </row>
    <row r="88" spans="1:40" ht="13.5" x14ac:dyDescent="0.25">
      <c r="A88" t="s">
        <v>36</v>
      </c>
      <c r="B88" t="s">
        <v>0</v>
      </c>
      <c r="C88">
        <v>580185</v>
      </c>
      <c r="D88">
        <v>572198</v>
      </c>
      <c r="E88">
        <v>571627</v>
      </c>
      <c r="F88">
        <f t="shared" si="9"/>
        <v>71.895470297939042</v>
      </c>
      <c r="G88">
        <v>8558</v>
      </c>
      <c r="H88">
        <v>4613</v>
      </c>
      <c r="I88" s="8">
        <v>1.4750467523289986E-2</v>
      </c>
      <c r="J88" s="5">
        <v>8.06189465884187E-3</v>
      </c>
      <c r="K88" s="2">
        <v>0.56000000000000005</v>
      </c>
      <c r="L88" s="5">
        <v>0.99900209368085868</v>
      </c>
      <c r="M88">
        <v>8558</v>
      </c>
      <c r="N88">
        <v>2078</v>
      </c>
      <c r="O88">
        <v>7095</v>
      </c>
      <c r="P88">
        <v>2019</v>
      </c>
      <c r="Q88" s="3">
        <v>2997</v>
      </c>
      <c r="R88" s="3">
        <v>2602</v>
      </c>
      <c r="S88" s="3">
        <v>3368</v>
      </c>
      <c r="T88" s="1">
        <v>0.64339999999999997</v>
      </c>
      <c r="U88" s="3">
        <v>7758</v>
      </c>
      <c r="V88" s="7">
        <v>1.0879629629629629E-3</v>
      </c>
      <c r="W88">
        <v>0.24</v>
      </c>
      <c r="X88">
        <v>8</v>
      </c>
      <c r="Y88" s="3">
        <v>797493</v>
      </c>
      <c r="Z88" s="13">
        <f t="shared" si="10"/>
        <v>1.2299565257832537E-2</v>
      </c>
      <c r="AA88">
        <v>10</v>
      </c>
      <c r="AB88">
        <v>19238</v>
      </c>
      <c r="AC88">
        <v>57588</v>
      </c>
      <c r="AD88">
        <v>0.35</v>
      </c>
      <c r="AE88">
        <v>900</v>
      </c>
      <c r="AF88">
        <v>270000</v>
      </c>
      <c r="AG88">
        <f t="shared" si="11"/>
        <v>4.6426574103311993E-3</v>
      </c>
      <c r="AH88">
        <f t="shared" si="13"/>
        <v>0.75000000000000011</v>
      </c>
      <c r="AI88">
        <f t="shared" si="12"/>
        <v>8.0035571365051142E-3</v>
      </c>
      <c r="AJ88" s="10">
        <v>1914.1885495521706</v>
      </c>
      <c r="AK88">
        <v>288880.3273</v>
      </c>
      <c r="AL88">
        <v>431.86842347793282</v>
      </c>
      <c r="AM88">
        <v>623</v>
      </c>
      <c r="AN88">
        <v>118826.7003670337</v>
      </c>
    </row>
    <row r="89" spans="1:40" ht="13.5" x14ac:dyDescent="0.25">
      <c r="A89" t="s">
        <v>36</v>
      </c>
      <c r="B89" t="s">
        <v>0</v>
      </c>
      <c r="C89">
        <v>535652</v>
      </c>
      <c r="D89">
        <v>526566</v>
      </c>
      <c r="E89">
        <v>523638</v>
      </c>
      <c r="F89">
        <f t="shared" si="9"/>
        <v>78.48435751416055</v>
      </c>
      <c r="G89">
        <v>12014</v>
      </c>
      <c r="H89">
        <v>4223</v>
      </c>
      <c r="I89" s="8">
        <v>2.2428741048292549E-2</v>
      </c>
      <c r="J89" s="5">
        <v>8.0198873455559223E-3</v>
      </c>
      <c r="K89" s="2">
        <v>0.19</v>
      </c>
      <c r="L89" s="5">
        <v>0.9944394434885655</v>
      </c>
      <c r="M89">
        <v>12014</v>
      </c>
      <c r="N89">
        <v>10050</v>
      </c>
      <c r="O89">
        <v>54583</v>
      </c>
      <c r="P89">
        <v>2019</v>
      </c>
      <c r="Q89" s="3">
        <v>2251</v>
      </c>
      <c r="R89" s="3">
        <v>1262</v>
      </c>
      <c r="S89" s="3">
        <v>3265</v>
      </c>
      <c r="T89" s="1">
        <v>0.50229999999999997</v>
      </c>
      <c r="U89" s="3">
        <v>12367</v>
      </c>
      <c r="V89" s="7">
        <v>1.712962962962963E-3</v>
      </c>
      <c r="W89">
        <v>0.12</v>
      </c>
      <c r="X89">
        <v>4</v>
      </c>
      <c r="Y89">
        <v>606945</v>
      </c>
      <c r="Z89" s="13">
        <f t="shared" si="10"/>
        <v>9.3607839008181502E-3</v>
      </c>
      <c r="AA89">
        <v>8</v>
      </c>
      <c r="AB89">
        <v>8771</v>
      </c>
      <c r="AC89">
        <v>63912</v>
      </c>
      <c r="AD89">
        <v>0.35</v>
      </c>
      <c r="AE89">
        <v>900</v>
      </c>
      <c r="AF89">
        <v>360000</v>
      </c>
      <c r="AG89">
        <f t="shared" si="11"/>
        <v>6.1902098804415984E-3</v>
      </c>
      <c r="AH89">
        <f t="shared" si="13"/>
        <v>1.4187192118226601</v>
      </c>
      <c r="AI89">
        <f t="shared" si="12"/>
        <v>8.0035571365051142E-3</v>
      </c>
      <c r="AJ89" s="10">
        <v>2088.5418534015794</v>
      </c>
      <c r="AK89">
        <v>360323.04560000001</v>
      </c>
      <c r="AL89">
        <v>321.66195313383668</v>
      </c>
      <c r="AM89">
        <v>841</v>
      </c>
      <c r="AN89">
        <v>195637.29808973789</v>
      </c>
    </row>
    <row r="90" spans="1:40" ht="13.5" x14ac:dyDescent="0.25">
      <c r="A90" t="s">
        <v>36</v>
      </c>
      <c r="B90" t="s">
        <v>0</v>
      </c>
      <c r="C90">
        <v>579316</v>
      </c>
      <c r="D90">
        <v>570650</v>
      </c>
      <c r="E90">
        <v>566230</v>
      </c>
      <c r="F90">
        <f t="shared" si="9"/>
        <v>72.580739275559395</v>
      </c>
      <c r="G90">
        <v>13086</v>
      </c>
      <c r="H90">
        <v>4426</v>
      </c>
      <c r="I90" s="8">
        <v>2.2588708062611769E-2</v>
      </c>
      <c r="J90" s="5">
        <v>7.7560676421624467E-3</v>
      </c>
      <c r="K90" s="2">
        <v>0.64</v>
      </c>
      <c r="L90" s="5">
        <v>0.99225444668360641</v>
      </c>
      <c r="M90">
        <v>13086</v>
      </c>
      <c r="N90">
        <v>50141</v>
      </c>
      <c r="O90">
        <v>6477</v>
      </c>
      <c r="P90">
        <v>2019</v>
      </c>
      <c r="Q90" s="3">
        <v>2773</v>
      </c>
      <c r="R90" s="3">
        <v>2289</v>
      </c>
      <c r="S90" s="3">
        <v>3189</v>
      </c>
      <c r="T90" s="1">
        <v>0.63939999999999997</v>
      </c>
      <c r="U90" s="3">
        <v>8462</v>
      </c>
      <c r="V90" s="7">
        <v>1.3888888888888889E-3</v>
      </c>
      <c r="W90">
        <v>0.44</v>
      </c>
      <c r="X90">
        <v>14</v>
      </c>
      <c r="Y90" s="3">
        <v>475282</v>
      </c>
      <c r="Z90" s="13">
        <f t="shared" si="10"/>
        <v>7.3301733994820808E-3</v>
      </c>
      <c r="AA90">
        <v>28</v>
      </c>
      <c r="AB90">
        <v>19259</v>
      </c>
      <c r="AC90">
        <v>60590</v>
      </c>
      <c r="AD90">
        <v>0.35</v>
      </c>
      <c r="AE90">
        <v>725</v>
      </c>
      <c r="AF90">
        <v>253750</v>
      </c>
      <c r="AG90">
        <f t="shared" si="11"/>
        <v>4.3632382143390432E-3</v>
      </c>
      <c r="AH90">
        <f t="shared" si="13"/>
        <v>1.0150000000000001</v>
      </c>
      <c r="AI90">
        <f t="shared" si="12"/>
        <v>6.4473099155180078E-3</v>
      </c>
      <c r="AJ90" s="10">
        <v>1885.0728613876995</v>
      </c>
      <c r="AK90">
        <v>457786.04729999998</v>
      </c>
      <c r="AL90">
        <v>464.48903182322459</v>
      </c>
      <c r="AM90">
        <v>602</v>
      </c>
      <c r="AN90">
        <v>122924.79624954922</v>
      </c>
    </row>
    <row r="91" spans="1:40" ht="13.5" x14ac:dyDescent="0.25">
      <c r="A91" t="s">
        <v>36</v>
      </c>
      <c r="B91" t="s">
        <v>0</v>
      </c>
      <c r="C91">
        <v>502942</v>
      </c>
      <c r="D91">
        <v>492916</v>
      </c>
      <c r="E91">
        <v>488498</v>
      </c>
      <c r="F91">
        <f t="shared" si="9"/>
        <v>84.130113122264575</v>
      </c>
      <c r="G91">
        <v>14444</v>
      </c>
      <c r="H91">
        <v>3750</v>
      </c>
      <c r="I91" s="8">
        <v>2.8719017302193891E-2</v>
      </c>
      <c r="J91" s="5">
        <v>7.6077871280299282E-3</v>
      </c>
      <c r="K91" s="2">
        <v>0.44</v>
      </c>
      <c r="L91" s="5">
        <v>0.99103701239156372</v>
      </c>
      <c r="M91">
        <v>14444</v>
      </c>
      <c r="N91">
        <v>7908</v>
      </c>
      <c r="O91">
        <v>84282</v>
      </c>
      <c r="P91">
        <v>2019</v>
      </c>
      <c r="Q91" s="3">
        <v>2805</v>
      </c>
      <c r="R91" s="3">
        <v>2243</v>
      </c>
      <c r="S91" s="3">
        <v>3121</v>
      </c>
      <c r="T91" s="1">
        <v>0.49980000000000002</v>
      </c>
      <c r="U91" s="3">
        <v>11136</v>
      </c>
      <c r="V91" s="7">
        <v>1.2152777777777778E-3</v>
      </c>
      <c r="W91">
        <v>0.13</v>
      </c>
      <c r="X91">
        <v>4</v>
      </c>
      <c r="Y91" s="3">
        <v>138829</v>
      </c>
      <c r="Z91" s="13">
        <f t="shared" si="10"/>
        <v>2.1411301982332551E-3</v>
      </c>
      <c r="AA91">
        <v>9</v>
      </c>
      <c r="AB91">
        <v>15658</v>
      </c>
      <c r="AC91">
        <v>26304</v>
      </c>
      <c r="AD91">
        <v>0.45</v>
      </c>
      <c r="AE91">
        <v>625</v>
      </c>
      <c r="AF91">
        <v>250000</v>
      </c>
      <c r="AG91">
        <f t="shared" si="11"/>
        <v>4.2987568614177765E-3</v>
      </c>
      <c r="AH91">
        <f t="shared" si="13"/>
        <v>1.0582010582010581</v>
      </c>
      <c r="AI91">
        <f t="shared" si="12"/>
        <v>5.5580257892396618E-3</v>
      </c>
      <c r="AJ91" s="10">
        <v>1739.2067319155867</v>
      </c>
      <c r="AK91">
        <v>463792.60430000001</v>
      </c>
      <c r="AL91">
        <v>399.08756648509484</v>
      </c>
      <c r="AM91">
        <v>313</v>
      </c>
      <c r="AN91">
        <v>54509.759001782528</v>
      </c>
    </row>
    <row r="92" spans="1:40" ht="13.5" x14ac:dyDescent="0.25">
      <c r="A92" t="s">
        <v>36</v>
      </c>
      <c r="B92" t="s">
        <v>1</v>
      </c>
      <c r="C92">
        <v>523906</v>
      </c>
      <c r="D92">
        <v>518124</v>
      </c>
      <c r="E92">
        <v>500538</v>
      </c>
      <c r="F92">
        <f t="shared" si="9"/>
        <v>82.106437473278746</v>
      </c>
      <c r="G92">
        <v>23368</v>
      </c>
      <c r="H92">
        <v>3953</v>
      </c>
      <c r="I92" s="8">
        <v>4.460342122441812E-2</v>
      </c>
      <c r="J92" s="5">
        <v>7.6294477769800282E-3</v>
      </c>
      <c r="K92" s="2">
        <v>0.66</v>
      </c>
      <c r="L92" s="5">
        <v>0.96605831808601805</v>
      </c>
      <c r="M92">
        <v>23368</v>
      </c>
      <c r="N92">
        <v>30009</v>
      </c>
      <c r="O92">
        <v>9045</v>
      </c>
      <c r="P92">
        <v>2019</v>
      </c>
      <c r="Q92" s="3">
        <v>2688</v>
      </c>
      <c r="R92" s="3">
        <v>2089</v>
      </c>
      <c r="S92" s="3">
        <v>2978</v>
      </c>
      <c r="T92" s="1">
        <v>0.73980000000000001</v>
      </c>
      <c r="U92" s="3">
        <v>5905</v>
      </c>
      <c r="V92" s="7">
        <v>9.3750000000000007E-4</v>
      </c>
      <c r="W92">
        <v>0.34</v>
      </c>
      <c r="X92">
        <v>10</v>
      </c>
      <c r="Y92" s="3">
        <v>865939</v>
      </c>
      <c r="Z92" s="13">
        <f t="shared" si="10"/>
        <v>1.3355193387029413E-2</v>
      </c>
      <c r="AA92">
        <v>22</v>
      </c>
      <c r="AB92">
        <v>18925</v>
      </c>
      <c r="AC92">
        <v>80712</v>
      </c>
      <c r="AD92">
        <v>0.3</v>
      </c>
      <c r="AE92">
        <v>525</v>
      </c>
      <c r="AF92">
        <v>236250</v>
      </c>
      <c r="AG92">
        <f t="shared" si="11"/>
        <v>4.0623252340397991E-3</v>
      </c>
      <c r="AH92">
        <f t="shared" si="13"/>
        <v>0.73828125</v>
      </c>
      <c r="AI92">
        <f t="shared" si="12"/>
        <v>4.6687416629613157E-3</v>
      </c>
      <c r="AJ92" s="10">
        <v>1852.6376555899938</v>
      </c>
      <c r="AK92">
        <v>274265.20929999999</v>
      </c>
      <c r="AL92">
        <v>411.51599017118798</v>
      </c>
      <c r="AM92">
        <v>807</v>
      </c>
      <c r="AN92">
        <v>150273.12723214287</v>
      </c>
    </row>
    <row r="93" spans="1:40" ht="13.5" x14ac:dyDescent="0.25">
      <c r="A93" t="s">
        <v>36</v>
      </c>
      <c r="B93" t="s">
        <v>1</v>
      </c>
      <c r="C93">
        <v>591878</v>
      </c>
      <c r="D93">
        <v>583800</v>
      </c>
      <c r="E93">
        <v>582982</v>
      </c>
      <c r="F93">
        <f t="shared" si="9"/>
        <v>70.495130209852107</v>
      </c>
      <c r="G93">
        <v>8896</v>
      </c>
      <c r="H93">
        <v>4512</v>
      </c>
      <c r="I93" s="8">
        <v>1.5030124451322738E-2</v>
      </c>
      <c r="J93" s="5">
        <v>7.7286742034943477E-3</v>
      </c>
      <c r="K93" s="2">
        <v>0.28999999999999998</v>
      </c>
      <c r="L93" s="5">
        <v>0.99859883521754023</v>
      </c>
      <c r="M93">
        <v>8896</v>
      </c>
      <c r="N93">
        <v>74029</v>
      </c>
      <c r="O93">
        <v>6057</v>
      </c>
      <c r="P93">
        <v>2019</v>
      </c>
      <c r="Q93" s="3">
        <v>2033</v>
      </c>
      <c r="R93" s="3">
        <v>1523</v>
      </c>
      <c r="S93" s="3">
        <v>2840</v>
      </c>
      <c r="T93" s="1">
        <v>0.37109999999999999</v>
      </c>
      <c r="U93" s="3">
        <v>11116</v>
      </c>
      <c r="V93" s="7">
        <v>2.0138888888888888E-3</v>
      </c>
      <c r="W93">
        <v>0.25</v>
      </c>
      <c r="X93">
        <v>7</v>
      </c>
      <c r="Y93" s="3">
        <v>741559</v>
      </c>
      <c r="Z93" s="13">
        <f t="shared" si="10"/>
        <v>1.1436907048755334E-2</v>
      </c>
      <c r="AA93">
        <v>12</v>
      </c>
      <c r="AB93">
        <v>23130</v>
      </c>
      <c r="AC93">
        <v>66459</v>
      </c>
      <c r="AD93">
        <v>0.5</v>
      </c>
      <c r="AE93">
        <v>800</v>
      </c>
      <c r="AF93">
        <v>320000</v>
      </c>
      <c r="AG93">
        <f t="shared" si="11"/>
        <v>5.5024087826147546E-3</v>
      </c>
      <c r="AH93">
        <f t="shared" si="13"/>
        <v>1.1531531531531534</v>
      </c>
      <c r="AI93">
        <f t="shared" si="12"/>
        <v>7.1142730102267673E-3</v>
      </c>
      <c r="AJ93" s="10">
        <v>1736.4552020657736</v>
      </c>
      <c r="AK93">
        <v>396416.94669999997</v>
      </c>
      <c r="AL93">
        <v>417.67267949240198</v>
      </c>
      <c r="AM93">
        <v>345</v>
      </c>
      <c r="AN93">
        <v>98932.01672405313</v>
      </c>
    </row>
    <row r="94" spans="1:40" ht="13.5" x14ac:dyDescent="0.25">
      <c r="A94" t="s">
        <v>37</v>
      </c>
      <c r="B94" t="s">
        <v>1</v>
      </c>
      <c r="C94">
        <v>515802</v>
      </c>
      <c r="D94">
        <v>509571</v>
      </c>
      <c r="E94">
        <v>503814</v>
      </c>
      <c r="F94">
        <f t="shared" si="9"/>
        <v>81.572548599284659</v>
      </c>
      <c r="G94">
        <v>11988</v>
      </c>
      <c r="H94">
        <v>3637</v>
      </c>
      <c r="I94" s="8">
        <v>2.3241476380471575E-2</v>
      </c>
      <c r="J94" s="5">
        <v>7.137376342060282E-3</v>
      </c>
      <c r="K94" s="2">
        <v>0.24</v>
      </c>
      <c r="L94" s="5">
        <v>0.9887022613139288</v>
      </c>
      <c r="M94">
        <v>11988</v>
      </c>
      <c r="N94">
        <v>10089</v>
      </c>
      <c r="O94">
        <v>86165</v>
      </c>
      <c r="P94">
        <v>2020</v>
      </c>
      <c r="Q94" s="3">
        <v>2537</v>
      </c>
      <c r="R94" s="3">
        <v>1834</v>
      </c>
      <c r="S94" s="3">
        <v>2797</v>
      </c>
      <c r="T94" s="1">
        <v>0.59809999999999997</v>
      </c>
      <c r="U94" s="3">
        <v>12348</v>
      </c>
      <c r="V94" s="7">
        <v>1.7013888888888892E-3</v>
      </c>
      <c r="W94">
        <v>1.32</v>
      </c>
      <c r="X94">
        <v>37</v>
      </c>
      <c r="Y94" s="3">
        <v>64967</v>
      </c>
      <c r="Z94" s="13">
        <f t="shared" si="10"/>
        <v>1.0019722506725531E-3</v>
      </c>
      <c r="AA94">
        <v>56</v>
      </c>
      <c r="AB94">
        <v>11597</v>
      </c>
      <c r="AC94">
        <v>91560</v>
      </c>
      <c r="AD94">
        <v>0.35</v>
      </c>
      <c r="AE94">
        <v>925</v>
      </c>
      <c r="AF94">
        <v>277500</v>
      </c>
      <c r="AG94">
        <f t="shared" si="11"/>
        <v>4.7716201161737319E-3</v>
      </c>
      <c r="AH94">
        <f t="shared" si="13"/>
        <v>0.74999999999999989</v>
      </c>
      <c r="AI94">
        <f t="shared" si="12"/>
        <v>8.2258781680747007E-3</v>
      </c>
      <c r="AJ94" s="10">
        <v>1586.963731732116</v>
      </c>
      <c r="AK94">
        <v>422359.40759999998</v>
      </c>
      <c r="AL94">
        <v>423.82936881361701</v>
      </c>
      <c r="AM94">
        <v>873</v>
      </c>
      <c r="AN94">
        <v>173366.03153330705</v>
      </c>
    </row>
    <row r="95" spans="1:40" ht="13.5" x14ac:dyDescent="0.25">
      <c r="A95" t="s">
        <v>37</v>
      </c>
      <c r="B95" t="s">
        <v>1</v>
      </c>
      <c r="C95">
        <v>577128</v>
      </c>
      <c r="D95">
        <v>567558</v>
      </c>
      <c r="E95">
        <v>552614</v>
      </c>
      <c r="F95">
        <f t="shared" si="9"/>
        <v>74.369074978194547</v>
      </c>
      <c r="G95">
        <v>24514</v>
      </c>
      <c r="H95">
        <v>3085</v>
      </c>
      <c r="I95" s="8">
        <v>4.247584591286508E-2</v>
      </c>
      <c r="J95" s="5">
        <v>5.4355678186194184E-3</v>
      </c>
      <c r="K95" s="2">
        <v>0.67</v>
      </c>
      <c r="L95" s="5">
        <v>0.97366965138364714</v>
      </c>
      <c r="M95">
        <v>24514</v>
      </c>
      <c r="N95">
        <v>67415</v>
      </c>
      <c r="O95">
        <v>6089</v>
      </c>
      <c r="P95">
        <v>2019</v>
      </c>
      <c r="Q95" s="3">
        <v>2045</v>
      </c>
      <c r="R95" s="3">
        <v>1495</v>
      </c>
      <c r="S95" s="3">
        <v>2777</v>
      </c>
      <c r="T95" s="1">
        <v>0.51239999999999997</v>
      </c>
      <c r="U95" s="3">
        <v>10627</v>
      </c>
      <c r="V95" s="7">
        <v>1.5509259259259261E-3</v>
      </c>
      <c r="W95">
        <v>0.11</v>
      </c>
      <c r="X95">
        <v>3</v>
      </c>
      <c r="Y95">
        <v>990017</v>
      </c>
      <c r="Z95" s="13">
        <f t="shared" si="10"/>
        <v>1.5268822043408022E-2</v>
      </c>
      <c r="AA95">
        <v>5</v>
      </c>
      <c r="AB95">
        <v>5799</v>
      </c>
      <c r="AC95">
        <v>90919</v>
      </c>
      <c r="AD95">
        <v>0.35</v>
      </c>
      <c r="AE95">
        <v>925</v>
      </c>
      <c r="AF95">
        <v>370000</v>
      </c>
      <c r="AG95">
        <f t="shared" si="11"/>
        <v>6.3621601548983098E-3</v>
      </c>
      <c r="AH95">
        <f t="shared" si="13"/>
        <v>1.3640552995391704</v>
      </c>
      <c r="AI95">
        <f t="shared" si="12"/>
        <v>8.2258781680747007E-3</v>
      </c>
      <c r="AJ95" s="10">
        <v>1597.8529482632696</v>
      </c>
      <c r="AK95">
        <v>376703.38290000003</v>
      </c>
      <c r="AL95">
        <v>429.98605813483198</v>
      </c>
      <c r="AM95">
        <v>854</v>
      </c>
      <c r="AN95">
        <v>230773.76821515893</v>
      </c>
    </row>
    <row r="96" spans="1:40" ht="13.5" x14ac:dyDescent="0.25">
      <c r="A96" t="s">
        <v>37</v>
      </c>
      <c r="B96" t="s">
        <v>1</v>
      </c>
      <c r="C96">
        <v>500042</v>
      </c>
      <c r="D96">
        <v>493103</v>
      </c>
      <c r="E96">
        <v>492953</v>
      </c>
      <c r="F96">
        <f t="shared" si="9"/>
        <v>83.369797932054368</v>
      </c>
      <c r="G96">
        <v>7089</v>
      </c>
      <c r="H96">
        <v>3012</v>
      </c>
      <c r="I96" s="8">
        <v>1.4176809148031565E-2</v>
      </c>
      <c r="J96" s="5">
        <v>6.1082573012129311E-3</v>
      </c>
      <c r="K96" s="2">
        <v>0.24</v>
      </c>
      <c r="L96" s="5">
        <v>0.99969580391926227</v>
      </c>
      <c r="M96">
        <v>7089</v>
      </c>
      <c r="N96">
        <v>4089</v>
      </c>
      <c r="O96">
        <v>81175</v>
      </c>
      <c r="P96">
        <v>2019</v>
      </c>
      <c r="Q96" s="3">
        <v>2202</v>
      </c>
      <c r="R96" s="3">
        <v>1439</v>
      </c>
      <c r="S96" s="3">
        <v>2714</v>
      </c>
      <c r="T96" s="1">
        <v>0.52470000000000006</v>
      </c>
      <c r="U96" s="3">
        <v>8588</v>
      </c>
      <c r="V96" s="7">
        <v>1.4120370370370369E-3</v>
      </c>
      <c r="W96">
        <v>0.26</v>
      </c>
      <c r="X96">
        <v>7</v>
      </c>
      <c r="Y96" s="3">
        <v>760589</v>
      </c>
      <c r="Z96" s="13">
        <f t="shared" si="10"/>
        <v>1.1730402699320986E-2</v>
      </c>
      <c r="AA96">
        <v>12</v>
      </c>
      <c r="AB96">
        <v>10310</v>
      </c>
      <c r="AC96">
        <v>47373</v>
      </c>
      <c r="AD96">
        <v>0.35</v>
      </c>
      <c r="AE96">
        <v>775</v>
      </c>
      <c r="AF96">
        <v>271250</v>
      </c>
      <c r="AG96">
        <f t="shared" si="11"/>
        <v>4.6641511946382882E-3</v>
      </c>
      <c r="AH96">
        <f t="shared" si="13"/>
        <v>0.96875000000000011</v>
      </c>
      <c r="AI96">
        <f t="shared" si="12"/>
        <v>6.8919519786571808E-3</v>
      </c>
      <c r="AJ96" s="10">
        <v>1465.0144057454806</v>
      </c>
      <c r="AK96">
        <v>370228.00050000002</v>
      </c>
      <c r="AL96">
        <v>436.142747456047</v>
      </c>
      <c r="AM96">
        <v>387</v>
      </c>
      <c r="AN96">
        <v>86636.153950953681</v>
      </c>
    </row>
    <row r="97" spans="1:40" ht="13.5" x14ac:dyDescent="0.25">
      <c r="A97" t="s">
        <v>37</v>
      </c>
      <c r="B97" t="s">
        <v>1</v>
      </c>
      <c r="C97">
        <v>509107</v>
      </c>
      <c r="D97">
        <v>504793</v>
      </c>
      <c r="E97">
        <v>501590</v>
      </c>
      <c r="F97">
        <f t="shared" si="9"/>
        <v>81.934233138619192</v>
      </c>
      <c r="G97">
        <v>7517</v>
      </c>
      <c r="H97">
        <v>3373</v>
      </c>
      <c r="I97" s="8">
        <v>1.4765069032639504E-2</v>
      </c>
      <c r="J97" s="5">
        <v>6.6819468574247269E-3</v>
      </c>
      <c r="K97" s="2">
        <v>0.17</v>
      </c>
      <c r="L97" s="5">
        <v>0.99365482484899748</v>
      </c>
      <c r="M97">
        <v>7517</v>
      </c>
      <c r="N97">
        <v>14737</v>
      </c>
      <c r="O97">
        <v>5672</v>
      </c>
      <c r="P97">
        <v>2019</v>
      </c>
      <c r="Q97" s="3">
        <v>2355</v>
      </c>
      <c r="R97" s="3">
        <v>1800</v>
      </c>
      <c r="S97" s="3">
        <v>2637</v>
      </c>
      <c r="T97" s="1">
        <v>0.73</v>
      </c>
      <c r="U97" s="3">
        <v>5229</v>
      </c>
      <c r="V97" s="7">
        <v>9.4907407407407408E-4</v>
      </c>
      <c r="W97">
        <v>0.42</v>
      </c>
      <c r="X97">
        <v>11</v>
      </c>
      <c r="Y97" s="3">
        <v>243603</v>
      </c>
      <c r="Z97" s="13">
        <f t="shared" si="10"/>
        <v>3.7570373602072737E-3</v>
      </c>
      <c r="AA97">
        <v>17</v>
      </c>
      <c r="AB97">
        <v>12754</v>
      </c>
      <c r="AC97">
        <v>14312</v>
      </c>
      <c r="AD97">
        <v>0.45</v>
      </c>
      <c r="AE97">
        <v>700</v>
      </c>
      <c r="AF97">
        <v>280000</v>
      </c>
      <c r="AG97">
        <f t="shared" si="11"/>
        <v>4.8146076847879098E-3</v>
      </c>
      <c r="AH97">
        <f t="shared" si="13"/>
        <v>0.44664220768862656</v>
      </c>
      <c r="AI97">
        <f t="shared" si="12"/>
        <v>6.2249888839484213E-3</v>
      </c>
      <c r="AJ97" s="10">
        <v>1373.5496085442987</v>
      </c>
      <c r="AK97">
        <v>338882.8297</v>
      </c>
      <c r="AL97">
        <v>442.29943677726101</v>
      </c>
      <c r="AM97">
        <v>362</v>
      </c>
      <c r="AN97">
        <v>77102.157112526533</v>
      </c>
    </row>
    <row r="98" spans="1:40" ht="13.5" x14ac:dyDescent="0.25">
      <c r="A98" t="s">
        <v>37</v>
      </c>
      <c r="B98" t="s">
        <v>2</v>
      </c>
      <c r="C98">
        <v>582982</v>
      </c>
      <c r="D98">
        <v>1676</v>
      </c>
      <c r="E98">
        <v>101645</v>
      </c>
      <c r="F98">
        <f t="shared" ref="F98:F122" si="14">$E$125/E98</f>
        <v>404.32280977913325</v>
      </c>
      <c r="G98" s="8">
        <v>5.4837907521562163E-3</v>
      </c>
      <c r="H98" s="5">
        <v>7.9066147859922185E-3</v>
      </c>
      <c r="I98" s="2">
        <v>0.14000000000000001</v>
      </c>
      <c r="J98" s="5">
        <v>4.5368249027237351</v>
      </c>
      <c r="K98" s="2">
        <f>MIN(K1:K97)</f>
        <v>0.04</v>
      </c>
      <c r="L98" s="5">
        <v>0.95950504473634113</v>
      </c>
      <c r="M98">
        <v>45</v>
      </c>
      <c r="P98" s="6">
        <v>2020</v>
      </c>
      <c r="Q98" s="3">
        <v>2624</v>
      </c>
      <c r="R98" s="1">
        <v>0.47599999999999998</v>
      </c>
      <c r="S98" s="3">
        <v>11183</v>
      </c>
      <c r="T98" s="1">
        <v>0.56469999999999998</v>
      </c>
      <c r="U98" s="3">
        <v>27226</v>
      </c>
      <c r="V98">
        <v>11</v>
      </c>
      <c r="W98">
        <v>0.1</v>
      </c>
      <c r="X98">
        <v>20</v>
      </c>
      <c r="Y98">
        <v>773027</v>
      </c>
      <c r="Z98" s="13">
        <f t="shared" ref="Z98:Z122" si="15">Y98/$Y$125</f>
        <v>1.1922231333148393E-2</v>
      </c>
      <c r="AA98">
        <v>1200</v>
      </c>
      <c r="AB98">
        <v>14889</v>
      </c>
      <c r="AC98">
        <v>20467</v>
      </c>
      <c r="AD98">
        <v>0.5</v>
      </c>
      <c r="AE98">
        <v>1200</v>
      </c>
      <c r="AF98" s="3">
        <v>626900</v>
      </c>
      <c r="AG98">
        <f t="shared" ref="AG98:AG122" si="16">AF98/$AF$125</f>
        <v>1.0779562705691217E-2</v>
      </c>
      <c r="AH98">
        <f t="shared" si="13"/>
        <v>0.94564038513463566</v>
      </c>
      <c r="AI98">
        <f t="shared" ref="AI98:AI122" si="17">AE98/$AE$125</f>
        <v>1.0671409515340151E-2</v>
      </c>
      <c r="AJ98">
        <v>1179.8095410645883</v>
      </c>
      <c r="AK98">
        <v>544602.22479999997</v>
      </c>
      <c r="AM98">
        <v>534</v>
      </c>
      <c r="AN98">
        <v>206.76219512195121</v>
      </c>
    </row>
    <row r="99" spans="1:40" ht="13.5" x14ac:dyDescent="0.25">
      <c r="A99" t="s">
        <v>37</v>
      </c>
      <c r="B99" t="s">
        <v>2</v>
      </c>
      <c r="C99">
        <v>122655</v>
      </c>
      <c r="D99">
        <v>53316</v>
      </c>
      <c r="E99">
        <v>461324</v>
      </c>
      <c r="F99">
        <f t="shared" si="14"/>
        <v>89.08574450928198</v>
      </c>
      <c r="G99" s="8">
        <v>0.16024898134687443</v>
      </c>
      <c r="H99" s="5">
        <v>7.8257402899239142E-3</v>
      </c>
      <c r="I99" s="2">
        <v>0.31</v>
      </c>
      <c r="J99" s="5">
        <v>0.20807851187093382</v>
      </c>
      <c r="K99">
        <f>MAX(K1:K97)</f>
        <v>0.7</v>
      </c>
      <c r="L99" s="5">
        <v>0.97621838887958468</v>
      </c>
      <c r="M99">
        <v>86165</v>
      </c>
      <c r="P99" s="6">
        <v>2020</v>
      </c>
      <c r="Q99" s="3">
        <v>2537</v>
      </c>
      <c r="R99" s="1">
        <v>0.52980000000000005</v>
      </c>
      <c r="S99" s="3">
        <v>9793</v>
      </c>
      <c r="T99" s="1">
        <v>0.82809999999999995</v>
      </c>
      <c r="U99" s="3">
        <v>24275</v>
      </c>
      <c r="V99">
        <v>5</v>
      </c>
      <c r="W99">
        <v>0.05</v>
      </c>
      <c r="X99">
        <v>9</v>
      </c>
      <c r="Y99">
        <v>953488</v>
      </c>
      <c r="Z99" s="13">
        <f t="shared" si="15"/>
        <v>1.4705443030296477E-2</v>
      </c>
      <c r="AA99">
        <v>1000</v>
      </c>
      <c r="AB99">
        <v>10012</v>
      </c>
      <c r="AC99">
        <v>69490</v>
      </c>
      <c r="AD99">
        <v>0.3</v>
      </c>
      <c r="AE99">
        <v>1000</v>
      </c>
      <c r="AF99" s="3">
        <v>662937</v>
      </c>
      <c r="AG99">
        <f t="shared" si="16"/>
        <v>1.1399219909750867E-2</v>
      </c>
      <c r="AH99">
        <f t="shared" si="13"/>
        <v>2.4241405915757683</v>
      </c>
      <c r="AI99">
        <f t="shared" si="17"/>
        <v>8.8928412627834585E-3</v>
      </c>
      <c r="AJ99">
        <v>1278.6694460448284</v>
      </c>
      <c r="AK99">
        <v>703270.80819999997</v>
      </c>
      <c r="AM99">
        <v>462</v>
      </c>
      <c r="AN99">
        <v>840.04966495861254</v>
      </c>
    </row>
    <row r="100" spans="1:40" ht="13.5" x14ac:dyDescent="0.25">
      <c r="A100" t="s">
        <v>37</v>
      </c>
      <c r="B100" t="s">
        <v>2</v>
      </c>
      <c r="C100">
        <v>282650</v>
      </c>
      <c r="D100">
        <v>19169</v>
      </c>
      <c r="E100">
        <v>218075</v>
      </c>
      <c r="F100">
        <f t="shared" si="14"/>
        <v>188.45531124613092</v>
      </c>
      <c r="G100" s="9">
        <v>1</v>
      </c>
      <c r="H100" s="5">
        <v>9.9250612348961518E-3</v>
      </c>
      <c r="I100" s="2">
        <v>0.1</v>
      </c>
      <c r="J100" s="5">
        <v>1.2868433752492647</v>
      </c>
      <c r="K100" s="2">
        <v>0.14000000000000001</v>
      </c>
      <c r="L100" s="5">
        <v>0.97342202852009019</v>
      </c>
      <c r="M100">
        <v>67259</v>
      </c>
      <c r="P100" s="6">
        <v>2020</v>
      </c>
      <c r="Q100" s="3">
        <v>2466</v>
      </c>
      <c r="R100" s="1">
        <v>0.25430000000000003</v>
      </c>
      <c r="S100" s="3">
        <v>7721</v>
      </c>
      <c r="T100" s="1">
        <v>0.29759999999999998</v>
      </c>
      <c r="U100" s="3">
        <v>22742</v>
      </c>
      <c r="V100">
        <v>783</v>
      </c>
      <c r="W100">
        <v>0.68</v>
      </c>
      <c r="X100" s="3">
        <v>1927</v>
      </c>
      <c r="Y100">
        <v>708321</v>
      </c>
      <c r="Z100" s="13">
        <f t="shared" si="15"/>
        <v>1.0924284430074245E-2</v>
      </c>
      <c r="AA100">
        <v>1000</v>
      </c>
      <c r="AB100">
        <v>9313</v>
      </c>
      <c r="AC100">
        <v>42399</v>
      </c>
      <c r="AD100">
        <v>0.35</v>
      </c>
      <c r="AE100">
        <v>1000</v>
      </c>
      <c r="AF100" s="3">
        <v>273473</v>
      </c>
      <c r="AG100">
        <f t="shared" si="16"/>
        <v>4.7023757406500144E-3</v>
      </c>
      <c r="AH100">
        <f t="shared" si="13"/>
        <v>0.29740390241143883</v>
      </c>
      <c r="AI100">
        <f t="shared" si="17"/>
        <v>8.8928412627834585E-3</v>
      </c>
      <c r="AJ100">
        <v>1257.1066906713886</v>
      </c>
      <c r="AK100">
        <v>380939.81099999999</v>
      </c>
      <c r="AM100">
        <v>705</v>
      </c>
      <c r="AN100">
        <v>623.23600973236012</v>
      </c>
    </row>
    <row r="101" spans="1:40" ht="13.5" x14ac:dyDescent="0.25">
      <c r="A101" t="s">
        <v>38</v>
      </c>
      <c r="B101" t="s">
        <v>2</v>
      </c>
      <c r="C101">
        <v>414478</v>
      </c>
      <c r="D101">
        <v>45178</v>
      </c>
      <c r="E101">
        <v>282878</v>
      </c>
      <c r="F101">
        <f t="shared" si="14"/>
        <v>145.28309730696625</v>
      </c>
      <c r="G101" s="9">
        <v>1</v>
      </c>
      <c r="H101" s="5">
        <v>7.2297596130493583E-3</v>
      </c>
      <c r="I101" s="2">
        <v>0.13</v>
      </c>
      <c r="J101" s="5">
        <v>1.0596097259184838</v>
      </c>
      <c r="K101" s="2">
        <v>0.31</v>
      </c>
      <c r="L101" s="5">
        <v>0.97122532001448314</v>
      </c>
      <c r="M101">
        <v>35906</v>
      </c>
      <c r="P101" s="6">
        <v>2020</v>
      </c>
      <c r="Q101" s="3">
        <v>2424</v>
      </c>
      <c r="R101" s="1">
        <v>0.74590000000000001</v>
      </c>
      <c r="S101" s="3">
        <v>5082</v>
      </c>
      <c r="T101" s="1">
        <v>0.79159999999999997</v>
      </c>
      <c r="U101" s="3">
        <v>12912</v>
      </c>
      <c r="V101">
        <v>3</v>
      </c>
      <c r="W101">
        <v>0.26</v>
      </c>
      <c r="X101">
        <v>7</v>
      </c>
      <c r="Y101">
        <v>834579</v>
      </c>
      <c r="Z101" s="13">
        <f t="shared" si="15"/>
        <v>1.2871534763711556E-2</v>
      </c>
      <c r="AA101">
        <v>850</v>
      </c>
      <c r="AB101">
        <v>19713</v>
      </c>
      <c r="AC101">
        <v>38783</v>
      </c>
      <c r="AD101">
        <v>0.35</v>
      </c>
      <c r="AE101">
        <v>850</v>
      </c>
      <c r="AF101" s="3">
        <v>919534</v>
      </c>
      <c r="AG101">
        <f t="shared" si="16"/>
        <v>1.5811412367227735E-2</v>
      </c>
      <c r="AH101">
        <f t="shared" si="13"/>
        <v>1.7362080880325965</v>
      </c>
      <c r="AI101">
        <f t="shared" si="17"/>
        <v>7.5589150733659403E-3</v>
      </c>
      <c r="AJ101">
        <v>1235.3254982468402</v>
      </c>
      <c r="AK101">
        <v>702137.38089999999</v>
      </c>
      <c r="AM101">
        <v>367</v>
      </c>
      <c r="AN101">
        <v>428.16666666666669</v>
      </c>
    </row>
    <row r="102" spans="1:40" ht="13.5" x14ac:dyDescent="0.25">
      <c r="A102" t="s">
        <v>38</v>
      </c>
      <c r="B102" t="s">
        <v>2</v>
      </c>
      <c r="C102">
        <v>369164</v>
      </c>
      <c r="D102">
        <v>34296</v>
      </c>
      <c r="E102">
        <v>325210</v>
      </c>
      <c r="F102">
        <f t="shared" si="14"/>
        <v>126.37185818394268</v>
      </c>
      <c r="G102" s="9">
        <v>1</v>
      </c>
      <c r="H102" s="5">
        <v>1.2071941644857731E-2</v>
      </c>
      <c r="I102" s="2">
        <v>0.44</v>
      </c>
      <c r="J102" s="5">
        <v>1.3703955305603504</v>
      </c>
      <c r="K102" s="2">
        <v>0.1</v>
      </c>
      <c r="L102" s="5">
        <v>0.97921789967874417</v>
      </c>
      <c r="M102">
        <v>49849</v>
      </c>
      <c r="P102" s="6">
        <v>2020</v>
      </c>
      <c r="Q102" s="3">
        <v>2317</v>
      </c>
      <c r="R102" s="1">
        <v>0.83250000000000002</v>
      </c>
      <c r="S102" s="3">
        <v>3173</v>
      </c>
      <c r="T102" s="1">
        <v>0.72950000000000004</v>
      </c>
      <c r="U102" s="3">
        <v>10421</v>
      </c>
      <c r="V102">
        <v>0</v>
      </c>
      <c r="W102">
        <v>0.09</v>
      </c>
      <c r="X102">
        <v>0</v>
      </c>
      <c r="Y102">
        <v>928643</v>
      </c>
      <c r="Z102" s="13">
        <f t="shared" si="15"/>
        <v>1.4322263869061396E-2</v>
      </c>
      <c r="AA102">
        <v>900</v>
      </c>
      <c r="AB102">
        <v>29698</v>
      </c>
      <c r="AC102">
        <v>25733</v>
      </c>
      <c r="AD102">
        <v>0.3</v>
      </c>
      <c r="AE102">
        <v>900</v>
      </c>
      <c r="AF102" s="3">
        <v>529622</v>
      </c>
      <c r="AG102">
        <f t="shared" si="16"/>
        <v>9.1068648258312238E-3</v>
      </c>
      <c r="AH102">
        <f t="shared" si="13"/>
        <v>1.5158302661179071</v>
      </c>
      <c r="AI102">
        <f t="shared" si="17"/>
        <v>8.0035571365051142E-3</v>
      </c>
      <c r="AJ102">
        <v>1260.4666037343848</v>
      </c>
      <c r="AK102">
        <v>3066068.9369999999</v>
      </c>
      <c r="AM102">
        <v>353</v>
      </c>
      <c r="AN102">
        <v>495.44928787224859</v>
      </c>
    </row>
    <row r="103" spans="1:40" ht="13.5" x14ac:dyDescent="0.25">
      <c r="A103" t="s">
        <v>38</v>
      </c>
      <c r="B103" t="s">
        <v>2</v>
      </c>
      <c r="C103">
        <v>469340</v>
      </c>
      <c r="D103">
        <v>9606</v>
      </c>
      <c r="E103">
        <v>404822</v>
      </c>
      <c r="F103">
        <f t="shared" si="14"/>
        <v>101.51966049275978</v>
      </c>
      <c r="G103" s="9">
        <v>1</v>
      </c>
      <c r="H103" s="5">
        <v>7.8079943214586752E-3</v>
      </c>
      <c r="I103" s="2">
        <v>0.45</v>
      </c>
      <c r="J103" s="5">
        <v>0.90528756295291868</v>
      </c>
      <c r="K103" s="2">
        <v>0.13</v>
      </c>
      <c r="L103" s="5">
        <v>0.97649935601889015</v>
      </c>
      <c r="M103">
        <v>71380</v>
      </c>
      <c r="P103" s="6">
        <v>2020</v>
      </c>
      <c r="Q103" s="3">
        <v>2274</v>
      </c>
      <c r="R103" s="1">
        <v>0.49819999999999998</v>
      </c>
      <c r="S103" s="3">
        <v>9928</v>
      </c>
      <c r="T103" s="1">
        <v>0.50280000000000002</v>
      </c>
      <c r="U103" s="3">
        <v>9440</v>
      </c>
      <c r="V103">
        <v>11</v>
      </c>
      <c r="W103">
        <v>0.09</v>
      </c>
      <c r="X103">
        <v>23</v>
      </c>
      <c r="Y103">
        <v>172770</v>
      </c>
      <c r="Z103" s="13">
        <f t="shared" si="15"/>
        <v>2.6645950366908891E-3</v>
      </c>
      <c r="AA103">
        <v>1000</v>
      </c>
      <c r="AB103">
        <v>3746</v>
      </c>
      <c r="AC103">
        <v>52075</v>
      </c>
      <c r="AD103">
        <v>0.25</v>
      </c>
      <c r="AE103">
        <v>1000</v>
      </c>
      <c r="AF103" s="3">
        <v>349394</v>
      </c>
      <c r="AG103">
        <f t="shared" si="16"/>
        <v>6.0078394193528112E-3</v>
      </c>
      <c r="AH103">
        <f t="shared" si="13"/>
        <v>0.50129198966408273</v>
      </c>
      <c r="AI103">
        <f t="shared" si="17"/>
        <v>8.8928412627834585E-3</v>
      </c>
      <c r="AJ103">
        <v>1220.1543065138876</v>
      </c>
      <c r="AK103">
        <v>2996176.3080000002</v>
      </c>
      <c r="AM103">
        <v>821</v>
      </c>
      <c r="AN103">
        <v>1461.48109058927</v>
      </c>
    </row>
    <row r="104" spans="1:40" ht="13.5" x14ac:dyDescent="0.25">
      <c r="A104" t="s">
        <v>38</v>
      </c>
      <c r="B104" t="s">
        <v>2</v>
      </c>
      <c r="C104">
        <v>429836</v>
      </c>
      <c r="D104">
        <v>32031</v>
      </c>
      <c r="E104">
        <v>318156</v>
      </c>
      <c r="F104">
        <f t="shared" si="14"/>
        <v>129.17371352418311</v>
      </c>
      <c r="G104" s="9">
        <v>1</v>
      </c>
      <c r="H104" s="5">
        <v>6.2837670996098577E-3</v>
      </c>
      <c r="I104" s="2">
        <v>0.68</v>
      </c>
      <c r="J104" s="5">
        <v>0.84910069633068297</v>
      </c>
      <c r="K104" s="2">
        <v>0.44</v>
      </c>
      <c r="L104" s="5">
        <v>0.97137370027417103</v>
      </c>
      <c r="M104">
        <v>30328</v>
      </c>
      <c r="P104" s="6">
        <v>2020</v>
      </c>
      <c r="Q104" s="3">
        <v>2235</v>
      </c>
      <c r="R104" s="1">
        <v>0.85680000000000001</v>
      </c>
      <c r="S104" s="3">
        <v>3321</v>
      </c>
      <c r="T104" s="1">
        <v>0.7571</v>
      </c>
      <c r="U104" s="3">
        <v>20371</v>
      </c>
      <c r="V104">
        <v>0</v>
      </c>
      <c r="W104">
        <v>0.11</v>
      </c>
      <c r="X104">
        <v>0</v>
      </c>
      <c r="Y104">
        <v>842310</v>
      </c>
      <c r="Z104" s="13">
        <f t="shared" si="15"/>
        <v>1.2990768335678086E-2</v>
      </c>
      <c r="AA104">
        <v>1250</v>
      </c>
      <c r="AB104">
        <v>14892</v>
      </c>
      <c r="AC104">
        <v>44699</v>
      </c>
      <c r="AD104">
        <v>0.5</v>
      </c>
      <c r="AE104">
        <v>1250</v>
      </c>
      <c r="AF104" s="3">
        <v>696987</v>
      </c>
      <c r="AG104">
        <f t="shared" si="16"/>
        <v>1.1984710594275968E-2</v>
      </c>
      <c r="AH104">
        <f t="shared" si="13"/>
        <v>5.5027751241502907</v>
      </c>
      <c r="AI104">
        <f t="shared" si="17"/>
        <v>1.1116051578479324E-2</v>
      </c>
      <c r="AJ104">
        <v>1217.7661157903833</v>
      </c>
      <c r="AK104">
        <v>3187964.0669999998</v>
      </c>
      <c r="AM104">
        <v>893</v>
      </c>
      <c r="AN104">
        <v>1270.9767337807607</v>
      </c>
    </row>
    <row r="105" spans="1:40" ht="13.5" x14ac:dyDescent="0.25">
      <c r="A105" t="s">
        <v>38</v>
      </c>
      <c r="B105" t="s">
        <v>2</v>
      </c>
      <c r="C105">
        <v>465236</v>
      </c>
      <c r="D105">
        <v>48651</v>
      </c>
      <c r="E105">
        <v>422867</v>
      </c>
      <c r="F105">
        <f t="shared" si="14"/>
        <v>97.187512858652951</v>
      </c>
      <c r="G105" s="9">
        <v>1</v>
      </c>
      <c r="H105" s="5">
        <v>1.5509165006804517E-2</v>
      </c>
      <c r="I105" s="2">
        <v>0.3</v>
      </c>
      <c r="J105" s="5">
        <v>1.7065803905169599</v>
      </c>
      <c r="K105" s="2">
        <v>0.45</v>
      </c>
      <c r="L105" s="5">
        <v>0.97122380794496888</v>
      </c>
      <c r="M105">
        <v>34324</v>
      </c>
      <c r="P105" s="6">
        <v>2020</v>
      </c>
      <c r="Q105" s="3">
        <v>2164</v>
      </c>
      <c r="R105" s="1">
        <v>0.70889999999999997</v>
      </c>
      <c r="S105" s="3">
        <v>4480</v>
      </c>
      <c r="T105" s="1">
        <v>0.5514</v>
      </c>
      <c r="U105" s="3">
        <v>16125</v>
      </c>
      <c r="V105">
        <v>5</v>
      </c>
      <c r="W105">
        <v>0.2</v>
      </c>
      <c r="X105">
        <v>5</v>
      </c>
      <c r="Y105">
        <v>275626</v>
      </c>
      <c r="Z105" s="13">
        <f t="shared" si="15"/>
        <v>4.2509212917923424E-3</v>
      </c>
      <c r="AA105">
        <v>900</v>
      </c>
      <c r="AB105">
        <v>28831</v>
      </c>
      <c r="AC105">
        <v>37316</v>
      </c>
      <c r="AD105">
        <v>0.3</v>
      </c>
      <c r="AE105">
        <v>900</v>
      </c>
      <c r="AF105">
        <v>126661</v>
      </c>
      <c r="AG105">
        <f t="shared" si="16"/>
        <v>2.1779393712961482E-3</v>
      </c>
      <c r="AH105">
        <f t="shared" si="13"/>
        <v>0.19301635582023685</v>
      </c>
      <c r="AI105">
        <f t="shared" si="17"/>
        <v>8.0035571365051142E-3</v>
      </c>
      <c r="AJ105">
        <v>1311.2296966845156</v>
      </c>
      <c r="AK105">
        <v>4653501.7740000002</v>
      </c>
      <c r="AM105">
        <v>415</v>
      </c>
      <c r="AN105">
        <v>810.82255083179302</v>
      </c>
    </row>
    <row r="106" spans="1:40" ht="13.5" x14ac:dyDescent="0.25">
      <c r="A106" t="s">
        <v>38</v>
      </c>
      <c r="B106" t="s">
        <v>2</v>
      </c>
      <c r="C106">
        <v>175014</v>
      </c>
      <c r="D106">
        <v>9770</v>
      </c>
      <c r="E106">
        <v>108412</v>
      </c>
      <c r="F106">
        <f t="shared" si="14"/>
        <v>379.08526731358154</v>
      </c>
      <c r="G106" s="9">
        <v>1</v>
      </c>
      <c r="H106" s="5">
        <v>1.8994117781052492E-3</v>
      </c>
      <c r="I106" s="2">
        <v>0.22</v>
      </c>
      <c r="J106" s="5">
        <v>0.3066638864698451</v>
      </c>
      <c r="K106" s="2">
        <v>0.68</v>
      </c>
      <c r="L106" s="5">
        <v>0.99432633035601958</v>
      </c>
      <c r="M106">
        <v>280</v>
      </c>
      <c r="P106" s="6">
        <v>2020</v>
      </c>
      <c r="Q106" s="3">
        <v>2089</v>
      </c>
      <c r="R106" s="1">
        <v>0.5615</v>
      </c>
      <c r="S106" s="3">
        <v>8703</v>
      </c>
      <c r="T106" s="1">
        <v>0.70930000000000004</v>
      </c>
      <c r="U106" s="3">
        <v>7727</v>
      </c>
      <c r="V106">
        <v>27</v>
      </c>
      <c r="W106">
        <v>0</v>
      </c>
      <c r="X106">
        <v>43</v>
      </c>
      <c r="Y106">
        <v>673708</v>
      </c>
      <c r="Z106" s="13">
        <f t="shared" si="15"/>
        <v>1.03904554782598E-2</v>
      </c>
      <c r="AA106">
        <v>950</v>
      </c>
      <c r="AB106">
        <v>6756</v>
      </c>
      <c r="AC106">
        <v>92805</v>
      </c>
      <c r="AD106">
        <v>0.35</v>
      </c>
      <c r="AE106">
        <v>950</v>
      </c>
      <c r="AF106">
        <v>656219</v>
      </c>
      <c r="AG106">
        <f t="shared" si="16"/>
        <v>1.1283703715370848E-2</v>
      </c>
      <c r="AH106">
        <f t="shared" si="13"/>
        <v>2.6582314887204648</v>
      </c>
      <c r="AI106">
        <f t="shared" si="17"/>
        <v>8.4481991996442872E-3</v>
      </c>
      <c r="AJ106">
        <v>1178.2063936054847</v>
      </c>
      <c r="AK106">
        <v>4071753.83</v>
      </c>
      <c r="AM106">
        <v>342</v>
      </c>
      <c r="AN106">
        <v>177.46673049305889</v>
      </c>
    </row>
    <row r="107" spans="1:40" ht="13.5" x14ac:dyDescent="0.25">
      <c r="A107" t="s">
        <v>38</v>
      </c>
      <c r="B107" t="s">
        <v>2</v>
      </c>
      <c r="C107">
        <v>218239</v>
      </c>
      <c r="D107">
        <v>37489</v>
      </c>
      <c r="E107">
        <v>315270</v>
      </c>
      <c r="F107">
        <f t="shared" si="14"/>
        <v>130.3561772449012</v>
      </c>
      <c r="G107" s="9">
        <v>1</v>
      </c>
      <c r="H107" s="5">
        <v>8.8932025686458173E-3</v>
      </c>
      <c r="I107" s="2">
        <v>0.43</v>
      </c>
      <c r="J107" s="5">
        <v>0.61574988432065192</v>
      </c>
      <c r="K107" s="2">
        <v>0.3</v>
      </c>
      <c r="L107" s="5">
        <v>0.99085476209823375</v>
      </c>
      <c r="M107">
        <v>8415</v>
      </c>
      <c r="P107" s="6">
        <v>2020</v>
      </c>
      <c r="Q107" s="3">
        <v>2065</v>
      </c>
      <c r="R107" s="1">
        <v>0.45710000000000001</v>
      </c>
      <c r="S107" s="3">
        <v>10277</v>
      </c>
      <c r="T107" s="1">
        <v>0.63119999999999998</v>
      </c>
      <c r="U107" s="3">
        <v>15145</v>
      </c>
      <c r="V107">
        <v>57</v>
      </c>
      <c r="W107">
        <v>0.14000000000000001</v>
      </c>
      <c r="X107">
        <v>117</v>
      </c>
      <c r="Y107">
        <v>744877</v>
      </c>
      <c r="Z107" s="13">
        <f t="shared" si="15"/>
        <v>1.1488079858454589E-2</v>
      </c>
      <c r="AA107">
        <v>825</v>
      </c>
      <c r="AB107">
        <v>10359</v>
      </c>
      <c r="AC107">
        <v>24024</v>
      </c>
      <c r="AD107">
        <v>0.35</v>
      </c>
      <c r="AE107">
        <v>825</v>
      </c>
      <c r="AF107">
        <v>246863</v>
      </c>
      <c r="AG107">
        <f t="shared" si="16"/>
        <v>4.2448160603207061E-3</v>
      </c>
      <c r="AH107">
        <f t="shared" si="13"/>
        <v>0.25474375273459748</v>
      </c>
      <c r="AI107">
        <f t="shared" si="17"/>
        <v>7.3365940417963538E-3</v>
      </c>
      <c r="AJ107">
        <v>1220.8697023179163</v>
      </c>
      <c r="AK107">
        <v>3104301.29</v>
      </c>
      <c r="AM107">
        <v>321</v>
      </c>
      <c r="AN107">
        <v>489.97191283292977</v>
      </c>
    </row>
    <row r="108" spans="1:40" ht="13.5" x14ac:dyDescent="0.25">
      <c r="A108" t="s">
        <v>38</v>
      </c>
      <c r="B108" t="s">
        <v>2</v>
      </c>
      <c r="C108">
        <v>480849</v>
      </c>
      <c r="D108">
        <v>42603</v>
      </c>
      <c r="E108">
        <v>450023</v>
      </c>
      <c r="F108">
        <f t="shared" si="14"/>
        <v>91.322870164413814</v>
      </c>
      <c r="G108" s="9">
        <v>1</v>
      </c>
      <c r="H108" s="5">
        <v>1.4693013961628377E-2</v>
      </c>
      <c r="I108" s="2">
        <v>0.7</v>
      </c>
      <c r="J108" s="5">
        <v>1.5700269045411208</v>
      </c>
      <c r="K108" s="2">
        <v>0.22</v>
      </c>
      <c r="L108" s="5">
        <v>0.95208592608625076</v>
      </c>
      <c r="M108">
        <v>43396</v>
      </c>
      <c r="P108" s="6">
        <v>2020</v>
      </c>
      <c r="Q108" s="3">
        <v>2012</v>
      </c>
      <c r="R108" s="1">
        <v>0.1759</v>
      </c>
      <c r="S108" s="3">
        <v>6184</v>
      </c>
      <c r="T108" s="1">
        <v>0.64339999999999997</v>
      </c>
      <c r="U108" s="3">
        <v>8122</v>
      </c>
      <c r="V108">
        <v>728</v>
      </c>
      <c r="W108">
        <v>0.12</v>
      </c>
      <c r="X108" s="3">
        <v>1504</v>
      </c>
      <c r="Y108">
        <v>650312</v>
      </c>
      <c r="Z108" s="13">
        <f t="shared" si="15"/>
        <v>1.0029623936450342E-2</v>
      </c>
      <c r="AA108">
        <v>900</v>
      </c>
      <c r="AB108">
        <v>16462</v>
      </c>
      <c r="AC108">
        <v>49471</v>
      </c>
      <c r="AD108">
        <v>0.3</v>
      </c>
      <c r="AE108">
        <v>900</v>
      </c>
      <c r="AF108">
        <v>969064</v>
      </c>
      <c r="AG108">
        <f t="shared" si="16"/>
        <v>1.6663082076611827E-2</v>
      </c>
      <c r="AH108">
        <f t="shared" si="13"/>
        <v>8.2242552830348803</v>
      </c>
      <c r="AI108">
        <f t="shared" si="17"/>
        <v>8.0035571365051142E-3</v>
      </c>
      <c r="AJ108">
        <v>1262.540231259658</v>
      </c>
      <c r="AK108">
        <v>3462290.05</v>
      </c>
      <c r="AM108">
        <v>497</v>
      </c>
      <c r="AN108">
        <v>1111.5805168986083</v>
      </c>
    </row>
    <row r="109" spans="1:40" ht="13.5" x14ac:dyDescent="0.25">
      <c r="A109" t="s">
        <v>39</v>
      </c>
      <c r="B109" t="s">
        <v>1</v>
      </c>
      <c r="C109">
        <v>192688</v>
      </c>
      <c r="D109">
        <v>35112</v>
      </c>
      <c r="E109">
        <v>429344</v>
      </c>
      <c r="F109">
        <f t="shared" si="14"/>
        <v>95.721360959976153</v>
      </c>
      <c r="G109" s="9">
        <v>1</v>
      </c>
      <c r="H109" s="5">
        <v>9.4906276459573637E-3</v>
      </c>
      <c r="I109" s="2">
        <v>0.68</v>
      </c>
      <c r="J109" s="5">
        <v>0.42597951545404905</v>
      </c>
      <c r="K109" s="2">
        <v>0.43</v>
      </c>
      <c r="L109" s="5">
        <v>0.99902710946333251</v>
      </c>
      <c r="M109">
        <v>3968</v>
      </c>
      <c r="P109" s="6">
        <v>2020</v>
      </c>
      <c r="Q109" s="3">
        <v>1795</v>
      </c>
      <c r="R109" s="1">
        <v>0.71309999999999996</v>
      </c>
      <c r="S109" s="3">
        <v>3616</v>
      </c>
      <c r="T109" s="1">
        <v>0.50229999999999997</v>
      </c>
      <c r="U109" s="3">
        <v>10040</v>
      </c>
      <c r="V109">
        <v>7</v>
      </c>
      <c r="W109">
        <v>0.17</v>
      </c>
      <c r="X109">
        <v>7</v>
      </c>
      <c r="Y109">
        <v>72318</v>
      </c>
      <c r="Z109" s="13">
        <f t="shared" si="15"/>
        <v>1.1153451633004092E-3</v>
      </c>
      <c r="AA109">
        <v>1000</v>
      </c>
      <c r="AB109">
        <v>26607</v>
      </c>
      <c r="AC109">
        <v>85075</v>
      </c>
      <c r="AD109">
        <v>0.25</v>
      </c>
      <c r="AE109">
        <v>1000</v>
      </c>
      <c r="AF109">
        <v>117830</v>
      </c>
      <c r="AG109">
        <f t="shared" si="16"/>
        <v>2.0260900839234267E-3</v>
      </c>
      <c r="AH109">
        <f t="shared" si="13"/>
        <v>0.15150969646627391</v>
      </c>
      <c r="AI109">
        <f t="shared" si="17"/>
        <v>8.8928412627834585E-3</v>
      </c>
      <c r="AJ109">
        <v>1179.6109606615885</v>
      </c>
      <c r="AK109">
        <v>3414405.5610000002</v>
      </c>
      <c r="AM109">
        <v>781</v>
      </c>
      <c r="AN109">
        <v>1867.8735376044567</v>
      </c>
    </row>
    <row r="110" spans="1:40" ht="13.5" x14ac:dyDescent="0.25">
      <c r="A110" t="s">
        <v>39</v>
      </c>
      <c r="B110" t="s">
        <v>1</v>
      </c>
      <c r="C110">
        <v>224077</v>
      </c>
      <c r="D110">
        <v>45055</v>
      </c>
      <c r="E110">
        <v>184387</v>
      </c>
      <c r="F110">
        <f t="shared" si="14"/>
        <v>222.88660263467597</v>
      </c>
      <c r="G110" s="9">
        <v>1</v>
      </c>
      <c r="H110" s="5">
        <v>8.5291300102275508E-3</v>
      </c>
      <c r="I110" s="2">
        <v>0.64</v>
      </c>
      <c r="J110" s="5">
        <v>1.0369950435712203</v>
      </c>
      <c r="K110" s="2">
        <v>0.7</v>
      </c>
      <c r="L110" s="5">
        <v>0.99425043404121982</v>
      </c>
      <c r="M110">
        <v>83929</v>
      </c>
      <c r="P110" s="6">
        <v>2020</v>
      </c>
      <c r="Q110" s="3">
        <v>1774</v>
      </c>
      <c r="R110" s="1">
        <v>0.58960000000000001</v>
      </c>
      <c r="S110" s="3">
        <v>4714</v>
      </c>
      <c r="T110" s="1">
        <v>0.63939999999999997</v>
      </c>
      <c r="U110" s="3">
        <v>11704</v>
      </c>
      <c r="V110">
        <v>4</v>
      </c>
      <c r="W110">
        <v>0</v>
      </c>
      <c r="X110">
        <v>5</v>
      </c>
      <c r="Y110">
        <v>485824</v>
      </c>
      <c r="Z110" s="13">
        <f t="shared" si="15"/>
        <v>7.4927604277670572E-3</v>
      </c>
      <c r="AA110">
        <v>1220</v>
      </c>
      <c r="AB110">
        <v>17624</v>
      </c>
      <c r="AC110">
        <v>96099</v>
      </c>
      <c r="AD110">
        <v>0.5</v>
      </c>
      <c r="AE110">
        <v>1220</v>
      </c>
      <c r="AF110">
        <v>777706</v>
      </c>
      <c r="AG110">
        <f t="shared" si="16"/>
        <v>1.3372676014663094E-2</v>
      </c>
      <c r="AH110">
        <f t="shared" si="13"/>
        <v>4.8380145444139613</v>
      </c>
      <c r="AI110">
        <f t="shared" si="17"/>
        <v>1.084926634059582E-2</v>
      </c>
      <c r="AJ110">
        <v>1354.9553925920031</v>
      </c>
      <c r="AK110">
        <v>3112463.8620000002</v>
      </c>
      <c r="AM110">
        <v>246</v>
      </c>
      <c r="AN110">
        <v>255.56820744081173</v>
      </c>
    </row>
    <row r="111" spans="1:40" ht="13.5" x14ac:dyDescent="0.25">
      <c r="A111" t="s">
        <v>39</v>
      </c>
      <c r="B111" t="s">
        <v>1</v>
      </c>
      <c r="C111">
        <v>458645</v>
      </c>
      <c r="D111">
        <v>3264</v>
      </c>
      <c r="E111">
        <v>1834787</v>
      </c>
      <c r="F111">
        <f t="shared" si="14"/>
        <v>22.398998902869923</v>
      </c>
      <c r="G111" s="9">
        <v>1</v>
      </c>
      <c r="H111" s="5">
        <v>1.3173583875648263E-2</v>
      </c>
      <c r="I111" s="2">
        <v>0.31</v>
      </c>
      <c r="J111" s="5">
        <v>3.2944375008978724</v>
      </c>
      <c r="K111" s="2">
        <v>0.68</v>
      </c>
      <c r="L111" s="5">
        <v>0.99053421129949359</v>
      </c>
      <c r="M111">
        <v>75338</v>
      </c>
      <c r="P111" s="6">
        <v>2020</v>
      </c>
      <c r="Q111" s="3">
        <v>1693</v>
      </c>
      <c r="R111" s="1">
        <v>0.87709999999999999</v>
      </c>
      <c r="S111" s="3">
        <v>1988</v>
      </c>
      <c r="T111" s="1">
        <v>0.49980000000000002</v>
      </c>
      <c r="U111" s="3">
        <v>75973</v>
      </c>
      <c r="V111">
        <v>0</v>
      </c>
      <c r="W111">
        <v>0.03</v>
      </c>
      <c r="X111">
        <v>0</v>
      </c>
      <c r="Y111">
        <v>887837</v>
      </c>
      <c r="Z111" s="13">
        <f t="shared" si="15"/>
        <v>1.3692921592814314E-2</v>
      </c>
      <c r="AA111">
        <v>925</v>
      </c>
      <c r="AB111">
        <v>28766</v>
      </c>
      <c r="AC111">
        <v>82058</v>
      </c>
      <c r="AD111">
        <v>0.3</v>
      </c>
      <c r="AE111">
        <v>925</v>
      </c>
      <c r="AF111">
        <v>160749</v>
      </c>
      <c r="AG111">
        <f t="shared" si="16"/>
        <v>2.764083466864185E-3</v>
      </c>
      <c r="AH111">
        <f t="shared" si="13"/>
        <v>0.17752904536820252</v>
      </c>
      <c r="AI111">
        <f t="shared" si="17"/>
        <v>8.2258781680747007E-3</v>
      </c>
      <c r="AJ111">
        <v>1278.7519258633492</v>
      </c>
      <c r="AK111">
        <v>3134953.0550000002</v>
      </c>
      <c r="AM111">
        <v>363</v>
      </c>
      <c r="AN111">
        <v>393.23213230950972</v>
      </c>
    </row>
    <row r="112" spans="1:40" ht="13.5" x14ac:dyDescent="0.25">
      <c r="A112" t="s">
        <v>39</v>
      </c>
      <c r="B112" t="s">
        <v>1</v>
      </c>
      <c r="C112">
        <v>228123</v>
      </c>
      <c r="D112">
        <v>16073</v>
      </c>
      <c r="E112">
        <v>304000</v>
      </c>
      <c r="F112">
        <f t="shared" si="14"/>
        <v>135.18878947368421</v>
      </c>
      <c r="G112" s="9">
        <v>1</v>
      </c>
      <c r="H112" s="5">
        <v>5.6517762194079023E-3</v>
      </c>
      <c r="I112" s="2">
        <v>0.24</v>
      </c>
      <c r="J112" s="5">
        <v>0.42411189029604895</v>
      </c>
      <c r="K112" s="2">
        <v>0.46</v>
      </c>
      <c r="L112" s="5">
        <v>0.99900209368085868</v>
      </c>
      <c r="M112">
        <v>68621</v>
      </c>
      <c r="P112" s="6">
        <v>2020</v>
      </c>
      <c r="Q112" s="3">
        <v>1683</v>
      </c>
      <c r="R112" s="1">
        <v>0.50270000000000004</v>
      </c>
      <c r="S112" s="3">
        <v>7043</v>
      </c>
      <c r="T112" s="1">
        <v>0.73980000000000001</v>
      </c>
      <c r="U112" s="3">
        <v>76786</v>
      </c>
      <c r="V112">
        <v>2</v>
      </c>
      <c r="W112">
        <v>0</v>
      </c>
      <c r="X112">
        <v>4</v>
      </c>
      <c r="Y112">
        <v>122486</v>
      </c>
      <c r="Z112" s="13">
        <f t="shared" si="15"/>
        <v>1.8890755783071149E-3</v>
      </c>
      <c r="AA112">
        <v>950</v>
      </c>
      <c r="AB112">
        <v>17221</v>
      </c>
      <c r="AC112">
        <v>29531</v>
      </c>
      <c r="AD112">
        <v>0.35</v>
      </c>
      <c r="AE112">
        <v>950</v>
      </c>
      <c r="AF112">
        <v>905480</v>
      </c>
      <c r="AG112">
        <f t="shared" si="16"/>
        <v>1.5569753451506274E-2</v>
      </c>
      <c r="AH112">
        <f t="shared" si="13"/>
        <v>2.2660113315581891</v>
      </c>
      <c r="AI112">
        <f t="shared" si="17"/>
        <v>8.4481991996442872E-3</v>
      </c>
      <c r="AJ112">
        <v>1342.4690276613317</v>
      </c>
      <c r="AK112">
        <v>3074436.3020000001</v>
      </c>
      <c r="AM112">
        <v>715</v>
      </c>
      <c r="AN112">
        <v>1291.5032679738563</v>
      </c>
    </row>
    <row r="113" spans="1:40" ht="13.5" x14ac:dyDescent="0.25">
      <c r="A113" t="s">
        <v>39</v>
      </c>
      <c r="B113" t="s">
        <v>1</v>
      </c>
      <c r="C113">
        <v>501068</v>
      </c>
      <c r="D113">
        <v>19738</v>
      </c>
      <c r="E113">
        <v>292125</v>
      </c>
      <c r="F113">
        <f t="shared" si="14"/>
        <v>140.68426872058194</v>
      </c>
      <c r="G113" s="9">
        <v>1</v>
      </c>
      <c r="H113" s="5">
        <v>2.1227580593587397E-2</v>
      </c>
      <c r="I113" s="2">
        <v>0.17</v>
      </c>
      <c r="J113" s="5">
        <v>3.6413767041655767</v>
      </c>
      <c r="K113" s="2">
        <v>0.56999999999999995</v>
      </c>
      <c r="L113" s="5">
        <v>0.9944394434885655</v>
      </c>
      <c r="M113">
        <v>26153</v>
      </c>
      <c r="P113" s="6">
        <v>2020</v>
      </c>
      <c r="Q113" s="3">
        <v>1633</v>
      </c>
      <c r="R113" s="1">
        <v>0.35699999999999998</v>
      </c>
      <c r="S113" s="3">
        <v>9451</v>
      </c>
      <c r="T113" s="1">
        <v>0.37109999999999999</v>
      </c>
      <c r="U113" s="3">
        <v>91647</v>
      </c>
      <c r="V113">
        <v>14</v>
      </c>
      <c r="W113">
        <v>0.14000000000000001</v>
      </c>
      <c r="X113">
        <v>25</v>
      </c>
      <c r="Y113">
        <v>939666</v>
      </c>
      <c r="Z113" s="13">
        <f t="shared" si="15"/>
        <v>1.4492269258246114E-2</v>
      </c>
      <c r="AA113">
        <v>800</v>
      </c>
      <c r="AB113">
        <v>8211</v>
      </c>
      <c r="AC113">
        <v>58039</v>
      </c>
      <c r="AD113">
        <v>0.35</v>
      </c>
      <c r="AE113">
        <v>800</v>
      </c>
      <c r="AF113">
        <v>399592</v>
      </c>
      <c r="AG113">
        <f t="shared" si="16"/>
        <v>6.8709954070706094E-3</v>
      </c>
      <c r="AH113">
        <f t="shared" si="13"/>
        <v>0.69382283896598196</v>
      </c>
      <c r="AI113">
        <f t="shared" si="17"/>
        <v>7.1142730102267673E-3</v>
      </c>
      <c r="AJ113">
        <v>1354.7340375166877</v>
      </c>
      <c r="AK113">
        <v>3723371.3089999999</v>
      </c>
      <c r="AM113">
        <v>539</v>
      </c>
      <c r="AN113">
        <v>964.12676056338023</v>
      </c>
    </row>
    <row r="114" spans="1:40" ht="13.5" x14ac:dyDescent="0.25">
      <c r="A114" t="s">
        <v>39</v>
      </c>
      <c r="B114" t="s">
        <v>1</v>
      </c>
      <c r="C114">
        <v>377759</v>
      </c>
      <c r="D114">
        <v>51990</v>
      </c>
      <c r="E114">
        <v>159731</v>
      </c>
      <c r="F114">
        <f t="shared" si="14"/>
        <v>257.2912709492835</v>
      </c>
      <c r="G114" s="9">
        <v>1</v>
      </c>
      <c r="H114" s="5">
        <v>4.5335574089740019E-3</v>
      </c>
      <c r="I114" s="2">
        <v>0.14000000000000001</v>
      </c>
      <c r="J114" s="5">
        <v>1.0723807847568003</v>
      </c>
      <c r="K114" s="2">
        <v>0.45</v>
      </c>
      <c r="L114" s="5">
        <v>0.99225444668360641</v>
      </c>
      <c r="M114">
        <v>36501</v>
      </c>
      <c r="P114" s="6">
        <v>2020</v>
      </c>
      <c r="Q114" s="3">
        <v>1628</v>
      </c>
      <c r="R114" s="1">
        <v>0.40789999999999998</v>
      </c>
      <c r="S114" s="3">
        <v>8510</v>
      </c>
      <c r="T114" s="1">
        <v>0.59809999999999997</v>
      </c>
      <c r="U114" s="3">
        <v>85510</v>
      </c>
      <c r="V114">
        <v>10</v>
      </c>
      <c r="W114">
        <v>0.57999999999999996</v>
      </c>
      <c r="X114">
        <v>23</v>
      </c>
      <c r="Y114">
        <v>627443</v>
      </c>
      <c r="Z114" s="13">
        <f t="shared" si="15"/>
        <v>9.6769202037763589E-3</v>
      </c>
      <c r="AA114">
        <v>850</v>
      </c>
      <c r="AB114">
        <v>27916</v>
      </c>
      <c r="AC114">
        <v>60699</v>
      </c>
      <c r="AD114">
        <v>0.3</v>
      </c>
      <c r="AE114">
        <v>850</v>
      </c>
      <c r="AF114">
        <v>575928</v>
      </c>
      <c r="AG114">
        <f t="shared" si="16"/>
        <v>9.9030977667304686E-3</v>
      </c>
      <c r="AH114">
        <f t="shared" si="13"/>
        <v>1.0818109073696311</v>
      </c>
      <c r="AI114">
        <f t="shared" si="17"/>
        <v>7.5589150733659403E-3</v>
      </c>
      <c r="AJ114">
        <v>1481.3068941068905</v>
      </c>
      <c r="AK114">
        <v>3023108.156</v>
      </c>
      <c r="AM114">
        <v>866</v>
      </c>
      <c r="AN114">
        <v>849.50982800982797</v>
      </c>
    </row>
    <row r="115" spans="1:40" ht="13.5" x14ac:dyDescent="0.25">
      <c r="A115" t="s">
        <v>39</v>
      </c>
      <c r="B115" t="s">
        <v>1</v>
      </c>
      <c r="C115">
        <v>123974</v>
      </c>
      <c r="D115">
        <v>44563</v>
      </c>
      <c r="E115">
        <v>366700</v>
      </c>
      <c r="F115">
        <f t="shared" si="14"/>
        <v>112.07360785383148</v>
      </c>
      <c r="G115" s="9">
        <v>1</v>
      </c>
      <c r="H115" s="5">
        <v>1.0153731987993842E-2</v>
      </c>
      <c r="I115" s="2">
        <v>0.31</v>
      </c>
      <c r="J115" s="5">
        <v>0.34327754826276208</v>
      </c>
      <c r="K115" s="2">
        <v>0.56000000000000005</v>
      </c>
      <c r="L115" s="5">
        <v>0.99103701239156372</v>
      </c>
      <c r="M115">
        <v>59921</v>
      </c>
      <c r="P115" s="6">
        <v>2020</v>
      </c>
      <c r="Q115" s="3">
        <v>1589</v>
      </c>
      <c r="R115" s="1">
        <v>0.65139999999999998</v>
      </c>
      <c r="S115" s="3">
        <v>4272</v>
      </c>
      <c r="T115" s="1">
        <v>0.51239999999999997</v>
      </c>
      <c r="U115" s="3">
        <v>77583</v>
      </c>
      <c r="V115">
        <v>10</v>
      </c>
      <c r="W115">
        <v>0.14000000000000001</v>
      </c>
      <c r="X115">
        <v>16</v>
      </c>
      <c r="Y115" s="3">
        <v>42480</v>
      </c>
      <c r="Z115" s="13">
        <f t="shared" si="15"/>
        <v>6.5516002291271037E-4</v>
      </c>
      <c r="AA115">
        <v>950</v>
      </c>
      <c r="AB115">
        <v>27196</v>
      </c>
      <c r="AC115">
        <v>78630</v>
      </c>
      <c r="AD115">
        <v>0.25</v>
      </c>
      <c r="AE115">
        <v>950</v>
      </c>
      <c r="AF115">
        <v>532374</v>
      </c>
      <c r="AG115">
        <f t="shared" si="16"/>
        <v>9.1541855413617094E-3</v>
      </c>
      <c r="AH115">
        <f t="shared" si="13"/>
        <v>2.0943033268948588</v>
      </c>
      <c r="AI115">
        <f t="shared" si="17"/>
        <v>8.4481991996442872E-3</v>
      </c>
      <c r="AJ115">
        <v>1270.1607570548179</v>
      </c>
      <c r="AK115">
        <v>3473209.7510000002</v>
      </c>
      <c r="AM115">
        <v>256</v>
      </c>
      <c r="AN115">
        <v>590.78162366268089</v>
      </c>
    </row>
    <row r="116" spans="1:40" ht="13.5" x14ac:dyDescent="0.25">
      <c r="A116" t="s">
        <v>39</v>
      </c>
      <c r="B116" t="s">
        <v>1</v>
      </c>
      <c r="C116">
        <v>412597</v>
      </c>
      <c r="D116">
        <v>44603</v>
      </c>
      <c r="E116">
        <v>255490</v>
      </c>
      <c r="F116">
        <f t="shared" si="14"/>
        <v>160.85714509374145</v>
      </c>
      <c r="G116" s="9">
        <v>1</v>
      </c>
      <c r="H116" s="5">
        <v>6.7703873753747704E-3</v>
      </c>
      <c r="I116" s="2">
        <v>0.1</v>
      </c>
      <c r="J116" s="5">
        <v>1.0937515739692656</v>
      </c>
      <c r="K116" s="2">
        <v>0.19</v>
      </c>
      <c r="L116" s="5">
        <v>0.96605831808601805</v>
      </c>
      <c r="M116">
        <v>34598</v>
      </c>
      <c r="P116" s="6">
        <v>2020</v>
      </c>
      <c r="Q116" s="3">
        <v>1466</v>
      </c>
      <c r="R116" s="1">
        <v>0.18010000000000001</v>
      </c>
      <c r="S116" s="3">
        <v>4785</v>
      </c>
      <c r="T116" s="1">
        <v>0.52470000000000006</v>
      </c>
      <c r="U116" s="3">
        <v>12367</v>
      </c>
      <c r="V116">
        <v>566</v>
      </c>
      <c r="W116">
        <v>0.12</v>
      </c>
      <c r="X116" s="3">
        <v>1430</v>
      </c>
      <c r="Y116" s="3">
        <v>611322</v>
      </c>
      <c r="Z116" s="13">
        <f t="shared" si="15"/>
        <v>9.4282894427270229E-3</v>
      </c>
      <c r="AA116">
        <v>1200</v>
      </c>
      <c r="AB116">
        <v>23796</v>
      </c>
      <c r="AC116">
        <v>25216</v>
      </c>
      <c r="AD116">
        <v>0.5</v>
      </c>
      <c r="AE116">
        <v>1200</v>
      </c>
      <c r="AF116">
        <v>254201</v>
      </c>
      <c r="AG116">
        <f t="shared" si="16"/>
        <v>4.3709931717170409E-3</v>
      </c>
      <c r="AH116">
        <f t="shared" si="13"/>
        <v>0.4228789592760181</v>
      </c>
      <c r="AI116">
        <f t="shared" si="17"/>
        <v>1.0671409515340151E-2</v>
      </c>
      <c r="AJ116">
        <v>1395.3498641109516</v>
      </c>
      <c r="AK116">
        <v>2930451.3509999998</v>
      </c>
      <c r="AM116">
        <v>682</v>
      </c>
      <c r="AN116">
        <v>1188.150068212824</v>
      </c>
    </row>
    <row r="117" spans="1:40" ht="13.5" x14ac:dyDescent="0.25">
      <c r="A117" t="s">
        <v>39</v>
      </c>
      <c r="B117" t="s">
        <v>1</v>
      </c>
      <c r="C117">
        <v>168590</v>
      </c>
      <c r="D117">
        <v>31220</v>
      </c>
      <c r="E117">
        <v>413667</v>
      </c>
      <c r="F117">
        <f t="shared" si="14"/>
        <v>99.348973933139462</v>
      </c>
      <c r="G117" s="9">
        <v>1</v>
      </c>
      <c r="H117" s="5">
        <v>8.2812418659223702E-3</v>
      </c>
      <c r="I117" s="2">
        <v>0.13</v>
      </c>
      <c r="J117" s="5">
        <v>0.33755671329203391</v>
      </c>
      <c r="K117" s="2">
        <v>0.64</v>
      </c>
      <c r="L117" s="5">
        <v>0.99859883521754023</v>
      </c>
      <c r="M117">
        <v>56424</v>
      </c>
      <c r="P117" s="6">
        <v>2020</v>
      </c>
      <c r="Q117" s="3">
        <v>1465</v>
      </c>
      <c r="R117" s="1">
        <v>0.67649999999999999</v>
      </c>
      <c r="S117" s="3">
        <v>3204</v>
      </c>
      <c r="T117" s="1">
        <v>0.7571</v>
      </c>
      <c r="U117" s="3">
        <v>84622</v>
      </c>
      <c r="V117">
        <v>4</v>
      </c>
      <c r="W117">
        <v>0.17</v>
      </c>
      <c r="X117">
        <v>6</v>
      </c>
      <c r="Y117" s="3">
        <v>917133</v>
      </c>
      <c r="Z117" s="13">
        <f t="shared" si="15"/>
        <v>1.4144747582250537E-2</v>
      </c>
      <c r="AA117">
        <v>900</v>
      </c>
      <c r="AB117">
        <v>7136</v>
      </c>
      <c r="AC117">
        <v>63942</v>
      </c>
      <c r="AD117">
        <v>0.3</v>
      </c>
      <c r="AE117">
        <v>900</v>
      </c>
      <c r="AF117">
        <v>601120</v>
      </c>
      <c r="AG117">
        <f t="shared" si="16"/>
        <v>1.0336274898141816E-2</v>
      </c>
      <c r="AH117">
        <f t="shared" si="13"/>
        <v>0.76094125212508334</v>
      </c>
      <c r="AI117">
        <f t="shared" si="17"/>
        <v>8.0035571365051142E-3</v>
      </c>
      <c r="AJ117">
        <v>1472.4976885816743</v>
      </c>
      <c r="AK117">
        <v>2547976.6609999998</v>
      </c>
      <c r="AM117">
        <v>521</v>
      </c>
      <c r="AN117">
        <v>1470.8914675767919</v>
      </c>
    </row>
    <row r="118" spans="1:40" ht="13.5" x14ac:dyDescent="0.25">
      <c r="A118" t="s">
        <v>39</v>
      </c>
      <c r="B118" t="s">
        <v>1</v>
      </c>
      <c r="C118">
        <v>269246</v>
      </c>
      <c r="D118">
        <v>5835</v>
      </c>
      <c r="E118">
        <v>307034</v>
      </c>
      <c r="F118">
        <f t="shared" si="14"/>
        <v>133.85290228443756</v>
      </c>
      <c r="G118" s="9">
        <v>1</v>
      </c>
      <c r="H118" s="5">
        <v>5.6814606720779343E-3</v>
      </c>
      <c r="I118" s="2">
        <v>0.44</v>
      </c>
      <c r="J118" s="5">
        <v>0.4982770554118226</v>
      </c>
      <c r="K118" s="2">
        <v>0.44</v>
      </c>
      <c r="L118" s="5">
        <v>0.9887022613139288</v>
      </c>
      <c r="M118">
        <v>71758</v>
      </c>
      <c r="P118" s="6">
        <v>2020</v>
      </c>
      <c r="Q118" s="3">
        <v>1463</v>
      </c>
      <c r="R118" s="1">
        <v>0.60360000000000003</v>
      </c>
      <c r="S118" s="3">
        <v>3756</v>
      </c>
      <c r="T118" s="1">
        <v>0.5514</v>
      </c>
      <c r="U118" s="3">
        <v>11136</v>
      </c>
      <c r="V118">
        <v>9</v>
      </c>
      <c r="W118">
        <v>0</v>
      </c>
      <c r="X118">
        <v>11</v>
      </c>
      <c r="Y118" s="3">
        <v>121359</v>
      </c>
      <c r="Z118" s="13">
        <f t="shared" si="15"/>
        <v>1.8716940965316294E-3</v>
      </c>
      <c r="AA118">
        <v>900</v>
      </c>
      <c r="AB118">
        <v>4475</v>
      </c>
      <c r="AC118">
        <v>63518</v>
      </c>
      <c r="AD118">
        <v>0.35</v>
      </c>
      <c r="AE118">
        <v>900</v>
      </c>
      <c r="AF118">
        <v>789969</v>
      </c>
      <c r="AG118">
        <f t="shared" si="16"/>
        <v>1.3583538636229358E-2</v>
      </c>
      <c r="AH118">
        <f t="shared" si="13"/>
        <v>1.032872793455252</v>
      </c>
      <c r="AI118">
        <f t="shared" si="17"/>
        <v>8.0035571365051142E-3</v>
      </c>
      <c r="AJ118">
        <v>1334.2050441758217</v>
      </c>
      <c r="AK118">
        <v>2779082.2930000001</v>
      </c>
      <c r="AM118">
        <v>515</v>
      </c>
      <c r="AN118">
        <v>1080.6903622693096</v>
      </c>
    </row>
    <row r="119" spans="1:40" ht="13.5" x14ac:dyDescent="0.25">
      <c r="A119" t="s">
        <v>39</v>
      </c>
      <c r="B119" t="s">
        <v>1</v>
      </c>
      <c r="C119">
        <v>581023</v>
      </c>
      <c r="D119">
        <v>25039</v>
      </c>
      <c r="E119">
        <v>405234</v>
      </c>
      <c r="F119">
        <f t="shared" si="14"/>
        <v>101.41644580662037</v>
      </c>
      <c r="G119" s="9">
        <v>1</v>
      </c>
      <c r="H119" s="5">
        <v>9.184897055256722E-3</v>
      </c>
      <c r="I119" s="2">
        <v>0.45</v>
      </c>
      <c r="J119" s="5">
        <v>1.3170376213564723</v>
      </c>
      <c r="K119" s="2">
        <v>0.66</v>
      </c>
      <c r="L119" s="5">
        <v>0.97366965138364714</v>
      </c>
      <c r="M119">
        <v>66103</v>
      </c>
      <c r="P119" s="6">
        <v>2020</v>
      </c>
      <c r="Q119" s="3">
        <v>1443</v>
      </c>
      <c r="R119" s="1">
        <v>0.3805</v>
      </c>
      <c r="S119" s="3">
        <v>7391</v>
      </c>
      <c r="T119" s="1">
        <v>0.70930000000000004</v>
      </c>
      <c r="U119" s="3">
        <v>12367</v>
      </c>
      <c r="V119">
        <v>10</v>
      </c>
      <c r="W119">
        <v>0.03</v>
      </c>
      <c r="X119">
        <v>16</v>
      </c>
      <c r="Y119" s="3">
        <v>991956</v>
      </c>
      <c r="Z119" s="13">
        <f t="shared" si="15"/>
        <v>1.5298726828822988E-2</v>
      </c>
      <c r="AA119">
        <v>825</v>
      </c>
      <c r="AB119">
        <v>29168</v>
      </c>
      <c r="AC119">
        <v>39612</v>
      </c>
      <c r="AD119">
        <v>0.35</v>
      </c>
      <c r="AE119">
        <v>825</v>
      </c>
      <c r="AF119">
        <v>764827</v>
      </c>
      <c r="AG119">
        <f t="shared" si="16"/>
        <v>1.3151221256190296E-2</v>
      </c>
      <c r="AH119">
        <f t="shared" si="13"/>
        <v>1.01662322333153</v>
      </c>
      <c r="AI119">
        <f t="shared" si="17"/>
        <v>7.3365940417963538E-3</v>
      </c>
      <c r="AJ119">
        <v>1331.4691099571555</v>
      </c>
      <c r="AK119">
        <v>3355128.7510000002</v>
      </c>
      <c r="AM119">
        <v>376</v>
      </c>
      <c r="AN119">
        <v>1055.8225918225919</v>
      </c>
    </row>
    <row r="120" spans="1:40" ht="13.5" x14ac:dyDescent="0.25">
      <c r="A120" t="s">
        <v>39</v>
      </c>
      <c r="B120" t="s">
        <v>0</v>
      </c>
      <c r="C120">
        <v>558533</v>
      </c>
      <c r="D120">
        <v>19769</v>
      </c>
      <c r="E120">
        <v>384821</v>
      </c>
      <c r="F120">
        <f t="shared" si="14"/>
        <v>106.79612599104519</v>
      </c>
      <c r="G120" s="9">
        <v>1</v>
      </c>
      <c r="H120" s="5">
        <v>1.9628246720124053E-2</v>
      </c>
      <c r="I120" s="2">
        <v>0.68</v>
      </c>
      <c r="J120" s="5">
        <v>2.849018587663994</v>
      </c>
      <c r="K120" s="2">
        <v>0.28999999999999998</v>
      </c>
      <c r="L120" s="5">
        <v>0.99969580391926227</v>
      </c>
      <c r="M120">
        <v>37782</v>
      </c>
      <c r="P120" s="6">
        <v>2020</v>
      </c>
      <c r="Q120" s="3">
        <v>1420</v>
      </c>
      <c r="R120" s="1">
        <v>0.4556</v>
      </c>
      <c r="S120" s="3">
        <v>7522</v>
      </c>
      <c r="T120" s="1">
        <v>0.63119999999999998</v>
      </c>
      <c r="U120" s="3">
        <v>84624</v>
      </c>
      <c r="V120">
        <v>4</v>
      </c>
      <c r="W120">
        <v>0</v>
      </c>
      <c r="X120">
        <v>8</v>
      </c>
      <c r="Y120">
        <v>680913</v>
      </c>
      <c r="Z120" s="13">
        <f t="shared" si="15"/>
        <v>1.0501576663878586E-2</v>
      </c>
      <c r="AA120">
        <v>825</v>
      </c>
      <c r="AB120">
        <v>14794</v>
      </c>
      <c r="AC120">
        <v>67595</v>
      </c>
      <c r="AD120">
        <v>0.3</v>
      </c>
      <c r="AE120">
        <v>825</v>
      </c>
      <c r="AF120">
        <v>752321</v>
      </c>
      <c r="AG120">
        <f t="shared" si="16"/>
        <v>1.2936180242954733E-2</v>
      </c>
      <c r="AH120">
        <f t="shared" si="13"/>
        <v>12.578304994064636</v>
      </c>
      <c r="AI120">
        <f t="shared" si="17"/>
        <v>7.3365940417963538E-3</v>
      </c>
      <c r="AJ120">
        <v>1450.660150290405</v>
      </c>
      <c r="AK120">
        <v>2452684.8679999998</v>
      </c>
      <c r="AM120">
        <v>843</v>
      </c>
      <c r="AN120">
        <v>2284.4112676056338</v>
      </c>
    </row>
    <row r="121" spans="1:40" ht="13.5" x14ac:dyDescent="0.25">
      <c r="A121" t="s">
        <v>39</v>
      </c>
      <c r="B121" t="s">
        <v>0</v>
      </c>
      <c r="C121">
        <v>271536</v>
      </c>
      <c r="D121">
        <v>4189</v>
      </c>
      <c r="E121">
        <v>377770</v>
      </c>
      <c r="F121">
        <f t="shared" si="14"/>
        <v>108.78945390052148</v>
      </c>
      <c r="G121" s="9">
        <v>1</v>
      </c>
      <c r="H121" s="5">
        <v>1.0294526484488708E-2</v>
      </c>
      <c r="I121" s="2">
        <v>0.13</v>
      </c>
      <c r="J121" s="5">
        <v>0.7400938690739014</v>
      </c>
      <c r="K121" s="2">
        <v>0.24</v>
      </c>
      <c r="L121" s="5">
        <v>0.99365482484899748</v>
      </c>
      <c r="M121">
        <v>20762</v>
      </c>
      <c r="P121" s="6">
        <v>2020</v>
      </c>
      <c r="Q121" s="3">
        <v>1417</v>
      </c>
      <c r="R121" s="1">
        <v>0.80520000000000003</v>
      </c>
      <c r="S121" s="3">
        <v>2432</v>
      </c>
      <c r="T121" s="1">
        <v>0.64339999999999997</v>
      </c>
      <c r="U121" s="3">
        <v>31136</v>
      </c>
      <c r="V121">
        <v>2</v>
      </c>
      <c r="W121">
        <v>0.14000000000000001</v>
      </c>
      <c r="X121">
        <v>5</v>
      </c>
      <c r="Y121" s="3">
        <v>798018</v>
      </c>
      <c r="Z121" s="13">
        <f t="shared" si="15"/>
        <v>1.2307662221392545E-2</v>
      </c>
      <c r="AA121">
        <v>950</v>
      </c>
      <c r="AB121">
        <v>22665</v>
      </c>
      <c r="AC121">
        <v>42199</v>
      </c>
      <c r="AD121">
        <v>0.25</v>
      </c>
      <c r="AE121">
        <v>950</v>
      </c>
      <c r="AF121">
        <v>59811</v>
      </c>
      <c r="AG121">
        <f t="shared" si="16"/>
        <v>1.0284517865530346E-3</v>
      </c>
      <c r="AH121">
        <f t="shared" si="13"/>
        <v>0.2480878351473321</v>
      </c>
      <c r="AI121">
        <f t="shared" si="17"/>
        <v>8.4481991996442872E-3</v>
      </c>
      <c r="AJ121">
        <v>1472.1196160490897</v>
      </c>
      <c r="AK121">
        <v>2757171.6349999998</v>
      </c>
      <c r="AM121">
        <v>307</v>
      </c>
      <c r="AN121">
        <v>818.30557515878616</v>
      </c>
    </row>
    <row r="122" spans="1:40" ht="13.5" x14ac:dyDescent="0.25">
      <c r="A122" t="s">
        <v>39</v>
      </c>
      <c r="B122" t="s">
        <v>0</v>
      </c>
      <c r="C122">
        <v>275927</v>
      </c>
      <c r="D122">
        <v>4032</v>
      </c>
      <c r="E122">
        <v>440734</v>
      </c>
      <c r="F122">
        <f t="shared" si="14"/>
        <v>93.247609669324348</v>
      </c>
      <c r="G122" s="9">
        <v>1</v>
      </c>
      <c r="H122" s="5">
        <v>7.4768988437540311E-3</v>
      </c>
      <c r="I122" s="2">
        <v>0.44</v>
      </c>
      <c r="J122" s="5">
        <v>0.46834920936674657</v>
      </c>
      <c r="K122" s="2">
        <v>0.67</v>
      </c>
      <c r="L122" s="5">
        <v>0.95950504473634113</v>
      </c>
      <c r="M122">
        <v>46770</v>
      </c>
      <c r="P122" s="6">
        <v>2020</v>
      </c>
      <c r="Q122" s="3">
        <v>1413</v>
      </c>
      <c r="R122" s="1">
        <v>0.47910000000000003</v>
      </c>
      <c r="S122" s="3">
        <v>6289</v>
      </c>
      <c r="T122" s="1">
        <v>0.78710000000000002</v>
      </c>
      <c r="U122" s="3">
        <v>62344</v>
      </c>
      <c r="V122">
        <v>16</v>
      </c>
      <c r="W122">
        <v>0.38</v>
      </c>
      <c r="X122">
        <v>27</v>
      </c>
      <c r="Y122" s="3">
        <v>541074</v>
      </c>
      <c r="Z122" s="13">
        <f t="shared" si="15"/>
        <v>8.344869450034648E-3</v>
      </c>
      <c r="AA122">
        <v>1220</v>
      </c>
      <c r="AB122">
        <v>23448</v>
      </c>
      <c r="AC122">
        <v>15039</v>
      </c>
      <c r="AD122">
        <v>0.5</v>
      </c>
      <c r="AE122">
        <v>1220</v>
      </c>
      <c r="AF122">
        <v>241088</v>
      </c>
      <c r="AG122">
        <f t="shared" si="16"/>
        <v>4.145514776821956E-3</v>
      </c>
      <c r="AH122">
        <v>3.4769533300000002</v>
      </c>
      <c r="AI122">
        <f t="shared" si="17"/>
        <v>1.084926634059582E-2</v>
      </c>
      <c r="AJ122">
        <v>1388.0948016088869</v>
      </c>
      <c r="AK122">
        <v>2482384.307</v>
      </c>
      <c r="AM122">
        <v>833</v>
      </c>
      <c r="AN122">
        <v>2596.8612880396322</v>
      </c>
    </row>
    <row r="123" spans="1:40" ht="13.5" x14ac:dyDescent="0.25">
      <c r="G123" s="9"/>
      <c r="H123" s="5"/>
      <c r="I123" s="2"/>
      <c r="J123" s="5"/>
      <c r="R123" s="1"/>
      <c r="T123" s="7"/>
      <c r="Y123" s="3"/>
      <c r="Z123" s="13"/>
      <c r="AF123" s="3"/>
    </row>
    <row r="124" spans="1:40" ht="13.5" x14ac:dyDescent="0.25">
      <c r="A124" t="s">
        <v>29</v>
      </c>
      <c r="B124" t="s">
        <v>2</v>
      </c>
      <c r="C124">
        <v>341630</v>
      </c>
      <c r="D124">
        <v>39512</v>
      </c>
      <c r="E124">
        <v>2047</v>
      </c>
      <c r="G124" s="9">
        <v>1</v>
      </c>
      <c r="H124" s="5">
        <v>4.5513972144648604E-3</v>
      </c>
      <c r="I124" s="2">
        <v>0.13</v>
      </c>
      <c r="J124" s="5">
        <v>0.75959639979366411</v>
      </c>
      <c r="K124">
        <v>16069</v>
      </c>
      <c r="L124">
        <v>89501</v>
      </c>
      <c r="M124">
        <v>1601</v>
      </c>
      <c r="P124">
        <v>99</v>
      </c>
      <c r="Q124">
        <v>125</v>
      </c>
      <c r="R124" s="1">
        <v>0.60799999999999998</v>
      </c>
      <c r="S124">
        <v>396</v>
      </c>
      <c r="T124" s="7">
        <v>1.2037037037037038E-3</v>
      </c>
      <c r="U124">
        <v>0</v>
      </c>
      <c r="V124">
        <v>0</v>
      </c>
      <c r="W124">
        <v>0</v>
      </c>
      <c r="X124">
        <v>0</v>
      </c>
      <c r="Y124" s="3">
        <v>1576</v>
      </c>
      <c r="Z124" s="13">
        <f>Y124/$Y$125</f>
        <v>2.4306313467759688E-5</v>
      </c>
      <c r="AA124">
        <v>233</v>
      </c>
      <c r="AB124">
        <v>23866</v>
      </c>
      <c r="AD124">
        <v>0.35</v>
      </c>
      <c r="AE124">
        <v>800</v>
      </c>
      <c r="AF124">
        <v>902698</v>
      </c>
      <c r="AG124">
        <f>AF124/$AF$125</f>
        <v>1.5521916885152417E-2</v>
      </c>
      <c r="AH124" t="e">
        <f>AG124/#REF!</f>
        <v>#REF!</v>
      </c>
      <c r="AI124">
        <f>AE124/$AE$125</f>
        <v>7.1142730102267673E-3</v>
      </c>
      <c r="AJ124">
        <v>1472.4976885816743</v>
      </c>
    </row>
    <row r="125" spans="1:40" ht="13.5" x14ac:dyDescent="0.25">
      <c r="E125">
        <f>SUM(E1:E122)</f>
        <v>41097392</v>
      </c>
      <c r="I125" s="2"/>
      <c r="J125" s="5"/>
      <c r="Y125" s="11">
        <f>SUM(Y1:Y124)</f>
        <v>64839121</v>
      </c>
      <c r="AE125">
        <f>SUM(AE2:AE124)</f>
        <v>112450</v>
      </c>
      <c r="AF125">
        <f>SUM(AF2:AF124)</f>
        <v>58156348</v>
      </c>
    </row>
    <row r="127" spans="1:40" ht="13.5" x14ac:dyDescent="0.25">
      <c r="AF127" s="9"/>
    </row>
    <row r="129" spans="31:31" ht="13.5" x14ac:dyDescent="0.25">
      <c r="AE129" s="9"/>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4"/>
  <sheetViews>
    <sheetView workbookViewId="0">
      <selection activeCell="B1" sqref="B1"/>
    </sheetView>
  </sheetViews>
  <sheetFormatPr defaultRowHeight="13.5" x14ac:dyDescent="0.25"/>
  <cols>
    <col min="1" max="1" width="12.33203125" customWidth="1"/>
    <col min="2" max="2" width="21.9140625" customWidth="1"/>
  </cols>
  <sheetData>
    <row r="1" spans="1:2" x14ac:dyDescent="0.25">
      <c r="A1" s="14" t="s">
        <v>56</v>
      </c>
      <c r="B1" t="s">
        <v>55</v>
      </c>
    </row>
    <row r="2" spans="1:2" x14ac:dyDescent="0.25">
      <c r="A2" s="15" t="s">
        <v>28</v>
      </c>
      <c r="B2" s="6">
        <v>3.4200000000000004</v>
      </c>
    </row>
    <row r="3" spans="1:2" x14ac:dyDescent="0.25">
      <c r="A3" s="15" t="s">
        <v>29</v>
      </c>
      <c r="B3" s="6">
        <v>3.1799999999999997</v>
      </c>
    </row>
    <row r="4" spans="1:2" x14ac:dyDescent="0.25">
      <c r="A4" s="15" t="s">
        <v>30</v>
      </c>
      <c r="B4" s="6">
        <v>2.6</v>
      </c>
    </row>
    <row r="5" spans="1:2" x14ac:dyDescent="0.25">
      <c r="A5" s="15" t="s">
        <v>31</v>
      </c>
      <c r="B5" s="6">
        <v>4.58</v>
      </c>
    </row>
    <row r="6" spans="1:2" x14ac:dyDescent="0.25">
      <c r="A6" s="15" t="s">
        <v>32</v>
      </c>
      <c r="B6" s="6">
        <v>3.42</v>
      </c>
    </row>
    <row r="7" spans="1:2" x14ac:dyDescent="0.25">
      <c r="A7" s="15" t="s">
        <v>33</v>
      </c>
      <c r="B7" s="6">
        <v>4.42</v>
      </c>
    </row>
    <row r="8" spans="1:2" x14ac:dyDescent="0.25">
      <c r="A8" s="15" t="s">
        <v>34</v>
      </c>
      <c r="B8" s="6">
        <v>2.54</v>
      </c>
    </row>
    <row r="9" spans="1:2" x14ac:dyDescent="0.25">
      <c r="A9" s="15" t="s">
        <v>35</v>
      </c>
      <c r="B9" s="6">
        <v>4.9400000000000004</v>
      </c>
    </row>
    <row r="10" spans="1:2" x14ac:dyDescent="0.25">
      <c r="A10" s="15" t="s">
        <v>36</v>
      </c>
      <c r="B10" s="6">
        <v>3.8000000000000003</v>
      </c>
    </row>
    <row r="11" spans="1:2" x14ac:dyDescent="0.25">
      <c r="A11" s="15" t="s">
        <v>37</v>
      </c>
      <c r="B11" s="6">
        <v>2.1999999999999997</v>
      </c>
    </row>
    <row r="12" spans="1:2" x14ac:dyDescent="0.25">
      <c r="A12" s="15" t="s">
        <v>38</v>
      </c>
      <c r="B12" s="6">
        <v>2.63</v>
      </c>
    </row>
    <row r="13" spans="1:2" x14ac:dyDescent="0.25">
      <c r="A13" s="15" t="s">
        <v>39</v>
      </c>
      <c r="B13" s="6">
        <v>6.98</v>
      </c>
    </row>
    <row r="14" spans="1:2" x14ac:dyDescent="0.25">
      <c r="A14" s="15" t="s">
        <v>57</v>
      </c>
      <c r="B14" s="6">
        <v>44.710000000000008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4"/>
  <sheetViews>
    <sheetView workbookViewId="0">
      <selection activeCell="M13" sqref="M13"/>
    </sheetView>
  </sheetViews>
  <sheetFormatPr defaultRowHeight="13.5" x14ac:dyDescent="0.25"/>
  <cols>
    <col min="1" max="1" width="10.6640625" customWidth="1"/>
    <col min="2" max="2" width="7.75" customWidth="1"/>
    <col min="3" max="3" width="5.75" customWidth="1"/>
  </cols>
  <sheetData>
    <row r="1" spans="1:3" x14ac:dyDescent="0.25">
      <c r="A1" s="14" t="s">
        <v>3</v>
      </c>
      <c r="B1" t="s">
        <v>66</v>
      </c>
      <c r="C1" t="s">
        <v>67</v>
      </c>
    </row>
    <row r="2" spans="1:3" x14ac:dyDescent="0.25">
      <c r="A2" t="s">
        <v>28</v>
      </c>
      <c r="B2" s="6">
        <v>7.2720999999999991</v>
      </c>
      <c r="C2" s="6">
        <v>4.6100000000000003</v>
      </c>
    </row>
    <row r="3" spans="1:3" x14ac:dyDescent="0.25">
      <c r="A3" t="s">
        <v>29</v>
      </c>
      <c r="B3" s="6">
        <v>5.6151</v>
      </c>
      <c r="C3" s="6">
        <v>3.3699999999999997</v>
      </c>
    </row>
    <row r="4" spans="1:3" x14ac:dyDescent="0.25">
      <c r="A4" t="s">
        <v>30</v>
      </c>
      <c r="B4" s="6">
        <v>4.7950999999999997</v>
      </c>
      <c r="C4" s="6">
        <v>3.1999999999999993</v>
      </c>
    </row>
    <row r="5" spans="1:3" x14ac:dyDescent="0.25">
      <c r="A5" t="s">
        <v>31</v>
      </c>
      <c r="B5" s="6">
        <v>6.7595000000000001</v>
      </c>
      <c r="C5" s="6">
        <v>4.8000000000000007</v>
      </c>
    </row>
    <row r="6" spans="1:3" x14ac:dyDescent="0.25">
      <c r="A6" t="s">
        <v>32</v>
      </c>
      <c r="B6" s="6">
        <v>6.8663999999999996</v>
      </c>
      <c r="C6" s="6">
        <v>3.7</v>
      </c>
    </row>
    <row r="7" spans="1:3" x14ac:dyDescent="0.25">
      <c r="A7" t="s">
        <v>33</v>
      </c>
      <c r="B7" s="6">
        <v>7.4027999999999992</v>
      </c>
      <c r="C7" s="6">
        <v>5.7400000000000011</v>
      </c>
    </row>
    <row r="8" spans="1:3" x14ac:dyDescent="0.25">
      <c r="A8" t="s">
        <v>34</v>
      </c>
      <c r="B8" s="6">
        <v>4.2568999999999999</v>
      </c>
      <c r="C8" s="6">
        <v>5.0599999999999996</v>
      </c>
    </row>
    <row r="9" spans="1:3" x14ac:dyDescent="0.25">
      <c r="A9" t="s">
        <v>35</v>
      </c>
      <c r="B9" s="6">
        <v>6.9131999999999998</v>
      </c>
      <c r="C9" s="6">
        <v>0.95000000000000007</v>
      </c>
    </row>
    <row r="10" spans="1:3" x14ac:dyDescent="0.25">
      <c r="A10" t="s">
        <v>36</v>
      </c>
      <c r="B10" s="6">
        <v>4.7363000000000008</v>
      </c>
      <c r="C10" s="6">
        <v>2.2400000000000002</v>
      </c>
    </row>
    <row r="11" spans="1:3" x14ac:dyDescent="0.25">
      <c r="A11" t="s">
        <v>37</v>
      </c>
      <c r="B11" s="6">
        <v>4.0556000000000001</v>
      </c>
      <c r="C11" s="6">
        <v>2.9400000000000004</v>
      </c>
    </row>
    <row r="12" spans="1:3" x14ac:dyDescent="0.25">
      <c r="A12" t="s">
        <v>38</v>
      </c>
      <c r="B12" s="6">
        <v>5.3163</v>
      </c>
      <c r="C12" s="6">
        <v>1.01</v>
      </c>
    </row>
    <row r="13" spans="1:3" x14ac:dyDescent="0.25">
      <c r="A13" t="s">
        <v>39</v>
      </c>
      <c r="B13" s="6">
        <v>8.4671000000000003</v>
      </c>
      <c r="C13" s="6">
        <v>1.9</v>
      </c>
    </row>
    <row r="14" spans="1:3" x14ac:dyDescent="0.25">
      <c r="A14" t="s">
        <v>57</v>
      </c>
      <c r="B14" s="6">
        <v>72.456400000000002</v>
      </c>
      <c r="C14" s="6">
        <v>39.519999999999996</v>
      </c>
    </row>
  </sheetData>
  <conditionalFormatting pivot="1" sqref="B2:C14">
    <cfRule type="dataBar" priority="1">
      <dataBar>
        <cfvo type="min"/>
        <cfvo type="max"/>
        <color rgb="FFD6007B"/>
      </dataBar>
      <extLst>
        <ext xmlns:x14="http://schemas.microsoft.com/office/spreadsheetml/2009/9/main" uri="{B025F937-C7B1-47D3-B67F-A62EFF666E3E}">
          <x14:id>{B64F33D2-B117-4EF4-95B1-64645569B9C8}</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B64F33D2-B117-4EF4-95B1-64645569B9C8}">
            <x14:dataBar minLength="0" maxLength="100" gradient="0">
              <x14:cfvo type="autoMin"/>
              <x14:cfvo type="autoMax"/>
              <x14:negativeFillColor rgb="FFFF0000"/>
              <x14:axisColor rgb="FF000000"/>
            </x14:dataBar>
          </x14:cfRule>
          <xm:sqref>B2:C14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4"/>
  <sheetViews>
    <sheetView workbookViewId="0">
      <selection activeCell="B10" sqref="B10"/>
    </sheetView>
  </sheetViews>
  <sheetFormatPr defaultRowHeight="13.5" x14ac:dyDescent="0.25"/>
  <cols>
    <col min="1" max="1" width="12.33203125" customWidth="1"/>
    <col min="2" max="2" width="24.1640625" customWidth="1"/>
    <col min="3" max="3" width="22.1640625" customWidth="1"/>
  </cols>
  <sheetData>
    <row r="1" spans="1:2" x14ac:dyDescent="0.25">
      <c r="A1" s="14" t="s">
        <v>56</v>
      </c>
      <c r="B1" t="s">
        <v>59</v>
      </c>
    </row>
    <row r="2" spans="1:2" x14ac:dyDescent="0.25">
      <c r="A2" s="15" t="s">
        <v>28</v>
      </c>
      <c r="B2" s="6">
        <v>4.6100000000000003</v>
      </c>
    </row>
    <row r="3" spans="1:2" x14ac:dyDescent="0.25">
      <c r="A3" s="15" t="s">
        <v>29</v>
      </c>
      <c r="B3" s="6">
        <v>3.3699999999999997</v>
      </c>
    </row>
    <row r="4" spans="1:2" x14ac:dyDescent="0.25">
      <c r="A4" s="15" t="s">
        <v>30</v>
      </c>
      <c r="B4" s="6">
        <v>3.1999999999999993</v>
      </c>
    </row>
    <row r="5" spans="1:2" x14ac:dyDescent="0.25">
      <c r="A5" s="15" t="s">
        <v>31</v>
      </c>
      <c r="B5" s="6">
        <v>4.8000000000000007</v>
      </c>
    </row>
    <row r="6" spans="1:2" x14ac:dyDescent="0.25">
      <c r="A6" s="15" t="s">
        <v>32</v>
      </c>
      <c r="B6" s="6">
        <v>3.7</v>
      </c>
    </row>
    <row r="7" spans="1:2" x14ac:dyDescent="0.25">
      <c r="A7" s="15" t="s">
        <v>33</v>
      </c>
      <c r="B7" s="6">
        <v>5.7400000000000011</v>
      </c>
    </row>
    <row r="8" spans="1:2" x14ac:dyDescent="0.25">
      <c r="A8" s="15" t="s">
        <v>34</v>
      </c>
      <c r="B8" s="6">
        <v>5.0599999999999996</v>
      </c>
    </row>
    <row r="9" spans="1:2" x14ac:dyDescent="0.25">
      <c r="A9" s="15" t="s">
        <v>35</v>
      </c>
      <c r="B9" s="6">
        <v>0.95000000000000007</v>
      </c>
    </row>
    <row r="10" spans="1:2" x14ac:dyDescent="0.25">
      <c r="A10" s="15" t="s">
        <v>36</v>
      </c>
      <c r="B10" s="6">
        <v>2.2400000000000002</v>
      </c>
    </row>
    <row r="11" spans="1:2" x14ac:dyDescent="0.25">
      <c r="A11" s="15" t="s">
        <v>37</v>
      </c>
      <c r="B11" s="6">
        <v>2.9400000000000004</v>
      </c>
    </row>
    <row r="12" spans="1:2" x14ac:dyDescent="0.25">
      <c r="A12" s="15" t="s">
        <v>38</v>
      </c>
      <c r="B12" s="6">
        <v>1.01</v>
      </c>
    </row>
    <row r="13" spans="1:2" x14ac:dyDescent="0.25">
      <c r="A13" s="15" t="s">
        <v>39</v>
      </c>
      <c r="B13" s="6">
        <v>1.9</v>
      </c>
    </row>
    <row r="14" spans="1:2" x14ac:dyDescent="0.25">
      <c r="A14" s="15" t="s">
        <v>57</v>
      </c>
      <c r="B14" s="6">
        <v>39.519999999999996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4"/>
  <sheetViews>
    <sheetView workbookViewId="0">
      <selection activeCell="B2" sqref="B2:B14"/>
    </sheetView>
  </sheetViews>
  <sheetFormatPr defaultRowHeight="13.5" x14ac:dyDescent="0.25"/>
  <cols>
    <col min="1" max="1" width="12.33203125" customWidth="1"/>
    <col min="2" max="2" width="15.75" customWidth="1"/>
  </cols>
  <sheetData>
    <row r="1" spans="1:2" x14ac:dyDescent="0.25">
      <c r="A1" s="14" t="s">
        <v>56</v>
      </c>
      <c r="B1" t="s">
        <v>60</v>
      </c>
    </row>
    <row r="2" spans="1:2" x14ac:dyDescent="0.25">
      <c r="A2" s="15" t="s">
        <v>28</v>
      </c>
      <c r="B2" s="6">
        <v>4142694</v>
      </c>
    </row>
    <row r="3" spans="1:2" x14ac:dyDescent="0.25">
      <c r="A3" s="15" t="s">
        <v>29</v>
      </c>
      <c r="B3" s="6">
        <v>2494846</v>
      </c>
    </row>
    <row r="4" spans="1:2" x14ac:dyDescent="0.25">
      <c r="A4" s="15" t="s">
        <v>30</v>
      </c>
      <c r="B4" s="6">
        <v>1270445</v>
      </c>
    </row>
    <row r="5" spans="1:2" x14ac:dyDescent="0.25">
      <c r="A5" s="15" t="s">
        <v>31</v>
      </c>
      <c r="B5" s="6">
        <v>1093025</v>
      </c>
    </row>
    <row r="6" spans="1:2" x14ac:dyDescent="0.25">
      <c r="A6" s="15" t="s">
        <v>32</v>
      </c>
      <c r="B6" s="6">
        <v>684809</v>
      </c>
    </row>
    <row r="7" spans="1:2" x14ac:dyDescent="0.25">
      <c r="A7" s="15" t="s">
        <v>33</v>
      </c>
      <c r="B7" s="6">
        <v>483148</v>
      </c>
    </row>
    <row r="8" spans="1:2" x14ac:dyDescent="0.25">
      <c r="A8" s="15" t="s">
        <v>34</v>
      </c>
      <c r="B8" s="6">
        <v>211672</v>
      </c>
    </row>
    <row r="9" spans="1:2" x14ac:dyDescent="0.25">
      <c r="A9" s="15" t="s">
        <v>35</v>
      </c>
      <c r="B9" s="6">
        <v>124370</v>
      </c>
    </row>
    <row r="10" spans="1:2" x14ac:dyDescent="0.25">
      <c r="A10" s="15" t="s">
        <v>36</v>
      </c>
      <c r="B10" s="6">
        <v>74459</v>
      </c>
    </row>
    <row r="11" spans="1:2" x14ac:dyDescent="0.25">
      <c r="A11" s="15" t="s">
        <v>37</v>
      </c>
      <c r="B11" s="6">
        <v>111035</v>
      </c>
    </row>
    <row r="12" spans="1:2" x14ac:dyDescent="0.25">
      <c r="A12" s="15" t="s">
        <v>38</v>
      </c>
      <c r="B12" s="6">
        <v>100263</v>
      </c>
    </row>
    <row r="13" spans="1:2" x14ac:dyDescent="0.25">
      <c r="A13" s="15" t="s">
        <v>39</v>
      </c>
      <c r="B13" s="6">
        <v>727839</v>
      </c>
    </row>
    <row r="14" spans="1:2" x14ac:dyDescent="0.25">
      <c r="A14" s="15" t="s">
        <v>57</v>
      </c>
      <c r="B14" s="6">
        <v>11518605</v>
      </c>
    </row>
  </sheetData>
  <conditionalFormatting pivot="1" sqref="B2:B14">
    <cfRule type="colorScale" priority="1">
      <colorScale>
        <cfvo type="min"/>
        <cfvo type="percentile" val="50"/>
        <cfvo type="max"/>
        <color rgb="FFF8696B"/>
        <color rgb="FFFCFCFF"/>
        <color rgb="FF63BE7B"/>
      </colorScale>
    </cfRule>
  </conditionalFormatting>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4"/>
  <sheetViews>
    <sheetView workbookViewId="0">
      <selection activeCell="B7" sqref="B7"/>
    </sheetView>
  </sheetViews>
  <sheetFormatPr defaultRowHeight="13.5" x14ac:dyDescent="0.25"/>
  <cols>
    <col min="1" max="1" width="12.33203125" customWidth="1"/>
    <col min="2" max="2" width="26.33203125" customWidth="1"/>
  </cols>
  <sheetData>
    <row r="1" spans="1:2" x14ac:dyDescent="0.25">
      <c r="A1" s="14" t="s">
        <v>56</v>
      </c>
      <c r="B1" t="s">
        <v>61</v>
      </c>
    </row>
    <row r="2" spans="1:2" x14ac:dyDescent="0.25">
      <c r="A2" s="15" t="s">
        <v>28</v>
      </c>
      <c r="B2" s="9">
        <v>7.7364744040870029E-2</v>
      </c>
    </row>
    <row r="3" spans="1:2" x14ac:dyDescent="0.25">
      <c r="A3" s="15" t="s">
        <v>29</v>
      </c>
      <c r="B3" s="9">
        <v>7.6185286348962086E-2</v>
      </c>
    </row>
    <row r="4" spans="1:2" x14ac:dyDescent="0.25">
      <c r="A4" s="15" t="s">
        <v>30</v>
      </c>
      <c r="B4" s="9">
        <v>6.0095463046144625E-2</v>
      </c>
    </row>
    <row r="5" spans="1:2" x14ac:dyDescent="0.25">
      <c r="A5" s="15" t="s">
        <v>31</v>
      </c>
      <c r="B5" s="9">
        <v>9.0711855887127157E-2</v>
      </c>
    </row>
    <row r="6" spans="1:2" x14ac:dyDescent="0.25">
      <c r="A6" s="15" t="s">
        <v>32</v>
      </c>
      <c r="B6" s="9">
        <v>8.3647663884894433E-2</v>
      </c>
    </row>
    <row r="7" spans="1:2" x14ac:dyDescent="0.25">
      <c r="A7" s="15" t="s">
        <v>33</v>
      </c>
      <c r="B7" s="9">
        <v>0.1157063649891244</v>
      </c>
    </row>
    <row r="8" spans="1:2" x14ac:dyDescent="0.25">
      <c r="A8" s="15" t="s">
        <v>34</v>
      </c>
      <c r="B8" s="9">
        <v>5.5448191532392915E-2</v>
      </c>
    </row>
    <row r="9" spans="1:2" x14ac:dyDescent="0.25">
      <c r="A9" s="15" t="s">
        <v>35</v>
      </c>
      <c r="B9" s="9">
        <v>9.1938553577862347E-2</v>
      </c>
    </row>
    <row r="10" spans="1:2" x14ac:dyDescent="0.25">
      <c r="A10" s="15" t="s">
        <v>36</v>
      </c>
      <c r="B10" s="9">
        <v>7.964711612916528E-2</v>
      </c>
    </row>
    <row r="11" spans="1:2" x14ac:dyDescent="0.25">
      <c r="A11" s="15" t="s">
        <v>37</v>
      </c>
      <c r="B11" s="9">
        <v>6.9310193147127941E-2</v>
      </c>
    </row>
    <row r="12" spans="1:2" x14ac:dyDescent="0.25">
      <c r="A12" s="15" t="s">
        <v>38</v>
      </c>
      <c r="B12" s="9">
        <v>7.9008242570099002E-2</v>
      </c>
    </row>
    <row r="13" spans="1:2" x14ac:dyDescent="0.25">
      <c r="A13" s="15" t="s">
        <v>39</v>
      </c>
      <c r="B13" s="9">
        <v>0.12091201853276203</v>
      </c>
    </row>
    <row r="14" spans="1:2" x14ac:dyDescent="0.25">
      <c r="A14" s="15" t="s">
        <v>57</v>
      </c>
      <c r="B14" s="9">
        <v>0.99997569368653227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4"/>
  <sheetViews>
    <sheetView workbookViewId="0">
      <selection activeCell="L3" sqref="L3"/>
    </sheetView>
  </sheetViews>
  <sheetFormatPr defaultRowHeight="13.5" x14ac:dyDescent="0.25"/>
  <cols>
    <col min="1" max="1" width="12.33203125" customWidth="1"/>
    <col min="2" max="2" width="8.75" customWidth="1"/>
    <col min="3" max="3" width="10" customWidth="1"/>
  </cols>
  <sheetData>
    <row r="1" spans="1:3" x14ac:dyDescent="0.25">
      <c r="A1" s="14" t="s">
        <v>56</v>
      </c>
      <c r="B1" t="s">
        <v>68</v>
      </c>
      <c r="C1" t="s">
        <v>69</v>
      </c>
    </row>
    <row r="2" spans="1:3" x14ac:dyDescent="0.25">
      <c r="A2" s="15" t="s">
        <v>28</v>
      </c>
      <c r="B2" s="11">
        <v>4142694</v>
      </c>
      <c r="C2" s="11">
        <v>5097050.6331000002</v>
      </c>
    </row>
    <row r="3" spans="1:3" x14ac:dyDescent="0.25">
      <c r="A3" s="15" t="s">
        <v>29</v>
      </c>
      <c r="B3" s="11">
        <v>2494846</v>
      </c>
      <c r="C3" s="11">
        <v>4248430.2263000002</v>
      </c>
    </row>
    <row r="4" spans="1:3" x14ac:dyDescent="0.25">
      <c r="A4" s="15" t="s">
        <v>30</v>
      </c>
      <c r="B4" s="11">
        <v>1270445</v>
      </c>
      <c r="C4" s="11">
        <v>2955286.3188</v>
      </c>
    </row>
    <row r="5" spans="1:3" x14ac:dyDescent="0.25">
      <c r="A5" s="15" t="s">
        <v>31</v>
      </c>
      <c r="B5" s="11">
        <v>1093025</v>
      </c>
      <c r="C5" s="11">
        <v>3744627.4945999999</v>
      </c>
    </row>
    <row r="6" spans="1:3" x14ac:dyDescent="0.25">
      <c r="A6" s="15" t="s">
        <v>32</v>
      </c>
      <c r="B6" s="11">
        <v>684809</v>
      </c>
      <c r="C6" s="11">
        <v>5026339.5197999999</v>
      </c>
    </row>
    <row r="7" spans="1:3" x14ac:dyDescent="0.25">
      <c r="A7" s="15" t="s">
        <v>33</v>
      </c>
      <c r="B7" s="11">
        <v>483148</v>
      </c>
      <c r="C7" s="11">
        <v>5100787.5669</v>
      </c>
    </row>
    <row r="8" spans="1:3" x14ac:dyDescent="0.25">
      <c r="A8" s="15" t="s">
        <v>34</v>
      </c>
      <c r="B8" s="11">
        <v>211672</v>
      </c>
      <c r="C8" s="11">
        <v>2737220.7172000003</v>
      </c>
    </row>
    <row r="9" spans="1:3" x14ac:dyDescent="0.25">
      <c r="A9" s="15" t="s">
        <v>35</v>
      </c>
      <c r="B9" s="11">
        <v>124370</v>
      </c>
      <c r="C9" s="11">
        <v>3005623.2907999996</v>
      </c>
    </row>
    <row r="10" spans="1:3" x14ac:dyDescent="0.25">
      <c r="A10" s="15" t="s">
        <v>36</v>
      </c>
      <c r="B10" s="11">
        <v>74459</v>
      </c>
      <c r="C10" s="11">
        <v>2775678.7308</v>
      </c>
    </row>
    <row r="11" spans="1:3" x14ac:dyDescent="0.25">
      <c r="A11" s="15" t="s">
        <v>37</v>
      </c>
      <c r="B11" s="11">
        <v>111035</v>
      </c>
      <c r="C11" s="11">
        <v>3136986.4646999994</v>
      </c>
    </row>
    <row r="12" spans="1:3" x14ac:dyDescent="0.25">
      <c r="A12" s="15" t="s">
        <v>38</v>
      </c>
      <c r="B12" s="11">
        <v>100263</v>
      </c>
      <c r="C12" s="11">
        <v>25244193.6369</v>
      </c>
    </row>
    <row r="13" spans="1:3" x14ac:dyDescent="0.25">
      <c r="A13" s="15" t="s">
        <v>39</v>
      </c>
      <c r="B13" s="11">
        <v>727839</v>
      </c>
      <c r="C13" s="11">
        <v>42260827.862000003</v>
      </c>
    </row>
    <row r="14" spans="1:3" x14ac:dyDescent="0.25">
      <c r="A14" s="15" t="s">
        <v>57</v>
      </c>
      <c r="B14" s="11">
        <v>11518605</v>
      </c>
      <c r="C14" s="11">
        <v>105333052.4619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4"/>
  <sheetViews>
    <sheetView workbookViewId="0">
      <selection activeCell="B2" sqref="B2:B14"/>
    </sheetView>
  </sheetViews>
  <sheetFormatPr defaultRowHeight="13.5" x14ac:dyDescent="0.25"/>
  <cols>
    <col min="1" max="1" width="12.33203125" customWidth="1"/>
    <col min="2" max="2" width="17.1640625" customWidth="1"/>
    <col min="3" max="3" width="19.75" customWidth="1"/>
  </cols>
  <sheetData>
    <row r="1" spans="1:2" x14ac:dyDescent="0.25">
      <c r="A1" s="14" t="s">
        <v>56</v>
      </c>
      <c r="B1" t="s">
        <v>62</v>
      </c>
    </row>
    <row r="2" spans="1:2" x14ac:dyDescent="0.25">
      <c r="A2" s="15" t="s">
        <v>28</v>
      </c>
      <c r="B2" s="9">
        <v>3.8499999999999996</v>
      </c>
    </row>
    <row r="3" spans="1:2" x14ac:dyDescent="0.25">
      <c r="A3" s="15" t="s">
        <v>29</v>
      </c>
      <c r="B3" s="9">
        <v>3.4499999999999997</v>
      </c>
    </row>
    <row r="4" spans="1:2" x14ac:dyDescent="0.25">
      <c r="A4" s="15" t="s">
        <v>30</v>
      </c>
      <c r="B4" s="9">
        <v>2.6999999999999997</v>
      </c>
    </row>
    <row r="5" spans="1:2" x14ac:dyDescent="0.25">
      <c r="A5" s="15" t="s">
        <v>31</v>
      </c>
      <c r="B5" s="9">
        <v>3.8</v>
      </c>
    </row>
    <row r="6" spans="1:2" x14ac:dyDescent="0.25">
      <c r="A6" s="15" t="s">
        <v>32</v>
      </c>
      <c r="B6" s="9">
        <v>4.0999999999999996</v>
      </c>
    </row>
    <row r="7" spans="1:2" x14ac:dyDescent="0.25">
      <c r="A7" s="15" t="s">
        <v>33</v>
      </c>
      <c r="B7" s="9">
        <v>4.3</v>
      </c>
    </row>
    <row r="8" spans="1:2" x14ac:dyDescent="0.25">
      <c r="A8" s="15" t="s">
        <v>34</v>
      </c>
      <c r="B8" s="9">
        <v>2.7</v>
      </c>
    </row>
    <row r="9" spans="1:2" x14ac:dyDescent="0.25">
      <c r="A9" s="15" t="s">
        <v>35</v>
      </c>
      <c r="B9" s="9">
        <v>4.3</v>
      </c>
    </row>
    <row r="10" spans="1:2" x14ac:dyDescent="0.25">
      <c r="A10" s="15" t="s">
        <v>36</v>
      </c>
      <c r="B10" s="9">
        <v>3.1</v>
      </c>
    </row>
    <row r="11" spans="1:2" x14ac:dyDescent="0.25">
      <c r="A11" s="15" t="s">
        <v>37</v>
      </c>
      <c r="B11" s="9">
        <v>2.65</v>
      </c>
    </row>
    <row r="12" spans="1:2" x14ac:dyDescent="0.25">
      <c r="A12" s="15" t="s">
        <v>38</v>
      </c>
      <c r="B12" s="9">
        <v>2.6999999999999997</v>
      </c>
    </row>
    <row r="13" spans="1:2" x14ac:dyDescent="0.25">
      <c r="A13" s="15" t="s">
        <v>39</v>
      </c>
      <c r="B13" s="9">
        <v>4.8499999999999996</v>
      </c>
    </row>
    <row r="14" spans="1:2" x14ac:dyDescent="0.25">
      <c r="A14" s="15" t="s">
        <v>57</v>
      </c>
      <c r="B14" s="9">
        <v>42.5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Amazon Dashboard</vt:lpstr>
      <vt:lpstr>Cost per click</vt:lpstr>
      <vt:lpstr>CTR</vt:lpstr>
      <vt:lpstr>BR by CR</vt:lpstr>
      <vt:lpstr>Conversion Rate</vt:lpstr>
      <vt:lpstr>Pageviews</vt:lpstr>
      <vt:lpstr>RMS</vt:lpstr>
      <vt:lpstr>Impression</vt:lpstr>
      <vt:lpstr>Unit marg</vt:lpstr>
      <vt:lpstr>Cost per Acquisition</vt:lpstr>
      <vt:lpstr>RMS and MS</vt:lpstr>
      <vt:lpstr>Penetration Rate</vt:lpstr>
      <vt:lpstr>MS</vt:lpstr>
      <vt:lpstr>Relative MS</vt:lpstr>
      <vt:lpstr>Clicks and Likes</vt:lpstr>
      <vt:lpstr>Clicks</vt:lpstr>
      <vt:lpstr>Likes</vt:lpstr>
      <vt:lpstr>Sheet22</vt:lpstr>
      <vt:lpstr>Revenue</vt:lpstr>
      <vt:lpstr>Tesco 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MSI</cp:lastModifiedBy>
  <dcterms:created xsi:type="dcterms:W3CDTF">2022-12-15T19:14:25Z</dcterms:created>
  <dcterms:modified xsi:type="dcterms:W3CDTF">2023-04-09T21:33:14Z</dcterms:modified>
</cp:coreProperties>
</file>