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kairick/Desktop/Катя/Excel/"/>
    </mc:Choice>
  </mc:AlternateContent>
  <xr:revisionPtr revIDLastSave="0" documentId="13_ncr:1_{171B82E0-BC70-134D-AF05-46391D54025A}" xr6:coauthVersionLast="47" xr6:coauthVersionMax="47" xr10:uidLastSave="{00000000-0000-0000-0000-000000000000}"/>
  <bookViews>
    <workbookView xWindow="380" yWindow="500" windowWidth="28040" windowHeight="15820" xr2:uid="{E00846DD-682F-6C4C-9900-6A067576C8EA}"/>
  </bookViews>
  <sheets>
    <sheet name="example1" sheetId="1" r:id="rId1"/>
    <sheet name="example2" sheetId="2" r:id="rId2"/>
    <sheet name="example3" sheetId="3" r:id="rId3"/>
    <sheet name="examp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2" l="1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E7" i="1"/>
  <c r="D8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B11" i="4"/>
  <c r="C11" i="4"/>
  <c r="E4" i="3"/>
  <c r="F4" i="3"/>
  <c r="G4" i="3"/>
  <c r="D4" i="3"/>
  <c r="G11" i="4" l="1"/>
  <c r="E8" i="1"/>
  <c r="F8" i="1" s="1"/>
  <c r="I20" i="2"/>
  <c r="D9" i="1"/>
  <c r="D11" i="4" a="1"/>
  <c r="D11" i="4" s="1"/>
  <c r="E11" i="4" s="1"/>
  <c r="G6" i="3"/>
  <c r="G7" i="3" s="1"/>
  <c r="D6" i="3"/>
  <c r="D7" i="3" s="1"/>
  <c r="E6" i="3"/>
  <c r="E7" i="3" s="1"/>
  <c r="F6" i="3"/>
  <c r="F7" i="3" s="1"/>
  <c r="C6" i="3"/>
  <c r="C7" i="3" s="1"/>
  <c r="D10" i="1" l="1"/>
  <c r="E9" i="1"/>
  <c r="F9" i="1" s="1"/>
  <c r="D11" i="1" l="1"/>
  <c r="E10" i="1"/>
  <c r="F10" i="1" s="1"/>
  <c r="D12" i="1" l="1"/>
  <c r="E11" i="1"/>
  <c r="F11" i="1" s="1"/>
  <c r="D13" i="1" l="1"/>
  <c r="E12" i="1"/>
  <c r="F12" i="1" s="1"/>
  <c r="D14" i="1" l="1"/>
  <c r="E13" i="1"/>
  <c r="F13" i="1" s="1"/>
  <c r="D15" i="1" l="1"/>
  <c r="E14" i="1"/>
  <c r="F14" i="1" s="1"/>
  <c r="D16" i="1" l="1"/>
  <c r="E15" i="1"/>
  <c r="F15" i="1" s="1"/>
  <c r="D17" i="1" l="1"/>
  <c r="E16" i="1"/>
  <c r="F16" i="1" s="1"/>
  <c r="D18" i="1" l="1"/>
  <c r="E17" i="1"/>
  <c r="F17" i="1" s="1"/>
  <c r="D19" i="1" l="1"/>
  <c r="E18" i="1"/>
  <c r="F18" i="1" s="1"/>
  <c r="D20" i="1" l="1"/>
  <c r="E19" i="1"/>
  <c r="F19" i="1" s="1"/>
  <c r="D21" i="1" l="1"/>
  <c r="E20" i="1"/>
  <c r="F20" i="1" s="1"/>
  <c r="D22" i="1" l="1"/>
  <c r="E21" i="1"/>
  <c r="F21" i="1" s="1"/>
  <c r="D23" i="1" l="1"/>
  <c r="E22" i="1"/>
  <c r="F22" i="1" s="1"/>
  <c r="D24" i="1" l="1"/>
  <c r="E23" i="1"/>
  <c r="F23" i="1" s="1"/>
  <c r="D25" i="1" l="1"/>
  <c r="E24" i="1"/>
  <c r="F24" i="1" s="1"/>
  <c r="D26" i="1" l="1"/>
  <c r="E25" i="1"/>
  <c r="F25" i="1" s="1"/>
  <c r="D27" i="1" l="1"/>
  <c r="E26" i="1"/>
  <c r="F26" i="1" s="1"/>
  <c r="D28" i="1" l="1"/>
  <c r="E27" i="1"/>
  <c r="F27" i="1" s="1"/>
  <c r="D29" i="1" l="1"/>
  <c r="E28" i="1"/>
  <c r="F28" i="1" s="1"/>
  <c r="D30" i="1" l="1"/>
  <c r="E29" i="1"/>
  <c r="F29" i="1" s="1"/>
  <c r="D31" i="1" l="1"/>
  <c r="E30" i="1"/>
  <c r="F30" i="1" s="1"/>
  <c r="D32" i="1" l="1"/>
  <c r="E31" i="1"/>
  <c r="F31" i="1" s="1"/>
  <c r="D33" i="1" l="1"/>
  <c r="E32" i="1"/>
  <c r="F32" i="1" s="1"/>
  <c r="D34" i="1" l="1"/>
  <c r="E33" i="1"/>
  <c r="F33" i="1" s="1"/>
  <c r="D35" i="1" l="1"/>
  <c r="E34" i="1"/>
  <c r="F34" i="1" s="1"/>
  <c r="D36" i="1" l="1"/>
  <c r="E35" i="1"/>
  <c r="F35" i="1" s="1"/>
  <c r="D37" i="1" l="1"/>
  <c r="E36" i="1"/>
  <c r="F36" i="1" s="1"/>
  <c r="D38" i="1" l="1"/>
  <c r="E37" i="1"/>
  <c r="F37" i="1" s="1"/>
  <c r="D39" i="1" l="1"/>
  <c r="E38" i="1"/>
  <c r="F38" i="1" s="1"/>
  <c r="D40" i="1" l="1"/>
  <c r="E39" i="1"/>
  <c r="F39" i="1" s="1"/>
  <c r="D41" i="1" l="1"/>
  <c r="E40" i="1"/>
  <c r="F40" i="1" s="1"/>
  <c r="D42" i="1" l="1"/>
  <c r="E41" i="1"/>
  <c r="F41" i="1" s="1"/>
  <c r="D43" i="1" l="1"/>
  <c r="E42" i="1"/>
  <c r="F42" i="1" s="1"/>
  <c r="D44" i="1" l="1"/>
  <c r="E43" i="1"/>
  <c r="F43" i="1" s="1"/>
  <c r="D45" i="1" l="1"/>
  <c r="E44" i="1"/>
  <c r="F44" i="1" s="1"/>
  <c r="D46" i="1" l="1"/>
  <c r="E45" i="1"/>
  <c r="F45" i="1" s="1"/>
  <c r="D47" i="1" l="1"/>
  <c r="E46" i="1"/>
  <c r="F46" i="1" s="1"/>
  <c r="D48" i="1" l="1"/>
  <c r="E47" i="1"/>
  <c r="F47" i="1" s="1"/>
  <c r="D49" i="1" l="1"/>
  <c r="E48" i="1"/>
  <c r="F48" i="1" s="1"/>
  <c r="D50" i="1" l="1"/>
  <c r="E49" i="1"/>
  <c r="F49" i="1" s="1"/>
  <c r="D51" i="1" l="1"/>
  <c r="E50" i="1"/>
  <c r="F50" i="1" s="1"/>
  <c r="D52" i="1" l="1"/>
  <c r="E51" i="1"/>
  <c r="F51" i="1" s="1"/>
  <c r="D53" i="1" l="1"/>
  <c r="E52" i="1"/>
  <c r="F52" i="1" s="1"/>
  <c r="D54" i="1" l="1"/>
  <c r="E53" i="1"/>
  <c r="F53" i="1" s="1"/>
  <c r="D55" i="1" l="1"/>
  <c r="E54" i="1"/>
  <c r="F54" i="1" s="1"/>
  <c r="D56" i="1" l="1"/>
  <c r="E56" i="1" s="1"/>
  <c r="E55" i="1"/>
  <c r="F55" i="1" s="1"/>
  <c r="F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<sst xmlns="http://schemas.openxmlformats.org/spreadsheetml/2006/main" count="48" uniqueCount="44">
  <si>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Предположим, что существует модель, где погода во время t всегда имеет значение между 0 и 1 и управляется выражением:</t>
  </si>
  <si>
    <t>f(t+1)=4*f(t)*(1-f(t))</t>
  </si>
  <si>
    <t>f(t)</t>
  </si>
  <si>
    <t>мы</t>
  </si>
  <si>
    <t>человек1</t>
  </si>
  <si>
    <t>человек2</t>
  </si>
  <si>
    <t>человек3</t>
  </si>
  <si>
    <t>человек4</t>
  </si>
  <si>
    <t>предложенная цена</t>
  </si>
  <si>
    <t>стоимость участия</t>
  </si>
  <si>
    <t>победитель</t>
  </si>
  <si>
    <t>общая стоимость участия в аукционе</t>
  </si>
  <si>
    <t>Продажи нашего продукта зависят от нашей цены и цены конкурента следующим образом:</t>
  </si>
  <si>
    <t>Если наша цена выше цены конкурента не менее чем на 300 рублей, мы продаем 500 единиц товара.</t>
  </si>
  <si>
    <t>Если наша цена ниже цены конкурента не менее чем на 300 рублей, мы продаем 1500 единиц товара.</t>
  </si>
  <si>
    <t>Во всех остальных случаях мы продаем 1000 единиц товара.</t>
  </si>
  <si>
    <t>Наша цена</t>
  </si>
  <si>
    <t>Цена конкурента</t>
  </si>
  <si>
    <t>Объем продаж</t>
  </si>
  <si>
    <t>Стоимость продаж</t>
  </si>
  <si>
    <t>f(t)'</t>
  </si>
  <si>
    <t>f(t)'-f(t)</t>
  </si>
  <si>
    <t>Динамика f(t)'-f(t)</t>
  </si>
  <si>
    <t>Таким образом, при изменении начального значения всего на 0,00001, с течением времени (начиная с времени t=20) начинает значительно отклоняться)</t>
  </si>
  <si>
    <t>Эдвард Лоренц говорил о знаменитом «эффекте бабочки»: 
«Бабочка, взмахивающая крыльями в Айове, может вызвать лавину эффектов, которые могут достигнуть высшей точки в дождливый сезон в Индонезии».</t>
  </si>
  <si>
    <t>Найдем "эффект бабочки" для двух начальных значений: 
0,3 и 0,300001:</t>
  </si>
  <si>
    <t>Код товара</t>
  </si>
  <si>
    <t>Цена</t>
  </si>
  <si>
    <t>Закупка магазина</t>
  </si>
  <si>
    <t>AA</t>
  </si>
  <si>
    <t>Количество</t>
  </si>
  <si>
    <t>Стоимость</t>
  </si>
  <si>
    <t>BBB</t>
  </si>
  <si>
    <t>CC</t>
  </si>
  <si>
    <t>DD</t>
  </si>
  <si>
    <t>FF</t>
  </si>
  <si>
    <t>В Таблице 1 даны коды товаров и цены этих товаров. 
В Таблице 2 даны количество и цена, по которым магазин закупил различные товары. 
Определим общую стоимость закупок магазина (строка ИТОГО Таблицы 2).</t>
  </si>
  <si>
    <t>Таблица 1</t>
  </si>
  <si>
    <t>Таблица 2</t>
  </si>
  <si>
    <t>ИТОГО:</t>
  </si>
  <si>
    <t>Таким образом, при изменении начального значения всего на 0,00001, начиная приблизительно с 20 итерации, значения погоды начинают значительно отклоняться друг от друга, что также видно на диаграмме.</t>
  </si>
  <si>
    <t>Мы участвуем в аукционе, где выставлена ценная картина. Картину приобретает тот, кто предложит самую высокую цену. Мы оценили картину в 100 000 рублей. В аукционе участвуют еще четыре человека. Участие в аукционе стоит 4000 рублей. 
Определим, получим ли мы картину (с учетом нашей ставки и ставки четырех конкурентов). 
Рассчитаем общую стоимость участия в аукционе в зависимости от того, досталась нам картина или нет.</t>
  </si>
  <si>
    <t>Проверка условия</t>
  </si>
  <si>
    <t>Предположив, что все цены – это целые числа от 1 до 1000  рублей включительно, 
создадим аналитическую таблицу, вычисляющую наши продажи этого продукта для любого возможного сочетания цен.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</si>
</sst>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"/>
    <numFmt numFmtId="165" formatCode="&quot;$&quot;#,##0.00"/>
    <numFmt numFmtId="166" formatCode="#,##0.00\ &quot;₽&quot;"/>
  </numFmts>
  <fonts count="9" x14ac:knownFonts="1">
    <font>
      <sz val="12"/>
      <color theme="1"/>
      <name val="Calibri"/>
      <family val="2"/>
      <charset val="204"/>
      <scheme val="minor"/>
    </font>
    <font>
      <b/>
      <sz val="13"/>
      <color rgb="FF434343"/>
      <name val="Arial"/>
      <family val="2"/>
    </font>
    <font>
      <sz val="13"/>
      <color rgb="FF434343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343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0" xfId="0" applyFont="1"/>
    <xf numFmtId="3" fontId="0" fillId="0" borderId="1" xfId="0" applyNumberFormat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165" fontId="0" fillId="0" borderId="0" xfId="0" applyNumberFormat="1"/>
    <xf numFmtId="0" fontId="7" fillId="0" borderId="0" xfId="0" applyFont="1"/>
    <xf numFmtId="0" fontId="0" fillId="0" borderId="0" xfId="0" applyAlignment="1">
      <alignment vertical="center" wrapText="1"/>
    </xf>
    <xf numFmtId="166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166" fontId="8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66" fontId="0" fillId="0" borderId="2" xfId="0" applyNumberFormat="1" applyBorder="1"/>
    <xf numFmtId="166" fontId="8" fillId="0" borderId="2" xfId="0" applyNumberFormat="1" applyFont="1" applyBorder="1" applyAlignment="1">
      <alignment vertical="center"/>
    </xf>
    <xf numFmtId="0" fontId="5" fillId="2" borderId="3" xfId="0" applyFont="1" applyFill="1" applyBorder="1"/>
    <xf numFmtId="166" fontId="3" fillId="2" borderId="4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погоды при начальных значениях:  </a:t>
            </a:r>
            <a:endParaRPr lang="en-US" baseline="0"/>
          </a:p>
          <a:p>
            <a:pPr>
              <a:defRPr/>
            </a:pPr>
            <a:r>
              <a:rPr lang="en-US" baseline="0"/>
              <a:t>t = 0,3 </a:t>
            </a:r>
            <a:r>
              <a:rPr lang="ru-RU" baseline="0"/>
              <a:t>и </a:t>
            </a:r>
            <a:r>
              <a:rPr lang="en-US" baseline="0"/>
              <a:t>t' = 0,300001</a:t>
            </a:r>
            <a:endParaRPr lang="ru-RU"/>
          </a:p>
        </c:rich>
      </c:tx>
      <c:layout>
        <c:manualLayout>
          <c:xMode val="edge"/>
          <c:yMode val="edge"/>
          <c:x val="0.1977720319285032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example1!$C$6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example1!$B$7:$B$56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example1!$C$7:$C$56</c:f>
              <c:numCache>
                <c:formatCode>General</c:formatCode>
                <c:ptCount val="50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4-2E4F-B0F9-3C59A758B745}"/>
            </c:ext>
          </c:extLst>
        </c:ser>
        <c:ser>
          <c:idx val="1"/>
          <c:order val="1"/>
          <c:tx>
            <c:strRef>
              <c:f>example1!$D$6</c:f>
              <c:strCache>
                <c:ptCount val="1"/>
                <c:pt idx="0">
                  <c:v>f(t)'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example1!$B$7:$B$56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example1!$D$7:$D$56</c:f>
              <c:numCache>
                <c:formatCode>General</c:formatCode>
                <c:ptCount val="50"/>
                <c:pt idx="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4-2E4F-B0F9-3C59A758B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05455"/>
        <c:axId val="484300351"/>
      </c:scatterChart>
      <c:valAx>
        <c:axId val="51950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300351"/>
        <c:crosses val="autoZero"/>
        <c:crossBetween val="midCat"/>
      </c:valAx>
      <c:valAx>
        <c:axId val="4843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50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57</xdr:row>
      <xdr:rowOff>12700</xdr:rowOff>
    </xdr:from>
    <xdr:to>
      <xdr:col>6</xdr:col>
      <xdr:colOff>6350</xdr:colOff>
      <xdr:row>67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6BCF1F-3152-2D35-D348-9E922252E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69B0-A0A9-2D4F-AFC9-9222650A9F8F}">
  <sheetPr codeName="Лист1"/>
  <dimension ref="B1:H71"/>
  <sheetViews>
    <sheetView showFormulas="1" tabSelected="1" workbookViewId="0">
      <selection activeCell="H58" sqref="H58"/>
    </sheetView>
  </sheetViews>
  <sheetFormatPr baseColWidth="10" defaultRowHeight="16" x14ac:dyDescent="0.2"/>
  <cols>
    <col min="1" max="1" width="3.1640625" customWidth="1"/>
    <col min="2" max="2" width="4.6640625" customWidth="1"/>
    <col min="3" max="3" width="7.83203125" customWidth="1"/>
    <col min="4" max="4" width="8.33203125" customWidth="1"/>
    <col min="5" max="5" width="6.33203125" customWidth="1"/>
    <col min="6" max="6" width="9" customWidth="1"/>
  </cols>
  <sheetData>
    <row r="1" spans="2:8" ht="81" customHeight="1" x14ac:dyDescent="0.2">
      <c r="B1" s="11" t="s">
        <v>24</v>
      </c>
      <c r="C1" s="11"/>
      <c r="D1" s="11"/>
      <c r="E1" s="11"/>
      <c r="F1" s="11"/>
      <c r="G1" s="9"/>
      <c r="H1" s="9"/>
    </row>
    <row r="2" spans="2:8" ht="60" customHeight="1" x14ac:dyDescent="0.2">
      <c r="B2" s="11" t="s">
        <v>0</v>
      </c>
      <c r="C2" s="11"/>
      <c r="D2" s="11"/>
      <c r="E2" s="11"/>
      <c r="F2" s="11"/>
      <c r="G2" s="12"/>
      <c r="H2" s="12"/>
    </row>
    <row r="3" spans="2:8" ht="35" customHeight="1" x14ac:dyDescent="0.2">
      <c r="B3" s="13" t="s">
        <v>1</v>
      </c>
      <c r="C3" s="13"/>
      <c r="D3" s="13"/>
      <c r="E3" s="13"/>
      <c r="F3" s="13"/>
      <c r="G3" s="13"/>
      <c r="H3" s="13"/>
    </row>
    <row r="4" spans="2:8" ht="43" customHeight="1" x14ac:dyDescent="0.2">
      <c r="B4" s="11" t="s">
        <v>25</v>
      </c>
      <c r="C4" s="11"/>
      <c r="D4" s="11"/>
      <c r="E4" s="11"/>
      <c r="F4" s="11"/>
    </row>
    <row r="5" spans="2:8" ht="17" x14ac:dyDescent="0.2">
      <c r="B5" s="2"/>
    </row>
    <row r="6" spans="2:8" x14ac:dyDescent="0.2">
      <c r="C6" s="10" t="s">
        <v>2</v>
      </c>
      <c r="D6" s="10" t="s">
        <v>20</v>
      </c>
      <c r="E6" s="10" t="s">
        <v>21</v>
      </c>
      <c r="F6" s="10" t="s">
        <v>22</v>
      </c>
    </row>
    <row r="7" spans="2:8" x14ac:dyDescent="0.2">
      <c r="B7">
        <v>1</v>
      </c>
      <c r="C7">
        <v>0.3</v>
      </c>
      <c r="D7">
        <v>0.30000100000000002</v>
      </c>
      <c r="E7" s="3">
        <f>D7-C7</f>
        <v>1.0000000000287557E-6</v>
      </c>
    </row>
    <row r="8" spans="2:8" x14ac:dyDescent="0.2">
      <c r="B8">
        <v>2</v>
      </c>
      <c r="C8">
        <f>4*C7*(1-C7)</f>
        <v>0.84</v>
      </c>
      <c r="D8">
        <f>4*D7*(1-D7)</f>
        <v>0.8400015999960001</v>
      </c>
      <c r="E8" s="3">
        <f t="shared" ref="E8:E56" si="0">D8-C8</f>
        <v>1.5999960001344959E-6</v>
      </c>
      <c r="F8" s="3">
        <f>E8-E7</f>
        <v>5.9999600010574028E-7</v>
      </c>
    </row>
    <row r="9" spans="2:8" x14ac:dyDescent="0.2">
      <c r="B9">
        <v>3</v>
      </c>
      <c r="C9">
        <f t="shared" ref="C9:C56" si="1">4*C8*(1-C8)</f>
        <v>0.53760000000000008</v>
      </c>
      <c r="D9">
        <f t="shared" ref="D9:D56" si="2">4*D8*(1-D8)</f>
        <v>0.53759564800063975</v>
      </c>
      <c r="E9" s="3">
        <f t="shared" si="0"/>
        <v>-4.3519993603302609E-6</v>
      </c>
      <c r="F9" s="3">
        <f t="shared" ref="F9:F56" si="3">E9-E8</f>
        <v>-5.9519953604647569E-6</v>
      </c>
    </row>
    <row r="10" spans="2:8" x14ac:dyDescent="0.2">
      <c r="B10">
        <v>4</v>
      </c>
      <c r="C10">
        <f t="shared" si="1"/>
        <v>0.99434495999999994</v>
      </c>
      <c r="D10">
        <f t="shared" si="2"/>
        <v>0.99434626900564793</v>
      </c>
      <c r="E10" s="3">
        <f t="shared" si="0"/>
        <v>1.3090056479869716E-6</v>
      </c>
      <c r="F10" s="3">
        <f t="shared" si="3"/>
        <v>5.6610050083172325E-6</v>
      </c>
    </row>
    <row r="11" spans="2:8" x14ac:dyDescent="0.2">
      <c r="B11">
        <v>5</v>
      </c>
      <c r="C11">
        <f t="shared" si="1"/>
        <v>2.249224209039382E-2</v>
      </c>
      <c r="D11">
        <f t="shared" si="2"/>
        <v>2.2487065280782287E-2</v>
      </c>
      <c r="E11" s="3">
        <f t="shared" si="0"/>
        <v>-5.1768096115331619E-6</v>
      </c>
      <c r="F11" s="3">
        <f t="shared" si="3"/>
        <v>-6.4858152595201335E-6</v>
      </c>
    </row>
    <row r="12" spans="2:8" x14ac:dyDescent="0.2">
      <c r="B12">
        <v>6</v>
      </c>
      <c r="C12">
        <f t="shared" si="1"/>
        <v>8.7945364544563753E-2</v>
      </c>
      <c r="D12">
        <f t="shared" si="2"/>
        <v>8.7925588703360494E-2</v>
      </c>
      <c r="E12" s="3">
        <f t="shared" si="0"/>
        <v>-1.9775841203259481E-5</v>
      </c>
      <c r="F12" s="3">
        <f t="shared" si="3"/>
        <v>-1.4599031591726319E-5</v>
      </c>
    </row>
    <row r="13" spans="2:8" x14ac:dyDescent="0.2">
      <c r="B13">
        <v>7</v>
      </c>
      <c r="C13">
        <f t="shared" si="1"/>
        <v>0.32084390959875014</v>
      </c>
      <c r="D13">
        <f t="shared" si="2"/>
        <v>0.32077871821811188</v>
      </c>
      <c r="E13" s="3">
        <f t="shared" si="0"/>
        <v>-6.519138063826313E-5</v>
      </c>
      <c r="F13" s="3">
        <f t="shared" si="3"/>
        <v>-4.5415539435003649E-5</v>
      </c>
    </row>
    <row r="14" spans="2:8" x14ac:dyDescent="0.2">
      <c r="B14">
        <v>8</v>
      </c>
      <c r="C14">
        <f t="shared" si="1"/>
        <v>0.87161238108855688</v>
      </c>
      <c r="D14">
        <f t="shared" si="2"/>
        <v>0.87151892862582825</v>
      </c>
      <c r="E14" s="3">
        <f t="shared" si="0"/>
        <v>-9.3452462728627061E-5</v>
      </c>
      <c r="F14" s="3">
        <f t="shared" si="3"/>
        <v>-2.8261082090363931E-5</v>
      </c>
    </row>
    <row r="15" spans="2:8" x14ac:dyDescent="0.2">
      <c r="B15">
        <v>9</v>
      </c>
      <c r="C15">
        <f t="shared" si="1"/>
        <v>0.44761695288677272</v>
      </c>
      <c r="D15">
        <f t="shared" si="2"/>
        <v>0.44789474269086693</v>
      </c>
      <c r="E15" s="3">
        <f t="shared" si="0"/>
        <v>2.7778980409420839E-4</v>
      </c>
      <c r="F15" s="3">
        <f t="shared" si="3"/>
        <v>3.7124226682283545E-4</v>
      </c>
    </row>
    <row r="16" spans="2:8" x14ac:dyDescent="0.2">
      <c r="B16">
        <v>10</v>
      </c>
      <c r="C16">
        <f t="shared" si="1"/>
        <v>0.98902406550053368</v>
      </c>
      <c r="D16">
        <f t="shared" si="2"/>
        <v>0.98914016864299614</v>
      </c>
      <c r="E16" s="3">
        <f t="shared" si="0"/>
        <v>1.1610314246246478E-4</v>
      </c>
      <c r="F16" s="3">
        <f t="shared" si="3"/>
        <v>-1.6168666163174361E-4</v>
      </c>
    </row>
    <row r="17" spans="2:6" x14ac:dyDescent="0.2">
      <c r="B17">
        <v>11</v>
      </c>
      <c r="C17">
        <f t="shared" si="1"/>
        <v>4.3421853445318986E-2</v>
      </c>
      <c r="D17">
        <f t="shared" si="2"/>
        <v>4.2967581679605175E-2</v>
      </c>
      <c r="E17" s="3">
        <f t="shared" si="0"/>
        <v>-4.5427176571381095E-4</v>
      </c>
      <c r="F17" s="3">
        <f t="shared" si="3"/>
        <v>-5.7037490817627573E-4</v>
      </c>
    </row>
    <row r="18" spans="2:6" x14ac:dyDescent="0.2">
      <c r="B18">
        <v>12</v>
      </c>
      <c r="C18">
        <f t="shared" si="1"/>
        <v>0.16614558435476889</v>
      </c>
      <c r="D18">
        <f t="shared" si="2"/>
        <v>0.16448547441684655</v>
      </c>
      <c r="E18" s="3">
        <f t="shared" si="0"/>
        <v>-1.6601099379223438E-3</v>
      </c>
      <c r="F18" s="3">
        <f t="shared" si="3"/>
        <v>-1.2058381722085329E-3</v>
      </c>
    </row>
    <row r="19" spans="2:6" x14ac:dyDescent="0.2">
      <c r="B19">
        <v>13</v>
      </c>
      <c r="C19">
        <f t="shared" si="1"/>
        <v>0.55416491661672507</v>
      </c>
      <c r="D19">
        <f t="shared" si="2"/>
        <v>0.5497200124908459</v>
      </c>
      <c r="E19" s="3">
        <f t="shared" si="0"/>
        <v>-4.4449041258791677E-3</v>
      </c>
      <c r="F19" s="3">
        <f t="shared" si="3"/>
        <v>-2.7847941879568239E-3</v>
      </c>
    </row>
    <row r="20" spans="2:6" x14ac:dyDescent="0.2">
      <c r="B20">
        <v>14</v>
      </c>
      <c r="C20">
        <f t="shared" si="1"/>
        <v>0.98826464723161289</v>
      </c>
      <c r="D20">
        <f t="shared" si="2"/>
        <v>0.99011168143164052</v>
      </c>
      <c r="E20" s="3">
        <f t="shared" si="0"/>
        <v>1.8470342000276307E-3</v>
      </c>
      <c r="F20" s="3">
        <f t="shared" si="3"/>
        <v>6.2919383259067985E-3</v>
      </c>
    </row>
    <row r="21" spans="2:6" x14ac:dyDescent="0.2">
      <c r="B21">
        <v>15</v>
      </c>
      <c r="C21">
        <f t="shared" si="1"/>
        <v>4.6390537055154467E-2</v>
      </c>
      <c r="D21">
        <f t="shared" si="2"/>
        <v>3.9162158897000462E-2</v>
      </c>
      <c r="E21" s="3">
        <f t="shared" si="0"/>
        <v>-7.2283781581540044E-3</v>
      </c>
      <c r="F21" s="3">
        <f t="shared" si="3"/>
        <v>-9.0754123581816351E-3</v>
      </c>
    </row>
    <row r="22" spans="2:6" x14ac:dyDescent="0.2">
      <c r="B22">
        <v>16</v>
      </c>
      <c r="C22">
        <f t="shared" si="1"/>
        <v>0.17695382050755523</v>
      </c>
      <c r="D22">
        <f t="shared" si="2"/>
        <v>0.15051393683010619</v>
      </c>
      <c r="E22" s="3">
        <f t="shared" si="0"/>
        <v>-2.6439883677449039E-2</v>
      </c>
      <c r="F22" s="3">
        <f t="shared" si="3"/>
        <v>-1.9211505519295034E-2</v>
      </c>
    </row>
    <row r="23" spans="2:6" x14ac:dyDescent="0.2">
      <c r="B23">
        <v>17</v>
      </c>
      <c r="C23">
        <f t="shared" si="1"/>
        <v>0.58256466366134063</v>
      </c>
      <c r="D23">
        <f t="shared" si="2"/>
        <v>0.51143796660003604</v>
      </c>
      <c r="E23" s="3">
        <f t="shared" si="0"/>
        <v>-7.1126697061304589E-2</v>
      </c>
      <c r="F23" s="3">
        <f t="shared" si="3"/>
        <v>-4.468681338385555E-2</v>
      </c>
    </row>
    <row r="24" spans="2:6" x14ac:dyDescent="0.2">
      <c r="B24">
        <v>18</v>
      </c>
      <c r="C24">
        <f t="shared" si="1"/>
        <v>0.97273230525795884</v>
      </c>
      <c r="D24">
        <f t="shared" si="2"/>
        <v>0.99947669168022579</v>
      </c>
      <c r="E24" s="3">
        <f t="shared" si="0"/>
        <v>2.6744386422266953E-2</v>
      </c>
      <c r="F24" s="3">
        <f t="shared" si="3"/>
        <v>9.7871083483571542E-2</v>
      </c>
    </row>
    <row r="25" spans="2:6" x14ac:dyDescent="0.2">
      <c r="B25">
        <v>19</v>
      </c>
      <c r="C25">
        <f t="shared" si="1"/>
        <v>0.10609667026198408</v>
      </c>
      <c r="D25">
        <f t="shared" si="2"/>
        <v>2.0921378727066491E-3</v>
      </c>
      <c r="E25" s="3">
        <f t="shared" si="0"/>
        <v>-0.10400453238927743</v>
      </c>
      <c r="F25" s="3">
        <f t="shared" si="3"/>
        <v>-0.13074891881154438</v>
      </c>
    </row>
    <row r="26" spans="2:6" x14ac:dyDescent="0.2">
      <c r="B26">
        <v>20</v>
      </c>
      <c r="C26">
        <f t="shared" si="1"/>
        <v>0.37936066728521561</v>
      </c>
      <c r="D26">
        <f t="shared" si="2"/>
        <v>8.3510433273129431E-3</v>
      </c>
      <c r="E26" s="3">
        <f t="shared" si="0"/>
        <v>-0.37100962395790266</v>
      </c>
      <c r="F26" s="3">
        <f t="shared" si="3"/>
        <v>-0.26700509156862523</v>
      </c>
    </row>
    <row r="27" spans="2:6" x14ac:dyDescent="0.2">
      <c r="B27">
        <v>21</v>
      </c>
      <c r="C27">
        <f t="shared" si="1"/>
        <v>0.94178460560852617</v>
      </c>
      <c r="D27">
        <f t="shared" si="2"/>
        <v>3.3125213610633142E-2</v>
      </c>
      <c r="E27" s="3">
        <f t="shared" si="0"/>
        <v>-0.90865939199789303</v>
      </c>
      <c r="F27" s="3">
        <f t="shared" si="3"/>
        <v>-0.53764976803999032</v>
      </c>
    </row>
    <row r="28" spans="2:6" x14ac:dyDescent="0.2">
      <c r="B28">
        <v>22</v>
      </c>
      <c r="C28">
        <f t="shared" si="1"/>
        <v>0.21930544898927595</v>
      </c>
      <c r="D28">
        <f t="shared" si="2"/>
        <v>0.12811173533553227</v>
      </c>
      <c r="E28" s="3">
        <f t="shared" si="0"/>
        <v>-9.119371365374368E-2</v>
      </c>
      <c r="F28" s="3">
        <f t="shared" si="3"/>
        <v>0.8174656783441494</v>
      </c>
    </row>
    <row r="29" spans="2:6" x14ac:dyDescent="0.2">
      <c r="B29">
        <v>23</v>
      </c>
      <c r="C29">
        <f t="shared" si="1"/>
        <v>0.68484227613155213</v>
      </c>
      <c r="D29">
        <f t="shared" si="2"/>
        <v>0.44679647441940318</v>
      </c>
      <c r="E29" s="3">
        <f t="shared" si="0"/>
        <v>-0.23804580171214895</v>
      </c>
      <c r="F29" s="3">
        <f t="shared" si="3"/>
        <v>-0.14685208805840527</v>
      </c>
    </row>
    <row r="30" spans="2:6" x14ac:dyDescent="0.2">
      <c r="B30">
        <v>24</v>
      </c>
      <c r="C30">
        <f t="shared" si="1"/>
        <v>0.86333333181802818</v>
      </c>
      <c r="D30">
        <f t="shared" si="2"/>
        <v>0.98867753946317916</v>
      </c>
      <c r="E30" s="3">
        <f t="shared" si="0"/>
        <v>0.12534420764515097</v>
      </c>
      <c r="F30" s="3">
        <f t="shared" si="3"/>
        <v>0.36339000935729993</v>
      </c>
    </row>
    <row r="31" spans="2:6" x14ac:dyDescent="0.2">
      <c r="B31">
        <v>25</v>
      </c>
      <c r="C31">
        <f t="shared" si="1"/>
        <v>0.47195555996004251</v>
      </c>
      <c r="D31">
        <f t="shared" si="2"/>
        <v>4.4777049696851916E-2</v>
      </c>
      <c r="E31" s="3">
        <f t="shared" si="0"/>
        <v>-0.42717851026319059</v>
      </c>
      <c r="F31" s="3">
        <f t="shared" si="3"/>
        <v>-0.55252271790834162</v>
      </c>
    </row>
    <row r="32" spans="2:6" x14ac:dyDescent="0.2">
      <c r="B32">
        <v>26</v>
      </c>
      <c r="C32">
        <f t="shared" si="1"/>
        <v>0.99685403753138102</v>
      </c>
      <c r="D32">
        <f t="shared" si="2"/>
        <v>0.17108826206919028</v>
      </c>
      <c r="E32" s="3">
        <f t="shared" si="0"/>
        <v>-0.82576577546219077</v>
      </c>
      <c r="F32" s="3">
        <f t="shared" si="3"/>
        <v>-0.39858726519900017</v>
      </c>
    </row>
    <row r="33" spans="2:6" x14ac:dyDescent="0.2">
      <c r="B33">
        <v>27</v>
      </c>
      <c r="C33">
        <f t="shared" si="1"/>
        <v>1.2544261555060079E-2</v>
      </c>
      <c r="D33">
        <f t="shared" si="2"/>
        <v>0.56726827460533746</v>
      </c>
      <c r="E33" s="3">
        <f t="shared" si="0"/>
        <v>0.55472401305027741</v>
      </c>
      <c r="F33" s="3">
        <f t="shared" si="3"/>
        <v>1.3804897885124681</v>
      </c>
    </row>
    <row r="34" spans="2:6" x14ac:dyDescent="0.2">
      <c r="B34">
        <v>28</v>
      </c>
      <c r="C34">
        <f t="shared" si="1"/>
        <v>4.9547612228393281E-2</v>
      </c>
      <c r="D34">
        <f t="shared" si="2"/>
        <v>0.9818999169264836</v>
      </c>
      <c r="E34" s="3">
        <f t="shared" si="0"/>
        <v>0.93235230469809027</v>
      </c>
      <c r="F34" s="3">
        <f t="shared" si="3"/>
        <v>0.37762829164781286</v>
      </c>
    </row>
    <row r="35" spans="2:6" x14ac:dyDescent="0.2">
      <c r="B35">
        <v>29</v>
      </c>
      <c r="C35">
        <f t="shared" si="1"/>
        <v>0.18837058540343221</v>
      </c>
      <c r="D35">
        <f t="shared" si="2"/>
        <v>7.1089880264992841E-2</v>
      </c>
      <c r="E35" s="3">
        <f t="shared" si="0"/>
        <v>-0.11728070513843937</v>
      </c>
      <c r="F35" s="3">
        <f t="shared" si="3"/>
        <v>-1.0496330098365296</v>
      </c>
    </row>
    <row r="36" spans="2:6" x14ac:dyDescent="0.2">
      <c r="B36">
        <v>30</v>
      </c>
      <c r="C36">
        <f t="shared" si="1"/>
        <v>0.61154843183280183</v>
      </c>
      <c r="D36">
        <f t="shared" si="2"/>
        <v>0.26414443675560728</v>
      </c>
      <c r="E36" s="3">
        <f t="shared" si="0"/>
        <v>-0.34740399507719455</v>
      </c>
      <c r="F36" s="3">
        <f t="shared" si="3"/>
        <v>-0.23012328993875519</v>
      </c>
    </row>
    <row r="37" spans="2:6" x14ac:dyDescent="0.2">
      <c r="B37">
        <v>31</v>
      </c>
      <c r="C37">
        <f t="shared" si="1"/>
        <v>0.95022778942257102</v>
      </c>
      <c r="D37">
        <f t="shared" si="2"/>
        <v>0.77748861314668105</v>
      </c>
      <c r="E37" s="3">
        <f t="shared" si="0"/>
        <v>-0.17273917627588997</v>
      </c>
      <c r="F37" s="3">
        <f t="shared" si="3"/>
        <v>0.17466481880130458</v>
      </c>
    </row>
    <row r="38" spans="2:6" x14ac:dyDescent="0.2">
      <c r="B38">
        <v>32</v>
      </c>
      <c r="C38">
        <f t="shared" si="1"/>
        <v>0.18917975052666017</v>
      </c>
      <c r="D38">
        <f t="shared" si="2"/>
        <v>0.6920002782957263</v>
      </c>
      <c r="E38" s="3">
        <f t="shared" si="0"/>
        <v>0.50282052776906616</v>
      </c>
      <c r="F38" s="3">
        <f t="shared" si="3"/>
        <v>0.67555970404495613</v>
      </c>
    </row>
    <row r="39" spans="2:6" x14ac:dyDescent="0.2">
      <c r="B39">
        <v>33</v>
      </c>
      <c r="C39">
        <f t="shared" si="1"/>
        <v>0.61356309006932319</v>
      </c>
      <c r="D39">
        <f t="shared" si="2"/>
        <v>0.85254357253745461</v>
      </c>
      <c r="E39" s="3">
        <f t="shared" si="0"/>
        <v>0.23898048246813142</v>
      </c>
      <c r="F39" s="3">
        <f t="shared" si="3"/>
        <v>-0.26384004530093474</v>
      </c>
    </row>
    <row r="40" spans="2:6" x14ac:dyDescent="0.2">
      <c r="B40">
        <v>34</v>
      </c>
      <c r="C40">
        <f t="shared" si="1"/>
        <v>0.94841369829562716</v>
      </c>
      <c r="D40">
        <f t="shared" si="2"/>
        <v>0.50285211785011397</v>
      </c>
      <c r="E40" s="3">
        <f t="shared" si="0"/>
        <v>-0.44556158044551319</v>
      </c>
      <c r="F40" s="3">
        <f t="shared" si="3"/>
        <v>-0.68454206291364461</v>
      </c>
    </row>
    <row r="41" spans="2:6" x14ac:dyDescent="0.2">
      <c r="B41">
        <v>35</v>
      </c>
      <c r="C41">
        <f t="shared" si="1"/>
        <v>0.19570062072335304</v>
      </c>
      <c r="D41">
        <f t="shared" si="2"/>
        <v>0.99996746169507622</v>
      </c>
      <c r="E41" s="3">
        <f t="shared" si="0"/>
        <v>0.80426684097172318</v>
      </c>
      <c r="F41" s="3">
        <f t="shared" si="3"/>
        <v>1.2498284214172364</v>
      </c>
    </row>
    <row r="42" spans="2:6" x14ac:dyDescent="0.2">
      <c r="B42">
        <v>36</v>
      </c>
      <c r="C42">
        <f t="shared" si="1"/>
        <v>0.62960755108738942</v>
      </c>
      <c r="D42">
        <f t="shared" si="2"/>
        <v>1.3014898472996791E-4</v>
      </c>
      <c r="E42" s="3">
        <f t="shared" si="0"/>
        <v>-0.62947740210265946</v>
      </c>
      <c r="F42" s="3">
        <f t="shared" si="3"/>
        <v>-1.4337442430743828</v>
      </c>
    </row>
    <row r="43" spans="2:6" x14ac:dyDescent="0.2">
      <c r="B43">
        <v>37</v>
      </c>
      <c r="C43">
        <f t="shared" si="1"/>
        <v>0.93280753080451895</v>
      </c>
      <c r="D43">
        <f t="shared" si="2"/>
        <v>5.2052818388696666E-4</v>
      </c>
      <c r="E43" s="3">
        <f t="shared" si="0"/>
        <v>-0.93228700262063202</v>
      </c>
      <c r="F43" s="3">
        <f t="shared" si="3"/>
        <v>-0.30280960051797257</v>
      </c>
    </row>
    <row r="44" spans="2:6" x14ac:dyDescent="0.2">
      <c r="B44">
        <v>38</v>
      </c>
      <c r="C44">
        <f t="shared" si="1"/>
        <v>0.25071056511558154</v>
      </c>
      <c r="D44">
        <f t="shared" si="2"/>
        <v>2.0810289371869842E-3</v>
      </c>
      <c r="E44" s="3">
        <f t="shared" si="0"/>
        <v>-0.24862953617839456</v>
      </c>
      <c r="F44" s="3">
        <f t="shared" si="3"/>
        <v>0.68365746644223746</v>
      </c>
    </row>
    <row r="45" spans="2:6" x14ac:dyDescent="0.2">
      <c r="B45">
        <v>39</v>
      </c>
      <c r="C45">
        <f t="shared" si="1"/>
        <v>0.7514191106200292</v>
      </c>
      <c r="D45">
        <f t="shared" si="2"/>
        <v>8.3067930229982993E-3</v>
      </c>
      <c r="E45" s="3">
        <f t="shared" si="0"/>
        <v>-0.74311231759703089</v>
      </c>
      <c r="F45" s="3">
        <f t="shared" si="3"/>
        <v>-0.49448278141863633</v>
      </c>
    </row>
    <row r="46" spans="2:6" x14ac:dyDescent="0.2">
      <c r="B46">
        <v>40</v>
      </c>
      <c r="C46">
        <f t="shared" si="1"/>
        <v>0.74715372326013407</v>
      </c>
      <c r="D46">
        <f t="shared" si="2"/>
        <v>3.2951160850685467E-2</v>
      </c>
      <c r="E46" s="3">
        <f t="shared" si="0"/>
        <v>-0.71420256240944857</v>
      </c>
      <c r="F46" s="3">
        <f t="shared" si="3"/>
        <v>2.890975518758232E-2</v>
      </c>
    </row>
    <row r="47" spans="2:6" x14ac:dyDescent="0.2">
      <c r="B47">
        <v>41</v>
      </c>
      <c r="C47">
        <f t="shared" si="1"/>
        <v>0.75566014831461226</v>
      </c>
      <c r="D47">
        <f t="shared" si="2"/>
        <v>0.12746152739711086</v>
      </c>
      <c r="E47" s="3">
        <f t="shared" si="0"/>
        <v>-0.62819862091750145</v>
      </c>
      <c r="F47" s="3">
        <f t="shared" si="3"/>
        <v>8.6003941491947122E-2</v>
      </c>
    </row>
    <row r="48" spans="2:6" x14ac:dyDescent="0.2">
      <c r="B48">
        <v>42</v>
      </c>
      <c r="C48">
        <f t="shared" si="1"/>
        <v>0.73855155425500185</v>
      </c>
      <c r="D48">
        <f t="shared" si="2"/>
        <v>0.44486034572282568</v>
      </c>
      <c r="E48" s="3">
        <f t="shared" si="0"/>
        <v>-0.29369120853217617</v>
      </c>
      <c r="F48" s="3">
        <f t="shared" si="3"/>
        <v>0.33450741238532528</v>
      </c>
    </row>
    <row r="49" spans="2:6" x14ac:dyDescent="0.2">
      <c r="B49">
        <v>43</v>
      </c>
      <c r="C49">
        <f t="shared" si="1"/>
        <v>0.77237262385009164</v>
      </c>
      <c r="D49">
        <f t="shared" si="2"/>
        <v>0.98783847410477466</v>
      </c>
      <c r="E49" s="3">
        <f t="shared" si="0"/>
        <v>0.21546585025468301</v>
      </c>
      <c r="F49" s="3">
        <f t="shared" si="3"/>
        <v>0.50915705878685924</v>
      </c>
    </row>
    <row r="50" spans="2:6" x14ac:dyDescent="0.2">
      <c r="B50">
        <v>44</v>
      </c>
      <c r="C50">
        <f t="shared" si="1"/>
        <v>0.70325261510806591</v>
      </c>
      <c r="D50">
        <f t="shared" si="2"/>
        <v>4.8054492732500433E-2</v>
      </c>
      <c r="E50" s="3">
        <f t="shared" si="0"/>
        <v>-0.65519812237556552</v>
      </c>
      <c r="F50" s="3">
        <f t="shared" si="3"/>
        <v>-0.87066397263024853</v>
      </c>
    </row>
    <row r="51" spans="2:6" x14ac:dyDescent="0.2">
      <c r="B51">
        <v>45</v>
      </c>
      <c r="C51">
        <f t="shared" si="1"/>
        <v>0.83475349780692965</v>
      </c>
      <c r="D51">
        <f t="shared" si="2"/>
        <v>0.18298103384289</v>
      </c>
      <c r="E51" s="3">
        <f t="shared" si="0"/>
        <v>-0.65177246396403965</v>
      </c>
      <c r="F51" s="3">
        <f t="shared" si="3"/>
        <v>3.425658411525867E-3</v>
      </c>
    </row>
    <row r="52" spans="2:6" x14ac:dyDescent="0.2">
      <c r="B52">
        <v>46</v>
      </c>
      <c r="C52">
        <f t="shared" si="1"/>
        <v>0.55176038282410378</v>
      </c>
      <c r="D52">
        <f t="shared" si="2"/>
        <v>0.59799590038670858</v>
      </c>
      <c r="E52" s="3">
        <f t="shared" si="0"/>
        <v>4.62355175626048E-2</v>
      </c>
      <c r="F52" s="3">
        <f t="shared" si="3"/>
        <v>0.69800798152664445</v>
      </c>
    </row>
    <row r="53" spans="2:6" x14ac:dyDescent="0.2">
      <c r="B53">
        <v>47</v>
      </c>
      <c r="C53">
        <f t="shared" si="1"/>
        <v>0.98928345107960891</v>
      </c>
      <c r="D53">
        <f t="shared" si="2"/>
        <v>0.96158721402959313</v>
      </c>
      <c r="E53" s="3">
        <f t="shared" si="0"/>
        <v>-2.7696237050015782E-2</v>
      </c>
      <c r="F53" s="3">
        <f t="shared" si="3"/>
        <v>-7.3931754612620582E-2</v>
      </c>
    </row>
    <row r="54" spans="2:6" x14ac:dyDescent="0.2">
      <c r="B54">
        <v>48</v>
      </c>
      <c r="C54">
        <f t="shared" si="1"/>
        <v>4.2406817998511814E-2</v>
      </c>
      <c r="D54">
        <f t="shared" si="2"/>
        <v>0.14774897537759435</v>
      </c>
      <c r="E54" s="3">
        <f t="shared" si="0"/>
        <v>0.10534215737908253</v>
      </c>
      <c r="F54" s="3">
        <f t="shared" si="3"/>
        <v>0.13303839442909832</v>
      </c>
    </row>
    <row r="55" spans="2:6" x14ac:dyDescent="0.2">
      <c r="B55">
        <v>49</v>
      </c>
      <c r="C55">
        <f t="shared" si="1"/>
        <v>0.16243391914301164</v>
      </c>
      <c r="D55">
        <f t="shared" si="2"/>
        <v>0.50367686260986144</v>
      </c>
      <c r="E55" s="3">
        <f t="shared" si="0"/>
        <v>0.3412429434668498</v>
      </c>
      <c r="F55" s="3">
        <f t="shared" si="3"/>
        <v>0.23590078608776727</v>
      </c>
    </row>
    <row r="56" spans="2:6" x14ac:dyDescent="0.2">
      <c r="B56">
        <v>50</v>
      </c>
      <c r="C56">
        <f t="shared" si="1"/>
        <v>0.54419656421941276</v>
      </c>
      <c r="D56">
        <f t="shared" si="2"/>
        <v>0.99994592272539284</v>
      </c>
      <c r="E56" s="3">
        <f t="shared" si="0"/>
        <v>0.45574935850598008</v>
      </c>
      <c r="F56" s="3">
        <f t="shared" si="3"/>
        <v>0.11450641503913028</v>
      </c>
    </row>
    <row r="58" spans="2:6" ht="68" customHeight="1" x14ac:dyDescent="0.2">
      <c r="B58" s="9"/>
      <c r="C58" s="9"/>
      <c r="D58" s="9"/>
      <c r="E58" s="9"/>
      <c r="F58" s="9"/>
    </row>
    <row r="59" spans="2:6" x14ac:dyDescent="0.2">
      <c r="D59" s="3"/>
    </row>
    <row r="71" spans="2:6" ht="74" customHeight="1" x14ac:dyDescent="0.2">
      <c r="B71" s="11" t="s">
        <v>40</v>
      </c>
      <c r="C71" s="11" t="s">
        <v>23</v>
      </c>
      <c r="D71" s="11"/>
      <c r="E71" s="11"/>
      <c r="F71" s="11"/>
    </row>
  </sheetData>
  <mergeCells count="7">
    <mergeCell ref="B71:F71"/>
    <mergeCell ref="B4:F4"/>
    <mergeCell ref="B1:F1"/>
    <mergeCell ref="B2:F2"/>
    <mergeCell ref="G2:H2"/>
    <mergeCell ref="B3:F3"/>
    <mergeCell ref="G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27D0-C2EC-5846-862F-314C4AFE4DA7}">
  <sheetPr codeName="Лист2"/>
  <dimension ref="A1:Q87"/>
  <sheetViews>
    <sheetView showFormulas="1" workbookViewId="0">
      <selection activeCell="K9" sqref="K9"/>
    </sheetView>
  </sheetViews>
  <sheetFormatPr baseColWidth="10" defaultColWidth="8.83203125" defaultRowHeight="16" x14ac:dyDescent="0.2"/>
  <cols>
    <col min="1" max="1" width="3" customWidth="1"/>
    <col min="2" max="2" width="5.5" customWidth="1"/>
    <col min="3" max="3" width="10" customWidth="1"/>
    <col min="4" max="5" width="2.5" customWidth="1"/>
    <col min="6" max="6" width="7.1640625" customWidth="1"/>
    <col min="7" max="7" width="6.83203125" customWidth="1"/>
    <col min="8" max="8" width="12.33203125" customWidth="1"/>
    <col min="9" max="9" width="9.33203125" customWidth="1"/>
    <col min="13" max="14" width="14.5" customWidth="1"/>
    <col min="15" max="15" width="11.5" customWidth="1"/>
    <col min="16" max="16" width="12.5" customWidth="1"/>
  </cols>
  <sheetData>
    <row r="1" spans="1:17" ht="52" customHeight="1" x14ac:dyDescent="0.2">
      <c r="A1" s="17"/>
      <c r="B1" s="30" t="s">
        <v>36</v>
      </c>
      <c r="C1" s="30"/>
      <c r="D1" s="30"/>
      <c r="E1" s="30"/>
      <c r="F1" s="30"/>
      <c r="G1" s="30"/>
      <c r="H1" s="30"/>
      <c r="I1" s="17"/>
    </row>
    <row r="2" spans="1:17" x14ac:dyDescent="0.2">
      <c r="F2" s="14"/>
      <c r="Q2" s="14"/>
    </row>
    <row r="3" spans="1:17" x14ac:dyDescent="0.2">
      <c r="C3" s="21" t="s">
        <v>37</v>
      </c>
      <c r="I3" s="21" t="s">
        <v>38</v>
      </c>
      <c r="Q3" s="15"/>
    </row>
    <row r="4" spans="1:17" x14ac:dyDescent="0.2">
      <c r="A4" s="16"/>
      <c r="B4" s="20" t="s">
        <v>26</v>
      </c>
      <c r="C4" s="20" t="s">
        <v>27</v>
      </c>
      <c r="F4" s="14" t="s">
        <v>28</v>
      </c>
    </row>
    <row r="5" spans="1:17" x14ac:dyDescent="0.2">
      <c r="A5" s="16"/>
      <c r="B5" s="29" t="s">
        <v>29</v>
      </c>
      <c r="C5" s="18">
        <v>9</v>
      </c>
      <c r="F5" s="20" t="s">
        <v>26</v>
      </c>
      <c r="G5" s="20" t="s">
        <v>30</v>
      </c>
      <c r="H5" s="20" t="s">
        <v>27</v>
      </c>
      <c r="I5" s="20" t="s">
        <v>31</v>
      </c>
    </row>
    <row r="6" spans="1:17" x14ac:dyDescent="0.2">
      <c r="A6" s="16"/>
      <c r="B6" s="29" t="s">
        <v>32</v>
      </c>
      <c r="C6" s="18">
        <v>8.6999999999999993</v>
      </c>
      <c r="F6" s="19">
        <v>30</v>
      </c>
      <c r="G6" s="4">
        <v>28</v>
      </c>
      <c r="H6" s="18">
        <f>VLOOKUP(F6,$B$4:$C$87,2,0)</f>
        <v>18.899999999999999</v>
      </c>
      <c r="I6" s="22">
        <f>G6*H6</f>
        <v>529.19999999999993</v>
      </c>
    </row>
    <row r="7" spans="1:17" x14ac:dyDescent="0.2">
      <c r="A7" s="16"/>
      <c r="B7" s="29" t="s">
        <v>33</v>
      </c>
      <c r="C7" s="18">
        <v>14</v>
      </c>
      <c r="F7" s="19">
        <v>24</v>
      </c>
      <c r="G7" s="4">
        <v>28</v>
      </c>
      <c r="H7" s="18">
        <f>VLOOKUP(F7,$B$4:$C$87,2,0)</f>
        <v>19.3</v>
      </c>
      <c r="I7" s="22">
        <f t="shared" ref="I7:I19" si="0">G7*H7</f>
        <v>540.4</v>
      </c>
    </row>
    <row r="8" spans="1:17" x14ac:dyDescent="0.2">
      <c r="A8" s="16"/>
      <c r="B8" s="29" t="s">
        <v>34</v>
      </c>
      <c r="C8" s="18">
        <v>2.9</v>
      </c>
      <c r="F8" s="19">
        <v>73</v>
      </c>
      <c r="G8" s="4">
        <v>44</v>
      </c>
      <c r="H8" s="18">
        <f>VLOOKUP(F8,$B$4:$C$87,2,0)</f>
        <v>13.6</v>
      </c>
      <c r="I8" s="22">
        <f t="shared" si="0"/>
        <v>598.4</v>
      </c>
    </row>
    <row r="9" spans="1:17" x14ac:dyDescent="0.2">
      <c r="A9" s="16"/>
      <c r="B9" s="29" t="s">
        <v>35</v>
      </c>
      <c r="C9" s="18">
        <v>11.9</v>
      </c>
      <c r="F9" s="19">
        <v>21</v>
      </c>
      <c r="G9" s="4">
        <v>31</v>
      </c>
      <c r="H9" s="18">
        <f>VLOOKUP(F9,$B$4:$C$87,2,0)</f>
        <v>10.6</v>
      </c>
      <c r="I9" s="22">
        <f t="shared" si="0"/>
        <v>328.59999999999997</v>
      </c>
    </row>
    <row r="10" spans="1:17" x14ac:dyDescent="0.2">
      <c r="A10" s="16"/>
      <c r="B10" s="29">
        <v>1</v>
      </c>
      <c r="C10" s="18">
        <v>11.8</v>
      </c>
      <c r="F10" s="19">
        <v>44</v>
      </c>
      <c r="G10" s="4">
        <v>22</v>
      </c>
      <c r="H10" s="18">
        <f>VLOOKUP(F10,$B$4:$C$87,2,0)</f>
        <v>19.3</v>
      </c>
      <c r="I10" s="22">
        <f t="shared" si="0"/>
        <v>424.6</v>
      </c>
    </row>
    <row r="11" spans="1:17" x14ac:dyDescent="0.2">
      <c r="A11" s="16"/>
      <c r="B11" s="29">
        <v>2</v>
      </c>
      <c r="C11" s="18">
        <v>10.199999999999999</v>
      </c>
      <c r="F11" s="19">
        <v>64</v>
      </c>
      <c r="G11" s="4">
        <v>30</v>
      </c>
      <c r="H11" s="18">
        <f>VLOOKUP(F11,$B$4:$C$87,2,0)</f>
        <v>11.7</v>
      </c>
      <c r="I11" s="22">
        <f t="shared" si="0"/>
        <v>351</v>
      </c>
    </row>
    <row r="12" spans="1:17" x14ac:dyDescent="0.2">
      <c r="A12" s="16"/>
      <c r="B12" s="29">
        <v>3</v>
      </c>
      <c r="C12" s="18">
        <v>2</v>
      </c>
      <c r="F12" s="19">
        <v>57</v>
      </c>
      <c r="G12" s="4">
        <v>22</v>
      </c>
      <c r="H12" s="18">
        <f>VLOOKUP(F12,$B$4:$C$87,2,0)</f>
        <v>12.1</v>
      </c>
      <c r="I12" s="22">
        <f t="shared" si="0"/>
        <v>266.2</v>
      </c>
    </row>
    <row r="13" spans="1:17" x14ac:dyDescent="0.2">
      <c r="A13" s="16"/>
      <c r="B13" s="29">
        <v>4</v>
      </c>
      <c r="C13" s="18">
        <v>3.6</v>
      </c>
      <c r="F13" s="19">
        <v>19</v>
      </c>
      <c r="G13" s="4">
        <v>39</v>
      </c>
      <c r="H13" s="18">
        <f>VLOOKUP(F13,$B$4:$C$87,2,0)</f>
        <v>14.1</v>
      </c>
      <c r="I13" s="22">
        <f t="shared" si="0"/>
        <v>549.9</v>
      </c>
    </row>
    <row r="14" spans="1:17" x14ac:dyDescent="0.2">
      <c r="A14" s="16"/>
      <c r="B14" s="29">
        <v>5</v>
      </c>
      <c r="C14" s="18">
        <v>7.8</v>
      </c>
      <c r="F14" s="19">
        <v>57</v>
      </c>
      <c r="G14" s="4">
        <v>20</v>
      </c>
      <c r="H14" s="18">
        <f>VLOOKUP(F14,$B$4:$C$87,2,0)</f>
        <v>12.1</v>
      </c>
      <c r="I14" s="22">
        <f t="shared" si="0"/>
        <v>242</v>
      </c>
    </row>
    <row r="15" spans="1:17" x14ac:dyDescent="0.2">
      <c r="A15" s="16"/>
      <c r="B15" s="29">
        <v>6</v>
      </c>
      <c r="C15" s="18">
        <v>11.2</v>
      </c>
      <c r="F15" s="19">
        <v>5</v>
      </c>
      <c r="G15" s="4">
        <v>50</v>
      </c>
      <c r="H15" s="18">
        <f>VLOOKUP(F15,$B$4:$C$87,2,0)</f>
        <v>7.8</v>
      </c>
      <c r="I15" s="22">
        <f t="shared" si="0"/>
        <v>390</v>
      </c>
    </row>
    <row r="16" spans="1:17" x14ac:dyDescent="0.2">
      <c r="A16" s="16"/>
      <c r="B16" s="29">
        <v>7</v>
      </c>
      <c r="C16" s="18">
        <v>5.3</v>
      </c>
      <c r="F16" s="19">
        <v>75</v>
      </c>
      <c r="G16" s="4">
        <v>32</v>
      </c>
      <c r="H16" s="18">
        <f>VLOOKUP(F16,$B$4:$C$87,2,0)</f>
        <v>13.3</v>
      </c>
      <c r="I16" s="22">
        <f t="shared" si="0"/>
        <v>425.6</v>
      </c>
    </row>
    <row r="17" spans="1:9" x14ac:dyDescent="0.2">
      <c r="A17" s="16"/>
      <c r="B17" s="29">
        <v>8</v>
      </c>
      <c r="C17" s="18">
        <v>19.3</v>
      </c>
      <c r="F17" s="19">
        <v>9</v>
      </c>
      <c r="G17" s="4">
        <v>23</v>
      </c>
      <c r="H17" s="18">
        <f>VLOOKUP(F17,$B$4:$C$87,2,0)</f>
        <v>17.600000000000001</v>
      </c>
      <c r="I17" s="22">
        <f t="shared" si="0"/>
        <v>404.8</v>
      </c>
    </row>
    <row r="18" spans="1:9" x14ac:dyDescent="0.2">
      <c r="B18" s="29">
        <v>9</v>
      </c>
      <c r="C18" s="18">
        <v>17.600000000000001</v>
      </c>
      <c r="F18" s="28" t="s">
        <v>29</v>
      </c>
      <c r="G18" s="4">
        <v>31</v>
      </c>
      <c r="H18" s="18">
        <f>VLOOKUP(F18,$B$4:$C$87,2,0)</f>
        <v>9</v>
      </c>
      <c r="I18" s="22">
        <f t="shared" si="0"/>
        <v>279</v>
      </c>
    </row>
    <row r="19" spans="1:9" ht="17" thickBot="1" x14ac:dyDescent="0.25">
      <c r="B19" s="29">
        <v>10</v>
      </c>
      <c r="C19" s="18">
        <v>3</v>
      </c>
      <c r="F19" s="28" t="s">
        <v>33</v>
      </c>
      <c r="G19" s="4">
        <v>27</v>
      </c>
      <c r="H19" s="24">
        <f>VLOOKUP(F19,$B$4:$C$87,2,0)</f>
        <v>14</v>
      </c>
      <c r="I19" s="25">
        <f t="shared" si="0"/>
        <v>378</v>
      </c>
    </row>
    <row r="20" spans="1:9" ht="17" thickBot="1" x14ac:dyDescent="0.25">
      <c r="B20" s="29">
        <v>11</v>
      </c>
      <c r="C20" s="18">
        <v>2.4</v>
      </c>
      <c r="H20" s="26" t="s">
        <v>39</v>
      </c>
      <c r="I20" s="27">
        <f>SUM(I6:I19)</f>
        <v>5707.7</v>
      </c>
    </row>
    <row r="21" spans="1:9" x14ac:dyDescent="0.2">
      <c r="B21" s="29">
        <v>12</v>
      </c>
      <c r="C21" s="18">
        <v>16.100000000000001</v>
      </c>
    </row>
    <row r="22" spans="1:9" x14ac:dyDescent="0.2">
      <c r="B22" s="29">
        <v>13</v>
      </c>
      <c r="C22" s="18">
        <v>18.8</v>
      </c>
    </row>
    <row r="23" spans="1:9" x14ac:dyDescent="0.2">
      <c r="B23" s="29">
        <v>14</v>
      </c>
      <c r="C23" s="18">
        <v>14.2</v>
      </c>
    </row>
    <row r="24" spans="1:9" x14ac:dyDescent="0.2">
      <c r="B24" s="29">
        <v>15</v>
      </c>
      <c r="C24" s="18">
        <v>15</v>
      </c>
    </row>
    <row r="25" spans="1:9" x14ac:dyDescent="0.2">
      <c r="B25" s="29">
        <v>16</v>
      </c>
      <c r="C25" s="18">
        <v>8.6</v>
      </c>
    </row>
    <row r="26" spans="1:9" x14ac:dyDescent="0.2">
      <c r="B26" s="29">
        <v>17</v>
      </c>
      <c r="C26" s="18">
        <v>16.2</v>
      </c>
    </row>
    <row r="27" spans="1:9" x14ac:dyDescent="0.2">
      <c r="B27" s="29">
        <v>18</v>
      </c>
      <c r="C27" s="18">
        <v>10.6</v>
      </c>
    </row>
    <row r="28" spans="1:9" x14ac:dyDescent="0.2">
      <c r="B28" s="29">
        <v>19</v>
      </c>
      <c r="C28" s="18">
        <v>14.1</v>
      </c>
    </row>
    <row r="29" spans="1:9" x14ac:dyDescent="0.2">
      <c r="B29" s="29">
        <v>20</v>
      </c>
      <c r="C29" s="18">
        <v>15.7</v>
      </c>
    </row>
    <row r="30" spans="1:9" x14ac:dyDescent="0.2">
      <c r="B30" s="29">
        <v>21</v>
      </c>
      <c r="C30" s="18">
        <v>10.6</v>
      </c>
    </row>
    <row r="31" spans="1:9" x14ac:dyDescent="0.2">
      <c r="B31" s="29">
        <v>22</v>
      </c>
      <c r="C31" s="18">
        <v>13.3</v>
      </c>
    </row>
    <row r="32" spans="1:9" x14ac:dyDescent="0.2">
      <c r="B32" s="29">
        <v>23</v>
      </c>
      <c r="C32" s="18">
        <v>16.8</v>
      </c>
    </row>
    <row r="33" spans="2:3" x14ac:dyDescent="0.2">
      <c r="B33" s="29">
        <v>24</v>
      </c>
      <c r="C33" s="18">
        <v>19.3</v>
      </c>
    </row>
    <row r="34" spans="2:3" x14ac:dyDescent="0.2">
      <c r="B34" s="29">
        <v>25</v>
      </c>
      <c r="C34" s="18">
        <v>6.2</v>
      </c>
    </row>
    <row r="35" spans="2:3" x14ac:dyDescent="0.2">
      <c r="B35" s="29">
        <v>26</v>
      </c>
      <c r="C35" s="18">
        <v>8.5</v>
      </c>
    </row>
    <row r="36" spans="2:3" x14ac:dyDescent="0.2">
      <c r="B36" s="29">
        <v>27</v>
      </c>
      <c r="C36" s="18">
        <v>10.4</v>
      </c>
    </row>
    <row r="37" spans="2:3" x14ac:dyDescent="0.2">
      <c r="B37" s="29">
        <v>28</v>
      </c>
      <c r="C37" s="18">
        <v>4.5</v>
      </c>
    </row>
    <row r="38" spans="2:3" x14ac:dyDescent="0.2">
      <c r="B38" s="29">
        <v>29</v>
      </c>
      <c r="C38" s="18">
        <v>11.5</v>
      </c>
    </row>
    <row r="39" spans="2:3" x14ac:dyDescent="0.2">
      <c r="B39" s="29">
        <v>30</v>
      </c>
      <c r="C39" s="18">
        <v>18.899999999999999</v>
      </c>
    </row>
    <row r="40" spans="2:3" x14ac:dyDescent="0.2">
      <c r="B40" s="29">
        <v>31</v>
      </c>
      <c r="C40" s="18">
        <v>13.9</v>
      </c>
    </row>
    <row r="41" spans="2:3" x14ac:dyDescent="0.2">
      <c r="B41" s="29">
        <v>32</v>
      </c>
      <c r="C41" s="18">
        <v>16.2</v>
      </c>
    </row>
    <row r="42" spans="2:3" x14ac:dyDescent="0.2">
      <c r="B42" s="29">
        <v>33</v>
      </c>
      <c r="C42" s="18">
        <v>11.1</v>
      </c>
    </row>
    <row r="43" spans="2:3" x14ac:dyDescent="0.2">
      <c r="B43" s="29">
        <v>34</v>
      </c>
      <c r="C43" s="18">
        <v>12.6</v>
      </c>
    </row>
    <row r="44" spans="2:3" x14ac:dyDescent="0.2">
      <c r="B44" s="29">
        <v>35</v>
      </c>
      <c r="C44" s="18">
        <v>5.0999999999999996</v>
      </c>
    </row>
    <row r="45" spans="2:3" x14ac:dyDescent="0.2">
      <c r="B45" s="29">
        <v>36</v>
      </c>
      <c r="C45" s="18">
        <v>6.1</v>
      </c>
    </row>
    <row r="46" spans="2:3" x14ac:dyDescent="0.2">
      <c r="B46" s="29">
        <v>37</v>
      </c>
      <c r="C46" s="18">
        <v>9.6</v>
      </c>
    </row>
    <row r="47" spans="2:3" x14ac:dyDescent="0.2">
      <c r="B47" s="29">
        <v>38</v>
      </c>
      <c r="C47" s="18">
        <v>11.6</v>
      </c>
    </row>
    <row r="48" spans="2:3" x14ac:dyDescent="0.2">
      <c r="B48" s="29">
        <v>39</v>
      </c>
      <c r="C48" s="18">
        <v>9.8000000000000007</v>
      </c>
    </row>
    <row r="49" spans="2:3" x14ac:dyDescent="0.2">
      <c r="B49" s="29">
        <v>40</v>
      </c>
      <c r="C49" s="18">
        <v>10</v>
      </c>
    </row>
    <row r="50" spans="2:3" x14ac:dyDescent="0.2">
      <c r="B50" s="29">
        <v>41</v>
      </c>
      <c r="C50" s="18">
        <v>13.4</v>
      </c>
    </row>
    <row r="51" spans="2:3" x14ac:dyDescent="0.2">
      <c r="B51" s="29">
        <v>42</v>
      </c>
      <c r="C51" s="18">
        <v>19.600000000000001</v>
      </c>
    </row>
    <row r="52" spans="2:3" x14ac:dyDescent="0.2">
      <c r="B52" s="29">
        <v>43</v>
      </c>
      <c r="C52" s="18">
        <v>16.899999999999999</v>
      </c>
    </row>
    <row r="53" spans="2:3" x14ac:dyDescent="0.2">
      <c r="B53" s="29">
        <v>44</v>
      </c>
      <c r="C53" s="18">
        <v>19.3</v>
      </c>
    </row>
    <row r="54" spans="2:3" x14ac:dyDescent="0.2">
      <c r="B54" s="29">
        <v>45</v>
      </c>
      <c r="C54" s="18">
        <v>10.9</v>
      </c>
    </row>
    <row r="55" spans="2:3" x14ac:dyDescent="0.2">
      <c r="B55" s="29">
        <v>46</v>
      </c>
      <c r="C55" s="18">
        <v>20</v>
      </c>
    </row>
    <row r="56" spans="2:3" x14ac:dyDescent="0.2">
      <c r="B56" s="29">
        <v>47</v>
      </c>
      <c r="C56" s="18">
        <v>5.8</v>
      </c>
    </row>
    <row r="57" spans="2:3" x14ac:dyDescent="0.2">
      <c r="B57" s="29">
        <v>48</v>
      </c>
      <c r="C57" s="18">
        <v>19.2</v>
      </c>
    </row>
    <row r="58" spans="2:3" x14ac:dyDescent="0.2">
      <c r="B58" s="29">
        <v>49</v>
      </c>
      <c r="C58" s="18">
        <v>14.3</v>
      </c>
    </row>
    <row r="59" spans="2:3" x14ac:dyDescent="0.2">
      <c r="B59" s="29">
        <v>50</v>
      </c>
      <c r="C59" s="18">
        <v>19.399999999999999</v>
      </c>
    </row>
    <row r="60" spans="2:3" x14ac:dyDescent="0.2">
      <c r="B60" s="29">
        <v>51</v>
      </c>
      <c r="C60" s="18">
        <v>9.3000000000000007</v>
      </c>
    </row>
    <row r="61" spans="2:3" x14ac:dyDescent="0.2">
      <c r="B61" s="29">
        <v>52</v>
      </c>
      <c r="C61" s="18">
        <v>15.2</v>
      </c>
    </row>
    <row r="62" spans="2:3" x14ac:dyDescent="0.2">
      <c r="B62" s="29">
        <v>53</v>
      </c>
      <c r="C62" s="18">
        <v>4.8</v>
      </c>
    </row>
    <row r="63" spans="2:3" x14ac:dyDescent="0.2">
      <c r="B63" s="29">
        <v>54</v>
      </c>
      <c r="C63" s="18">
        <v>11.2</v>
      </c>
    </row>
    <row r="64" spans="2:3" x14ac:dyDescent="0.2">
      <c r="B64" s="29">
        <v>55</v>
      </c>
      <c r="C64" s="18">
        <v>16.899999999999999</v>
      </c>
    </row>
    <row r="65" spans="2:3" x14ac:dyDescent="0.2">
      <c r="B65" s="29">
        <v>56</v>
      </c>
      <c r="C65" s="18">
        <v>10.9</v>
      </c>
    </row>
    <row r="66" spans="2:3" x14ac:dyDescent="0.2">
      <c r="B66" s="29">
        <v>57</v>
      </c>
      <c r="C66" s="18">
        <v>12.1</v>
      </c>
    </row>
    <row r="67" spans="2:3" x14ac:dyDescent="0.2">
      <c r="B67" s="29">
        <v>58</v>
      </c>
      <c r="C67" s="18">
        <v>17.399999999999999</v>
      </c>
    </row>
    <row r="68" spans="2:3" x14ac:dyDescent="0.2">
      <c r="B68" s="29">
        <v>59</v>
      </c>
      <c r="C68" s="18">
        <v>7.9</v>
      </c>
    </row>
    <row r="69" spans="2:3" x14ac:dyDescent="0.2">
      <c r="B69" s="29">
        <v>60</v>
      </c>
      <c r="C69" s="18">
        <v>9.4</v>
      </c>
    </row>
    <row r="70" spans="2:3" x14ac:dyDescent="0.2">
      <c r="B70" s="29">
        <v>61</v>
      </c>
      <c r="C70" s="18">
        <v>7.6</v>
      </c>
    </row>
    <row r="71" spans="2:3" x14ac:dyDescent="0.2">
      <c r="B71" s="29">
        <v>62</v>
      </c>
      <c r="C71" s="18">
        <v>2.5</v>
      </c>
    </row>
    <row r="72" spans="2:3" x14ac:dyDescent="0.2">
      <c r="B72" s="29">
        <v>63</v>
      </c>
      <c r="C72" s="18">
        <v>2.2000000000000002</v>
      </c>
    </row>
    <row r="73" spans="2:3" x14ac:dyDescent="0.2">
      <c r="B73" s="29">
        <v>64</v>
      </c>
      <c r="C73" s="18">
        <v>11.7</v>
      </c>
    </row>
    <row r="74" spans="2:3" x14ac:dyDescent="0.2">
      <c r="B74" s="29">
        <v>65</v>
      </c>
      <c r="C74" s="18">
        <v>17.600000000000001</v>
      </c>
    </row>
    <row r="75" spans="2:3" x14ac:dyDescent="0.2">
      <c r="B75" s="29">
        <v>66</v>
      </c>
      <c r="C75" s="18">
        <v>2.5</v>
      </c>
    </row>
    <row r="76" spans="2:3" x14ac:dyDescent="0.2">
      <c r="B76" s="29">
        <v>67</v>
      </c>
      <c r="C76" s="18">
        <v>10.5</v>
      </c>
    </row>
    <row r="77" spans="2:3" x14ac:dyDescent="0.2">
      <c r="B77" s="29">
        <v>68</v>
      </c>
      <c r="C77" s="18">
        <v>7.7</v>
      </c>
    </row>
    <row r="78" spans="2:3" x14ac:dyDescent="0.2">
      <c r="B78" s="29">
        <v>69</v>
      </c>
      <c r="C78" s="18">
        <v>8.8000000000000007</v>
      </c>
    </row>
    <row r="79" spans="2:3" x14ac:dyDescent="0.2">
      <c r="B79" s="29">
        <v>70</v>
      </c>
      <c r="C79" s="18">
        <v>10.4</v>
      </c>
    </row>
    <row r="80" spans="2:3" x14ac:dyDescent="0.2">
      <c r="B80" s="29">
        <v>71</v>
      </c>
      <c r="C80" s="18">
        <v>18.7</v>
      </c>
    </row>
    <row r="81" spans="2:3" x14ac:dyDescent="0.2">
      <c r="B81" s="29">
        <v>72</v>
      </c>
      <c r="C81" s="18">
        <v>19.3</v>
      </c>
    </row>
    <row r="82" spans="2:3" x14ac:dyDescent="0.2">
      <c r="B82" s="29">
        <v>73</v>
      </c>
      <c r="C82" s="18">
        <v>13.6</v>
      </c>
    </row>
    <row r="83" spans="2:3" x14ac:dyDescent="0.2">
      <c r="B83" s="29">
        <v>74</v>
      </c>
      <c r="C83" s="18">
        <v>2.5</v>
      </c>
    </row>
    <row r="84" spans="2:3" x14ac:dyDescent="0.2">
      <c r="B84" s="29">
        <v>75</v>
      </c>
      <c r="C84" s="18">
        <v>13.3</v>
      </c>
    </row>
    <row r="85" spans="2:3" x14ac:dyDescent="0.2">
      <c r="B85" s="29">
        <v>76</v>
      </c>
      <c r="C85" s="18">
        <v>12.9</v>
      </c>
    </row>
    <row r="86" spans="2:3" x14ac:dyDescent="0.2">
      <c r="B86" s="29">
        <v>77</v>
      </c>
      <c r="C86" s="18">
        <v>14.1</v>
      </c>
    </row>
    <row r="87" spans="2:3" x14ac:dyDescent="0.2">
      <c r="B87" s="29">
        <v>78</v>
      </c>
      <c r="C87" s="18">
        <v>13.7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7831-19C7-CD40-9D67-C661D8E9B396}">
  <sheetPr codeName="Лист3"/>
  <dimension ref="B1:J7"/>
  <sheetViews>
    <sheetView showFormulas="1" workbookViewId="0">
      <selection activeCell="E19" sqref="E19"/>
    </sheetView>
  </sheetViews>
  <sheetFormatPr baseColWidth="10" defaultRowHeight="16" x14ac:dyDescent="0.2"/>
  <cols>
    <col min="1" max="1" width="1.83203125" customWidth="1"/>
    <col min="2" max="2" width="9" customWidth="1"/>
    <col min="3" max="3" width="21" customWidth="1"/>
    <col min="4" max="4" width="21.5" customWidth="1"/>
    <col min="5" max="6" width="21" customWidth="1"/>
    <col min="7" max="7" width="21.83203125" customWidth="1"/>
  </cols>
  <sheetData>
    <row r="1" spans="2:10" ht="68" customHeight="1" x14ac:dyDescent="0.2">
      <c r="B1" s="32" t="s">
        <v>41</v>
      </c>
      <c r="C1" s="32"/>
      <c r="D1" s="32"/>
      <c r="E1" s="32"/>
      <c r="F1" s="32"/>
      <c r="G1" s="32"/>
      <c r="H1" s="31"/>
      <c r="I1" s="31"/>
      <c r="J1" s="31"/>
    </row>
    <row r="3" spans="2:10" x14ac:dyDescent="0.2">
      <c r="B3" s="4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2:10" x14ac:dyDescent="0.2">
      <c r="B4" s="4" t="s">
        <v>8</v>
      </c>
      <c r="C4" s="4">
        <v>100000</v>
      </c>
      <c r="D4" s="4">
        <f ca="1">RANDBETWEEN(70000,150000)</f>
        <v>101047</v>
      </c>
      <c r="E4" s="4">
        <f t="shared" ref="E4:G4" ca="1" si="0">RANDBETWEEN(70000,150000)</f>
        <v>126781</v>
      </c>
      <c r="F4" s="4">
        <f t="shared" ca="1" si="0"/>
        <v>118771</v>
      </c>
      <c r="G4" s="4">
        <f t="shared" ca="1" si="0"/>
        <v>97243</v>
      </c>
    </row>
    <row r="5" spans="2:10" x14ac:dyDescent="0.2">
      <c r="B5" s="4" t="s">
        <v>9</v>
      </c>
      <c r="C5" s="4">
        <v>4000</v>
      </c>
      <c r="D5" s="4">
        <v>4000</v>
      </c>
      <c r="E5" s="4">
        <v>4000</v>
      </c>
      <c r="F5" s="4">
        <v>4000</v>
      </c>
      <c r="G5" s="4">
        <v>4000</v>
      </c>
    </row>
    <row r="6" spans="2:10" s="7" customFormat="1" x14ac:dyDescent="0.2">
      <c r="B6" s="6" t="s">
        <v>10</v>
      </c>
      <c r="C6" s="6" t="str">
        <f ca="1">IF(AND(C4&lt;D4,C4&lt;E4,C4&lt;F4,C4&lt;G4),"да","нет")</f>
        <v>нет</v>
      </c>
      <c r="D6" s="6" t="str">
        <f ca="1">IF(AND(D4&lt;E4,D4&lt;F4,D4&lt;G4,D4&lt;C4),"да","нет")</f>
        <v>нет</v>
      </c>
      <c r="E6" s="6" t="str">
        <f ca="1">IF(AND(E4&lt;F4,E4&lt;G4,E4&lt;C4,E4&lt;D4),"да","нет")</f>
        <v>нет</v>
      </c>
      <c r="F6" s="6" t="str">
        <f ca="1">IF(AND(F4&lt;G4,F4&lt;C4,F4&lt;D4,F4&lt;E4),"да","нет")</f>
        <v>нет</v>
      </c>
      <c r="G6" s="6" t="str">
        <f ca="1">IF(AND(G4&lt;C4,G4&lt;D4,G4&lt;E4,G4&lt;F4),"да","нет")</f>
        <v>да</v>
      </c>
    </row>
    <row r="7" spans="2:10" ht="34" x14ac:dyDescent="0.2">
      <c r="B7" s="5" t="s">
        <v>11</v>
      </c>
      <c r="C7" s="4">
        <f ca="1">IF(C6="да",C4+C5,C5)</f>
        <v>4000</v>
      </c>
      <c r="D7" s="4">
        <f t="shared" ref="D7:G7" ca="1" si="1">IF(D6="да",D4+D5,D5)</f>
        <v>4000</v>
      </c>
      <c r="E7" s="4">
        <f t="shared" ca="1" si="1"/>
        <v>4000</v>
      </c>
      <c r="F7" s="4">
        <f t="shared" ca="1" si="1"/>
        <v>4000</v>
      </c>
      <c r="G7" s="4">
        <f t="shared" ca="1" si="1"/>
        <v>101243</v>
      </c>
    </row>
  </sheetData>
  <mergeCells count="1">
    <mergeCell ref="B1:G1"/>
  </mergeCells>
  <conditionalFormatting sqref="C6:G6">
    <cfRule type="containsText" dxfId="0" priority="1" operator="containsText" text="да">
      <formula>NOT(ISERROR(SEARCH("да",C6)))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2A4B-9DFF-D84D-A1AE-80EC8467FF38}">
  <sheetPr codeName="Лист4"/>
  <dimension ref="B1:I11"/>
  <sheetViews>
    <sheetView showFormulas="1" workbookViewId="0">
      <selection activeCell="D22" sqref="D22"/>
    </sheetView>
  </sheetViews>
  <sheetFormatPr baseColWidth="10" defaultRowHeight="16" x14ac:dyDescent="0.2"/>
  <cols>
    <col min="1" max="1" width="2.1640625" customWidth="1"/>
    <col min="2" max="3" width="9.83203125" customWidth="1"/>
    <col min="4" max="4" width="39.83203125" customWidth="1"/>
    <col min="5" max="5" width="8.83203125" customWidth="1"/>
    <col min="6" max="6" width="3.83203125" customWidth="1"/>
    <col min="9" max="9" width="16.83203125" customWidth="1"/>
  </cols>
  <sheetData>
    <row r="1" spans="2:9" ht="17" x14ac:dyDescent="0.2">
      <c r="B1" s="1"/>
    </row>
    <row r="2" spans="2:9" ht="17" x14ac:dyDescent="0.2">
      <c r="B2" s="34" t="s">
        <v>12</v>
      </c>
      <c r="C2" s="34"/>
      <c r="D2" s="34"/>
      <c r="E2" s="34"/>
      <c r="F2" s="34"/>
    </row>
    <row r="3" spans="2:9" ht="17" x14ac:dyDescent="0.2">
      <c r="B3" s="34" t="s">
        <v>13</v>
      </c>
      <c r="C3" s="34"/>
      <c r="D3" s="34"/>
      <c r="E3" s="34"/>
      <c r="F3" s="34"/>
    </row>
    <row r="4" spans="2:9" ht="17" x14ac:dyDescent="0.2">
      <c r="B4" s="34" t="s">
        <v>14</v>
      </c>
      <c r="C4" s="34"/>
      <c r="D4" s="34"/>
      <c r="E4" s="34"/>
      <c r="F4" s="34"/>
    </row>
    <row r="5" spans="2:9" ht="17" x14ac:dyDescent="0.2">
      <c r="B5" s="34" t="s">
        <v>15</v>
      </c>
      <c r="C5" s="34"/>
      <c r="D5" s="34"/>
      <c r="E5" s="34"/>
      <c r="F5" s="34"/>
    </row>
    <row r="6" spans="2:9" ht="40" customHeight="1" x14ac:dyDescent="0.2">
      <c r="B6" s="33" t="s">
        <v>43</v>
      </c>
      <c r="C6" s="33"/>
      <c r="D6" s="33"/>
      <c r="E6" s="33"/>
      <c r="F6" s="33"/>
      <c r="G6" s="33"/>
      <c r="H6" s="33"/>
      <c r="I6" s="33"/>
    </row>
    <row r="8" spans="2:9" ht="17" x14ac:dyDescent="0.2">
      <c r="B8" s="2"/>
    </row>
    <row r="10" spans="2:9" x14ac:dyDescent="0.2">
      <c r="B10" s="23" t="s">
        <v>16</v>
      </c>
      <c r="C10" s="23" t="s">
        <v>17</v>
      </c>
      <c r="D10" s="23" t="s">
        <v>18</v>
      </c>
      <c r="E10" s="23" t="s">
        <v>19</v>
      </c>
      <c r="G10" t="s">
        <v>42</v>
      </c>
    </row>
    <row r="11" spans="2:9" x14ac:dyDescent="0.2">
      <c r="B11" s="4">
        <f ca="1">RANDBETWEEN(1,1000)</f>
        <v>668</v>
      </c>
      <c r="C11" s="4">
        <f ca="1">RANDBETWEEN(1,1000)</f>
        <v>351</v>
      </c>
      <c r="D11" s="6" cm="1">
        <f t="array" aca="1" ref="D11" ca="1">_xlfn.IFS((B11-C11)&gt;300,500,(B11-C11)&lt;-300,1500,AND((B11-C11)&gt;=-300,(B11-C11)&lt;=300),1000)</f>
        <v>500</v>
      </c>
      <c r="E11" s="8">
        <f ca="1">D11*B11</f>
        <v>334000</v>
      </c>
      <c r="G11">
        <f ca="1">B11-C11</f>
        <v>317</v>
      </c>
    </row>
  </sheetData>
  <mergeCells count="5">
    <mergeCell ref="B6:I6"/>
    <mergeCell ref="B2:F2"/>
    <mergeCell ref="B3:F3"/>
    <mergeCell ref="B4:F4"/>
    <mergeCell ref="B5:F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example3</vt:lpstr>
      <vt:lpstr>example4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Anatolii Akinshin</dc:creator>
  <cp:lastModifiedBy>Anatolii Akinshin</cp:lastModifiedBy>
  <dcterms:created xsi:type="dcterms:W3CDTF">2022-12-10T20:28:32Z</dcterms:created>
  <dcterms:modified xsi:type="dcterms:W3CDTF">2023-04-19T13:37:41Z</dcterms:modified>
</cp:coreProperties>
</file>