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 defaultThemeVersion="124226"/>
  <xr:revisionPtr revIDLastSave="0" documentId="11_82A31BF27C04075F1190D76F1DEEB59B07F88386" xr6:coauthVersionLast="47" xr6:coauthVersionMax="47" xr10:uidLastSave="{00000000-0000-0000-0000-000000000000}"/>
  <bookViews>
    <workbookView xWindow="0" yWindow="150" windowWidth="28755" windowHeight="12525" xr2:uid="{00000000-000D-0000-FFFF-FFFF00000000}"/>
  </bookViews>
  <sheets>
    <sheet name="Active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K34" i="1" l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3" i="1"/>
  <c r="M24" i="1"/>
  <c r="M25" i="1"/>
  <c r="M26" i="1"/>
  <c r="M27" i="1"/>
  <c r="M28" i="1"/>
  <c r="M29" i="1"/>
  <c r="M30" i="1"/>
  <c r="M31" i="1"/>
  <c r="M3" i="1"/>
  <c r="N5" i="1"/>
  <c r="N6" i="1"/>
  <c r="N7" i="1"/>
  <c r="N8" i="1"/>
  <c r="N9" i="1"/>
  <c r="N10" i="1"/>
  <c r="H13" i="1"/>
  <c r="N13" i="1" s="1"/>
  <c r="N31" i="1"/>
  <c r="N30" i="1"/>
  <c r="N29" i="1"/>
  <c r="N28" i="1"/>
  <c r="N27" i="1"/>
  <c r="N4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34" i="1" l="1"/>
  <c r="N34" i="1"/>
</calcChain>
</file>

<file path=xl/sharedStrings.xml><?xml version="1.0" encoding="utf-8"?>
<sst xmlns="http://schemas.openxmlformats.org/spreadsheetml/2006/main" count="249" uniqueCount="158">
  <si>
    <t>QC11 BOM - rC7 - 6/17/2014</t>
  </si>
  <si>
    <t>#</t>
  </si>
  <si>
    <t>Designator</t>
  </si>
  <si>
    <t>Name</t>
  </si>
  <si>
    <t>Spec</t>
  </si>
  <si>
    <t>Manufacturer</t>
  </si>
  <si>
    <t>PN</t>
  </si>
  <si>
    <t>Footprint</t>
  </si>
  <si>
    <t>Cost</t>
  </si>
  <si>
    <t>@ Qty</t>
  </si>
  <si>
    <t>Pads</t>
  </si>
  <si>
    <t>Qty</t>
  </si>
  <si>
    <t>% Spare</t>
  </si>
  <si>
    <t>Shipped</t>
  </si>
  <si>
    <t>Subtotal</t>
  </si>
  <si>
    <t>Vendor</t>
  </si>
  <si>
    <t>Shipped From</t>
  </si>
  <si>
    <t>U1</t>
  </si>
  <si>
    <t>MCU</t>
  </si>
  <si>
    <t>16-bit Microcontroller</t>
  </si>
  <si>
    <t>Texas Instruments</t>
  </si>
  <si>
    <t>MSP430F5308IPT</t>
  </si>
  <si>
    <t>48-QFP</t>
  </si>
  <si>
    <t>Mouser</t>
  </si>
  <si>
    <t>USA</t>
  </si>
  <si>
    <t>U10-U14</t>
  </si>
  <si>
    <t>Display Controller</t>
  </si>
  <si>
    <t>16-Channel Constant Current LED Driver</t>
  </si>
  <si>
    <t>TLC59281DBQR</t>
  </si>
  <si>
    <t>SSOP-24</t>
  </si>
  <si>
    <t>D1-D14, D17 - D30, D33 - D46, D49 - D62, D65- D78</t>
  </si>
  <si>
    <t>Display LEDs</t>
  </si>
  <si>
    <t>5 mA, White</t>
  </si>
  <si>
    <t>OSRAM</t>
  </si>
  <si>
    <t>LW Q38G-Q1S1-3K6L-1</t>
  </si>
  <si>
    <t>0603 (1608mm)</t>
  </si>
  <si>
    <t>D0, D15</t>
  </si>
  <si>
    <t>Red</t>
  </si>
  <si>
    <t>5 mA, Red</t>
  </si>
  <si>
    <t>LiteOn</t>
  </si>
  <si>
    <t>LTST-C193KRKT-5A</t>
  </si>
  <si>
    <t>D16, D31</t>
  </si>
  <si>
    <t>Yellow</t>
  </si>
  <si>
    <t>5 mA, Amber</t>
  </si>
  <si>
    <t>LTST-C193KSKT-5A</t>
  </si>
  <si>
    <t>Digikey</t>
  </si>
  <si>
    <t>D32, D47</t>
  </si>
  <si>
    <t>Green</t>
  </si>
  <si>
    <t>5 mA, True Green</t>
  </si>
  <si>
    <t>LTST-C193TGKT-5A</t>
  </si>
  <si>
    <t>D48. D63</t>
  </si>
  <si>
    <t>Blue</t>
  </si>
  <si>
    <t>5 mA, Blue</t>
  </si>
  <si>
    <t>LTST-C193TBKT-5A</t>
  </si>
  <si>
    <t>D64, D79</t>
  </si>
  <si>
    <t>Pink</t>
  </si>
  <si>
    <t>5 mA, Pink</t>
  </si>
  <si>
    <t>Panisonic</t>
  </si>
  <si>
    <t>LNJP12X8ARA</t>
  </si>
  <si>
    <t>U3</t>
  </si>
  <si>
    <t>IR</t>
  </si>
  <si>
    <t>Infrared Transceiver</t>
  </si>
  <si>
    <t>Vishay</t>
  </si>
  <si>
    <t>TFBS4711-TR3</t>
  </si>
  <si>
    <t>6 mm x 3.1 mm x 1.9 mm</t>
  </si>
  <si>
    <t>BT1</t>
  </si>
  <si>
    <t>Battery Holder</t>
  </si>
  <si>
    <t>3 x AA</t>
  </si>
  <si>
    <t>Eagle Plastic Devices</t>
  </si>
  <si>
    <t>12BH331P-GR</t>
  </si>
  <si>
    <t>TH</t>
  </si>
  <si>
    <t>U2</t>
  </si>
  <si>
    <t>Wireless</t>
  </si>
  <si>
    <t>915 MHz</t>
  </si>
  <si>
    <t>HopeRF</t>
  </si>
  <si>
    <t>RFM69CW</t>
  </si>
  <si>
    <t>SOP-14</t>
  </si>
  <si>
    <t>X1</t>
  </si>
  <si>
    <t>Crystal</t>
  </si>
  <si>
    <t>32.768 kHz</t>
  </si>
  <si>
    <t>ABRACON</t>
  </si>
  <si>
    <t>ABS25-32.768KHz-4-T</t>
  </si>
  <si>
    <t>NA</t>
  </si>
  <si>
    <t>R10 - R14</t>
  </si>
  <si>
    <t>Reference Resistors</t>
  </si>
  <si>
    <t>20.1k Ohm; 1% 1/4W</t>
  </si>
  <si>
    <t>CRCW120620K0FKEA</t>
  </si>
  <si>
    <t>3216 (1206)</t>
  </si>
  <si>
    <t>VR1</t>
  </si>
  <si>
    <t>Regulator</t>
  </si>
  <si>
    <t>3.3 V</t>
  </si>
  <si>
    <t>Skyworks Solutions, Inc.</t>
  </si>
  <si>
    <t>AAT3223IGU-3.3-T1</t>
  </si>
  <si>
    <t>SOT-23-6</t>
  </si>
  <si>
    <t>X2</t>
  </si>
  <si>
    <t>Other Resonator</t>
  </si>
  <si>
    <t>16 MHz</t>
  </si>
  <si>
    <t>Murata Electronics</t>
  </si>
  <si>
    <t>CSTCE16M0V53-R0</t>
  </si>
  <si>
    <t>CSTCE_V</t>
  </si>
  <si>
    <t>A1</t>
  </si>
  <si>
    <t>Antenna</t>
  </si>
  <si>
    <t>Johanson Technology</t>
  </si>
  <si>
    <t>0915AT43A0026E</t>
  </si>
  <si>
    <t>C1</t>
  </si>
  <si>
    <t>Big Cap</t>
  </si>
  <si>
    <t>47 uF</t>
  </si>
  <si>
    <t>Kemet</t>
  </si>
  <si>
    <t>EEV476M035A9GAA</t>
  </si>
  <si>
    <t>6.3 mm x 5.4 mm</t>
  </si>
  <si>
    <t>C10 - C14</t>
  </si>
  <si>
    <t>Bypass cap</t>
  </si>
  <si>
    <t>0.1 uF</t>
  </si>
  <si>
    <t>VJ1206Y104KXQCW1BC</t>
  </si>
  <si>
    <t>C7, C8, C9, C17, C19</t>
  </si>
  <si>
    <t>C0603C104K3RACTU</t>
  </si>
  <si>
    <t>0603</t>
  </si>
  <si>
    <t>R3, R5</t>
  </si>
  <si>
    <t>Resistors</t>
  </si>
  <si>
    <t>0 Ohm</t>
  </si>
  <si>
    <t>CRCW12060000Z0EA</t>
  </si>
  <si>
    <t>R4</t>
  </si>
  <si>
    <t>47 Ohms</t>
  </si>
  <si>
    <t>CRCW120647R0JNEA</t>
  </si>
  <si>
    <t>R1, R15</t>
  </si>
  <si>
    <t>47k Ohms</t>
  </si>
  <si>
    <t>CRCW120647K0JNEA</t>
  </si>
  <si>
    <t>C4, C5</t>
  </si>
  <si>
    <t>Crystal Cap</t>
  </si>
  <si>
    <t>4pF</t>
  </si>
  <si>
    <t>Murata</t>
  </si>
  <si>
    <t>GRM1885C1H4R0BZ01D</t>
  </si>
  <si>
    <t>C15</t>
  </si>
  <si>
    <t>Reset Cap</t>
  </si>
  <si>
    <t>2200pF</t>
  </si>
  <si>
    <t>C0603C222K3RACTU</t>
  </si>
  <si>
    <t>C2, C3</t>
  </si>
  <si>
    <t>PS Cap</t>
  </si>
  <si>
    <t>1uF, 16V, 10%</t>
  </si>
  <si>
    <t>C0603C105K4PACTU</t>
  </si>
  <si>
    <t>C16</t>
  </si>
  <si>
    <t>IR Cap</t>
  </si>
  <si>
    <t>4.7uF, 16V Tant</t>
  </si>
  <si>
    <t>AVX</t>
  </si>
  <si>
    <t>F981C475MMA</t>
  </si>
  <si>
    <t>0603 Polarized</t>
  </si>
  <si>
    <t>C18</t>
  </si>
  <si>
    <t>12pF, 1%</t>
  </si>
  <si>
    <t>VJ0603A120FXACW1BC</t>
  </si>
  <si>
    <t>C6</t>
  </si>
  <si>
    <t>Core Cap</t>
  </si>
  <si>
    <t>0.47uF, 16V</t>
  </si>
  <si>
    <t>VJ0603V474ZXJPW1BC</t>
  </si>
  <si>
    <t>L1</t>
  </si>
  <si>
    <t>Tuning Inductor</t>
  </si>
  <si>
    <t>0Ohm Resistor</t>
  </si>
  <si>
    <t>CRCW06030000Z0EA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</si>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</sst>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4" fontId="0" fillId="0" borderId="2" xfId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9" fontId="3" fillId="0" borderId="2" xfId="3" applyFont="1" applyBorder="1" applyAlignment="1">
      <alignment horizontal="center" vertical="center" wrapText="1"/>
    </xf>
    <xf numFmtId="9" fontId="0" fillId="0" borderId="2" xfId="3" applyFont="1" applyBorder="1" applyAlignment="1">
      <alignment horizontal="center" vertical="center"/>
    </xf>
    <xf numFmtId="9" fontId="0" fillId="0" borderId="2" xfId="3" applyFont="1" applyFill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horizontal="center"/>
    </xf>
    <xf numFmtId="44" fontId="0" fillId="0" borderId="2" xfId="1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3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4" fontId="0" fillId="0" borderId="2" xfId="1" applyFont="1" applyFill="1" applyBorder="1" applyAlignment="1">
      <alignment horizontal="center"/>
    </xf>
    <xf numFmtId="0" fontId="6" fillId="2" borderId="3" xfId="2" applyFont="1" applyBorder="1" applyAlignment="1">
      <alignment horizontal="center" vertical="center"/>
    </xf>
  </cellXfs>
  <cellStyles count="4">
    <cellStyle name="Accent1" xfId="2" builtinId="29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Normal="100" workbookViewId="0">
      <selection activeCell="D4" sqref="D4"/>
    </sheetView>
  </sheetViews>
  <sheetFormatPr defaultRowHeight="15"/>
  <cols>
    <col min="1" max="1" width="3" style="22" bestFit="1" customWidth="1"/>
    <col min="2" max="2" width="18" bestFit="1" customWidth="1"/>
    <col min="3" max="3" width="18.85546875" hidden="1" customWidth="1"/>
    <col min="4" max="4" width="20.5703125" bestFit="1" customWidth="1"/>
    <col min="5" max="6" width="25.28515625" customWidth="1"/>
    <col min="7" max="7" width="23" style="2" bestFit="1" customWidth="1"/>
    <col min="8" max="9" width="7.5703125" style="1" hidden="1" customWidth="1"/>
    <col min="10" max="10" width="6.28515625" style="2" bestFit="1" customWidth="1"/>
    <col min="11" max="11" width="7.5703125" style="1" customWidth="1"/>
    <col min="12" max="12" width="7.5703125" style="16" customWidth="1"/>
    <col min="13" max="13" width="7.5703125" style="1" customWidth="1"/>
    <col min="14" max="14" width="10.5703125" style="1" hidden="1" customWidth="1"/>
    <col min="15" max="16" width="9.140625" style="1"/>
  </cols>
  <sheetData>
    <row r="1" spans="1:16" ht="26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s="28" customFormat="1" ht="30">
      <c r="A2" s="26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12" t="s">
        <v>12</v>
      </c>
      <c r="M2" s="5" t="s">
        <v>13</v>
      </c>
      <c r="N2" s="5" t="s">
        <v>14</v>
      </c>
      <c r="O2" s="5" t="s">
        <v>15</v>
      </c>
      <c r="P2" s="17" t="s">
        <v>16</v>
      </c>
    </row>
    <row r="3" spans="1:16">
      <c r="A3" s="26">
        <v>1</v>
      </c>
      <c r="B3" s="6" t="s">
        <v>17</v>
      </c>
      <c r="C3" s="6" t="s">
        <v>18</v>
      </c>
      <c r="D3" s="18" t="s">
        <v>19</v>
      </c>
      <c r="E3" s="6" t="s">
        <v>20</v>
      </c>
      <c r="F3" s="6" t="s">
        <v>21</v>
      </c>
      <c r="G3" s="9" t="s">
        <v>22</v>
      </c>
      <c r="H3" s="8">
        <v>2.2999999999999998</v>
      </c>
      <c r="I3" s="7">
        <v>100</v>
      </c>
      <c r="J3" s="9">
        <v>48</v>
      </c>
      <c r="K3" s="7">
        <v>1</v>
      </c>
      <c r="L3" s="13">
        <v>0.1</v>
      </c>
      <c r="M3" s="7">
        <f>(1+L3)*(150*K3)</f>
        <v>165</v>
      </c>
      <c r="N3" s="8">
        <f>K3*H3</f>
        <v>2.2999999999999998</v>
      </c>
      <c r="O3" s="7" t="s">
        <v>23</v>
      </c>
      <c r="P3" s="7" t="s">
        <v>24</v>
      </c>
    </row>
    <row r="4" spans="1:16" ht="30">
      <c r="A4" s="26">
        <v>2</v>
      </c>
      <c r="B4" s="6" t="s">
        <v>25</v>
      </c>
      <c r="C4" s="6" t="s">
        <v>26</v>
      </c>
      <c r="D4" s="18" t="s">
        <v>27</v>
      </c>
      <c r="E4" s="6" t="s">
        <v>20</v>
      </c>
      <c r="F4" s="6" t="s">
        <v>28</v>
      </c>
      <c r="G4" s="9" t="s">
        <v>29</v>
      </c>
      <c r="H4" s="8">
        <v>0.51</v>
      </c>
      <c r="I4" s="7">
        <v>250</v>
      </c>
      <c r="J4" s="9">
        <v>24</v>
      </c>
      <c r="K4" s="7">
        <v>5</v>
      </c>
      <c r="L4" s="13">
        <v>0.05</v>
      </c>
      <c r="M4" s="7">
        <v>790</v>
      </c>
      <c r="N4" s="10">
        <f t="shared" ref="N4:N31" si="0">K4*H4</f>
        <v>2.5499999999999998</v>
      </c>
      <c r="O4" s="7" t="s">
        <v>23</v>
      </c>
      <c r="P4" s="7" t="s">
        <v>24</v>
      </c>
    </row>
    <row r="5" spans="1:16" ht="45">
      <c r="A5" s="26">
        <v>3</v>
      </c>
      <c r="B5" s="18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19" t="s">
        <v>35</v>
      </c>
      <c r="H5" s="20">
        <v>5.2999999999999999E-2</v>
      </c>
      <c r="I5" s="9">
        <v>12000</v>
      </c>
      <c r="J5" s="9">
        <v>2</v>
      </c>
      <c r="K5" s="9">
        <v>70</v>
      </c>
      <c r="L5" s="21">
        <v>0.14299999999999999</v>
      </c>
      <c r="M5" s="9">
        <v>12000</v>
      </c>
      <c r="N5" s="30">
        <f t="shared" si="0"/>
        <v>3.71</v>
      </c>
      <c r="O5" s="9" t="s">
        <v>23</v>
      </c>
      <c r="P5" s="9" t="s">
        <v>24</v>
      </c>
    </row>
    <row r="6" spans="1:16">
      <c r="A6" s="26">
        <v>4</v>
      </c>
      <c r="B6" s="6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G6" s="19" t="s">
        <v>35</v>
      </c>
      <c r="H6" s="8">
        <v>6.8000000000000005E-2</v>
      </c>
      <c r="I6" s="7">
        <v>100</v>
      </c>
      <c r="J6" s="9">
        <v>2</v>
      </c>
      <c r="K6" s="7">
        <v>2</v>
      </c>
      <c r="L6" s="13">
        <v>0.05</v>
      </c>
      <c r="M6" s="7">
        <f t="shared" ref="M6:M31" si="1">(1+L6)*(150*K6)</f>
        <v>315</v>
      </c>
      <c r="N6" s="8">
        <f t="shared" si="0"/>
        <v>0.13600000000000001</v>
      </c>
      <c r="O6" s="7" t="s">
        <v>23</v>
      </c>
      <c r="P6" s="7" t="s">
        <v>24</v>
      </c>
    </row>
    <row r="7" spans="1:16">
      <c r="A7" s="26">
        <v>5</v>
      </c>
      <c r="B7" s="6" t="s">
        <v>41</v>
      </c>
      <c r="C7" s="6" t="s">
        <v>42</v>
      </c>
      <c r="D7" s="6" t="s">
        <v>43</v>
      </c>
      <c r="E7" s="6" t="s">
        <v>39</v>
      </c>
      <c r="F7" s="6" t="s">
        <v>44</v>
      </c>
      <c r="G7" s="19" t="s">
        <v>35</v>
      </c>
      <c r="H7" s="10">
        <v>6.8000000000000005E-2</v>
      </c>
      <c r="I7" s="7">
        <v>100</v>
      </c>
      <c r="J7" s="9">
        <v>2</v>
      </c>
      <c r="K7" s="7">
        <v>2</v>
      </c>
      <c r="L7" s="14">
        <v>0.05</v>
      </c>
      <c r="M7" s="7">
        <f t="shared" si="1"/>
        <v>315</v>
      </c>
      <c r="N7" s="10">
        <f t="shared" si="0"/>
        <v>0.13600000000000001</v>
      </c>
      <c r="O7" s="7" t="s">
        <v>45</v>
      </c>
      <c r="P7" s="7" t="s">
        <v>24</v>
      </c>
    </row>
    <row r="8" spans="1:16">
      <c r="A8" s="26">
        <v>6</v>
      </c>
      <c r="B8" s="6" t="s">
        <v>46</v>
      </c>
      <c r="C8" s="6" t="s">
        <v>47</v>
      </c>
      <c r="D8" s="6" t="s">
        <v>48</v>
      </c>
      <c r="E8" s="6" t="s">
        <v>39</v>
      </c>
      <c r="F8" s="6" t="s">
        <v>49</v>
      </c>
      <c r="G8" s="19" t="s">
        <v>35</v>
      </c>
      <c r="H8" s="10">
        <v>7.0000000000000007E-2</v>
      </c>
      <c r="I8" s="7">
        <v>100</v>
      </c>
      <c r="J8" s="9">
        <v>2</v>
      </c>
      <c r="K8" s="7">
        <v>2</v>
      </c>
      <c r="L8" s="14">
        <v>0.05</v>
      </c>
      <c r="M8" s="7">
        <f t="shared" si="1"/>
        <v>315</v>
      </c>
      <c r="N8" s="10">
        <f t="shared" si="0"/>
        <v>0.14000000000000001</v>
      </c>
      <c r="O8" s="7" t="s">
        <v>23</v>
      </c>
      <c r="P8" s="7" t="s">
        <v>24</v>
      </c>
    </row>
    <row r="9" spans="1:16">
      <c r="A9" s="26">
        <v>7</v>
      </c>
      <c r="B9" s="6" t="s">
        <v>50</v>
      </c>
      <c r="C9" s="6" t="s">
        <v>51</v>
      </c>
      <c r="D9" s="6" t="s">
        <v>52</v>
      </c>
      <c r="E9" s="6" t="s">
        <v>39</v>
      </c>
      <c r="F9" s="6" t="s">
        <v>53</v>
      </c>
      <c r="G9" s="19" t="s">
        <v>35</v>
      </c>
      <c r="H9" s="8">
        <v>7.9000000000000001E-2</v>
      </c>
      <c r="I9" s="7">
        <v>100</v>
      </c>
      <c r="J9" s="9">
        <v>2</v>
      </c>
      <c r="K9" s="7">
        <v>2</v>
      </c>
      <c r="L9" s="13">
        <v>0.05</v>
      </c>
      <c r="M9" s="7">
        <f t="shared" si="1"/>
        <v>315</v>
      </c>
      <c r="N9" s="8">
        <f t="shared" si="0"/>
        <v>0.158</v>
      </c>
      <c r="O9" s="7" t="s">
        <v>23</v>
      </c>
      <c r="P9" s="7" t="s">
        <v>24</v>
      </c>
    </row>
    <row r="10" spans="1:16">
      <c r="A10" s="26">
        <v>8</v>
      </c>
      <c r="B10" s="6" t="s">
        <v>54</v>
      </c>
      <c r="C10" s="6" t="s">
        <v>55</v>
      </c>
      <c r="D10" s="6" t="s">
        <v>56</v>
      </c>
      <c r="E10" s="6" t="s">
        <v>57</v>
      </c>
      <c r="F10" s="6" t="s">
        <v>58</v>
      </c>
      <c r="G10" s="19" t="s">
        <v>35</v>
      </c>
      <c r="H10" s="8">
        <v>0.27700000000000002</v>
      </c>
      <c r="I10" s="7">
        <v>100</v>
      </c>
      <c r="J10" s="9">
        <v>2</v>
      </c>
      <c r="K10" s="7">
        <v>2</v>
      </c>
      <c r="L10" s="13">
        <v>0.05</v>
      </c>
      <c r="M10" s="7">
        <f t="shared" si="1"/>
        <v>315</v>
      </c>
      <c r="N10" s="8">
        <f t="shared" si="0"/>
        <v>0.55400000000000005</v>
      </c>
      <c r="O10" s="7" t="s">
        <v>45</v>
      </c>
      <c r="P10" s="7" t="s">
        <v>24</v>
      </c>
    </row>
    <row r="11" spans="1:16">
      <c r="A11" s="26">
        <v>9</v>
      </c>
      <c r="B11" s="6" t="s">
        <v>59</v>
      </c>
      <c r="C11" s="6" t="s">
        <v>60</v>
      </c>
      <c r="D11" s="6" t="s">
        <v>61</v>
      </c>
      <c r="E11" s="6" t="s">
        <v>62</v>
      </c>
      <c r="F11" s="6" t="s">
        <v>63</v>
      </c>
      <c r="G11" s="9" t="s">
        <v>64</v>
      </c>
      <c r="H11" s="8">
        <v>2.44</v>
      </c>
      <c r="I11" s="7">
        <v>100</v>
      </c>
      <c r="J11" s="9">
        <v>6</v>
      </c>
      <c r="K11" s="7">
        <v>1</v>
      </c>
      <c r="L11" s="13">
        <v>0.1</v>
      </c>
      <c r="M11" s="7">
        <f t="shared" si="1"/>
        <v>165</v>
      </c>
      <c r="N11" s="8">
        <f t="shared" si="0"/>
        <v>2.44</v>
      </c>
      <c r="O11" s="7" t="s">
        <v>23</v>
      </c>
      <c r="P11" s="7" t="s">
        <v>24</v>
      </c>
    </row>
    <row r="12" spans="1:16">
      <c r="A12" s="26">
        <v>10</v>
      </c>
      <c r="B12" s="6" t="s">
        <v>65</v>
      </c>
      <c r="C12" s="6" t="s">
        <v>66</v>
      </c>
      <c r="D12" s="6" t="s">
        <v>67</v>
      </c>
      <c r="E12" s="6" t="s">
        <v>68</v>
      </c>
      <c r="F12" s="6" t="s">
        <v>69</v>
      </c>
      <c r="G12" s="9" t="s">
        <v>70</v>
      </c>
      <c r="H12" s="8">
        <v>0.65700000000000003</v>
      </c>
      <c r="I12" s="7">
        <v>100</v>
      </c>
      <c r="J12" s="9">
        <v>0</v>
      </c>
      <c r="K12" s="7">
        <v>1</v>
      </c>
      <c r="L12" s="13">
        <v>0.1</v>
      </c>
      <c r="M12" s="7">
        <f t="shared" si="1"/>
        <v>165</v>
      </c>
      <c r="N12" s="8">
        <f t="shared" si="0"/>
        <v>0.65700000000000003</v>
      </c>
      <c r="O12" s="7" t="s">
        <v>23</v>
      </c>
      <c r="P12" s="7" t="s">
        <v>24</v>
      </c>
    </row>
    <row r="13" spans="1:16">
      <c r="A13" s="26">
        <v>11</v>
      </c>
      <c r="B13" s="6" t="s">
        <v>71</v>
      </c>
      <c r="C13" s="6" t="s">
        <v>72</v>
      </c>
      <c r="D13" s="6" t="s">
        <v>73</v>
      </c>
      <c r="E13" s="6" t="s">
        <v>74</v>
      </c>
      <c r="F13" s="6" t="s">
        <v>75</v>
      </c>
      <c r="G13" s="9" t="s">
        <v>76</v>
      </c>
      <c r="H13" s="8">
        <f>2.24*1.05</f>
        <v>2.3520000000000003</v>
      </c>
      <c r="I13" s="7">
        <v>150</v>
      </c>
      <c r="J13" s="9">
        <v>14</v>
      </c>
      <c r="K13" s="7">
        <v>1</v>
      </c>
      <c r="L13" s="13">
        <v>0.1</v>
      </c>
      <c r="M13" s="7">
        <f t="shared" si="1"/>
        <v>165</v>
      </c>
      <c r="N13" s="8">
        <f t="shared" si="0"/>
        <v>2.3520000000000003</v>
      </c>
      <c r="O13" s="7" t="s">
        <v>74</v>
      </c>
      <c r="P13" s="7" t="s">
        <v>24</v>
      </c>
    </row>
    <row r="14" spans="1:16">
      <c r="A14" s="26">
        <v>12</v>
      </c>
      <c r="B14" s="6" t="s">
        <v>77</v>
      </c>
      <c r="C14" s="6" t="s">
        <v>78</v>
      </c>
      <c r="D14" s="6" t="s">
        <v>79</v>
      </c>
      <c r="E14" s="6" t="s">
        <v>80</v>
      </c>
      <c r="F14" s="6" t="s">
        <v>81</v>
      </c>
      <c r="G14" s="9" t="s">
        <v>82</v>
      </c>
      <c r="H14" s="8">
        <v>0.32</v>
      </c>
      <c r="I14" s="7">
        <v>100</v>
      </c>
      <c r="J14" s="9">
        <v>4</v>
      </c>
      <c r="K14" s="7">
        <v>1</v>
      </c>
      <c r="L14" s="13">
        <v>0.1</v>
      </c>
      <c r="M14" s="7">
        <f t="shared" si="1"/>
        <v>165</v>
      </c>
      <c r="N14" s="8">
        <f t="shared" si="0"/>
        <v>0.32</v>
      </c>
      <c r="O14" s="7" t="s">
        <v>23</v>
      </c>
      <c r="P14" s="7" t="s">
        <v>24</v>
      </c>
    </row>
    <row r="15" spans="1:16">
      <c r="A15" s="26">
        <v>13</v>
      </c>
      <c r="B15" s="6" t="s">
        <v>83</v>
      </c>
      <c r="C15" s="6" t="s">
        <v>84</v>
      </c>
      <c r="D15" s="6" t="s">
        <v>85</v>
      </c>
      <c r="E15" s="6" t="s">
        <v>62</v>
      </c>
      <c r="F15" s="6" t="s">
        <v>86</v>
      </c>
      <c r="G15" s="9" t="s">
        <v>87</v>
      </c>
      <c r="H15" s="8">
        <v>2.8000000000000001E-2</v>
      </c>
      <c r="I15" s="7">
        <v>100</v>
      </c>
      <c r="J15" s="9">
        <v>2</v>
      </c>
      <c r="K15" s="7">
        <v>5</v>
      </c>
      <c r="L15" s="13">
        <v>0.05</v>
      </c>
      <c r="M15" s="7">
        <v>790</v>
      </c>
      <c r="N15" s="8">
        <f t="shared" si="0"/>
        <v>0.14000000000000001</v>
      </c>
      <c r="O15" s="7" t="s">
        <v>23</v>
      </c>
      <c r="P15" s="7" t="s">
        <v>24</v>
      </c>
    </row>
    <row r="16" spans="1:16">
      <c r="A16" s="26">
        <v>14</v>
      </c>
      <c r="B16" s="6" t="s">
        <v>88</v>
      </c>
      <c r="C16" s="6" t="s">
        <v>89</v>
      </c>
      <c r="D16" s="6" t="s">
        <v>90</v>
      </c>
      <c r="E16" s="6" t="s">
        <v>91</v>
      </c>
      <c r="F16" s="6" t="s">
        <v>92</v>
      </c>
      <c r="G16" s="9" t="s">
        <v>93</v>
      </c>
      <c r="H16" s="10">
        <v>0.21</v>
      </c>
      <c r="I16" s="7">
        <v>100</v>
      </c>
      <c r="J16" s="9">
        <v>6</v>
      </c>
      <c r="K16" s="7">
        <v>1</v>
      </c>
      <c r="L16" s="14">
        <v>0.1</v>
      </c>
      <c r="M16" s="7">
        <f t="shared" si="1"/>
        <v>165</v>
      </c>
      <c r="N16" s="10">
        <f t="shared" si="0"/>
        <v>0.21</v>
      </c>
      <c r="O16" s="7" t="s">
        <v>23</v>
      </c>
      <c r="P16" s="7" t="s">
        <v>24</v>
      </c>
    </row>
    <row r="17" spans="1:16">
      <c r="A17" s="26">
        <v>15</v>
      </c>
      <c r="B17" s="6" t="s">
        <v>94</v>
      </c>
      <c r="C17" s="6" t="s">
        <v>95</v>
      </c>
      <c r="D17" s="6" t="s">
        <v>96</v>
      </c>
      <c r="E17" s="6" t="s">
        <v>97</v>
      </c>
      <c r="F17" s="6" t="s">
        <v>98</v>
      </c>
      <c r="G17" s="9" t="s">
        <v>99</v>
      </c>
      <c r="H17" s="8">
        <v>0.28000000000000003</v>
      </c>
      <c r="I17" s="7">
        <v>100</v>
      </c>
      <c r="J17" s="9">
        <v>3</v>
      </c>
      <c r="K17" s="7">
        <v>1</v>
      </c>
      <c r="L17" s="13">
        <v>0.1</v>
      </c>
      <c r="M17" s="7">
        <f t="shared" si="1"/>
        <v>165</v>
      </c>
      <c r="N17" s="8">
        <f t="shared" si="0"/>
        <v>0.28000000000000003</v>
      </c>
      <c r="O17" s="7" t="s">
        <v>23</v>
      </c>
      <c r="P17" s="7" t="s">
        <v>24</v>
      </c>
    </row>
    <row r="18" spans="1:16">
      <c r="A18" s="26">
        <v>16</v>
      </c>
      <c r="B18" s="6" t="s">
        <v>100</v>
      </c>
      <c r="C18" s="6" t="s">
        <v>101</v>
      </c>
      <c r="D18" s="6" t="s">
        <v>73</v>
      </c>
      <c r="E18" s="6" t="s">
        <v>102</v>
      </c>
      <c r="F18" s="6" t="s">
        <v>103</v>
      </c>
      <c r="G18" s="9" t="s">
        <v>82</v>
      </c>
      <c r="H18" s="8">
        <v>0.56999999999999995</v>
      </c>
      <c r="I18" s="7">
        <v>100</v>
      </c>
      <c r="J18" s="9">
        <v>2</v>
      </c>
      <c r="K18" s="7">
        <v>1</v>
      </c>
      <c r="L18" s="13">
        <v>0.1</v>
      </c>
      <c r="M18" s="7">
        <f t="shared" si="1"/>
        <v>165</v>
      </c>
      <c r="N18" s="8">
        <f t="shared" si="0"/>
        <v>0.56999999999999995</v>
      </c>
      <c r="O18" s="7" t="s">
        <v>23</v>
      </c>
      <c r="P18" s="7" t="s">
        <v>24</v>
      </c>
    </row>
    <row r="19" spans="1:16">
      <c r="A19" s="26">
        <v>17</v>
      </c>
      <c r="B19" s="6" t="s">
        <v>104</v>
      </c>
      <c r="C19" s="6" t="s">
        <v>105</v>
      </c>
      <c r="D19" s="6" t="s">
        <v>106</v>
      </c>
      <c r="E19" s="6" t="s">
        <v>107</v>
      </c>
      <c r="F19" s="6" t="s">
        <v>108</v>
      </c>
      <c r="G19" s="9" t="s">
        <v>109</v>
      </c>
      <c r="H19" s="8">
        <v>0.17699999999999999</v>
      </c>
      <c r="I19" s="7">
        <v>100</v>
      </c>
      <c r="J19" s="9">
        <v>2</v>
      </c>
      <c r="K19" s="7">
        <v>1</v>
      </c>
      <c r="L19" s="13">
        <v>0.1</v>
      </c>
      <c r="M19" s="7">
        <f t="shared" si="1"/>
        <v>165</v>
      </c>
      <c r="N19" s="8">
        <f t="shared" si="0"/>
        <v>0.17699999999999999</v>
      </c>
      <c r="O19" s="7" t="s">
        <v>23</v>
      </c>
      <c r="P19" s="7" t="s">
        <v>24</v>
      </c>
    </row>
    <row r="20" spans="1:16">
      <c r="A20" s="26">
        <v>18</v>
      </c>
      <c r="B20" s="6" t="s">
        <v>110</v>
      </c>
      <c r="C20" s="6" t="s">
        <v>111</v>
      </c>
      <c r="D20" s="6" t="s">
        <v>112</v>
      </c>
      <c r="E20" s="6" t="s">
        <v>62</v>
      </c>
      <c r="F20" s="6" t="s">
        <v>113</v>
      </c>
      <c r="G20" s="9" t="s">
        <v>87</v>
      </c>
      <c r="H20" s="8">
        <v>0.03</v>
      </c>
      <c r="I20" s="7">
        <v>500</v>
      </c>
      <c r="J20" s="9">
        <v>2</v>
      </c>
      <c r="K20" s="7">
        <v>5</v>
      </c>
      <c r="L20" s="13">
        <v>0.05</v>
      </c>
      <c r="M20" s="7">
        <v>790</v>
      </c>
      <c r="N20" s="8">
        <f t="shared" si="0"/>
        <v>0.15</v>
      </c>
      <c r="O20" s="7" t="s">
        <v>23</v>
      </c>
      <c r="P20" s="7" t="s">
        <v>24</v>
      </c>
    </row>
    <row r="21" spans="1:16">
      <c r="A21" s="26">
        <v>19</v>
      </c>
      <c r="B21" s="6" t="s">
        <v>114</v>
      </c>
      <c r="C21" s="6" t="s">
        <v>111</v>
      </c>
      <c r="D21" s="6" t="s">
        <v>112</v>
      </c>
      <c r="E21" s="6" t="s">
        <v>107</v>
      </c>
      <c r="F21" s="6" t="s">
        <v>115</v>
      </c>
      <c r="G21" s="19" t="s">
        <v>116</v>
      </c>
      <c r="H21" s="8">
        <v>8.0000000000000002E-3</v>
      </c>
      <c r="I21" s="7">
        <v>500</v>
      </c>
      <c r="J21" s="9">
        <v>2</v>
      </c>
      <c r="K21" s="7">
        <v>5</v>
      </c>
      <c r="L21" s="13">
        <v>0.05</v>
      </c>
      <c r="M21" s="7">
        <v>790</v>
      </c>
      <c r="N21" s="8">
        <f t="shared" si="0"/>
        <v>0.04</v>
      </c>
      <c r="O21" s="7" t="s">
        <v>23</v>
      </c>
      <c r="P21" s="7" t="s">
        <v>24</v>
      </c>
    </row>
    <row r="22" spans="1:16">
      <c r="A22" s="26">
        <v>20</v>
      </c>
      <c r="B22" s="6" t="s">
        <v>117</v>
      </c>
      <c r="C22" s="6" t="s">
        <v>118</v>
      </c>
      <c r="D22" s="6" t="s">
        <v>119</v>
      </c>
      <c r="E22" s="6" t="s">
        <v>62</v>
      </c>
      <c r="F22" s="6" t="s">
        <v>120</v>
      </c>
      <c r="G22" s="9" t="s">
        <v>87</v>
      </c>
      <c r="H22" s="8">
        <v>2.5999999999999999E-2</v>
      </c>
      <c r="I22" s="7">
        <v>100</v>
      </c>
      <c r="J22" s="9">
        <v>2</v>
      </c>
      <c r="K22" s="7">
        <v>2</v>
      </c>
      <c r="L22" s="13">
        <v>0.05</v>
      </c>
      <c r="M22" s="7">
        <f t="shared" si="1"/>
        <v>315</v>
      </c>
      <c r="N22" s="8">
        <f t="shared" si="0"/>
        <v>5.1999999999999998E-2</v>
      </c>
      <c r="O22" s="7" t="s">
        <v>23</v>
      </c>
      <c r="P22" s="7" t="s">
        <v>24</v>
      </c>
    </row>
    <row r="23" spans="1:16">
      <c r="A23" s="26">
        <v>21</v>
      </c>
      <c r="B23" s="6" t="s">
        <v>121</v>
      </c>
      <c r="C23" s="6" t="s">
        <v>118</v>
      </c>
      <c r="D23" s="6" t="s">
        <v>122</v>
      </c>
      <c r="E23" s="6" t="s">
        <v>62</v>
      </c>
      <c r="F23" s="6" t="s">
        <v>123</v>
      </c>
      <c r="G23" s="9" t="s">
        <v>87</v>
      </c>
      <c r="H23" s="8">
        <v>2.5999999999999999E-2</v>
      </c>
      <c r="I23" s="7">
        <v>100</v>
      </c>
      <c r="J23" s="9">
        <v>2</v>
      </c>
      <c r="K23" s="7">
        <v>1</v>
      </c>
      <c r="L23" s="13">
        <v>0.1</v>
      </c>
      <c r="M23" s="7">
        <f t="shared" si="1"/>
        <v>165</v>
      </c>
      <c r="N23" s="8">
        <f t="shared" si="0"/>
        <v>2.5999999999999999E-2</v>
      </c>
      <c r="O23" s="7" t="s">
        <v>23</v>
      </c>
      <c r="P23" s="7" t="s">
        <v>24</v>
      </c>
    </row>
    <row r="24" spans="1:16">
      <c r="A24" s="26">
        <v>22</v>
      </c>
      <c r="B24" s="6" t="s">
        <v>124</v>
      </c>
      <c r="C24" s="6" t="s">
        <v>118</v>
      </c>
      <c r="D24" s="6" t="s">
        <v>125</v>
      </c>
      <c r="E24" s="6" t="s">
        <v>62</v>
      </c>
      <c r="F24" s="6" t="s">
        <v>126</v>
      </c>
      <c r="G24" s="9" t="s">
        <v>87</v>
      </c>
      <c r="H24" s="8">
        <v>2.5999999999999999E-2</v>
      </c>
      <c r="I24" s="7">
        <v>100</v>
      </c>
      <c r="J24" s="9">
        <v>2</v>
      </c>
      <c r="K24" s="7">
        <v>2</v>
      </c>
      <c r="L24" s="13">
        <v>0.05</v>
      </c>
      <c r="M24" s="7">
        <f t="shared" si="1"/>
        <v>315</v>
      </c>
      <c r="N24" s="8">
        <f t="shared" si="0"/>
        <v>5.1999999999999998E-2</v>
      </c>
      <c r="O24" s="7" t="s">
        <v>23</v>
      </c>
      <c r="P24" s="7" t="s">
        <v>24</v>
      </c>
    </row>
    <row r="25" spans="1:16">
      <c r="A25" s="26">
        <v>23</v>
      </c>
      <c r="B25" s="6" t="s">
        <v>127</v>
      </c>
      <c r="C25" s="6" t="s">
        <v>128</v>
      </c>
      <c r="D25" s="6" t="s">
        <v>129</v>
      </c>
      <c r="E25" s="6" t="s">
        <v>130</v>
      </c>
      <c r="F25" s="6" t="s">
        <v>131</v>
      </c>
      <c r="G25" s="19" t="s">
        <v>35</v>
      </c>
      <c r="H25" s="10">
        <v>4.5999999999999999E-2</v>
      </c>
      <c r="I25" s="7">
        <v>100</v>
      </c>
      <c r="J25" s="9">
        <v>2</v>
      </c>
      <c r="K25" s="7">
        <v>2</v>
      </c>
      <c r="L25" s="14">
        <v>0.05</v>
      </c>
      <c r="M25" s="7">
        <f t="shared" si="1"/>
        <v>315</v>
      </c>
      <c r="N25" s="10">
        <f t="shared" si="0"/>
        <v>9.1999999999999998E-2</v>
      </c>
      <c r="O25" s="7" t="s">
        <v>23</v>
      </c>
      <c r="P25" s="7" t="s">
        <v>24</v>
      </c>
    </row>
    <row r="26" spans="1:16">
      <c r="A26" s="26">
        <v>24</v>
      </c>
      <c r="B26" s="6" t="s">
        <v>132</v>
      </c>
      <c r="C26" s="6" t="s">
        <v>133</v>
      </c>
      <c r="D26" s="6" t="s">
        <v>134</v>
      </c>
      <c r="E26" s="6" t="s">
        <v>107</v>
      </c>
      <c r="F26" s="6" t="s">
        <v>135</v>
      </c>
      <c r="G26" s="19" t="s">
        <v>35</v>
      </c>
      <c r="H26" s="8">
        <v>2.8000000000000001E-2</v>
      </c>
      <c r="I26" s="7">
        <v>100</v>
      </c>
      <c r="J26" s="9">
        <v>2</v>
      </c>
      <c r="K26" s="7">
        <v>1</v>
      </c>
      <c r="L26" s="13">
        <v>0.1</v>
      </c>
      <c r="M26" s="7">
        <f t="shared" si="1"/>
        <v>165</v>
      </c>
      <c r="N26" s="8">
        <f t="shared" si="0"/>
        <v>2.8000000000000001E-2</v>
      </c>
      <c r="O26" s="7" t="s">
        <v>23</v>
      </c>
      <c r="P26" s="7" t="s">
        <v>24</v>
      </c>
    </row>
    <row r="27" spans="1:16">
      <c r="A27" s="26">
        <v>25</v>
      </c>
      <c r="B27" s="6" t="s">
        <v>136</v>
      </c>
      <c r="C27" s="6" t="s">
        <v>137</v>
      </c>
      <c r="D27" s="6" t="s">
        <v>138</v>
      </c>
      <c r="E27" s="6" t="s">
        <v>107</v>
      </c>
      <c r="F27" s="6" t="s">
        <v>139</v>
      </c>
      <c r="G27" s="19" t="s">
        <v>35</v>
      </c>
      <c r="H27" s="8">
        <v>0.02</v>
      </c>
      <c r="I27" s="7">
        <v>100</v>
      </c>
      <c r="J27" s="9">
        <v>2</v>
      </c>
      <c r="K27" s="7">
        <v>2</v>
      </c>
      <c r="L27" s="13">
        <v>0.05</v>
      </c>
      <c r="M27" s="7">
        <f t="shared" si="1"/>
        <v>315</v>
      </c>
      <c r="N27" s="8">
        <f t="shared" si="0"/>
        <v>0.04</v>
      </c>
      <c r="O27" s="7" t="s">
        <v>23</v>
      </c>
      <c r="P27" s="7" t="s">
        <v>24</v>
      </c>
    </row>
    <row r="28" spans="1:16">
      <c r="A28" s="26">
        <v>26</v>
      </c>
      <c r="B28" s="6" t="s">
        <v>140</v>
      </c>
      <c r="C28" s="6" t="s">
        <v>141</v>
      </c>
      <c r="D28" s="6" t="s">
        <v>142</v>
      </c>
      <c r="E28" s="6" t="s">
        <v>143</v>
      </c>
      <c r="F28" s="6" t="s">
        <v>144</v>
      </c>
      <c r="G28" s="9" t="s">
        <v>145</v>
      </c>
      <c r="H28" s="8">
        <v>0.41</v>
      </c>
      <c r="I28" s="7">
        <v>100</v>
      </c>
      <c r="J28" s="9">
        <v>2</v>
      </c>
      <c r="K28" s="7">
        <v>1</v>
      </c>
      <c r="L28" s="13">
        <v>0.1</v>
      </c>
      <c r="M28" s="7">
        <f t="shared" si="1"/>
        <v>165</v>
      </c>
      <c r="N28" s="8">
        <f t="shared" si="0"/>
        <v>0.41</v>
      </c>
      <c r="O28" s="7" t="s">
        <v>23</v>
      </c>
      <c r="P28" s="7" t="s">
        <v>24</v>
      </c>
    </row>
    <row r="29" spans="1:16">
      <c r="A29" s="26">
        <v>27</v>
      </c>
      <c r="B29" s="6" t="s">
        <v>146</v>
      </c>
      <c r="C29" s="6" t="s">
        <v>141</v>
      </c>
      <c r="D29" s="6" t="s">
        <v>147</v>
      </c>
      <c r="E29" s="6" t="s">
        <v>62</v>
      </c>
      <c r="F29" s="6" t="s">
        <v>148</v>
      </c>
      <c r="G29" s="9" t="s">
        <v>145</v>
      </c>
      <c r="H29" s="8">
        <v>3.3000000000000002E-2</v>
      </c>
      <c r="I29" s="7">
        <v>100</v>
      </c>
      <c r="J29" s="9">
        <v>2</v>
      </c>
      <c r="K29" s="7">
        <v>1</v>
      </c>
      <c r="L29" s="13">
        <v>0.1</v>
      </c>
      <c r="M29" s="7">
        <f t="shared" si="1"/>
        <v>165</v>
      </c>
      <c r="N29" s="8">
        <f t="shared" si="0"/>
        <v>3.3000000000000002E-2</v>
      </c>
      <c r="O29" s="7" t="s">
        <v>23</v>
      </c>
      <c r="P29" s="7" t="s">
        <v>24</v>
      </c>
    </row>
    <row r="30" spans="1:16">
      <c r="A30" s="26">
        <v>28</v>
      </c>
      <c r="B30" s="6" t="s">
        <v>149</v>
      </c>
      <c r="C30" s="6" t="s">
        <v>150</v>
      </c>
      <c r="D30" s="6" t="s">
        <v>151</v>
      </c>
      <c r="E30" s="6" t="s">
        <v>62</v>
      </c>
      <c r="F30" s="6" t="s">
        <v>152</v>
      </c>
      <c r="G30" s="19" t="s">
        <v>35</v>
      </c>
      <c r="H30" s="8">
        <v>1.2E-2</v>
      </c>
      <c r="I30" s="7">
        <v>100</v>
      </c>
      <c r="J30" s="9">
        <v>2</v>
      </c>
      <c r="K30" s="7">
        <v>1</v>
      </c>
      <c r="L30" s="13">
        <v>0.1</v>
      </c>
      <c r="M30" s="7">
        <f t="shared" si="1"/>
        <v>165</v>
      </c>
      <c r="N30" s="8">
        <f t="shared" si="0"/>
        <v>1.2E-2</v>
      </c>
      <c r="O30" s="7" t="s">
        <v>23</v>
      </c>
      <c r="P30" s="7" t="s">
        <v>24</v>
      </c>
    </row>
    <row r="31" spans="1:16">
      <c r="A31" s="26">
        <v>29</v>
      </c>
      <c r="B31" s="6" t="s">
        <v>153</v>
      </c>
      <c r="C31" s="6" t="s">
        <v>154</v>
      </c>
      <c r="D31" s="6" t="s">
        <v>155</v>
      </c>
      <c r="E31" s="6" t="s">
        <v>62</v>
      </c>
      <c r="F31" s="6" t="s">
        <v>156</v>
      </c>
      <c r="G31" s="9">
        <v>1608</v>
      </c>
      <c r="H31" s="8">
        <v>0.5</v>
      </c>
      <c r="I31" s="7">
        <v>100</v>
      </c>
      <c r="J31" s="9">
        <v>2</v>
      </c>
      <c r="K31" s="7">
        <v>1</v>
      </c>
      <c r="L31" s="13">
        <v>0.1</v>
      </c>
      <c r="M31" s="7">
        <f t="shared" si="1"/>
        <v>165</v>
      </c>
      <c r="N31" s="8">
        <f t="shared" si="0"/>
        <v>0.5</v>
      </c>
      <c r="O31" s="7" t="s">
        <v>23</v>
      </c>
      <c r="P31" s="7" t="s">
        <v>24</v>
      </c>
    </row>
    <row r="32" spans="1:16">
      <c r="H32" s="11"/>
      <c r="L32" s="15"/>
      <c r="N32" s="11"/>
    </row>
    <row r="33" spans="5:15" ht="15.75" thickBot="1">
      <c r="H33" s="3"/>
      <c r="N33" s="3"/>
    </row>
    <row r="34" spans="5:15" ht="15.75" thickBot="1">
      <c r="E34" s="23"/>
      <c r="F34" s="24"/>
      <c r="G34" s="29" t="s">
        <v>157</v>
      </c>
      <c r="K34" s="25">
        <f>SUM(K3:K31)</f>
        <v>123</v>
      </c>
      <c r="M34" s="25">
        <f>SUM(M3:M31)</f>
        <v>20470</v>
      </c>
      <c r="N34" s="4">
        <f>SUM(N3:N33)*1.1</f>
        <v>20.091499999999993</v>
      </c>
      <c r="O34" s="25">
        <v>3</v>
      </c>
    </row>
  </sheetData>
  <mergeCells count="1">
    <mergeCell ref="A1:P1"/>
  </mergeCells>
  <pageMargins left="0.7" right="0.7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Grizli777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 Mackay</cp:lastModifiedBy>
  <cp:revision/>
  <dcterms:created xsi:type="dcterms:W3CDTF">2014-04-13T22:19:22Z</dcterms:created>
  <dcterms:modified xsi:type="dcterms:W3CDTF">2024-07-24T20:57:10Z</dcterms:modified>
  <cp:category/>
  <cp:contentStatus/>
</cp:coreProperties>
</file>