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3"/>
  </sheets>
  <definedNames>
    <definedName function="false" hidden="false" localSheetId="0" name="_xlnm.Print_Titles" vbProcedure="false">'2023'!$2:$2</definedName>
    <definedName function="false" hidden="true" localSheetId="0" name="_xlnm._FilterDatabase" vbProcedure="false">'2023'!$A$2:$P$26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<sst xmlns="http://schemas.openxmlformats.org/spreadsheetml/2006/main" count="111" uniqueCount="85">
  <si>
    <t xml:space="preserve">2023 Booper</t>
  </si>
  <si>
    <t xml:space="preserve">#</t>
  </si>
  <si>
    <t xml:space="preserve">Designator</t>
  </si>
  <si>
    <t xml:space="preserve">Name</t>
  </si>
  <si>
    <t xml:space="preserve">Specification</t>
  </si>
  <si>
    <t xml:space="preserve">Manufacturer</t>
  </si>
  <si>
    <t xml:space="preserve">PN</t>
  </si>
  <si>
    <t xml:space="preserve">Any*</t>
  </si>
  <si>
    <t xml:space="preserve">FP</t>
  </si>
  <si>
    <t xml:space="preserve">QTY</t>
  </si>
  <si>
    <t xml:space="preserve">Pads</t>
  </si>
  <si>
    <t xml:space="preserve">THs</t>
  </si>
  <si>
    <t xml:space="preserve">TOT SMT</t>
  </si>
  <si>
    <t xml:space="preserve">TOT Hole</t>
  </si>
  <si>
    <t xml:space="preserve">% Spare</t>
  </si>
  <si>
    <t xml:space="preserve">Min</t>
  </si>
  <si>
    <t xml:space="preserve">Ship QTY</t>
  </si>
  <si>
    <t xml:space="preserve">BT1</t>
  </si>
  <si>
    <t xml:space="preserve">Battery Holder</t>
  </si>
  <si>
    <t xml:space="preserve">CR123A SMT Holder</t>
  </si>
  <si>
    <t xml:space="preserve">Keystone</t>
  </si>
  <si>
    <t xml:space="preserve">1050</t>
  </si>
  <si>
    <t xml:space="preserve">N</t>
  </si>
  <si>
    <t xml:space="preserve">SMT</t>
  </si>
  <si>
    <t xml:space="preserve">C1, C3, C5, C6</t>
  </si>
  <si>
    <t xml:space="preserve">Bypass Caps</t>
  </si>
  <si>
    <t xml:space="preserve">0.1uF, 7v+, X7R, 10%</t>
  </si>
  <si>
    <t xml:space="preserve">Samsung</t>
  </si>
  <si>
    <t xml:space="preserve">CL10B104KB8NNNL</t>
  </si>
  <si>
    <t xml:space="preserve">Y</t>
  </si>
  <si>
    <t xml:space="preserve">0603</t>
  </si>
  <si>
    <t xml:space="preserve">C2, C4</t>
  </si>
  <si>
    <t xml:space="preserve">Reset cap</t>
  </si>
  <si>
    <t xml:space="preserve">1uF, 20%</t>
  </si>
  <si>
    <t xml:space="preserve">CL10A105KO8NNNC</t>
  </si>
  <si>
    <t xml:space="preserve">DSR, DSL</t>
  </si>
  <si>
    <t xml:space="preserve">7-seg</t>
  </si>
  <si>
    <t xml:space="preserve">NA</t>
  </si>
  <si>
    <t xml:space="preserve">Vishay</t>
  </si>
  <si>
    <t xml:space="preserve">VDMY10A1CT-ND</t>
  </si>
  <si>
    <t xml:space="preserve">J1</t>
  </si>
  <si>
    <t xml:space="preserve">Captouch</t>
  </si>
  <si>
    <t xml:space="preserve">DNP</t>
  </si>
  <si>
    <t xml:space="preserve">P0</t>
  </si>
  <si>
    <t xml:space="preserve">Programming Header</t>
  </si>
  <si>
    <t xml:space="preserve">2.00 x 4</t>
  </si>
  <si>
    <t xml:space="preserve">2.00</t>
  </si>
  <si>
    <t xml:space="preserve">R1</t>
  </si>
  <si>
    <t xml:space="preserve">Power resistor</t>
  </si>
  <si>
    <t xml:space="preserve">1Ohm, 1W, 10%</t>
  </si>
  <si>
    <t xml:space="preserve">Bourns</t>
  </si>
  <si>
    <t xml:space="preserve">CRM2010-JW-1R0ELF</t>
  </si>
  <si>
    <t xml:space="preserve">2010</t>
  </si>
  <si>
    <t xml:space="preserve">R6</t>
  </si>
  <si>
    <t xml:space="preserve">Reset res</t>
  </si>
  <si>
    <t xml:space="preserve">47kOhm, +/-10%</t>
  </si>
  <si>
    <t xml:space="preserve">Yageo</t>
  </si>
  <si>
    <t xml:space="preserve">RC0603FR-1347KL</t>
  </si>
  <si>
    <t xml:space="preserve">R2</t>
  </si>
  <si>
    <t xml:space="preserve">Current resistor</t>
  </si>
  <si>
    <t xml:space="preserve">1.1k - 1.6k, 1%</t>
  </si>
  <si>
    <t xml:space="preserve">MCT06030C1471FP5</t>
  </si>
  <si>
    <t xml:space="preserve">U1</t>
  </si>
  <si>
    <t xml:space="preserve">CPU</t>
  </si>
  <si>
    <t xml:space="preserve">TI</t>
  </si>
  <si>
    <t xml:space="preserve">MSP430FR2633IDA</t>
  </si>
  <si>
    <t xml:space="preserve">TSSOP</t>
  </si>
  <si>
    <t xml:space="preserve">U2</t>
  </si>
  <si>
    <t xml:space="preserve">LED Driver</t>
  </si>
  <si>
    <t xml:space="preserve">TLC5948ADBQ</t>
  </si>
  <si>
    <t xml:space="preserve">SSOP</t>
  </si>
  <si>
    <t xml:space="preserve">U3</t>
  </si>
  <si>
    <t xml:space="preserve">Radio</t>
  </si>
  <si>
    <t xml:space="preserve">HopeRF</t>
  </si>
  <si>
    <t xml:space="preserve">RFM75</t>
  </si>
  <si>
    <t xml:space="preserve">Items marked "Y" in the "Any" column may be subsituted for any product that meets the same or better specification</t>
  </si>
  <si>
    <t xml:space="preserve">Total Badges</t>
  </si>
  <si>
    <t xml:space="preserve">Number of Pads</t>
  </si>
  <si>
    <t xml:space="preserve">Number of TH Components</t>
  </si>
  <si>
    <t xml:space="preserve">Number of Unique Components</t>
  </si>
  <si>
    <t xml:space="preserve">Total Number of Components</t>
  </si>
  <si>
    <t xml:space="preserve">Total number of SMT Pads</t>
  </si>
  <si>
    <t xml:space="preserve">Total Cost Each</t>
  </si>
  <si>
    <t xml:space="preserve">Grand Total</t>
  </si>
  <si>
    <t xml:space="preserve">Shipping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</si>
</sst>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%"/>
    <numFmt numFmtId="167" formatCode="0"/>
    <numFmt numFmtId="168" formatCode="mmm\-yy"/>
    <numFmt numFmtId="169" formatCode="m/d/yyyy"/>
    <numFmt numFmtId="170" formatCode="_(\$* #,##0.00_);_(\$* \(#,##0.00\);_(\$* \-??_);_(@_)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808080"/>
      </patternFill>
    </fill>
    <fill>
      <patternFill patternType="solid">
        <fgColor rgb="FF00B0F0"/>
        <bgColor rgb="FF33CCCC"/>
      </patternFill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1" activeCellId="0" sqref="I2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2" width="11.28"/>
    <col collapsed="false" customWidth="true" hidden="false" outlineLevel="0" max="3" min="3" style="3" width="20"/>
    <col collapsed="false" customWidth="true" hidden="false" outlineLevel="0" max="4" min="4" style="3" width="21.14"/>
    <col collapsed="false" customWidth="true" hidden="false" outlineLevel="0" max="5" min="5" style="3" width="15.57"/>
    <col collapsed="false" customWidth="true" hidden="false" outlineLevel="0" max="6" min="6" style="4" width="34.71"/>
    <col collapsed="false" customWidth="true" hidden="false" outlineLevel="0" max="7" min="7" style="5" width="5.43"/>
    <col collapsed="false" customWidth="true" hidden="false" outlineLevel="0" max="8" min="8" style="4" width="7.72"/>
    <col collapsed="false" customWidth="true" hidden="false" outlineLevel="0" max="9" min="9" style="5" width="6.43"/>
    <col collapsed="false" customWidth="true" hidden="false" outlineLevel="0" max="13" min="10" style="5" width="5.43"/>
    <col collapsed="false" customWidth="true" hidden="false" outlineLevel="0" max="14" min="14" style="6" width="10.43"/>
    <col collapsed="false" customWidth="true" hidden="false" outlineLevel="0" max="15" min="15" style="7" width="6.86"/>
    <col collapsed="false" customWidth="true" hidden="false" outlineLevel="0" max="16" min="16" style="8" width="7.57"/>
    <col collapsed="false" customWidth="true" hidden="false" outlineLevel="0" max="16384" min="16378" style="0" width="10.16"/>
  </cols>
  <sheetData>
    <row r="1" customFormat="false" ht="17.35" hidden="false" customHeight="false" outlineLevel="0" collapsed="false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="10" customFormat="true" ht="91" hidden="false" customHeight="false" outlineLevel="0" collapsed="false">
      <c r="A2" s="10" t="s">
        <v>1</v>
      </c>
      <c r="B2" s="11" t="s">
        <v>2</v>
      </c>
      <c r="C2" s="11" t="s">
        <v>3</v>
      </c>
      <c r="D2" s="11" t="s">
        <v>4</v>
      </c>
      <c r="E2" s="12" t="s">
        <v>5</v>
      </c>
      <c r="F2" s="13" t="s">
        <v>6</v>
      </c>
      <c r="G2" s="10" t="s">
        <v>7</v>
      </c>
      <c r="H2" s="13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4" t="s">
        <v>14</v>
      </c>
      <c r="O2" s="15" t="s">
        <v>15</v>
      </c>
      <c r="P2" s="16" t="s">
        <v>16</v>
      </c>
    </row>
    <row r="3" customFormat="false" ht="16.4" hidden="false" customHeight="false" outlineLevel="0" collapsed="false">
      <c r="A3" s="1" t="n">
        <v>1</v>
      </c>
      <c r="B3" s="2" t="s">
        <v>17</v>
      </c>
      <c r="C3" s="3" t="s">
        <v>18</v>
      </c>
      <c r="D3" s="3" t="s">
        <v>19</v>
      </c>
      <c r="E3" s="3" t="s">
        <v>20</v>
      </c>
      <c r="F3" s="4" t="s">
        <v>21</v>
      </c>
      <c r="G3" s="5" t="s">
        <v>22</v>
      </c>
      <c r="H3" s="4" t="s">
        <v>23</v>
      </c>
      <c r="I3" s="5" t="n">
        <v>1</v>
      </c>
      <c r="J3" s="5" t="n">
        <v>2</v>
      </c>
      <c r="K3" s="5" t="n">
        <v>0</v>
      </c>
      <c r="L3" s="5" t="n">
        <f aca="false">J3*$I3</f>
        <v>2</v>
      </c>
      <c r="M3" s="5" t="n">
        <f aca="false">K3*$I3</f>
        <v>0</v>
      </c>
      <c r="N3" s="6" t="n">
        <v>0.1</v>
      </c>
      <c r="P3" s="7" t="n">
        <f aca="false">(1+N3)*I3*$E$34</f>
        <v>165</v>
      </c>
    </row>
    <row r="4" customFormat="false" ht="31.3" hidden="false" customHeight="false" outlineLevel="0" collapsed="false">
      <c r="A4" s="1" t="n">
        <v>2</v>
      </c>
      <c r="B4" s="2" t="s">
        <v>24</v>
      </c>
      <c r="C4" s="3" t="s">
        <v>25</v>
      </c>
      <c r="D4" s="3" t="s">
        <v>26</v>
      </c>
      <c r="E4" s="3" t="s">
        <v>27</v>
      </c>
      <c r="F4" s="4" t="s">
        <v>28</v>
      </c>
      <c r="G4" s="5" t="s">
        <v>29</v>
      </c>
      <c r="H4" s="4" t="s">
        <v>30</v>
      </c>
      <c r="I4" s="5" t="n">
        <v>4</v>
      </c>
      <c r="J4" s="5" t="n">
        <v>2</v>
      </c>
      <c r="K4" s="5" t="n">
        <v>0</v>
      </c>
      <c r="L4" s="5" t="n">
        <f aca="false">J4*$I4</f>
        <v>8</v>
      </c>
      <c r="M4" s="5" t="n">
        <f aca="false">K4*$I4</f>
        <v>0</v>
      </c>
      <c r="N4" s="6" t="n">
        <v>0.1</v>
      </c>
      <c r="P4" s="7" t="n">
        <f aca="false">(1+N4)*I4*$E$34</f>
        <v>660</v>
      </c>
    </row>
    <row r="5" customFormat="false" ht="16.4" hidden="false" customHeight="false" outlineLevel="0" collapsed="false">
      <c r="A5" s="1" t="n">
        <v>3</v>
      </c>
      <c r="B5" s="17" t="s">
        <v>31</v>
      </c>
      <c r="C5" s="3" t="s">
        <v>32</v>
      </c>
      <c r="D5" s="3" t="s">
        <v>33</v>
      </c>
      <c r="E5" s="3" t="s">
        <v>27</v>
      </c>
      <c r="F5" s="4" t="s">
        <v>34</v>
      </c>
      <c r="G5" s="5" t="s">
        <v>29</v>
      </c>
      <c r="H5" s="4" t="s">
        <v>30</v>
      </c>
      <c r="I5" s="5" t="n">
        <v>1</v>
      </c>
      <c r="J5" s="5" t="n">
        <v>2</v>
      </c>
      <c r="K5" s="5" t="n">
        <v>0</v>
      </c>
      <c r="L5" s="5" t="n">
        <f aca="false">J5*$I5</f>
        <v>2</v>
      </c>
      <c r="M5" s="5" t="n">
        <f aca="false">K5*$I5</f>
        <v>0</v>
      </c>
      <c r="N5" s="6" t="n">
        <v>0.1</v>
      </c>
      <c r="P5" s="7" t="n">
        <f aca="false">(1+N5)*I5*$E$34</f>
        <v>165</v>
      </c>
    </row>
    <row r="6" customFormat="false" ht="16.4" hidden="false" customHeight="false" outlineLevel="0" collapsed="false">
      <c r="A6" s="1" t="n">
        <v>4</v>
      </c>
      <c r="B6" s="2" t="s">
        <v>35</v>
      </c>
      <c r="C6" s="3" t="s">
        <v>36</v>
      </c>
      <c r="D6" s="3" t="s">
        <v>37</v>
      </c>
      <c r="E6" s="3" t="s">
        <v>38</v>
      </c>
      <c r="F6" s="4" t="s">
        <v>39</v>
      </c>
      <c r="G6" s="5" t="s">
        <v>22</v>
      </c>
      <c r="H6" s="4" t="s">
        <v>23</v>
      </c>
      <c r="I6" s="5" t="n">
        <v>2</v>
      </c>
      <c r="J6" s="5" t="n">
        <v>10</v>
      </c>
      <c r="K6" s="5" t="n">
        <v>0</v>
      </c>
      <c r="L6" s="5" t="n">
        <f aca="false">J6*$I6</f>
        <v>20</v>
      </c>
      <c r="M6" s="5" t="n">
        <f aca="false">K6*$I6</f>
        <v>0</v>
      </c>
      <c r="N6" s="6" t="n">
        <v>0.1</v>
      </c>
      <c r="P6" s="7" t="n">
        <f aca="false">(1+N6)*I6*$E$34</f>
        <v>330</v>
      </c>
    </row>
    <row r="7" s="24" customFormat="true" ht="16.4" hidden="false" customHeight="false" outlineLevel="0" collapsed="false">
      <c r="A7" s="1" t="n">
        <v>5</v>
      </c>
      <c r="B7" s="18" t="s">
        <v>40</v>
      </c>
      <c r="C7" s="19" t="s">
        <v>41</v>
      </c>
      <c r="D7" s="19" t="s">
        <v>37</v>
      </c>
      <c r="E7" s="19" t="s">
        <v>37</v>
      </c>
      <c r="F7" s="20" t="s">
        <v>42</v>
      </c>
      <c r="G7" s="21" t="s">
        <v>29</v>
      </c>
      <c r="H7" s="20" t="s">
        <v>37</v>
      </c>
      <c r="I7" s="21" t="n">
        <v>0</v>
      </c>
      <c r="J7" s="21" t="n">
        <v>0</v>
      </c>
      <c r="K7" s="21" t="n">
        <v>0</v>
      </c>
      <c r="L7" s="21" t="n">
        <f aca="false">J7*$I7</f>
        <v>0</v>
      </c>
      <c r="M7" s="21" t="n">
        <f aca="false">K7*$I7</f>
        <v>0</v>
      </c>
      <c r="N7" s="22" t="n">
        <v>0.1</v>
      </c>
      <c r="O7" s="23"/>
      <c r="P7" s="23" t="n">
        <f aca="false">(1+N7)*I7*$E$34</f>
        <v>0</v>
      </c>
    </row>
    <row r="8" s="24" customFormat="true" ht="16.4" hidden="false" customHeight="false" outlineLevel="0" collapsed="false">
      <c r="A8" s="1" t="n">
        <v>6</v>
      </c>
      <c r="B8" s="18" t="s">
        <v>43</v>
      </c>
      <c r="C8" s="19" t="s">
        <v>44</v>
      </c>
      <c r="D8" s="19" t="s">
        <v>45</v>
      </c>
      <c r="E8" s="19" t="s">
        <v>42</v>
      </c>
      <c r="F8" s="20" t="s">
        <v>42</v>
      </c>
      <c r="G8" s="21" t="s">
        <v>29</v>
      </c>
      <c r="H8" s="20" t="s">
        <v>46</v>
      </c>
      <c r="I8" s="21" t="n">
        <v>0</v>
      </c>
      <c r="J8" s="21" t="n">
        <v>0</v>
      </c>
      <c r="K8" s="21" t="n">
        <v>4</v>
      </c>
      <c r="L8" s="21" t="n">
        <f aca="false">J8*$I8</f>
        <v>0</v>
      </c>
      <c r="M8" s="21" t="n">
        <f aca="false">K8*$I8</f>
        <v>0</v>
      </c>
      <c r="N8" s="22" t="n">
        <v>0.1</v>
      </c>
      <c r="O8" s="23"/>
      <c r="P8" s="23" t="n">
        <f aca="false">(1+N8)*I8*$E$34</f>
        <v>0</v>
      </c>
    </row>
    <row r="9" customFormat="false" ht="16.4" hidden="false" customHeight="false" outlineLevel="0" collapsed="false">
      <c r="A9" s="1" t="n">
        <v>7</v>
      </c>
      <c r="B9" s="2" t="s">
        <v>47</v>
      </c>
      <c r="C9" s="3" t="s">
        <v>48</v>
      </c>
      <c r="D9" s="3" t="s">
        <v>49</v>
      </c>
      <c r="E9" s="3" t="s">
        <v>50</v>
      </c>
      <c r="F9" s="4" t="s">
        <v>51</v>
      </c>
      <c r="G9" s="5" t="s">
        <v>29</v>
      </c>
      <c r="H9" s="4" t="s">
        <v>52</v>
      </c>
      <c r="I9" s="5" t="n">
        <v>1</v>
      </c>
      <c r="J9" s="5" t="n">
        <v>2</v>
      </c>
      <c r="K9" s="5" t="n">
        <v>0</v>
      </c>
      <c r="L9" s="5" t="n">
        <f aca="false">J9*$I9</f>
        <v>2</v>
      </c>
      <c r="M9" s="5" t="n">
        <f aca="false">K9*$I9</f>
        <v>0</v>
      </c>
      <c r="N9" s="6" t="n">
        <v>0.1</v>
      </c>
      <c r="P9" s="7" t="n">
        <f aca="false">(1+N9)*I9*$E$34</f>
        <v>165</v>
      </c>
    </row>
    <row r="10" customFormat="false" ht="16.4" hidden="false" customHeight="false" outlineLevel="0" collapsed="false">
      <c r="A10" s="1" t="n">
        <v>8</v>
      </c>
      <c r="B10" s="2" t="s">
        <v>53</v>
      </c>
      <c r="C10" s="3" t="s">
        <v>54</v>
      </c>
      <c r="D10" s="3" t="s">
        <v>55</v>
      </c>
      <c r="E10" s="3" t="s">
        <v>56</v>
      </c>
      <c r="F10" s="4" t="s">
        <v>57</v>
      </c>
      <c r="G10" s="5" t="s">
        <v>29</v>
      </c>
      <c r="H10" s="4" t="s">
        <v>30</v>
      </c>
      <c r="I10" s="5" t="n">
        <v>1</v>
      </c>
      <c r="J10" s="5" t="n">
        <v>2</v>
      </c>
      <c r="K10" s="5" t="n">
        <v>0</v>
      </c>
      <c r="L10" s="5" t="n">
        <f aca="false">J10*$I10</f>
        <v>2</v>
      </c>
      <c r="M10" s="5" t="n">
        <f aca="false">K10*$I10</f>
        <v>0</v>
      </c>
      <c r="N10" s="6" t="n">
        <v>0.1</v>
      </c>
      <c r="P10" s="7" t="n">
        <f aca="false">(1+N10)*I10*$E$34</f>
        <v>165</v>
      </c>
    </row>
    <row r="11" customFormat="false" ht="16.4" hidden="false" customHeight="false" outlineLevel="0" collapsed="false">
      <c r="A11" s="1" t="n">
        <v>9</v>
      </c>
      <c r="B11" s="2" t="s">
        <v>58</v>
      </c>
      <c r="C11" s="3" t="s">
        <v>59</v>
      </c>
      <c r="D11" s="3" t="s">
        <v>60</v>
      </c>
      <c r="E11" s="3" t="s">
        <v>38</v>
      </c>
      <c r="F11" s="4" t="s">
        <v>61</v>
      </c>
      <c r="G11" s="5" t="s">
        <v>29</v>
      </c>
      <c r="H11" s="4" t="s">
        <v>30</v>
      </c>
      <c r="I11" s="5" t="n">
        <v>1</v>
      </c>
      <c r="J11" s="5" t="n">
        <v>2</v>
      </c>
      <c r="K11" s="5" t="n">
        <v>0</v>
      </c>
      <c r="L11" s="5" t="n">
        <f aca="false">J11*$I11</f>
        <v>2</v>
      </c>
      <c r="M11" s="5" t="n">
        <f aca="false">K11*$I11</f>
        <v>0</v>
      </c>
      <c r="N11" s="6" t="n">
        <v>0.1</v>
      </c>
      <c r="P11" s="7" t="n">
        <f aca="false">(1+N11)*I11*$E$34</f>
        <v>165</v>
      </c>
    </row>
    <row r="12" customFormat="false" ht="16.4" hidden="false" customHeight="false" outlineLevel="0" collapsed="false">
      <c r="A12" s="1" t="n">
        <v>10</v>
      </c>
      <c r="B12" s="2" t="s">
        <v>62</v>
      </c>
      <c r="C12" s="3" t="s">
        <v>63</v>
      </c>
      <c r="D12" s="3" t="s">
        <v>37</v>
      </c>
      <c r="E12" s="3" t="s">
        <v>64</v>
      </c>
      <c r="F12" s="5" t="s">
        <v>65</v>
      </c>
      <c r="G12" s="5" t="s">
        <v>22</v>
      </c>
      <c r="H12" s="4" t="s">
        <v>66</v>
      </c>
      <c r="I12" s="5" t="n">
        <v>1</v>
      </c>
      <c r="J12" s="5" t="n">
        <v>38</v>
      </c>
      <c r="K12" s="5" t="n">
        <v>0</v>
      </c>
      <c r="L12" s="5" t="n">
        <f aca="false">J12*$I12</f>
        <v>38</v>
      </c>
      <c r="M12" s="5" t="n">
        <f aca="false">K12*$I12</f>
        <v>0</v>
      </c>
      <c r="N12" s="6" t="n">
        <v>0.05</v>
      </c>
      <c r="P12" s="7" t="n">
        <f aca="false">(1+N12)*I12*$E$34</f>
        <v>157.5</v>
      </c>
    </row>
    <row r="13" customFormat="false" ht="16.4" hidden="false" customHeight="false" outlineLevel="0" collapsed="false">
      <c r="A13" s="1" t="n">
        <v>11</v>
      </c>
      <c r="B13" s="2" t="s">
        <v>67</v>
      </c>
      <c r="C13" s="25" t="s">
        <v>68</v>
      </c>
      <c r="D13" s="25" t="s">
        <v>37</v>
      </c>
      <c r="E13" s="26" t="s">
        <v>64</v>
      </c>
      <c r="F13" s="27" t="s">
        <v>69</v>
      </c>
      <c r="G13" s="5" t="s">
        <v>22</v>
      </c>
      <c r="H13" s="4" t="s">
        <v>70</v>
      </c>
      <c r="I13" s="5" t="n">
        <v>1</v>
      </c>
      <c r="J13" s="5" t="n">
        <v>24</v>
      </c>
      <c r="K13" s="5" t="n">
        <v>0</v>
      </c>
      <c r="L13" s="5" t="n">
        <f aca="false">J13*$I13</f>
        <v>24</v>
      </c>
      <c r="M13" s="5" t="n">
        <f aca="false">K13*$I13</f>
        <v>0</v>
      </c>
      <c r="N13" s="6" t="n">
        <v>0.05</v>
      </c>
      <c r="P13" s="7" t="n">
        <f aca="false">(1+N13)*I13*$E$34</f>
        <v>157.5</v>
      </c>
    </row>
    <row r="14" customFormat="false" ht="16.4" hidden="false" customHeight="false" outlineLevel="0" collapsed="false">
      <c r="A14" s="1" t="n">
        <v>12</v>
      </c>
      <c r="B14" s="2" t="s">
        <v>71</v>
      </c>
      <c r="C14" s="3" t="s">
        <v>72</v>
      </c>
      <c r="D14" s="3" t="s">
        <v>37</v>
      </c>
      <c r="E14" s="3" t="s">
        <v>73</v>
      </c>
      <c r="F14" s="4" t="s">
        <v>74</v>
      </c>
      <c r="G14" s="5" t="s">
        <v>22</v>
      </c>
      <c r="H14" s="4" t="s">
        <v>23</v>
      </c>
      <c r="I14" s="5" t="n">
        <v>1</v>
      </c>
      <c r="J14" s="5" t="n">
        <v>8</v>
      </c>
      <c r="L14" s="5" t="n">
        <f aca="false">J14*$I14</f>
        <v>8</v>
      </c>
      <c r="N14" s="6" t="n">
        <v>0.1</v>
      </c>
      <c r="P14" s="7" t="n">
        <f aca="false">(1+N14)*I14*$E$34</f>
        <v>165</v>
      </c>
    </row>
    <row r="15" customFormat="false" ht="13.8" hidden="false" customHeight="false" outlineLevel="0" collapsed="false">
      <c r="B15" s="28" t="s">
        <v>75</v>
      </c>
      <c r="P15" s="7"/>
    </row>
    <row r="16" customFormat="false" ht="13.8" hidden="false" customHeight="false" outlineLevel="0" collapsed="false">
      <c r="P16" s="7"/>
    </row>
    <row r="17" customFormat="false" ht="13.8" hidden="false" customHeight="false" outlineLevel="0" collapsed="false">
      <c r="F17" s="29"/>
      <c r="P17" s="7"/>
    </row>
    <row r="18" s="3" customFormat="true" ht="13.8" hidden="false" customHeight="false" outlineLevel="0" collapsed="false">
      <c r="A18" s="1"/>
      <c r="B18" s="17"/>
      <c r="F18" s="4"/>
      <c r="G18" s="5"/>
      <c r="H18" s="4"/>
      <c r="I18" s="5"/>
      <c r="J18" s="5"/>
      <c r="K18" s="5"/>
      <c r="L18" s="5"/>
      <c r="M18" s="5"/>
      <c r="N18" s="6"/>
      <c r="O18" s="7"/>
      <c r="P18" s="7"/>
    </row>
    <row r="19" s="3" customFormat="true" ht="13.8" hidden="false" customHeight="false" outlineLevel="0" collapsed="false">
      <c r="A19" s="1"/>
      <c r="B19" s="2"/>
      <c r="D19" s="30"/>
      <c r="F19" s="4"/>
      <c r="G19" s="5"/>
      <c r="H19" s="4"/>
      <c r="I19" s="5"/>
      <c r="J19" s="5"/>
      <c r="K19" s="5"/>
      <c r="L19" s="5"/>
      <c r="M19" s="5"/>
      <c r="N19" s="6"/>
      <c r="O19" s="7"/>
      <c r="P19" s="7"/>
    </row>
    <row r="20" s="3" customFormat="true" ht="13.8" hidden="false" customHeight="false" outlineLevel="0" collapsed="false">
      <c r="A20" s="1"/>
      <c r="B20" s="2"/>
      <c r="F20" s="4"/>
      <c r="G20" s="5"/>
      <c r="H20" s="4"/>
      <c r="I20" s="5"/>
      <c r="J20" s="5"/>
      <c r="K20" s="5"/>
      <c r="L20" s="5"/>
      <c r="M20" s="5"/>
      <c r="N20" s="6"/>
      <c r="O20" s="7"/>
      <c r="P20" s="7"/>
    </row>
    <row r="21" s="3" customFormat="true" ht="13.8" hidden="false" customHeight="false" outlineLevel="0" collapsed="false">
      <c r="A21" s="1"/>
      <c r="B21" s="2"/>
      <c r="F21" s="4"/>
      <c r="G21" s="5"/>
      <c r="H21" s="4"/>
      <c r="I21" s="5"/>
      <c r="J21" s="5"/>
      <c r="K21" s="5"/>
      <c r="L21" s="5"/>
      <c r="M21" s="5"/>
      <c r="N21" s="6"/>
      <c r="O21" s="7"/>
      <c r="P21" s="7"/>
    </row>
    <row r="22" s="3" customFormat="true" ht="13.8" hidden="false" customHeight="false" outlineLevel="0" collapsed="false">
      <c r="A22" s="1"/>
      <c r="B22" s="2"/>
      <c r="F22" s="4"/>
      <c r="G22" s="5"/>
      <c r="H22" s="4"/>
      <c r="I22" s="5"/>
      <c r="J22" s="5"/>
      <c r="K22" s="5"/>
      <c r="L22" s="5"/>
      <c r="M22" s="5"/>
      <c r="N22" s="6"/>
      <c r="O22" s="7"/>
      <c r="P22" s="7"/>
    </row>
    <row r="23" s="3" customFormat="true" ht="13.8" hidden="false" customHeight="false" outlineLevel="0" collapsed="false">
      <c r="A23" s="1"/>
      <c r="B23" s="2"/>
      <c r="F23" s="4"/>
      <c r="G23" s="5"/>
      <c r="H23" s="4"/>
      <c r="I23" s="5"/>
      <c r="J23" s="5"/>
      <c r="K23" s="5"/>
      <c r="L23" s="5"/>
      <c r="M23" s="5"/>
      <c r="N23" s="6"/>
      <c r="O23" s="7"/>
      <c r="P23" s="7"/>
    </row>
    <row r="24" s="3" customFormat="true" ht="13.8" hidden="false" customHeight="false" outlineLevel="0" collapsed="false">
      <c r="A24" s="1"/>
      <c r="B24" s="2"/>
      <c r="D24" s="26"/>
      <c r="F24" s="4"/>
      <c r="G24" s="5"/>
      <c r="H24" s="4"/>
      <c r="I24" s="5"/>
      <c r="J24" s="5"/>
      <c r="K24" s="5"/>
      <c r="L24" s="5"/>
      <c r="M24" s="5"/>
      <c r="N24" s="6"/>
      <c r="O24" s="7"/>
      <c r="P24" s="7"/>
    </row>
    <row r="25" s="3" customFormat="true" ht="13.8" hidden="false" customHeight="false" outlineLevel="0" collapsed="false">
      <c r="A25" s="1"/>
      <c r="B25" s="2"/>
      <c r="F25" s="4"/>
      <c r="G25" s="5"/>
      <c r="H25" s="4"/>
      <c r="I25" s="5"/>
      <c r="J25" s="5"/>
      <c r="K25" s="5"/>
      <c r="L25" s="5"/>
      <c r="M25" s="5"/>
      <c r="N25" s="6"/>
      <c r="O25" s="7"/>
      <c r="P25" s="7"/>
    </row>
    <row r="26" s="3" customFormat="true" ht="13.8" hidden="false" customHeight="false" outlineLevel="0" collapsed="false">
      <c r="A26" s="1"/>
      <c r="B26" s="2"/>
      <c r="E26" s="26"/>
      <c r="F26" s="31"/>
      <c r="G26" s="5"/>
      <c r="H26" s="4"/>
      <c r="I26" s="5"/>
      <c r="J26" s="5"/>
      <c r="K26" s="5"/>
      <c r="L26" s="5"/>
      <c r="M26" s="5"/>
      <c r="N26" s="6"/>
      <c r="O26" s="7"/>
      <c r="P26" s="7"/>
    </row>
    <row r="27" s="3" customFormat="true" ht="13.8" hidden="false" customHeight="false" outlineLevel="0" collapsed="false">
      <c r="A27" s="1"/>
      <c r="B27" s="2"/>
      <c r="F27" s="29"/>
      <c r="G27" s="5"/>
      <c r="H27" s="4"/>
      <c r="I27" s="5"/>
      <c r="J27" s="5"/>
      <c r="K27" s="5"/>
      <c r="L27" s="5"/>
      <c r="M27" s="5"/>
      <c r="N27" s="6"/>
      <c r="O27" s="7"/>
      <c r="P27" s="7"/>
    </row>
    <row r="28" customFormat="false" ht="13.8" hidden="false" customHeight="false" outlineLevel="0" collapsed="false">
      <c r="P28" s="7"/>
    </row>
    <row r="29" s="32" customFormat="true" ht="13.8" hidden="false" customHeight="false" outlineLevel="0" collapsed="false">
      <c r="A29" s="1"/>
      <c r="B29" s="2"/>
      <c r="C29" s="25"/>
      <c r="D29" s="25"/>
      <c r="E29" s="3"/>
      <c r="F29" s="5"/>
      <c r="G29" s="5"/>
      <c r="H29" s="4"/>
      <c r="I29" s="5"/>
      <c r="J29" s="5"/>
      <c r="K29" s="5"/>
      <c r="L29" s="5"/>
      <c r="M29" s="5"/>
      <c r="N29" s="6"/>
      <c r="O29" s="7"/>
      <c r="P29" s="7"/>
    </row>
    <row r="30" s="32" customFormat="true" ht="13.8" hidden="false" customHeight="false" outlineLevel="0" collapsed="false">
      <c r="A30" s="1"/>
      <c r="B30" s="2"/>
      <c r="C30" s="3"/>
      <c r="D30" s="33"/>
      <c r="E30" s="3"/>
      <c r="F30" s="4"/>
      <c r="G30" s="5"/>
      <c r="H30" s="4"/>
      <c r="I30" s="5"/>
      <c r="J30" s="5"/>
      <c r="K30" s="5"/>
      <c r="L30" s="5"/>
      <c r="M30" s="5"/>
      <c r="N30" s="6"/>
      <c r="O30" s="7"/>
      <c r="P30" s="7"/>
    </row>
    <row r="31" s="32" customFormat="true" ht="13.8" hidden="false" customHeight="false" outlineLevel="0" collapsed="false">
      <c r="A31" s="1"/>
      <c r="B31" s="2"/>
      <c r="C31" s="3"/>
      <c r="D31" s="3"/>
      <c r="E31" s="3"/>
      <c r="F31" s="31"/>
      <c r="G31" s="5"/>
      <c r="H31" s="4"/>
      <c r="I31" s="5"/>
      <c r="J31" s="5"/>
      <c r="K31" s="5"/>
      <c r="L31" s="5"/>
      <c r="M31" s="5"/>
      <c r="N31" s="6"/>
      <c r="O31" s="7"/>
      <c r="P31" s="7"/>
    </row>
    <row r="32" s="32" customFormat="true" ht="13.8" hidden="false" customHeight="false" outlineLevel="0" collapsed="false">
      <c r="A32" s="1"/>
      <c r="B32" s="2"/>
      <c r="C32" s="3"/>
      <c r="D32" s="3"/>
      <c r="E32" s="3"/>
      <c r="F32" s="4"/>
      <c r="G32" s="5"/>
      <c r="H32" s="4"/>
      <c r="I32" s="5"/>
      <c r="J32" s="5"/>
      <c r="K32" s="5"/>
      <c r="L32" s="5"/>
      <c r="M32" s="5"/>
      <c r="N32" s="6"/>
      <c r="O32" s="7"/>
      <c r="P32" s="7"/>
    </row>
    <row r="34" s="32" customFormat="true" ht="13.8" hidden="false" customHeight="false" outlineLevel="0" collapsed="false">
      <c r="A34" s="1"/>
      <c r="B34" s="34"/>
      <c r="C34" s="35"/>
      <c r="D34" s="35" t="s">
        <v>76</v>
      </c>
      <c r="E34" s="3" t="n">
        <v>150</v>
      </c>
      <c r="F34" s="5"/>
      <c r="G34" s="5"/>
      <c r="H34" s="4"/>
      <c r="I34" s="5"/>
      <c r="J34" s="5"/>
      <c r="K34" s="5"/>
      <c r="L34" s="5"/>
      <c r="M34" s="5"/>
      <c r="N34" s="6"/>
      <c r="O34" s="7"/>
      <c r="P34" s="8"/>
    </row>
    <row r="35" s="32" customFormat="true" ht="16.4" hidden="false" customHeight="true" outlineLevel="0" collapsed="false">
      <c r="A35" s="1"/>
      <c r="B35" s="36" t="s">
        <v>77</v>
      </c>
      <c r="C35" s="36"/>
      <c r="D35" s="36"/>
      <c r="E35" s="3" t="n">
        <f aca="false">SUM(L3:L33)</f>
        <v>108</v>
      </c>
      <c r="F35" s="5"/>
      <c r="G35" s="5"/>
      <c r="H35" s="4"/>
      <c r="I35" s="5"/>
      <c r="J35" s="5"/>
      <c r="K35" s="5"/>
      <c r="L35" s="5"/>
      <c r="M35" s="5"/>
      <c r="N35" s="6"/>
      <c r="O35" s="7"/>
      <c r="P35" s="8"/>
    </row>
    <row r="36" s="32" customFormat="true" ht="16.4" hidden="false" customHeight="true" outlineLevel="0" collapsed="false">
      <c r="A36" s="1"/>
      <c r="B36" s="36" t="s">
        <v>78</v>
      </c>
      <c r="C36" s="36"/>
      <c r="D36" s="36"/>
      <c r="E36" s="3" t="n">
        <f aca="false">SUM(M3:M33)</f>
        <v>0</v>
      </c>
      <c r="F36" s="4"/>
      <c r="G36" s="5"/>
      <c r="H36" s="4"/>
      <c r="I36" s="5"/>
      <c r="J36" s="5"/>
      <c r="K36" s="5"/>
      <c r="L36" s="5"/>
      <c r="M36" s="5"/>
      <c r="N36" s="6"/>
      <c r="O36" s="7"/>
      <c r="P36" s="8"/>
    </row>
    <row r="37" s="32" customFormat="true" ht="16.4" hidden="false" customHeight="true" outlineLevel="0" collapsed="false">
      <c r="A37" s="1"/>
      <c r="B37" s="36" t="s">
        <v>79</v>
      </c>
      <c r="C37" s="36"/>
      <c r="D37" s="36"/>
      <c r="E37" s="3" t="n">
        <f aca="false">COUNT(A3:A40)-4</f>
        <v>8</v>
      </c>
      <c r="F37" s="4"/>
      <c r="G37" s="5"/>
      <c r="H37" s="4"/>
      <c r="I37" s="5"/>
      <c r="J37" s="5"/>
      <c r="K37" s="5"/>
      <c r="L37" s="5"/>
      <c r="M37" s="5"/>
      <c r="N37" s="6"/>
      <c r="O37" s="7"/>
      <c r="P37" s="8"/>
    </row>
    <row r="38" s="32" customFormat="true" ht="16.4" hidden="false" customHeight="true" outlineLevel="0" collapsed="false">
      <c r="A38" s="1"/>
      <c r="B38" s="36" t="s">
        <v>80</v>
      </c>
      <c r="C38" s="36"/>
      <c r="D38" s="36"/>
      <c r="E38" s="3" t="n">
        <f aca="false">SUM(I2:I33)</f>
        <v>14</v>
      </c>
      <c r="F38" s="4"/>
      <c r="G38" s="5"/>
      <c r="H38" s="4"/>
      <c r="I38" s="5"/>
      <c r="J38" s="5"/>
      <c r="K38" s="5"/>
      <c r="L38" s="5"/>
      <c r="M38" s="5"/>
      <c r="N38" s="6"/>
      <c r="O38" s="7"/>
      <c r="P38" s="8"/>
    </row>
    <row r="39" s="32" customFormat="true" ht="31.3" hidden="false" customHeight="false" outlineLevel="0" collapsed="false">
      <c r="A39" s="1"/>
      <c r="B39" s="34"/>
      <c r="C39" s="34"/>
      <c r="D39" s="34" t="s">
        <v>81</v>
      </c>
      <c r="E39" s="3" t="n">
        <f aca="false">SUM(L3:L26)</f>
        <v>108</v>
      </c>
      <c r="F39" s="4"/>
      <c r="G39" s="5"/>
      <c r="H39" s="4"/>
      <c r="I39" s="5"/>
      <c r="J39" s="5"/>
      <c r="K39" s="5"/>
      <c r="L39" s="5"/>
      <c r="M39" s="5"/>
      <c r="N39" s="6"/>
      <c r="O39" s="7"/>
      <c r="P39" s="8"/>
    </row>
    <row r="40" s="32" customFormat="true" ht="13.8" hidden="false" customHeight="false" outlineLevel="0" collapsed="false">
      <c r="A40" s="1"/>
      <c r="B40" s="34"/>
      <c r="C40" s="35"/>
      <c r="D40" s="35" t="s">
        <v>82</v>
      </c>
      <c r="E40" s="37" t="e">
        <f aca="false">SUM(#REF!)*1.09</f>
        <v>#REF!</v>
      </c>
      <c r="F40" s="4"/>
      <c r="G40" s="5"/>
      <c r="H40" s="4"/>
      <c r="I40" s="5"/>
      <c r="J40" s="5"/>
      <c r="K40" s="5"/>
      <c r="L40" s="5"/>
      <c r="M40" s="5"/>
      <c r="N40" s="6"/>
      <c r="O40" s="7"/>
      <c r="P40" s="8"/>
    </row>
    <row r="41" s="32" customFormat="true" ht="13.8" hidden="false" customHeight="false" outlineLevel="0" collapsed="false">
      <c r="A41" s="1"/>
      <c r="B41" s="2"/>
      <c r="C41" s="3"/>
      <c r="D41" s="35" t="s">
        <v>83</v>
      </c>
      <c r="E41" s="38" t="e">
        <f aca="false">SUM(#REF!)*1.09</f>
        <v>#REF!</v>
      </c>
      <c r="F41" s="4"/>
      <c r="G41" s="5"/>
      <c r="H41" s="4"/>
      <c r="I41" s="5"/>
      <c r="J41" s="5"/>
      <c r="K41" s="5"/>
      <c r="L41" s="5"/>
      <c r="M41" s="5"/>
      <c r="N41" s="6"/>
      <c r="O41" s="7"/>
      <c r="P41" s="8"/>
    </row>
    <row r="42" s="32" customFormat="true" ht="13.8" hidden="false" customHeight="false" outlineLevel="0" collapsed="false">
      <c r="A42" s="1"/>
      <c r="B42" s="2"/>
      <c r="C42" s="3"/>
      <c r="D42" s="3"/>
      <c r="E42" s="39"/>
      <c r="F42" s="4"/>
      <c r="G42" s="5"/>
      <c r="H42" s="4"/>
      <c r="I42" s="5"/>
      <c r="J42" s="5"/>
      <c r="K42" s="5"/>
      <c r="L42" s="5"/>
      <c r="M42" s="5"/>
      <c r="N42" s="6"/>
      <c r="O42" s="7"/>
      <c r="P42" s="8"/>
    </row>
    <row r="43" s="32" customFormat="true" ht="13.8" hidden="false" customHeight="false" outlineLevel="0" collapsed="false">
      <c r="A43" s="1"/>
      <c r="B43" s="2"/>
      <c r="C43" s="3"/>
      <c r="D43" s="3" t="s">
        <v>84</v>
      </c>
      <c r="E43" s="3" t="n">
        <v>40.32</v>
      </c>
      <c r="F43" s="4"/>
      <c r="G43" s="5"/>
      <c r="H43" s="4"/>
      <c r="I43" s="5"/>
      <c r="J43" s="5"/>
      <c r="K43" s="5"/>
      <c r="L43" s="5"/>
      <c r="M43" s="5"/>
      <c r="N43" s="6"/>
      <c r="O43" s="7"/>
      <c r="P43" s="8"/>
    </row>
  </sheetData>
  <autoFilter ref="A2:P26">
    <sortState ref="A3:P26">
      <sortCondition ref="A3:A26" customList=""/>
    </sortState>
  </autoFilter>
  <mergeCells count="5">
    <mergeCell ref="A1:P1"/>
    <mergeCell ref="B35:D35"/>
    <mergeCell ref="B36:D36"/>
    <mergeCell ref="B37:D37"/>
    <mergeCell ref="B38:D38"/>
  </mergeCells>
  <printOptions headings="false" gridLines="true" gridLinesSet="true" horizontalCentered="tru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2014-04-13T22:19:22Z</dcterms:created>
  <dc:creator>Evan</dc:creator>
  <dc:description/>
  <dc:language>en-US</dc:language>
  <cp:lastModifiedBy/>
  <cp:lastPrinted>2021-06-24T22:56:17Z</cp:lastPrinted>
  <dcterms:modified xsi:type="dcterms:W3CDTF">2024-07-25T20:47:45Z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