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0ECFFBE-E1C1-436C-A53D-E4797F25B173}" xr6:coauthVersionLast="47" xr6:coauthVersionMax="47" xr10:uidLastSave="{00000000-0000-0000-0000-000000000000}"/>
  <bookViews>
    <workbookView xWindow="-108" yWindow="-108" windowWidth="23256" windowHeight="12456" tabRatio="344" firstSheet="3" activeTab="3" xr2:uid="{00000000-000D-0000-FFFF-FFFF00000000}"/>
  </bookViews>
  <sheets>
    <sheet name="Cover" sheetId="1" r:id="rId1"/>
    <sheet name="1_Summary" sheetId="13" r:id="rId2"/>
    <sheet name="2_Statistic" sheetId="10" r:id="rId3"/>
    <sheet name="SCAP10" sheetId="19" r:id="rId4"/>
    <sheet name="Histories" sheetId="11" r:id="rId5"/>
    <sheet name="Guies " sheetId="14"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V88" i="19" l="1"/>
  <c r="DF152" i="19"/>
  <c r="DF153" i="19"/>
  <c r="DF154" i="19" s="1"/>
  <c r="DF155" i="19" s="1"/>
  <c r="DF151" i="19"/>
  <c r="DW112" i="19"/>
  <c r="DW111" i="19"/>
  <c r="DW103" i="19"/>
  <c r="DF67" i="19"/>
  <c r="DF68" i="19"/>
  <c r="DF69" i="19" s="1"/>
  <c r="DF70" i="19" s="1"/>
  <c r="DF71" i="19" s="1"/>
  <c r="DF72" i="19" s="1"/>
  <c r="DF73" i="19" s="1"/>
  <c r="DF74" i="19" s="1"/>
  <c r="DF75" i="19" s="1"/>
  <c r="DF76" i="19" s="1"/>
  <c r="DF77" i="19" s="1"/>
  <c r="DF78" i="19" s="1"/>
  <c r="DF79" i="19" s="1"/>
  <c r="DF80" i="19" s="1"/>
  <c r="DF81" i="19" s="1"/>
  <c r="DF82" i="19" s="1"/>
  <c r="DF83" i="19" s="1"/>
  <c r="DF84" i="19" s="1"/>
  <c r="DF85" i="19" s="1"/>
  <c r="DF86" i="19" s="1"/>
  <c r="DF87" i="19" s="1"/>
  <c r="DF88" i="19" s="1"/>
  <c r="DF89" i="19" s="1"/>
  <c r="DF90" i="19" s="1"/>
  <c r="DF91" i="19" s="1"/>
  <c r="DF92" i="19" s="1"/>
  <c r="DF93" i="19" s="1"/>
  <c r="DF94" i="19" s="1"/>
  <c r="DF95" i="19" s="1"/>
  <c r="DF96" i="19" s="1"/>
  <c r="DF97" i="19" s="1"/>
  <c r="DF98" i="19" s="1"/>
  <c r="DF99" i="19" s="1"/>
  <c r="DF100" i="19" s="1"/>
  <c r="DF101" i="19" s="1"/>
  <c r="DF102" i="19" s="1"/>
  <c r="DF103" i="19" s="1"/>
  <c r="DF104" i="19" s="1"/>
  <c r="DF105" i="19" s="1"/>
  <c r="DF106" i="19" s="1"/>
  <c r="DF107" i="19" s="1"/>
  <c r="DF108" i="19" s="1"/>
  <c r="DF109" i="19" s="1"/>
  <c r="DF110" i="19" s="1"/>
  <c r="DF111" i="19" s="1"/>
  <c r="DF112" i="19" s="1"/>
  <c r="DF113" i="19" s="1"/>
  <c r="DF114" i="19" s="1"/>
  <c r="DF115" i="19" s="1"/>
  <c r="DF116" i="19" s="1"/>
  <c r="DF117" i="19" s="1"/>
  <c r="DF118" i="19" s="1"/>
  <c r="DF119" i="19" s="1"/>
  <c r="DF120" i="19" s="1"/>
  <c r="DF121" i="19" s="1"/>
  <c r="DF122" i="19" s="1"/>
  <c r="DF123" i="19" s="1"/>
  <c r="DF124" i="19" s="1"/>
  <c r="DF125" i="19" s="1"/>
  <c r="DF126" i="19" s="1"/>
  <c r="DF127" i="19" s="1"/>
  <c r="DF128" i="19" s="1"/>
  <c r="DF129" i="19" s="1"/>
  <c r="DF130" i="19" s="1"/>
  <c r="DF131" i="19" s="1"/>
  <c r="DF132" i="19" s="1"/>
  <c r="DF133" i="19" s="1"/>
  <c r="DF134" i="19" s="1"/>
  <c r="DF135" i="19" s="1"/>
  <c r="DF136" i="19" s="1"/>
  <c r="DF137" i="19" s="1"/>
  <c r="DF138" i="19" s="1"/>
  <c r="DF139" i="19" s="1"/>
  <c r="DF140" i="19" s="1"/>
  <c r="DF141" i="19" s="1"/>
  <c r="DF142" i="19" s="1"/>
  <c r="DF143" i="19" s="1"/>
  <c r="DF144" i="19" s="1"/>
  <c r="DF145" i="19" s="1"/>
  <c r="DF146" i="19" s="1"/>
  <c r="DF147" i="19" s="1"/>
  <c r="DF148" i="19" s="1"/>
  <c r="DF66" i="19"/>
  <c r="DF17" i="19" l="1"/>
  <c r="DF18" i="19" s="1"/>
  <c r="DF19" i="19" s="1"/>
  <c r="DF20" i="19" s="1"/>
  <c r="DF21" i="19" s="1"/>
  <c r="DF22" i="19" s="1"/>
  <c r="DF23" i="19" s="1"/>
  <c r="DF24" i="19" s="1"/>
  <c r="DF25" i="19" s="1"/>
  <c r="DF26" i="19" s="1"/>
  <c r="DF27" i="19" s="1"/>
  <c r="DF28" i="19" s="1"/>
  <c r="DF29" i="19" s="1"/>
  <c r="DF30" i="19" s="1"/>
  <c r="DF31" i="19" s="1"/>
  <c r="DF32" i="19" s="1"/>
  <c r="DF33" i="19" s="1"/>
  <c r="DF34" i="19" s="1"/>
  <c r="DF35" i="19" s="1"/>
  <c r="DF36" i="19" s="1"/>
  <c r="DF37" i="19" s="1"/>
  <c r="DF38" i="19" s="1"/>
  <c r="DF39" i="19" s="1"/>
  <c r="DF40" i="19" s="1"/>
  <c r="DF41" i="19" s="1"/>
  <c r="DF42" i="19" s="1"/>
  <c r="DF43" i="19" s="1"/>
  <c r="DF44" i="19" s="1"/>
  <c r="DF45" i="19" s="1"/>
  <c r="DF46" i="19" s="1"/>
  <c r="DF47" i="19" s="1"/>
  <c r="DF48" i="19" s="1"/>
  <c r="DF49" i="19" s="1"/>
  <c r="DF50" i="19" s="1"/>
  <c r="DF51" i="19" s="1"/>
  <c r="DF52" i="19" s="1"/>
  <c r="DF53" i="19" s="1"/>
  <c r="DF54" i="19" s="1"/>
  <c r="DF55" i="19" s="1"/>
  <c r="DF56" i="19" s="1"/>
  <c r="DF57" i="19" s="1"/>
  <c r="DF58" i="19" s="1"/>
  <c r="DF59" i="19" s="1"/>
  <c r="DF60" i="19" s="1"/>
  <c r="DF61" i="19" s="1"/>
  <c r="DF62" i="19" s="1"/>
  <c r="DF63" i="19" s="1"/>
  <c r="EV155" i="19" l="1"/>
  <c r="DW155" i="19"/>
  <c r="CX155" i="19"/>
  <c r="A155" i="19"/>
  <c r="EV154" i="19"/>
  <c r="DW154" i="19"/>
  <c r="CX154" i="19"/>
  <c r="A154" i="19"/>
  <c r="EV153" i="19"/>
  <c r="DW153" i="19"/>
  <c r="CX153" i="19"/>
  <c r="A153" i="19"/>
  <c r="EV152" i="19"/>
  <c r="DW152" i="19"/>
  <c r="CX152" i="19"/>
  <c r="A152" i="19"/>
  <c r="EV151" i="19"/>
  <c r="DW151" i="19"/>
  <c r="CX151" i="19"/>
  <c r="A151" i="19"/>
  <c r="EV150" i="19"/>
  <c r="DW150" i="19"/>
  <c r="CX150" i="19"/>
  <c r="A150" i="19"/>
  <c r="A149" i="19"/>
  <c r="A148" i="19"/>
  <c r="A147" i="19"/>
  <c r="A146" i="19"/>
  <c r="A145" i="19"/>
  <c r="A144" i="19"/>
  <c r="A143" i="19"/>
  <c r="A142" i="19"/>
  <c r="A141" i="19"/>
  <c r="A140" i="19"/>
  <c r="A139" i="19"/>
  <c r="A138" i="19"/>
  <c r="A137" i="19"/>
  <c r="A136" i="19"/>
  <c r="A135" i="19"/>
  <c r="A134" i="19"/>
  <c r="A133" i="19"/>
  <c r="A132" i="19"/>
  <c r="A124" i="19"/>
  <c r="A123" i="19"/>
  <c r="A119" i="19"/>
  <c r="A116" i="19"/>
  <c r="A115" i="19"/>
  <c r="A129" i="19"/>
  <c r="A128" i="19"/>
  <c r="A127" i="19"/>
  <c r="A126" i="19"/>
  <c r="A125" i="19"/>
  <c r="A122" i="19"/>
  <c r="A121" i="19"/>
  <c r="A120" i="19"/>
  <c r="A118" i="19"/>
  <c r="A117" i="19"/>
  <c r="EV110" i="19"/>
  <c r="DW110" i="19"/>
  <c r="CX110" i="19"/>
  <c r="A110" i="19"/>
  <c r="EV109" i="19"/>
  <c r="DW109" i="19"/>
  <c r="CX109" i="19"/>
  <c r="A109" i="19"/>
  <c r="EV108" i="19"/>
  <c r="DW108" i="19"/>
  <c r="CX108" i="19"/>
  <c r="A108" i="19"/>
  <c r="EV107" i="19"/>
  <c r="DW107" i="19"/>
  <c r="CX107" i="19"/>
  <c r="A107" i="19"/>
  <c r="EV42" i="19"/>
  <c r="DW42" i="19"/>
  <c r="CX42" i="19"/>
  <c r="A42" i="19"/>
  <c r="EV94" i="19"/>
  <c r="DW94" i="19"/>
  <c r="CX94" i="19"/>
  <c r="A94" i="19"/>
  <c r="EV93" i="19"/>
  <c r="DW93" i="19"/>
  <c r="CX93" i="19"/>
  <c r="A93" i="19"/>
  <c r="EV92" i="19"/>
  <c r="DW92" i="19"/>
  <c r="CX92" i="19"/>
  <c r="A92" i="19"/>
  <c r="EV91" i="19"/>
  <c r="DW91" i="19"/>
  <c r="CX91" i="19"/>
  <c r="A91" i="19"/>
  <c r="EV90" i="19"/>
  <c r="DW90" i="19"/>
  <c r="CX90" i="19"/>
  <c r="A90" i="19"/>
  <c r="EV89" i="19"/>
  <c r="DW89" i="19"/>
  <c r="CX89" i="19"/>
  <c r="A89" i="19"/>
  <c r="DW88" i="19"/>
  <c r="CX88" i="19"/>
  <c r="A88" i="19"/>
  <c r="EV87" i="19"/>
  <c r="DW87" i="19"/>
  <c r="CX87" i="19"/>
  <c r="A87" i="19"/>
  <c r="EV82" i="19" l="1"/>
  <c r="DW82" i="19"/>
  <c r="CX82" i="19"/>
  <c r="A82" i="19"/>
  <c r="EV86" i="19" l="1"/>
  <c r="DW86" i="19"/>
  <c r="CX86" i="19"/>
  <c r="A86" i="19"/>
  <c r="EV30" i="19"/>
  <c r="DW30" i="19"/>
  <c r="CX30" i="19"/>
  <c r="A30" i="19"/>
  <c r="EV67" i="19" l="1"/>
  <c r="DW67" i="19"/>
  <c r="CX67" i="19"/>
  <c r="A67" i="19"/>
  <c r="A68" i="19"/>
  <c r="CX68" i="19"/>
  <c r="DW68" i="19"/>
  <c r="EV68" i="19"/>
  <c r="EV66" i="19"/>
  <c r="DW66" i="19"/>
  <c r="CX66" i="19"/>
  <c r="A66" i="19"/>
  <c r="EV62" i="19"/>
  <c r="DW62" i="19"/>
  <c r="CX62" i="19"/>
  <c r="A62" i="19"/>
  <c r="EV58" i="19"/>
  <c r="DW58" i="19"/>
  <c r="CX58" i="19"/>
  <c r="A58" i="19"/>
  <c r="EV56" i="19"/>
  <c r="DW56" i="19"/>
  <c r="CX56" i="19"/>
  <c r="A56" i="19"/>
  <c r="EV38" i="19"/>
  <c r="DW38" i="19"/>
  <c r="CX38" i="19"/>
  <c r="A38" i="19"/>
  <c r="EV36" i="19"/>
  <c r="DW36" i="19"/>
  <c r="CX36" i="19"/>
  <c r="A36" i="19"/>
  <c r="EV25" i="19"/>
  <c r="DW25" i="19"/>
  <c r="CX25" i="19"/>
  <c r="A25" i="19"/>
  <c r="EV40" i="19"/>
  <c r="DW40" i="19"/>
  <c r="CX40" i="19"/>
  <c r="A40" i="19"/>
  <c r="EV29" i="19"/>
  <c r="DW29" i="19"/>
  <c r="CX29" i="19"/>
  <c r="A29" i="19"/>
  <c r="EV63" i="19"/>
  <c r="DW63" i="19"/>
  <c r="CX63" i="19"/>
  <c r="A63" i="19"/>
  <c r="EV60" i="19"/>
  <c r="DW60" i="19"/>
  <c r="CX60" i="19"/>
  <c r="A60" i="19"/>
  <c r="EV59" i="19"/>
  <c r="DW59" i="19"/>
  <c r="CX59" i="19"/>
  <c r="A59" i="19"/>
  <c r="EV57" i="19"/>
  <c r="DW57" i="19"/>
  <c r="CX57" i="19"/>
  <c r="A57" i="19"/>
  <c r="EV55" i="19"/>
  <c r="DW55" i="19"/>
  <c r="CX55" i="19"/>
  <c r="A55" i="19"/>
  <c r="EV52" i="19"/>
  <c r="DW52" i="19"/>
  <c r="CX52" i="19"/>
  <c r="A52" i="19"/>
  <c r="EV51" i="19"/>
  <c r="DW51" i="19"/>
  <c r="CX51" i="19"/>
  <c r="A51" i="19"/>
  <c r="EV50" i="19"/>
  <c r="DW50" i="19"/>
  <c r="CX50" i="19"/>
  <c r="A50" i="19"/>
  <c r="EV49" i="19"/>
  <c r="DW49" i="19"/>
  <c r="CX49" i="19"/>
  <c r="A49" i="19"/>
  <c r="EV61" i="19"/>
  <c r="DW61" i="19"/>
  <c r="CX61" i="19"/>
  <c r="A61" i="19"/>
  <c r="EV54" i="19"/>
  <c r="DW54" i="19"/>
  <c r="CX54" i="19"/>
  <c r="A54" i="19"/>
  <c r="EV53" i="19"/>
  <c r="DW53" i="19"/>
  <c r="CX53" i="19"/>
  <c r="A53" i="19"/>
  <c r="EV48" i="19"/>
  <c r="DW48" i="19"/>
  <c r="CX48" i="19"/>
  <c r="A48" i="19"/>
  <c r="EV47" i="19"/>
  <c r="DW47" i="19"/>
  <c r="CX47" i="19"/>
  <c r="A47" i="19"/>
  <c r="EV46" i="19"/>
  <c r="DW46" i="19"/>
  <c r="CX46" i="19"/>
  <c r="A46" i="19"/>
  <c r="EV45" i="19"/>
  <c r="DW45" i="19"/>
  <c r="CX45" i="19"/>
  <c r="A45" i="19"/>
  <c r="EV44" i="19"/>
  <c r="DW44" i="19"/>
  <c r="CX44" i="19"/>
  <c r="A44" i="19"/>
  <c r="EV43" i="19"/>
  <c r="DW43" i="19"/>
  <c r="CX43" i="19"/>
  <c r="A43" i="19"/>
  <c r="EV41" i="19"/>
  <c r="DW41" i="19"/>
  <c r="CX41" i="19"/>
  <c r="A41" i="19"/>
  <c r="EV39" i="19"/>
  <c r="DW39" i="19"/>
  <c r="CX39" i="19"/>
  <c r="A39" i="19"/>
  <c r="EV37" i="19"/>
  <c r="DW37" i="19"/>
  <c r="CX37" i="19"/>
  <c r="A37" i="19"/>
  <c r="EV35" i="19"/>
  <c r="DW35" i="19"/>
  <c r="CX35" i="19"/>
  <c r="A35" i="19"/>
  <c r="EV34" i="19"/>
  <c r="DW34" i="19"/>
  <c r="CX34" i="19"/>
  <c r="A34" i="19"/>
  <c r="A131" i="19" l="1"/>
  <c r="A130" i="19"/>
  <c r="A114" i="19"/>
  <c r="A113" i="19"/>
  <c r="A112" i="19"/>
  <c r="A111" i="19"/>
  <c r="A106" i="19"/>
  <c r="A105" i="19"/>
  <c r="A104" i="19"/>
  <c r="A103" i="19"/>
  <c r="A102" i="19"/>
  <c r="A101" i="19"/>
  <c r="A100" i="19"/>
  <c r="A99" i="19"/>
  <c r="A98" i="19"/>
  <c r="A97" i="19"/>
  <c r="A96" i="19"/>
  <c r="A95" i="19"/>
  <c r="A85" i="19"/>
  <c r="A84" i="19"/>
  <c r="A83" i="19"/>
  <c r="A81" i="19"/>
  <c r="A80" i="19"/>
  <c r="A79" i="19"/>
  <c r="A78" i="19"/>
  <c r="A77" i="19"/>
  <c r="A76" i="19"/>
  <c r="A75" i="19"/>
  <c r="A74" i="19"/>
  <c r="A73" i="19"/>
  <c r="A72" i="19"/>
  <c r="A71" i="19"/>
  <c r="A70" i="19"/>
  <c r="A69" i="19"/>
  <c r="A65" i="19"/>
  <c r="A33" i="19"/>
  <c r="A32" i="19"/>
  <c r="A31" i="19"/>
  <c r="A28" i="19"/>
  <c r="A27" i="19"/>
  <c r="A26" i="19"/>
  <c r="A24" i="19"/>
  <c r="A23" i="19"/>
  <c r="A22" i="19"/>
  <c r="A21" i="19"/>
  <c r="A20" i="19"/>
  <c r="A19" i="19"/>
  <c r="A18" i="19"/>
  <c r="A17" i="19"/>
  <c r="A16" i="19"/>
  <c r="EV95" i="19"/>
  <c r="DW95" i="19"/>
  <c r="CX95" i="19"/>
  <c r="EV70" i="19" l="1"/>
  <c r="DW70" i="19"/>
  <c r="CX70" i="19"/>
  <c r="EV65" i="19"/>
  <c r="DW65" i="19"/>
  <c r="CX65" i="19"/>
  <c r="EV32" i="19"/>
  <c r="DW32" i="19"/>
  <c r="CX32" i="19"/>
  <c r="EV31" i="19"/>
  <c r="DW31" i="19"/>
  <c r="CX31" i="19"/>
  <c r="EV26" i="19"/>
  <c r="DW26" i="19"/>
  <c r="CX26" i="19"/>
  <c r="EV23" i="19"/>
  <c r="DW23" i="19"/>
  <c r="CX23" i="19"/>
  <c r="EV21" i="19"/>
  <c r="DW21" i="19"/>
  <c r="CX21" i="19"/>
  <c r="EV17" i="19" l="1"/>
  <c r="DW17" i="19"/>
  <c r="CX17" i="19"/>
  <c r="EV28" i="19" l="1"/>
  <c r="DW28" i="19"/>
  <c r="CX28" i="19"/>
  <c r="EV24" i="19"/>
  <c r="DW24" i="19"/>
  <c r="CX24" i="19"/>
  <c r="EV20" i="19"/>
  <c r="DW20" i="19"/>
  <c r="CX20" i="19"/>
  <c r="EO7" i="19" l="1"/>
  <c r="EL7" i="19"/>
  <c r="EI7" i="19"/>
  <c r="EF7" i="19"/>
  <c r="EO6" i="19"/>
  <c r="EL6" i="19"/>
  <c r="EI6" i="19"/>
  <c r="EF6" i="19"/>
  <c r="EC4" i="19"/>
  <c r="EC7" i="19"/>
  <c r="EC6" i="19"/>
  <c r="EC5" i="19"/>
  <c r="DN7" i="19"/>
  <c r="DN6" i="19"/>
  <c r="DN5" i="19"/>
  <c r="DN4" i="19"/>
  <c r="CY4" i="19"/>
  <c r="O50" i="10" s="1"/>
  <c r="DQ7" i="19"/>
  <c r="DQ6" i="19"/>
  <c r="DZ7" i="19"/>
  <c r="DW7" i="19"/>
  <c r="DT7" i="19"/>
  <c r="DZ6" i="19"/>
  <c r="DW6" i="19"/>
  <c r="DT6" i="19"/>
  <c r="CP4" i="19"/>
  <c r="CB8" i="19"/>
  <c r="CB7" i="19"/>
  <c r="CB6" i="19"/>
  <c r="CB5" i="19"/>
  <c r="BX5" i="19"/>
  <c r="BX8" i="19"/>
  <c r="BX7" i="19"/>
  <c r="BX6" i="19"/>
  <c r="BT5" i="19"/>
  <c r="BT8" i="19"/>
  <c r="BT7" i="19"/>
  <c r="BT6" i="19"/>
  <c r="BL8" i="19"/>
  <c r="BL7" i="19"/>
  <c r="BL6" i="19"/>
  <c r="BL5" i="19"/>
  <c r="BH8" i="19"/>
  <c r="BH7" i="19"/>
  <c r="BH6" i="19"/>
  <c r="BH5" i="19"/>
  <c r="BD8" i="19"/>
  <c r="BD7" i="19"/>
  <c r="BD6" i="19"/>
  <c r="BD5" i="19"/>
  <c r="DW16" i="19"/>
  <c r="CP6" i="19"/>
  <c r="CP5" i="19"/>
  <c r="EV158" i="19"/>
  <c r="EV157" i="19"/>
  <c r="EV156" i="19"/>
  <c r="EV106" i="19"/>
  <c r="EV105" i="19"/>
  <c r="EV104" i="19"/>
  <c r="EV102" i="19"/>
  <c r="EV101" i="19"/>
  <c r="EV100" i="19"/>
  <c r="EV99" i="19"/>
  <c r="EV98" i="19"/>
  <c r="EV97" i="19"/>
  <c r="EV96" i="19"/>
  <c r="EV85" i="19"/>
  <c r="EV84" i="19"/>
  <c r="EV83" i="19"/>
  <c r="EV81" i="19"/>
  <c r="EV80" i="19"/>
  <c r="EV79" i="19"/>
  <c r="EV78" i="19"/>
  <c r="EV77" i="19"/>
  <c r="EV76" i="19"/>
  <c r="EV75" i="19"/>
  <c r="EV74" i="19"/>
  <c r="EV73" i="19"/>
  <c r="EV72" i="19"/>
  <c r="EV71" i="19"/>
  <c r="EV69" i="19"/>
  <c r="EV33" i="19"/>
  <c r="EV27" i="19"/>
  <c r="EV22" i="19"/>
  <c r="EV19" i="19"/>
  <c r="EV18" i="19"/>
  <c r="EV16" i="19"/>
  <c r="DW158" i="19"/>
  <c r="DW157" i="19"/>
  <c r="DW156" i="19"/>
  <c r="DW106" i="19"/>
  <c r="DW105" i="19"/>
  <c r="DW104" i="19"/>
  <c r="DW102" i="19"/>
  <c r="DW101" i="19"/>
  <c r="DW100" i="19"/>
  <c r="DW99" i="19"/>
  <c r="DW98" i="19"/>
  <c r="DW97" i="19"/>
  <c r="DW96" i="19"/>
  <c r="DW85" i="19"/>
  <c r="DW84" i="19"/>
  <c r="DW83" i="19"/>
  <c r="DW81" i="19"/>
  <c r="DW80" i="19"/>
  <c r="DW79" i="19"/>
  <c r="DW78" i="19"/>
  <c r="DW77" i="19"/>
  <c r="DW76" i="19"/>
  <c r="DW75" i="19"/>
  <c r="DW74" i="19"/>
  <c r="DW73" i="19"/>
  <c r="DW72" i="19"/>
  <c r="DW71" i="19"/>
  <c r="DW69" i="19"/>
  <c r="DW33" i="19"/>
  <c r="DW27" i="19"/>
  <c r="DW22" i="19"/>
  <c r="DW19" i="19"/>
  <c r="DW18" i="19"/>
  <c r="AV5" i="19"/>
  <c r="AR5" i="19"/>
  <c r="AN5" i="19"/>
  <c r="C50" i="10"/>
  <c r="C32" i="10"/>
  <c r="C14" i="10"/>
  <c r="CX158" i="19"/>
  <c r="A158" i="19"/>
  <c r="CX157" i="19"/>
  <c r="A157" i="19"/>
  <c r="CX156" i="19"/>
  <c r="A156" i="19"/>
  <c r="CX106" i="19"/>
  <c r="CX105" i="19"/>
  <c r="CX104" i="19"/>
  <c r="CX102" i="19"/>
  <c r="CX101" i="19"/>
  <c r="CX100" i="19"/>
  <c r="CX99" i="19"/>
  <c r="CX98" i="19"/>
  <c r="CX97" i="19"/>
  <c r="CX96" i="19"/>
  <c r="CX85" i="19"/>
  <c r="CX84" i="19"/>
  <c r="CX83" i="19"/>
  <c r="CX81" i="19"/>
  <c r="CX80" i="19"/>
  <c r="CX79" i="19"/>
  <c r="CX78" i="19"/>
  <c r="CX77" i="19"/>
  <c r="CX76" i="19"/>
  <c r="CX75" i="19"/>
  <c r="CX74" i="19"/>
  <c r="CX73" i="19"/>
  <c r="CX72" i="19"/>
  <c r="CX71" i="19"/>
  <c r="CX69" i="19"/>
  <c r="A64" i="19"/>
  <c r="DB7" i="19"/>
  <c r="AP32" i="10" s="1"/>
  <c r="CX33" i="19"/>
  <c r="CX27" i="19"/>
  <c r="DH6" i="19" s="1"/>
  <c r="AK32" i="10" s="1"/>
  <c r="CX22" i="19"/>
  <c r="CX19" i="19"/>
  <c r="CX18" i="19"/>
  <c r="CX16" i="19"/>
  <c r="A15" i="19"/>
  <c r="A14" i="19"/>
  <c r="A13" i="19"/>
  <c r="A12" i="19"/>
  <c r="AV8" i="19"/>
  <c r="AR8" i="19"/>
  <c r="AN8" i="19"/>
  <c r="J8" i="19"/>
  <c r="CY7" i="19"/>
  <c r="AA50" i="10" s="1"/>
  <c r="CP7" i="19"/>
  <c r="AV7" i="19"/>
  <c r="AR7" i="19"/>
  <c r="AN7" i="19"/>
  <c r="J7" i="19"/>
  <c r="DK6" i="19"/>
  <c r="CY6" i="19"/>
  <c r="W50" i="10" s="1"/>
  <c r="AV6" i="19"/>
  <c r="AR6" i="19"/>
  <c r="AN6" i="19"/>
  <c r="J6" i="19"/>
  <c r="CY5" i="19"/>
  <c r="S50" i="10" s="1"/>
  <c r="AK3" i="19"/>
  <c r="O14" i="10" s="1"/>
  <c r="O25" i="10" s="1"/>
  <c r="M9" i="13" s="1"/>
  <c r="DE5" i="19" l="1"/>
  <c r="Z32" i="10" s="1"/>
  <c r="DZ5" i="19"/>
  <c r="EF5" i="19"/>
  <c r="EL5" i="19"/>
  <c r="DQ5" i="19"/>
  <c r="EI5" i="19"/>
  <c r="EO5" i="19"/>
  <c r="DT5" i="19"/>
  <c r="DW5" i="19"/>
  <c r="DT4" i="19"/>
  <c r="DH4" i="19"/>
  <c r="S32" i="10" s="1"/>
  <c r="DW4" i="19"/>
  <c r="DZ4" i="19"/>
  <c r="DQ4" i="19"/>
  <c r="DE4" i="19"/>
  <c r="Q32" i="10" s="1"/>
  <c r="CF6" i="19"/>
  <c r="DB4" i="19"/>
  <c r="O32" i="10" s="1"/>
  <c r="EO4" i="19"/>
  <c r="EF4" i="19"/>
  <c r="EI4" i="19"/>
  <c r="EL4" i="19"/>
  <c r="CF5" i="19"/>
  <c r="CF8" i="19"/>
  <c r="CF7" i="19"/>
  <c r="BP6" i="19"/>
  <c r="BP5" i="19"/>
  <c r="BP7" i="19"/>
  <c r="BP8" i="19"/>
  <c r="AZ5" i="19"/>
  <c r="S14" i="10" s="1"/>
  <c r="S25" i="10" s="1"/>
  <c r="Q9" i="13" s="1"/>
  <c r="O61" i="10"/>
  <c r="O21" i="13" s="1"/>
  <c r="S61" i="10"/>
  <c r="S21" i="13" s="1"/>
  <c r="AA61" i="10"/>
  <c r="AA21" i="13" s="1"/>
  <c r="W61" i="10"/>
  <c r="W21" i="13" s="1"/>
  <c r="DE7" i="19"/>
  <c r="AR32" i="10" s="1"/>
  <c r="AV32" i="10" s="1"/>
  <c r="DH7" i="19"/>
  <c r="AT32" i="10" s="1"/>
  <c r="DK7" i="19"/>
  <c r="DK5" i="19"/>
  <c r="DB6" i="19"/>
  <c r="AG32" i="10" s="1"/>
  <c r="DE6" i="19"/>
  <c r="AI32" i="10" s="1"/>
  <c r="DB5" i="19"/>
  <c r="X32" i="10" s="1"/>
  <c r="DH5" i="19"/>
  <c r="AB32" i="10" s="1"/>
  <c r="AZ8" i="19"/>
  <c r="Z14" i="10" s="1"/>
  <c r="Z25" i="10" s="1"/>
  <c r="X9" i="13" s="1"/>
  <c r="DK4" i="19"/>
  <c r="AZ7" i="19"/>
  <c r="AZ6" i="19"/>
  <c r="AP43" i="10"/>
  <c r="AD32" i="10" l="1"/>
  <c r="U32" i="10"/>
  <c r="U14" i="10"/>
  <c r="S9" i="13" s="1"/>
  <c r="AT43" i="10"/>
  <c r="AR43" i="10"/>
  <c r="AM32" i="10"/>
  <c r="AC14" i="10"/>
  <c r="AV43" i="10"/>
  <c r="Q14" i="10" l="1"/>
  <c r="U25" i="10"/>
  <c r="AE14" i="10"/>
  <c r="W14" i="10"/>
  <c r="W25" i="10" s="1"/>
  <c r="U9" i="13" s="1"/>
  <c r="AG14" i="10" l="1"/>
  <c r="Q25" i="10"/>
  <c r="O9" i="13" s="1"/>
  <c r="AK43" i="10"/>
  <c r="Z43" i="10"/>
  <c r="AB43" i="10"/>
  <c r="AD43" i="10"/>
  <c r="U43" i="10"/>
  <c r="AM43" i="10"/>
  <c r="S43" i="10"/>
  <c r="O43" i="10"/>
  <c r="X43" i="10"/>
  <c r="AG43" i="10"/>
  <c r="AG25" i="10" l="1"/>
  <c r="AE9" i="13" s="1"/>
  <c r="AE25" i="10"/>
  <c r="AC9" i="13" s="1"/>
  <c r="AC25" i="10"/>
  <c r="AA9" i="13" s="1"/>
  <c r="AI43" i="10"/>
  <c r="Q43" i="10"/>
</calcChain>
</file>

<file path=xl/sharedStrings.xml><?xml version="1.0" encoding="utf-8"?>
<sst xmlns="http://schemas.openxmlformats.org/spreadsheetml/2006/main" count="1501" uniqueCount="589">
  <si>
    <t>CÔNG TY CỔ PHẦN TẬP ĐOÀN CVG BUILDING
CVG BUILDING GROUP., JSC</t>
  </si>
  <si>
    <t>DỰ ÁN PHÁT TRIỂN HỆ THỐNG
PHẦN MỀM CVG BUILDING</t>
  </si>
  <si>
    <t>TT05 Khu đô thị mới Tây Nam Hồ Linh Đàm, phường Hoàng Liệt, 
quận Hoàng Mai, thành phố Hà Nội</t>
  </si>
  <si>
    <t>Đơn vị thực hiện
Phòng Công Nghệ CVG Building</t>
  </si>
  <si>
    <t>Tài liệu test</t>
  </si>
  <si>
    <t>TÀI LIỆU TESTCASE</t>
  </si>
  <si>
    <t>Mã tài liệu:</t>
  </si>
  <si>
    <t>Testcase_SCAP10_Quản Lý Hồ Sơ Công Việc</t>
  </si>
  <si>
    <t>Phiên bản:</t>
  </si>
  <si>
    <t>v1.5.2</t>
  </si>
  <si>
    <t>Ngày phát hành:</t>
  </si>
  <si>
    <t>26/09/2022</t>
  </si>
  <si>
    <t>TẠO TÀI LIỆU</t>
  </si>
  <si>
    <t>KIỂM DUYỆT TÀI LIỆU</t>
  </si>
  <si>
    <t>Khổng Thị Minh Liên</t>
  </si>
  <si>
    <t>Hoàng Thị Huyền</t>
  </si>
  <si>
    <t>TSO</t>
  </si>
  <si>
    <t>GIÁM SÁT DỰ ÁN</t>
  </si>
  <si>
    <t>KIỂM SOÁT CHẤT LƯỢNG</t>
  </si>
  <si>
    <t>GIÁM ĐỐC CÔNG NGHỆ</t>
  </si>
  <si>
    <t>Trần Thị Ngân Trà</t>
  </si>
  <si>
    <t>Nguyễn Thị Tâm</t>
  </si>
  <si>
    <t>Nguyễn Văn Đường</t>
  </si>
  <si>
    <t>Co-Well Asia</t>
  </si>
  <si>
    <t>CVG Building</t>
  </si>
  <si>
    <t>Lưu ý:</t>
  </si>
  <si>
    <t>Tài liệu này là tài sản trí tuệ thuộc quyền sở hữu của CVG Building. Yêu cầu tuyệt đối không tự ý phát hành hoặc chia sẻ tài liệu này cho bất kỳ bên khác khi chưa được sự đồng ý của CVG Building.</t>
  </si>
  <si>
    <t>1. Thống kê</t>
  </si>
  <si>
    <t>1.1. Thống kê kết quả test</t>
  </si>
  <si>
    <t>STT</t>
  </si>
  <si>
    <t>Sprint</t>
  </si>
  <si>
    <t>Tổng TCs</t>
  </si>
  <si>
    <t>TCs thực hiện</t>
  </si>
  <si>
    <t>Pass</t>
  </si>
  <si>
    <t>Fail</t>
  </si>
  <si>
    <t>Untested</t>
  </si>
  <si>
    <t>Pending</t>
  </si>
  <si>
    <t>Tỉ lệ Pass</t>
  </si>
  <si>
    <t>Tỉ lệ Fail</t>
  </si>
  <si>
    <t>Tỉ lệ TCs thực hiện</t>
  </si>
  <si>
    <t>Sprint 1</t>
  </si>
  <si>
    <t>2.3. Thống kê kết quả test theo phương pháp kiểm thử</t>
  </si>
  <si>
    <t>UI</t>
  </si>
  <si>
    <t>Function</t>
  </si>
  <si>
    <t>Performance</t>
  </si>
  <si>
    <t>Sercurity</t>
  </si>
  <si>
    <t>2. BÁO CÁO CHI TIẾT KẾT QUẢ TEST SSO</t>
  </si>
  <si>
    <t>2.1. Tài liệu tham chiếu</t>
  </si>
  <si>
    <t>Tên Tài Liệu</t>
  </si>
  <si>
    <t>Ghi Chú</t>
  </si>
  <si>
    <t>CVGBuilding_ScreenDessign_SCAP10_V.1.62</t>
  </si>
  <si>
    <t>CVGBuilding_Figma_SCAP10_02_V.1.62</t>
  </si>
  <si>
    <t>Page Release 29/09</t>
  </si>
  <si>
    <t>2.1. Thống kê kết quả test</t>
  </si>
  <si>
    <t>Chức năng/Luồng/Màn hình</t>
  </si>
  <si>
    <t>Total</t>
  </si>
  <si>
    <t>2.2. Thống kê chi tiết kết quả test theo phương pháp kiểm thử</t>
  </si>
  <si>
    <t>P</t>
  </si>
  <si>
    <t>F</t>
  </si>
  <si>
    <t>PE</t>
  </si>
  <si>
    <t>KỊCH BẢN KIỂM THỬ CHỨC NĂNG</t>
  </si>
  <si>
    <t>Desktop/Chrome</t>
  </si>
  <si>
    <t>Android/Chrome</t>
  </si>
  <si>
    <t>IOS/Safari</t>
  </si>
  <si>
    <t>Tên màn hình</t>
  </si>
  <si>
    <t>Quản Lý Hồ Sơ Công Việc</t>
  </si>
  <si>
    <t>Total test case</t>
  </si>
  <si>
    <t>Thống kê loại kiểm thử</t>
  </si>
  <si>
    <t>N/A</t>
  </si>
  <si>
    <t>Mã màn hình</t>
  </si>
  <si>
    <t>SCAP10</t>
  </si>
  <si>
    <t>Test lần 1</t>
  </si>
  <si>
    <t>Test lần 2</t>
  </si>
  <si>
    <t>Test lần 3</t>
  </si>
  <si>
    <t>Kết quả test</t>
  </si>
  <si>
    <t>Normal</t>
  </si>
  <si>
    <t>Ưu tiên</t>
  </si>
  <si>
    <t>Mức Test</t>
  </si>
  <si>
    <t>IT/ST</t>
  </si>
  <si>
    <t>Abnormal</t>
  </si>
  <si>
    <t>High</t>
  </si>
  <si>
    <t>Người tạo</t>
  </si>
  <si>
    <t>Boundary</t>
  </si>
  <si>
    <t>Medium</t>
  </si>
  <si>
    <t>Ngày tạo</t>
  </si>
  <si>
    <t>Other</t>
  </si>
  <si>
    <t>Low</t>
  </si>
  <si>
    <t>Người phê duyệt</t>
  </si>
  <si>
    <t>Mã TCs</t>
  </si>
  <si>
    <t>Mục đích kiểm thử</t>
  </si>
  <si>
    <t>Trường hợp kiểm thử</t>
  </si>
  <si>
    <t>Pre-Condition</t>
  </si>
  <si>
    <t>Data test/SQL</t>
  </si>
  <si>
    <t>Các bước thực hiện</t>
  </si>
  <si>
    <t>Kết quả mong muống</t>
  </si>
  <si>
    <t>PA kiểm thử</t>
  </si>
  <si>
    <t>Loại kiểm thử</t>
  </si>
  <si>
    <t>Mã lỗi</t>
  </si>
  <si>
    <t>Ghi chú</t>
  </si>
  <si>
    <t>L1</t>
  </si>
  <si>
    <t>Tester</t>
  </si>
  <si>
    <t>Date</t>
  </si>
  <si>
    <t>L2</t>
  </si>
  <si>
    <t>L3</t>
  </si>
  <si>
    <t>Các bước vào màn hình/function cần xác nhận kiểm thử:</t>
  </si>
  <si>
    <t>1. Đăng nhập thành công 
2. Vào màn hình Trang chủ ứng dụng
3. Nhấn chọn menu [Quản Lý Hồ Sơ ]</t>
  </si>
  <si>
    <t>Giao diện (Phần này viết các trường hợp kiểm thử cho giao diện chung và các giao diện cho các control)</t>
  </si>
  <si>
    <r>
      <t xml:space="preserve">Kiểm tra tổng quan màn hình 
</t>
    </r>
    <r>
      <rPr>
        <b/>
        <sz val="10"/>
        <color theme="1"/>
        <rFont val="Times New Roman"/>
        <family val="1"/>
      </rPr>
      <t>[ Khai Báo Lĩnh Vực Hoạt Động ]</t>
    </r>
  </si>
  <si>
    <t>Kiểm tra bố cục, thành phần màn hình</t>
  </si>
  <si>
    <t>1. Vào màn hình [ Trang chủ ứng dụng ]
2. Nhấn chọn menu [Quản Lý Hồ Sơ ]
3. Quan sát bố cục trình bày các component, khoảng cách, vị trí. Màu sắc</t>
  </si>
  <si>
    <r>
      <t xml:space="preserve">3. Bố cục giao diện, các component được trình bày, căn chỉnh khoảng cách, vị trí giống như thiết kế màn hình
</t>
    </r>
    <r>
      <rPr>
        <i/>
        <sz val="10"/>
        <color theme="1"/>
        <rFont val="Times New Roman"/>
        <family val="1"/>
      </rPr>
      <t>/* CAP10_02_02 */</t>
    </r>
  </si>
  <si>
    <r>
      <t xml:space="preserve">Kiểm tra tổng quan màn hình 
</t>
    </r>
    <r>
      <rPr>
        <b/>
        <sz val="10"/>
        <color theme="1"/>
        <rFont val="Times New Roman"/>
        <family val="1"/>
      </rPr>
      <t>[ Khai Báo Hồ Sơ ]</t>
    </r>
  </si>
  <si>
    <t>1. Vào màn hình [ Trang chủ ứng dụng ]
2. Nhấn chọn menu [Quản Lý Hồ Sơ ]
3. Lựa chọn Lĩnh Vực Hoạt Động
4. Quan sát bố cục trình bày các component, khoảng cách, vị trí. Màu sắc</t>
  </si>
  <si>
    <r>
      <t xml:space="preserve">4. Bố cục giao diện, các component được trình bày, căn chỉnh khoảng cách, vị trí giống như thiết kế màn hình
</t>
    </r>
    <r>
      <rPr>
        <i/>
        <sz val="10"/>
        <color theme="1"/>
        <rFont val="Times New Roman"/>
        <family val="1"/>
      </rPr>
      <t>/* SCAP09_02 - Khai báo hồ sơ lần đầu tiên */</t>
    </r>
  </si>
  <si>
    <r>
      <t xml:space="preserve">Kiểm tra các component trên màn hình ở trạng thái ban đầu
</t>
    </r>
    <r>
      <rPr>
        <b/>
        <sz val="10"/>
        <color theme="1"/>
        <rFont val="Times New Roman"/>
        <family val="1"/>
      </rPr>
      <t>[ Khai Báo Lĩnh Vực Hoạt Động ]</t>
    </r>
  </si>
  <si>
    <t>Kiểm tra khi user chưa cập nhật hồ sơ công việc</t>
  </si>
  <si>
    <t>1. Vào màn hình [Khai Báo Lĩnh Vực Hoạt Động]
2. Quan sát hiển thị</t>
  </si>
  <si>
    <r>
      <t xml:space="preserve">2. Hiển thị popup thông báo
- Title: </t>
    </r>
    <r>
      <rPr>
        <b/>
        <sz val="10"/>
        <color theme="1"/>
        <rFont val="Times New Roman"/>
        <family val="1"/>
      </rPr>
      <t>Cập nhật hồ sơ công việc</t>
    </r>
    <r>
      <rPr>
        <sz val="10"/>
        <color theme="1"/>
        <rFont val="Times New Roman"/>
        <family val="1"/>
      </rPr>
      <t xml:space="preserve">
- Subtitle: </t>
    </r>
    <r>
      <rPr>
        <i/>
        <sz val="10"/>
        <color theme="1"/>
        <rFont val="Times New Roman"/>
        <family val="1"/>
      </rPr>
      <t>Mời quý khách cập nhật hồ sơ công việc trước khi sử dụng ứng dụng.
-</t>
    </r>
    <r>
      <rPr>
        <sz val="10"/>
        <color theme="1"/>
        <rFont val="Times New Roman"/>
        <family val="1"/>
      </rPr>
      <t xml:space="preserve"> Button: Đồng ý</t>
    </r>
  </si>
  <si>
    <t>Kiểm tra khi user bắt đầu cập nhật hồ sơ công việc</t>
  </si>
  <si>
    <t>Kiểm tra Bản chất chỉ chọn được một giá trị của radiobutton</t>
  </si>
  <si>
    <t>1. Vào màn hình [Khai Báo Lĩnh Vực Hoạt Động]
2. Quan sát hiển thị các radiobutton</t>
  </si>
  <si>
    <t>2. Chỉ 1 radiobutton enable, các radiobutton còn lại phải disable.</t>
  </si>
  <si>
    <t>Kiểm tra textbox [ Lĩnh Vực Khác ]</t>
  </si>
  <si>
    <t>1. Vào màn hình [Khai Báo Lĩnh Vực Hoạt Động]
2. Quan sát hiển thị textbox [ Lĩnh Vực Khác ]</t>
  </si>
  <si>
    <r>
      <t xml:space="preserve">2. Hiển thị placeholder text:
</t>
    </r>
    <r>
      <rPr>
        <i/>
        <sz val="10"/>
        <color theme="1"/>
        <rFont val="Times New Roman"/>
        <family val="1"/>
      </rPr>
      <t>Nhập tên lĩnh vực...</t>
    </r>
  </si>
  <si>
    <t>Kiểm tra button [ Lưu ]</t>
  </si>
  <si>
    <t>1. Vào màn hình [Khai Báo Lĩnh Vực Hoạt Động]
2. Quan sát hiển thị button [ Lưu ]</t>
  </si>
  <si>
    <t>2. Mặc định hiển thị enable</t>
  </si>
  <si>
    <r>
      <t xml:space="preserve">Kiểm tra các component trên màn hình ở trạng thái ban đầu
</t>
    </r>
    <r>
      <rPr>
        <b/>
        <sz val="10"/>
        <color theme="1"/>
        <rFont val="Times New Roman"/>
        <family val="1"/>
      </rPr>
      <t>[ Khai Báo Hồ Sơ ]</t>
    </r>
  </si>
  <si>
    <t>Kiểm tra Header</t>
  </si>
  <si>
    <t>1. Vào màn hình [Khai Báo Hồ Sơ]
2. Quan sát hiển thị Header</t>
  </si>
  <si>
    <t>2. Hiển thị:
- Title: Khai Báo Hồ Sơ {Vai trò}
- Subtitle: {Vai trò}
{Vai trò}: hiển thị vai trò đã tích chọn ở màn Khai báo lĩnh vực hoạt động</t>
  </si>
  <si>
    <t>Kiểm tra button [ Ảnh đại diện ]</t>
  </si>
  <si>
    <t>1. Vào màn hình [Khai Báo Hồ Sơ]
2. Quan sát hiển thị [ Ảnh đại diện ]</t>
  </si>
  <si>
    <t>2. Hiển thị:
- Khung tròn
- placeholder text: "Ảnh đại diện"</t>
  </si>
  <si>
    <t>Kiểm tra khi click button [ Ảnh đại diện ]</t>
  </si>
  <si>
    <t>1. Vào màn hình [Khai Báo Hồ Sơ] 
2. Click button [ Ảnh đại diện ]
3. Quan sát hiển thị</t>
  </si>
  <si>
    <t>3. Hiển thị các ảnh trong album ảnh của thiết bị.</t>
  </si>
  <si>
    <t>Kiểm tra trường [ Tên Hiển Thị ]</t>
  </si>
  <si>
    <t>1. Vào màn hình [Khai Báo Hồ Sơ]
2. Quan sát hiển thị  [ Tên Hiển Thị ]</t>
  </si>
  <si>
    <t>2. Hiển thị:
- Label: "Tên Hiển Thị"
- Trường bắt buộc nên hiển thị * cạnh label
- Textbox: auto hiển thị tên đăng nhập của user</t>
  </si>
  <si>
    <t>Kiểm tra trường [ Số Điện Thoại ]</t>
  </si>
  <si>
    <t>1. Vào màn hình [Khai Báo Hồ Sơ]
2. Quan sát hiển thị [ Số Điện Thoại ]</t>
  </si>
  <si>
    <t>2. Hiển thị:
- Label: "Số Điện Thoại"
- Trường bắt buộc nên hiển thị * cạnh label
- Textbox: auto hiển thị SDT của user dùng để đăng nhập</t>
  </si>
  <si>
    <t>Kiểm tra trường [ Email ]</t>
  </si>
  <si>
    <t>1. Vào màn hình [Khai Báo Hồ Sơ]
2. Quan sát hiển thị [ Email ]</t>
  </si>
  <si>
    <t>2. Hiển thị:
- Label: "Email"
- Placeholder: "Nhập email"</t>
  </si>
  <si>
    <t>Kiểm tra trường [ Ngày Sinh ]</t>
  </si>
  <si>
    <t>1. Vào màn hình [Khai Báo Hồ Sơ]
2. Quan sát hiển thị [ Ngày Sinh ]</t>
  </si>
  <si>
    <t>2. Hiển thị:
- Label: "Ngày Sinh"
- Placeholder: "DD/MM/YYYY"</t>
  </si>
  <si>
    <t>Kiểm tra khi click vào trường [ Ngày Sinh ]</t>
  </si>
  <si>
    <t>1. Vào màn hình [Khai Báo Hồ Sơ]
2. click vào trường [ Ngày Sinh ]
3. Quan sát hiển thị</t>
  </si>
  <si>
    <t>2. Hiển thị Datepicker với Năm - Tháng - Ngày hiện tại.</t>
  </si>
  <si>
    <t>Kiểm tra trường [ Địa chỉ liên hệ (tỉnh/ thành phố) ]</t>
  </si>
  <si>
    <t>1. Vào màn hình [Khai Báo Hồ Sơ]
2. Quan sát hiển thị [ Địa chỉ liên hệ (tỉnh/ thành phố) ]</t>
  </si>
  <si>
    <t>2. Hiển thị:
- Label: "Địa chỉ liên hệ (tỉnh/ thành phố)"
- Placeholder: "Chọn Tỉnh/ Thành phố"</t>
  </si>
  <si>
    <t>Kiểm tra trường [ Địa chỉ liên hệ (Quận/ Huyện) ]</t>
  </si>
  <si>
    <t>1. Vào màn hình [Khai Báo Hồ Sơ]
2. Quan sát hiển thị [ Địa chỉ liên hệ (Quận/ Huyện) ]</t>
  </si>
  <si>
    <t>2. Hiển thị:
- Label: " Địa chỉ liên hệ (Quận/ Huyện) "
- Placeholder: " Chọn Quận/ Huyện "</t>
  </si>
  <si>
    <t>Kiểm tra trường [ Chuyên Môn ]</t>
  </si>
  <si>
    <t>1. Vào màn hình [Khai Báo Hồ Sơ]
2. Quan sát hiển thị [ Chuyên Môn ]</t>
  </si>
  <si>
    <t>Kiểm tra textbox [ Chuyên Môn Khác ]</t>
  </si>
  <si>
    <t>1. Vào màn hình [Khai Báo Hồ Sơ]
2. Quan sát hiển thị textbox [ Chuyên Môn Khác ]</t>
  </si>
  <si>
    <t>2. Hiển thị:
- Placeholder: " Nhập chuyên môn "</t>
  </si>
  <si>
    <t>Kiểm tra button [ Thêm chuyên môn khác ]</t>
  </si>
  <si>
    <t>1. Vào màn hình [Khai Báo Hồ Sơ]
2. Quan sát hiển thị button [ Thêm chuyên môn khác ]</t>
  </si>
  <si>
    <t xml:space="preserve">2. Hiển thị button: </t>
  </si>
  <si>
    <t>Kiểm tra click button [ Thêm chuyên môn khác ]</t>
  </si>
  <si>
    <t>1. Vào màn hình [Khai Báo Hồ Sơ] 
2. Click button [ Thêm chuyên môn khác ]
3. Quan sát hiển thị</t>
  </si>
  <si>
    <t>Kiểm tra button [ Thêm ảnh ]</t>
  </si>
  <si>
    <t>1. Vào màn hình [Khai Báo Hồ Sơ]
2. Quan sát hiển thị button [ Thêm ảnh ]</t>
  </si>
  <si>
    <t>Kiểm tra khi click button [ Thêm ảnh ]</t>
  </si>
  <si>
    <t>1. Vào màn hình [Khai Báo Hồ Sơ] 
2. Click button [ Thêm ảnh ]
3. Quan sát hiển thị</t>
  </si>
  <si>
    <t>Kiểm tra trường [ Khu vực hoạt động chính ]</t>
  </si>
  <si>
    <t>1. Vào màn hình [Khai Báo Hồ Sơ]
2. Quan sát hiển thị [ Khu vực hoạt động chính ]</t>
  </si>
  <si>
    <t>2. Hiển thị:
- Label: " Khu vực hoạt động chính "
- Trường bắt buộc nên hiển thị * cạnh label
- Dropdowlist hiển thị mặc định: Hà Nội</t>
  </si>
  <si>
    <t>Kiểm tra khi click 
trường [ Khu vực hoạt động chính ]</t>
  </si>
  <si>
    <t>2. Hiển thị danh sách 64 tỉnh/ thành phố</t>
  </si>
  <si>
    <t>Kiểm tra trường [ Khu vực hoạt động bổ sung ]</t>
  </si>
  <si>
    <t>1. Vào màn hình [Khai Báo Hồ Sơ]
2. Quan sát hiển thị [ Khu vực hoạt động bổ sung ]</t>
  </si>
  <si>
    <r>
      <t xml:space="preserve">2. 
- Hiển thị các checkbox
- Giá trị các checkbox được chia thành 3 trường:
  </t>
    </r>
    <r>
      <rPr>
        <b/>
        <sz val="10"/>
        <color theme="1"/>
        <rFont val="Times New Roman"/>
        <family val="1"/>
      </rPr>
      <t>Toàn Quốc</t>
    </r>
    <r>
      <rPr>
        <sz val="10"/>
        <color theme="1"/>
        <rFont val="Times New Roman"/>
        <family val="1"/>
      </rPr>
      <t xml:space="preserve">
  </t>
    </r>
    <r>
      <rPr>
        <b/>
        <sz val="10"/>
        <color theme="1"/>
        <rFont val="Times New Roman"/>
        <family val="1"/>
      </rPr>
      <t>Miền Bắc
  Miền Trung
  Miền Nam</t>
    </r>
  </si>
  <si>
    <t>Kiểm tra trường [ Toàn Quốc ]</t>
  </si>
  <si>
    <t>1. Vào màn hình [Khai Báo Hồ Sơ]
2. Quan sát hiển thị [ Toàn Quốc ]</t>
  </si>
  <si>
    <t>2. Hiển thị giá trị checkbox: Toàn Quốc
Hiển thị mặc định là chưa tick checkbox</t>
  </si>
  <si>
    <t>Kiểm tra trường [ Miền Bắc ]</t>
  </si>
  <si>
    <t>1. Vào màn hình [Khai Báo Hồ Sơ]
2. Quan sát hiển thị [ Miền Bắc ]</t>
  </si>
  <si>
    <t>2. Giá trị các checkbox hiển thị các tỉnh thành khu vực Miền Bắc
Hiển thị mặc định là chưa tick checkbox nào</t>
  </si>
  <si>
    <t>Kiểm tra trường [ Miền Trung ]</t>
  </si>
  <si>
    <t>1. Vào màn hình [Khai Báo Hồ Sơ]
2. Quan sát hiển thị [ Miền Trung ]</t>
  </si>
  <si>
    <t>2. Giá trị các checkbox hiển thị các tỉnh thành khu vực Miền Trung
Hiển thị mặc định là chưa tick checkbox nào</t>
  </si>
  <si>
    <t>Kiểm tra trường [ Miền Nam ]</t>
  </si>
  <si>
    <t>1. Vào màn hình [Khai Báo Hồ Sơ]
2. Quan sát hiển thị [ Miền Nam ]</t>
  </si>
  <si>
    <t>2. Giá trị các checkbox hiển thị các tỉnh thành khu vực Miền Nam
Hiển thị mặc định là chưa tick checkbox nào</t>
  </si>
  <si>
    <t>Kiểm tra trường [ Loại nhà cung cấp dịch vụ ]</t>
  </si>
  <si>
    <t>1. Vào màn hình [Khai Báo Hồ Sơ]
2. Quan sát hiển thị [ Loại nhà cung cấp dịch vụ ]</t>
  </si>
  <si>
    <r>
      <t xml:space="preserve">2. Hiển thị các checkbox
  </t>
    </r>
    <r>
      <rPr>
        <b/>
        <sz val="10"/>
        <color theme="1"/>
        <rFont val="Times New Roman"/>
        <family val="1"/>
      </rPr>
      <t>Biệt thự</t>
    </r>
    <r>
      <rPr>
        <sz val="10"/>
        <color theme="1"/>
        <rFont val="Times New Roman"/>
        <family val="1"/>
      </rPr>
      <t xml:space="preserve">
  </t>
    </r>
    <r>
      <rPr>
        <b/>
        <sz val="10"/>
        <color theme="1"/>
        <rFont val="Times New Roman"/>
        <family val="1"/>
      </rPr>
      <t>Nhà ống
  Shophouse
  Nhà vườn
  Căn hộ
  Loại nhà khác</t>
    </r>
  </si>
  <si>
    <t>Kiểm tra textbox [ Loại nhà khác ]</t>
  </si>
  <si>
    <t>1. Vào màn hình [Khai Báo Hồ Sơ]
2. Quan sát hiển thị textbox [ Loại nhà khác ]</t>
  </si>
  <si>
    <r>
      <t xml:space="preserve">2. Hiển thị placeholder text:
</t>
    </r>
    <r>
      <rPr>
        <i/>
        <sz val="10"/>
        <color theme="1"/>
        <rFont val="Times New Roman"/>
        <family val="1"/>
      </rPr>
      <t>Nhập loại nhà</t>
    </r>
  </si>
  <si>
    <t>Kiểm tra button [ Thêm Loại Nhà ]</t>
  </si>
  <si>
    <t>1. Vào màn hình [Khai Báo Hồ Sơ]
2. Quan sát hiển thị button [ Thêm Loại Nhà ]</t>
  </si>
  <si>
    <t>Kiểm tra trường [ Tên Công Ty ]</t>
  </si>
  <si>
    <t>1. Vào màn hình [Khai Báo Hồ Sơ]
2. Quan sát hiển thị [ Tên Công Ty ]</t>
  </si>
  <si>
    <t>Kiểm tra trường [ Tên Công Ty Rút Gọn ]</t>
  </si>
  <si>
    <t>1. Vào màn hình [Khai Báo Hồ Sơ]
2. Quan sát hiển thị [ Tên Công Ty Rút Gọn ]</t>
  </si>
  <si>
    <t>Kiểm tra trường [ Mã Số Kinh Doanh ]</t>
  </si>
  <si>
    <t>1. Vào màn hình [Khai Báo Hồ Sơ]
2. Quan sát hiển thị  [ Mã Số Kinh Doanh ]</t>
  </si>
  <si>
    <t>Kiểm tra trường [ Số Điện Thoại Công Ty ]</t>
  </si>
  <si>
    <t>1. Vào màn hình [Khai Báo Hồ Sơ]
2. Quan sát hiển thị [ Số Điện Thoại Công Ty ]</t>
  </si>
  <si>
    <t>Kiểm tra trường [ Website Công Ty ]</t>
  </si>
  <si>
    <t>1. Vào màn hình [Khai Báo Hồ Sơ]
2. Quan sát hiển thị [ Website Công Ty ]</t>
  </si>
  <si>
    <t>Kiểm tra trường 
[ Trình độ học vấn #1 ]</t>
  </si>
  <si>
    <t>1. Vào màn hình [Khai Báo Hồ Sơ]
2. Quan sát hiển thị [ Trình độ học vấn #1 ]</t>
  </si>
  <si>
    <t>Kiểm tra button [ Ảnh Trình Độ Học Vấn ]</t>
  </si>
  <si>
    <t>1. Vào màn hình [Khai Báo Hồ Sơ]
2. Quan sát hiển thị [ Ảnh Trình Độ Học Vấn ]</t>
  </si>
  <si>
    <t xml:space="preserve">2. Hiển thị: </t>
  </si>
  <si>
    <t>Kiểm tra khi click button [ Ảnh Trình Độ Học Vấn ]</t>
  </si>
  <si>
    <t>1. Vào màn hình [Khai Báo Hồ Sơ] 
2. Click button [ Ảnh Trình Độ Học Vấn ]
3. Quan sát hiển thị</t>
  </si>
  <si>
    <t>Kiểm tra button [ Thêm Trình Độ Học Vấn ]</t>
  </si>
  <si>
    <t>1. Vào màn hình [Khai Báo Hồ Sơ]
2. Quan sát hiển thị button [ Thêm Trình Độ Học Vấn ]</t>
  </si>
  <si>
    <t>Kiểm tra click button [ Thêm Trình Độ Học Vấn ]</t>
  </si>
  <si>
    <t>1. Vào màn hình [Khai Báo Hồ Sơ] 
2. Click button [ Thêm Trình Độ Học Vấn ]
3. Quan sát hiển thị</t>
  </si>
  <si>
    <t>2. Hiển thị thêm 1 trường "Trình độ học vấn" nữa.
User có thể đặt tên cho Trình độ học vấn đấy.</t>
  </si>
  <si>
    <t>Kiểm tra trường 
[ Chứng nhận hành nghề #1 ]</t>
  </si>
  <si>
    <t>1. Vào màn hình [Khai Báo Hồ Sơ]
2. Quan sát hiển thị [ Chứng nhận hành nghề #1 ]</t>
  </si>
  <si>
    <t>Kiểm tra trường [ Ảnh Chứng Nhận Hành Nghề ]</t>
  </si>
  <si>
    <t>1. Vào màn hình [Khai Báo Hồ Sơ]
2. Quan sát hiển thị [ Ảnh Chứng Nhận Hành Nghề ]</t>
  </si>
  <si>
    <t>Kiểm tra button [ Thêm Chứng Nhận Hành Nghề ]</t>
  </si>
  <si>
    <t>1. Vào màn hình [Khai Báo Hồ Sơ]
2. Quan sát hiển thị button [ Thêm Chứng Nhận Hành Nghề ]</t>
  </si>
  <si>
    <t>Kiểm tra click button [ Thêm Chứng Nhận Hành Nghề ]</t>
  </si>
  <si>
    <t>1. Vào màn hình [Khai Báo Hồ Sơ] 
2. Click button [ Thêm Chứng Nhận Hành Nghề ]
3. Quan sát hiển thị</t>
  </si>
  <si>
    <t>2. Hiển thị thêm 1 trường "Chứng Nhận Hành Nghề" nữa.</t>
  </si>
  <si>
    <t>Kiểm tra button [ Lưu Thông Tin ]</t>
  </si>
  <si>
    <t>1. Vào màn hình [Khai Báo Hồ Sơ]
2. Quan sát hiển thị button [ Lưu Thông Tin ]</t>
  </si>
  <si>
    <t>2. Hiển thị mặc định enable</t>
  </si>
  <si>
    <t>Chức năng (Phần này viết các trường hợp kiểm thử kiểm tra các ràng buộc trong cơ sở dữ liệu và cho các luồng nghiệp vụ trong tài liệu giải pháp, tích hợp với các chức năng khác)</t>
  </si>
  <si>
    <r>
      <t xml:space="preserve">Kiểm tra chi tiết trường
</t>
    </r>
    <r>
      <rPr>
        <b/>
        <sz val="10"/>
        <color theme="1"/>
        <rFont val="Times New Roman"/>
        <family val="1"/>
      </rPr>
      <t>[ Ảnh đại diện ]</t>
    </r>
  </si>
  <si>
    <t>Kiểm tra khi upload ảnh hợp lệ</t>
  </si>
  <si>
    <t>- Ảnh JPG, dung lượng 4MB</t>
  </si>
  <si>
    <t>1. Vào màn hình [Khai Báo Hồ Sơ]
2. Click button [ Ảnh đại diện]
3. Chọn 1 ảnh và click icon Upload</t>
  </si>
  <si>
    <t>3. Hình ảnh được chọn hiển thị trên màn hình.
Trên hình ảnh hiển thị button: Thay đổi ảnh</t>
  </si>
  <si>
    <t>Kiểm tra khi click button [ Thay đổi ảnh ]</t>
  </si>
  <si>
    <t>1. Vào màn hình [Khai Báo Hồ Sơ]
2. Click button [ Ảnh đại diện]
3. Chọn 1 ảnh và click icon Upload
4. Click button [ Thay đổi ảnh ] trên hình ảnh</t>
  </si>
  <si>
    <t>3. Hiển thị các ảnh trong thiết bị để user lựa chọn ảnh khác, thay cho ảnh hiện tại</t>
  </si>
  <si>
    <t>Kiểm tra hiển thị khi thay đổi ảnh</t>
  </si>
  <si>
    <t>- Ảnh JEPG - 4MB
- Ảnh JPG - 4MB
- Ảnh PNG - 4MB</t>
  </si>
  <si>
    <t>1. Vào màn hình [Khai Báo Hồ Sơ]
2. Click button [ Ảnh đại diện]
3. Chọn 1 ảnh và click icon Upload
4. Click button [ Thay đổi ảnh ] trên hình ảnh
5. Chọn 1 ảnh khác và click icon Upload</t>
  </si>
  <si>
    <t>5. Hình ảnh cũ được thay thế bằng hình mới vừa chọn</t>
  </si>
  <si>
    <t>Kiểm tra khi upload ảnh định dạng JPG, JEPG, PNG</t>
  </si>
  <si>
    <t>3. Hình ảnh được chọn hiển thị trên màn hình.</t>
  </si>
  <si>
    <t>Kiểm tra khi upload ảnh định dạng GIF, TIFF, RAW</t>
  </si>
  <si>
    <t>- Ảnh GIF - 4MB
- Ảnh TIFF - 4MB
- Ảnh RAW - 4MB</t>
  </si>
  <si>
    <r>
      <t xml:space="preserve">3. Hiển thị message:
</t>
    </r>
    <r>
      <rPr>
        <i/>
        <sz val="10"/>
        <color theme="1"/>
        <rFont val="Times New Roman"/>
        <family val="1"/>
      </rPr>
      <t>" Hình ảnh không đúng định dạng "</t>
    </r>
    <r>
      <rPr>
        <sz val="10"/>
        <color theme="1"/>
        <rFont val="Times New Roman"/>
        <family val="1"/>
      </rPr>
      <t xml:space="preserve">
( Cần confirm lại message này với team BA)</t>
    </r>
  </si>
  <si>
    <t>Kiểm tra khi upload ảnh dung lượng dưới 5MB</t>
  </si>
  <si>
    <t>- Ảnh JPG - 4MB</t>
  </si>
  <si>
    <t>Kiểm tra khi upload ảnh dung lượng quá 5MB</t>
  </si>
  <si>
    <t>- Ảnh JPG - 6MB</t>
  </si>
  <si>
    <r>
      <t xml:space="preserve">Kiểm tra trường
</t>
    </r>
    <r>
      <rPr>
        <b/>
        <sz val="10"/>
        <color theme="1"/>
        <rFont val="Times New Roman"/>
        <family val="1"/>
      </rPr>
      <t>[ Email ]</t>
    </r>
  </si>
  <si>
    <t>Kiểm tra khi nhập dữ liệu hợp lệ</t>
  </si>
  <si>
    <t>test@gmail.com</t>
  </si>
  <si>
    <t>1. Vào màn hình [Khai Báo Hồ Sơ]
2. Nhập email hợp lệ vào trường [ Email ]</t>
  </si>
  <si>
    <t>2. Placeholder text biến mất và hiển thị email đã nhập</t>
  </si>
  <si>
    <t>Kiểm tra khi nhập email sai định dạng</t>
  </si>
  <si>
    <t>testgmail.com
test@.com
test@gmail
@gmail.com</t>
  </si>
  <si>
    <t>1. Vào màn hình [Khai Báo Hồ Sơ]
2. Nhập email sai định dạng vào trường [ Email ]</t>
  </si>
  <si>
    <t>2. Hiển thị message: 
" Email sai định dạng. Vui lòng nhập lại"</t>
  </si>
  <si>
    <t>Kiểm tra message khi user nhập lại dữ liệu hợp lệ</t>
  </si>
  <si>
    <t>1. Vào màn hình [Khai Báo Hồ Sơ]
2. Nhập email sai định dạng vào trường [ Email ]
3. Focus ngoài textbox và nhập lại dữ liệu hợp lệ</t>
  </si>
  <si>
    <t>2. Message lỗi biến mất và textbox hiển thị email đã nhập</t>
  </si>
  <si>
    <r>
      <t xml:space="preserve">Kiểm tra trường
</t>
    </r>
    <r>
      <rPr>
        <b/>
        <sz val="10"/>
        <color theme="1"/>
        <rFont val="Times New Roman"/>
        <family val="1"/>
      </rPr>
      <t>[ Ngày Sinh ]</t>
    </r>
  </si>
  <si>
    <t>Kiểm tra hiển thị theo cụm 24 năm/lần hiển thị (năm đầu tiên là 1900)</t>
  </si>
  <si>
    <t>1. Vào màn hình [Khai Báo Hồ Sơ]
2. Click trường [ Ngày Sinh ]
3. Kiểm tra hiển thị cụm các năm trên màn hình</t>
  </si>
  <si>
    <t>3. Các cụm năm phải đủ 24 năm trên 1 lần hiển thị. (năm đầu tiên là 1900) 
- Bảng cụm năm đầu tiên 1990 -&gt; 1923
- Bảng cụm năm tiếp theo 1924 -&gt; 1947</t>
  </si>
  <si>
    <t>Kiểm tra khi chọn năm trong tương lai và năm trước năm 1990</t>
  </si>
  <si>
    <t>1. Vào màn hình [Khai Báo Hồ Sơ]
2. Click trường [ Ngày Sinh ]
3. Kiểm tra hiển thị năm trong tương lai và năm trước năm 1990</t>
  </si>
  <si>
    <t xml:space="preserve">3. 
- Năm trong tương lai hiển thị disable
- Không hiển thị năm trước năm 1990. </t>
  </si>
  <si>
    <t>Kiểm tra hiển thị khi click "&lt;" (hoặc "&gt;") trên bảng hiển thị năm</t>
  </si>
  <si>
    <t>1. Vào màn hình [Khai Báo Hồ Sơ]
2. Click trường [ Ngày Sinh ]
3. Click "&lt;" (hoặc "&gt;") trên bảng hiển thị năm
4. Kiểm tra hiển thị</t>
  </si>
  <si>
    <t>4. 
- Click &lt; : hiển thị các năm trước của năm hiện tại. bảng hiển thị năm hiển thị đủ cụm 24 năm/ lần hiển thị.
- Click &lt; : hiển thị các năm tương lai. bảng hiển thị năm hiển thị đủ cụm 24 năm</t>
  </si>
  <si>
    <t>Kiểm tra hiển thị khi chọn 1 năm</t>
  </si>
  <si>
    <t>1. Vào màn hình [Khai Báo Hồ Sơ]
2. Click trường [ Ngày Sinh ]
3. Click chọn 1 năm sinh</t>
  </si>
  <si>
    <t>3. Năm được chọn hiển thị nền cam, chữ trắng</t>
  </si>
  <si>
    <t>Kiểm tra hiển thị khi click icon          trên bảng hiển thị năm</t>
  </si>
  <si>
    <t xml:space="preserve">1. Vào màn hình [Khai Báo Hồ Sơ]
2. Click trường [ Ngày Sinh ]
3. Click chọn 1 năm sinh
4. Click icon </t>
  </si>
  <si>
    <t xml:space="preserve">3. 
- Bên cạnh icon         hiển thị năm đã chọn
- Datepicker hiển thị các tháng của năm đó. 
- Hiển thị đủ 12 tháng. </t>
  </si>
  <si>
    <t>Kiểm tra khi chọn các tháng trong tương lai 
(trong năm hiện tại)</t>
  </si>
  <si>
    <t>1. Vào màn hình [Khai Báo Hồ Sơ]
2. Click trường [ Ngày Sinh ]
3. Click chọn năm hiện tại
4. Click icon 
5. Chọn tháng trong tương lai</t>
  </si>
  <si>
    <t>5. Không thể chọn tháng trong tương lai.</t>
  </si>
  <si>
    <t>Kiểm tra hiển thị khi click "&lt;" (hoặc "&gt;") trên bảng hiển thị tháng</t>
  </si>
  <si>
    <t>1. Vào màn hình [Khai Báo Hồ Sơ]
2. Click trường [ Ngày Sinh ]
3. Click chọn 1 năm
4. Click icon 
5. Click "&lt;" (hoặc "&gt;") trên bảng hiển thị tháng</t>
  </si>
  <si>
    <t>4. 
- Click &lt; : hiển thị 12 tháng của năm trước 
- Click &gt; : hiển thị 12 tháng của năm sau</t>
  </si>
  <si>
    <t>Kiểm tra hiển thị khi chọn 1 tháng</t>
  </si>
  <si>
    <t>1. Vào màn hình [Khai Báo Hồ Sơ]
2. Click trường [ Ngày Sinh ]
3. Click chọn 1 năm
4. Click icon 
5. Chọn 1 tháng</t>
  </si>
  <si>
    <t>3. Tháng được chọn hiển thị nền cam, chữ trắng</t>
  </si>
  <si>
    <t>Kiểm tra hiển thị khi click icon          trên bảng hiển thị tháng</t>
  </si>
  <si>
    <t xml:space="preserve">1. Vào màn hình [Khai Báo Hồ Sơ]
2. Click trường [ Ngày Sinh ]
3. Click chọn 1 năm sinh
4. Chọn 1 tháng
4. Click icon </t>
  </si>
  <si>
    <t>3. 
- Bên cạnh icon         hiển thị tháng-năm đã chọn
- Datepicker hiển thị cố định 
  &gt; 30 ngày của tháng 4, tháng 6, tháng 9 và tháng 11 
  &gt; 31 ngày của tháng 1, tháng 3, tháng 5, tháng 7, tháng 8, tháng 10 và tháng 12
  &gt; 28 ngày của tháng 2 (năm không nhuận) và 29 ngày của tháng 2 (năm nhuận)</t>
  </si>
  <si>
    <t>Kiểm tra khi chọn các ngày trong tương lai 
(trong tháng - năm hiện tại)</t>
  </si>
  <si>
    <t>1. Vào màn hình [Khai Báo Hồ Sơ]
2. Click trường [ Ngày Sinh ]
3. Click chọn năm hiện tại
4. Chọn tháng hiện tại
5. Chọn 1 ngày trong tương lai</t>
  </si>
  <si>
    <t>5. Không thể chọn ngày trong tương lai.</t>
  </si>
  <si>
    <t>1. Vào màn hình [Khai Báo Hồ Sơ]
2. Click trường [ Ngày Sinh ]
3. Click chọn 1 năm
4. Chọn 1 tháng
5. Click icon 
6. Click "&lt;" (hoặc "&gt;") trên bảng hiển thị ngày</t>
  </si>
  <si>
    <t>4. 
- Click &lt; : hiển thị 30 hoặc 31 ngày của tháng trước 
- Click &gt; : hiển thị 30 hoặc 31 ngày của tháng sau</t>
  </si>
  <si>
    <t>Kiểm tra hiển thị khi chọn 1 ngày</t>
  </si>
  <si>
    <t>1. Vào màn hình [Khai Báo Hồ Sơ]
2. Click trường [ Ngày Sinh ]
3. Click chọn 1 năm
4. Chọn 1 tháng 
5. Click 1 ngày trong tháng đấy</t>
  </si>
  <si>
    <t>3. Ngày/ tháng/ năm đã chọn sẽ hiển thị trong textbox của trường [ Ngày Sinh ] đúng theo định dạng:
DD/MM/YYYY</t>
  </si>
  <si>
    <r>
      <rPr>
        <sz val="10"/>
        <color theme="1"/>
        <rFont val="Times New Roman"/>
        <family val="1"/>
      </rPr>
      <t xml:space="preserve">Kiểm tra trường </t>
    </r>
    <r>
      <rPr>
        <b/>
        <sz val="10"/>
        <color theme="1"/>
        <rFont val="Times New Roman"/>
        <family val="1"/>
      </rPr>
      <t xml:space="preserve">
[ Địa chỉ liên hệ (Tỉnh/Thành phố) ]</t>
    </r>
  </si>
  <si>
    <t>Kiểm tra tìm kiếm thành phố có trong Danh sách</t>
  </si>
  <si>
    <t>Tìm kiếm: Hà Nội</t>
  </si>
  <si>
    <t>1. Vào màn hình [Khai Báo Hồ Sơ]
2. Click icon  trường [ Địa chỉ liên hệ (Tỉnh/Thành phố)]
3. Nhập dữ liệu vào trường [ Tìm kiếm ]</t>
  </si>
  <si>
    <t>3. Chỉ hiển thị "Thành phố Hà Nội" trên danh sách</t>
  </si>
  <si>
    <t>Kiểm tra tìm kiếm thành phố KHÔNG có trong Danh sách</t>
  </si>
  <si>
    <t>Tìm kiếm: Bangkok</t>
  </si>
  <si>
    <t>Kiểm tra khi chọn 1 Tỉnh/ Thành phố trong Danh sách</t>
  </si>
  <si>
    <t>Hà Nội</t>
  </si>
  <si>
    <t>1. Vào màn hình [Khai Báo Hồ Sơ]
2. Click icon  trường [ Địa chỉ liên hệ (Tỉnh/Thành phố)]
3. Chọn 1 thành phố trên danh sách</t>
  </si>
  <si>
    <t>1. Hiển thị Tỉnh/ Thành phố đã chọn trong trường [ Địa chỉ liên hệ (Tỉnh/Thành phố) ]</t>
  </si>
  <si>
    <t>Kiểm tra click "X" để đóng popup lựa chọn tỉnh/ thành phố</t>
  </si>
  <si>
    <t>1.  Click "X" trong popup trường "Địa chỉ liên hệ (Tỉnh/Thành phố)"</t>
  </si>
  <si>
    <t>1. Cho phép đóng popup lựa chọn Tỉnh/ Thành phố</t>
  </si>
  <si>
    <r>
      <rPr>
        <sz val="10"/>
        <color theme="1"/>
        <rFont val="Times New Roman"/>
        <family val="1"/>
      </rPr>
      <t xml:space="preserve">Kiểm tra trường </t>
    </r>
    <r>
      <rPr>
        <b/>
        <sz val="10"/>
        <color theme="1"/>
        <rFont val="Times New Roman"/>
        <family val="1"/>
      </rPr>
      <t xml:space="preserve">
[ Địa chỉ liên hệ (Quận/ Huyện) ]</t>
    </r>
  </si>
  <si>
    <t>Kiểm tra tìm kiếm Quận/ Huyện có trong Danh sách</t>
  </si>
  <si>
    <t>Đã chọn thành phố: Hà Nội
Tìm kiếm: quận Thanh Xuân</t>
  </si>
  <si>
    <t>1. Vào màn hình [Khai Báo Hồ Sơ]
2. Click icon  trường [ Địa chỉ liên hệ (Quận/ Huyện) ]
3. Nhập dữ liệu vào trường [ Tìm kiếm ]</t>
  </si>
  <si>
    <t>3. Chỉ hiển thị "Quận Thanh Xuân" trên danh sách</t>
  </si>
  <si>
    <t>Kiểm tra tìm kiếm Quận/ Huyện KHÔNG có trong Danh sách</t>
  </si>
  <si>
    <t>Đã chọn thành phố: Hà Nội
Tìm kiếm: quận Long Hưng</t>
  </si>
  <si>
    <t>Kiểm tra khi chọn 1 (Quận/ Huyện) trong Danh sách</t>
  </si>
  <si>
    <t>3. Quận Thanh Xuân hiển thị tích xanh</t>
  </si>
  <si>
    <t>Kiểm tra click "&lt;" để quay về popup chọn tỉnh/ thành phố
(với trạng thái tick tại tỉnh/ thành phố đã lựa chọn trước đó</t>
  </si>
  <si>
    <t>1.  Click "&lt;" trong popup trường "Địa chỉ liên hệ (Quận/Huyện)"</t>
  </si>
  <si>
    <t>1. Cho phép quay về popup chọn tỉnh/ thành phố</t>
  </si>
  <si>
    <r>
      <t xml:space="preserve">Kiểm tra trường 
</t>
    </r>
    <r>
      <rPr>
        <b/>
        <sz val="10"/>
        <color theme="1"/>
        <rFont val="Times New Roman"/>
        <family val="1"/>
      </rPr>
      <t>[ Chuyên môn ]</t>
    </r>
  </si>
  <si>
    <t>Kiểm tra bản chất được chọn nhiều giá trị của checkbox</t>
  </si>
  <si>
    <t xml:space="preserve">1. Tick chọn nhiều checkbox của [Chuyên Môn ]
2. Kiểm tra hiển thị </t>
  </si>
  <si>
    <t>2. 
- Các checkbox được tick chọn sẽ hiển thị 
- Được tick chọn nhiều/ tất cả các checkbox của trường [ Chuyên Môn ]</t>
  </si>
  <si>
    <t>Kiểm tra khi tick chọn [ Chuyên Môn Khác ]</t>
  </si>
  <si>
    <t xml:space="preserve">1. Tick chọn [Chuyên Môn Khác ]
2. Kiểm tra hiển thị </t>
  </si>
  <si>
    <r>
      <t xml:space="preserve">2. Hiển thị textbox phía bên dưới checkbox với placeholder text: </t>
    </r>
    <r>
      <rPr>
        <i/>
        <sz val="10"/>
        <color theme="1"/>
        <rFont val="Times New Roman"/>
        <family val="1"/>
      </rPr>
      <t>"Nhập chuyên môn"</t>
    </r>
  </si>
  <si>
    <t>Kiểm tra khi nhập dữ liệu vào textbox [ Chuyên Môn Khác ]</t>
  </si>
  <si>
    <t>1. Tick chọn [Chuyên Môn Khác ]
2. Nhập dữ liệu vào textbox [Chuyên Môn Khác ]</t>
  </si>
  <si>
    <t xml:space="preserve">2. Placeholder text biến mất và hiển thị nội dung đã nhập dưới dạng 1 checkbox mới.
</t>
  </si>
  <si>
    <t>Kiểm tra khi click button 
[ Thêm Chuyên Môn Khác]</t>
  </si>
  <si>
    <t>1. Click button [ Thêm Chuyên Môn Khác]</t>
  </si>
  <si>
    <t>1. Hiển thị thêm 
- 1 checkbox [ Chuyên môn khác ]
- 1 textbox Nhập chuyên môn</t>
  </si>
  <si>
    <r>
      <rPr>
        <sz val="10"/>
        <color theme="1"/>
        <rFont val="Times New Roman"/>
        <family val="1"/>
      </rPr>
      <t xml:space="preserve">Kiểm tra trường </t>
    </r>
    <r>
      <rPr>
        <b/>
        <sz val="10"/>
        <color theme="1"/>
        <rFont val="Times New Roman"/>
        <family val="1"/>
      </rPr>
      <t xml:space="preserve">
[ Khu Vực Hoạt Động Chính ]</t>
    </r>
  </si>
  <si>
    <t>Kiểm tra khi thay đổi Tỉnh/ Thành phố</t>
  </si>
  <si>
    <t>1. Click icon trên Dropdown list
2. Chọn 1 Tỉnh/ Thành phố khác</t>
  </si>
  <si>
    <t xml:space="preserve">2. Tỉnh/ Thành phố vừa chọn sẽ hiển thị thay thế cho Tỉnh/Thành phố mặc định (Hà Nội) </t>
  </si>
  <si>
    <r>
      <rPr>
        <sz val="10"/>
        <color theme="1"/>
        <rFont val="Times New Roman"/>
        <family val="1"/>
      </rPr>
      <t xml:space="preserve">Kiểm tra trường </t>
    </r>
    <r>
      <rPr>
        <b/>
        <sz val="10"/>
        <color theme="1"/>
        <rFont val="Times New Roman"/>
        <family val="1"/>
      </rPr>
      <t xml:space="preserve">
[ Khu vực hoạt động bổ sung ]</t>
    </r>
  </si>
  <si>
    <t>Kiểm tra khi tick chọn checkbox [ Toàn Quốc ]</t>
  </si>
  <si>
    <t>1. Tick chọn checkbox [ Toàn Quốc ]</t>
  </si>
  <si>
    <t>Kiểm tra khi tick chọn checkbox [ Miền Bắc ]</t>
  </si>
  <si>
    <t>1. Tick chọn checkbox [ Miền Bắc ]</t>
  </si>
  <si>
    <t xml:space="preserve">1. Tất cả tỉnh/ thành phố trong Miền Bắc đều được tick chọn. 
Hiển thị checkbox </t>
  </si>
  <si>
    <t>Kiểm tra bản chất được chọn nhiều giá trị của checkbox [ Miền Bắc ]</t>
  </si>
  <si>
    <t xml:space="preserve">1. Tick chọn nhiều checkbox các tỉnh/ thành phố trong [ Miền Bắc ]
2. Kiểm tra hiển thị </t>
  </si>
  <si>
    <t>2. Các tỉnh/ thành phố được tick chọn sẽ hiển thị</t>
  </si>
  <si>
    <t>Kiểm tra khi tick chọn checkbox [ Miền Trung ]</t>
  </si>
  <si>
    <t>1. Tick chọn checkbox [ Miền Trung ]</t>
  </si>
  <si>
    <t xml:space="preserve">1. Tất cả tỉnh/ thành phố trong Miền Trung đều được tick chọn. 
Hiển thị checkbox </t>
  </si>
  <si>
    <t>Kiểm tra bản chất được chọn nhiều giá trị của checkbox [ Miền Trung ]</t>
  </si>
  <si>
    <t xml:space="preserve">1. Tick chọn nhiều checkbox các tỉnh/ thành phố trong [ Miền Trung ]
2. Kiểm tra hiển thị </t>
  </si>
  <si>
    <t>Kiểm tra khi tick chọn checkbox [ Miền Nam ]</t>
  </si>
  <si>
    <t>1. Tick chọn checkbox [ Miền Nam ]</t>
  </si>
  <si>
    <t xml:space="preserve">1. Tất cả tỉnh/ thành phố trong Miền Nam đều được tick chọn. 
Hiển thị checkbox </t>
  </si>
  <si>
    <t>Kiểm tra bản chất được chọn nhiều giá trị của checkbox [ Miền Nam ]</t>
  </si>
  <si>
    <t xml:space="preserve">1. Tick chọn nhiều checkbox các tỉnh/ thành phố trong [ Miền Nam ]
2. Kiểm tra hiển thị </t>
  </si>
  <si>
    <r>
      <t xml:space="preserve">Kiểm tra trường 
</t>
    </r>
    <r>
      <rPr>
        <b/>
        <sz val="10"/>
        <color theme="1"/>
        <rFont val="Times New Roman"/>
        <family val="1"/>
      </rPr>
      <t>[ Loại nhà cung cấp dịch vụ ]</t>
    </r>
  </si>
  <si>
    <t xml:space="preserve">1. Tick chọn nhiều checkbox của [ Loại nhà cung cấp dịch vụ ]
2. Kiểm tra hiển thị </t>
  </si>
  <si>
    <t>2. 
- Các checkbox được tick chọn sẽ hiển thị 
- Được tick chọn nhiều/ tất cả các checkbox của trường [ Loại nhà cung cấp dịch vụ ]</t>
  </si>
  <si>
    <t>Kiểm tra khi tick chọn 
[ Loại Nhà Khác ]</t>
  </si>
  <si>
    <t xml:space="preserve">1. Tick chọn [ Loại Nhà Khác ]
2. Kiểm tra hiển thị </t>
  </si>
  <si>
    <r>
      <t xml:space="preserve">3. Hiển thị textbox phía bên dưới checkbox với placeholder text: </t>
    </r>
    <r>
      <rPr>
        <i/>
        <sz val="10"/>
        <color theme="1"/>
        <rFont val="Times New Roman"/>
        <family val="1"/>
      </rPr>
      <t>"Nhập loại nhà"</t>
    </r>
  </si>
  <si>
    <t>Kiểm tra khi nhập dữ liệu vào textbox [ Loại Nhà Khác ]</t>
  </si>
  <si>
    <t>1. Tick chọn [ Loại Nhà Khác ]
2. Nhập dữ liệu vào textbox [ Loại Nhà Khác ]</t>
  </si>
  <si>
    <t>Kiểm tra khi click button 
[ Thêm Loại Nhà ]</t>
  </si>
  <si>
    <t>1. Click button [ Thêm Loại Nhà ]</t>
  </si>
  <si>
    <t>2. Hiển thị thêm 
- 1 checkbox [ Thêm Loại Nhà ]
- 1 textbox Nhập loại nhà</t>
  </si>
  <si>
    <r>
      <rPr>
        <sz val="10"/>
        <color theme="1"/>
        <rFont val="Times New Roman"/>
        <family val="1"/>
      </rPr>
      <t xml:space="preserve">Kiểm tra trường </t>
    </r>
    <r>
      <rPr>
        <b/>
        <sz val="10"/>
        <color theme="1"/>
        <rFont val="Times New Roman"/>
        <family val="1"/>
      </rPr>
      <t xml:space="preserve">
[ Thông Tin Công Ty ]</t>
    </r>
  </si>
  <si>
    <t>Kiểm tra khi để trống [ Tên Công Ty ]</t>
  </si>
  <si>
    <t>1. Để trống trường dữ liệu [ Tên Công Ty ]
2. Quan sát hiển thị</t>
  </si>
  <si>
    <r>
      <t xml:space="preserve">2. 
- Textbox hiển thị khung đỏ
- Hiển thị message: </t>
    </r>
    <r>
      <rPr>
        <i/>
        <sz val="10"/>
        <color theme="1"/>
        <rFont val="Times New Roman"/>
        <family val="1"/>
      </rPr>
      <t>Vui lòng nhập đủ thông tin bắt buộc.</t>
    </r>
  </si>
  <si>
    <t>Kiểm tra khi để trống [ Tên Công Ty Rút Gọn ]</t>
  </si>
  <si>
    <t>1. Để trống trường dữ liệu [ Tên Công Ty Rút Gọn ]
2. Quan sát hiển thị</t>
  </si>
  <si>
    <t>Kiểm tra khi để trống [ Mã Số Kinh Doanh ]</t>
  </si>
  <si>
    <t>1. Để trống trường dữ liệu [ Mã Số Kinh Doanh ]
2. Quan sát hiển thị</t>
  </si>
  <si>
    <t>Kiểm tra khi để trống [ Số điện thoại công ty ]</t>
  </si>
  <si>
    <t>1. Để trống trường dữ liệu [ Số điện thoại công ty ]
2. Quan sát hiển thị</t>
  </si>
  <si>
    <r>
      <rPr>
        <sz val="10"/>
        <color theme="1"/>
        <rFont val="Times New Roman"/>
        <family val="1"/>
      </rPr>
      <t xml:space="preserve">Kiểm tra trường </t>
    </r>
    <r>
      <rPr>
        <b/>
        <sz val="10"/>
        <color theme="1"/>
        <rFont val="Times New Roman"/>
        <family val="1"/>
      </rPr>
      <t xml:space="preserve">
[ Trình độ học vấn ]</t>
    </r>
  </si>
  <si>
    <t>Kiểm tra hiển thị khi nhập dữ liệu vào trường 
[ Trình độ học vấn #1 ]</t>
  </si>
  <si>
    <t>- Device đã cấp quyền cho phép truy cập thư viện ảnh</t>
  </si>
  <si>
    <t>1. Nhập dữ liệu vào trường [ Trình độ học vấn #1 ]</t>
  </si>
  <si>
    <t>2. Placeholder text biến mất và hiển thị dữ liệu đã nhập</t>
  </si>
  <si>
    <t>Kiểm tra hiển thị khi để trống trường 
[ Trình độ học vấn #1 ]</t>
  </si>
  <si>
    <t>1. Để trống trường [ Trình độ học vấn #1 ]</t>
  </si>
  <si>
    <r>
      <t xml:space="preserve">1. 
- Textbox hiển thị khung đỏ
- Hiển thị message: </t>
    </r>
    <r>
      <rPr>
        <i/>
        <sz val="10"/>
        <color theme="1"/>
        <rFont val="Times New Roman"/>
        <family val="1"/>
      </rPr>
      <t>Vui lòng nhập đủ thông tin bắt buộc.</t>
    </r>
  </si>
  <si>
    <t>Kiểm tra hiển thị khi chọn upload ảnh trên thiết bị</t>
  </si>
  <si>
    <t>1. Click vào button [ Ảnh Trình độ học vấn ]
2. Chọn 1 ảnh và click icon upload</t>
  </si>
  <si>
    <t>2. Hình ảnh được chọn hiển thị ở button [ Ảnh Trình độ học vấn ]
Bên dưới hiển thị thêm 1 button [ Ảnh Trình độ học vấn ]</t>
  </si>
  <si>
    <t>Kiểm tra khi thay đổi ảnh đã upload</t>
  </si>
  <si>
    <t>1. Focus vào ảnh ở button [ Ảnh Trình độ học vấn ]
2. Click button camera
3. Chọn 1 ảnh thay thế và click icon upload</t>
  </si>
  <si>
    <t>1. Trên ảnh đã upload hiển thị 2 button: camera và xóa
2. Hiển thị các ảnh trong album ảnh của thiết bị
3. Ảnh cũ biến mất và hiển thị ảnh thay thế</t>
  </si>
  <si>
    <t>Kiểm tra khi upload thêm ảnh thứ 2</t>
  </si>
  <si>
    <t>- Đã upload 1 ảnh</t>
  </si>
  <si>
    <t>1. Click button [ Ảnh Trình độ học vấn ] bên dưới ảnh thứ 1
2. Chọn 1 ảnh trong thiết bị và click icon Upload</t>
  </si>
  <si>
    <t>1. Hiển thị tất cả ảnh trong thiết bị
2. 
- Hiển thị ảnh thứ 2 ở bên dưới ảnh 1.
- Hiển thị 1 [ Ảnh Trình độ học vấn ] bên dưới ảnh 2.</t>
  </si>
  <si>
    <t>Kiểm tra khi xóa ảnh đã upload</t>
  </si>
  <si>
    <t>1. Focus vào ảnh ở button [ Ảnh Trình độ học vấn ]
2. Click button camera</t>
  </si>
  <si>
    <r>
      <t xml:space="preserve">1. Trên ảnh đã upload hiển thị 2 button: camera và xóa
2. Hiển thị popup xác nhận xoá ảnh:
- Title: </t>
    </r>
    <r>
      <rPr>
        <b/>
        <sz val="10"/>
        <color theme="1"/>
        <rFont val="Times New Roman"/>
        <family val="1"/>
      </rPr>
      <t>Xác nhận xoá ảnh</t>
    </r>
    <r>
      <rPr>
        <sz val="10"/>
        <color theme="1"/>
        <rFont val="Times New Roman"/>
        <family val="1"/>
      </rPr>
      <t xml:space="preserve">
- Content: </t>
    </r>
    <r>
      <rPr>
        <i/>
        <sz val="10"/>
        <color theme="1"/>
        <rFont val="Times New Roman"/>
        <family val="1"/>
      </rPr>
      <t xml:space="preserve">Quý khách chắc chắn muốn xác nhận xoá Ảnh Trình độ học vấn này?
</t>
    </r>
    <r>
      <rPr>
        <sz val="10"/>
        <color theme="1"/>
        <rFont val="Times New Roman"/>
        <family val="1"/>
      </rPr>
      <t>- Button: Đồng ý/ Hủy</t>
    </r>
  </si>
  <si>
    <t>Kiểm tra hiển thị khi click button [ Đồng Ý ]</t>
  </si>
  <si>
    <t>1. Focus vào ảnh ở button [ Ảnh Trình độ học vấn ]
2. Click button camera
3. Click button [ Đồng Ý ]</t>
  </si>
  <si>
    <t>3. Ảnh bị xóa và đóng popup xác nhận xoá ảnh
Trường dữ liệu trở về trạng thái chưa chọn ảnh trước đó</t>
  </si>
  <si>
    <t>Kiểm tra hiển thị khi click button [ Hủy ]</t>
  </si>
  <si>
    <t>1. Focus vào ảnh ở button [ Ảnh Trình độ học vấn ]
2. Click button camera
3. Click button [ Hủy ]</t>
  </si>
  <si>
    <t>4. Đóng popup, cancel lệnh xoá ảnh</t>
  </si>
  <si>
    <t>Kiểm tra hiển thị khi xóa ảnh 1, giữ ảnh 2</t>
  </si>
  <si>
    <t>1. Thực hiện upload 2 ảnh Trình độ học vấn
2. Xóa ảnh 1 và kiểm tra hiển thị</t>
  </si>
  <si>
    <t>2. Màn hình chỉ còn hiển thị 1 ảnh và 1 button [ Ảnh Trình độ học vấn ] phía dưới trường ảnh</t>
  </si>
  <si>
    <t>Kiểm tra hiển thị khi xóa ảnh 2, giữ ảnh 1</t>
  </si>
  <si>
    <t>1. Thực hiện upload 2 ảnh Trình độ học vấn
2. Xóa ảnh 2 và kiểm tra hiển thị</t>
  </si>
  <si>
    <t>Kiểm tra khi upload ảnh trên thiết bị chưa cấp quyền</t>
  </si>
  <si>
    <t>- Device CHƯA cấp quyền cho phép truy cập thư viện ảnh</t>
  </si>
  <si>
    <t xml:space="preserve">2. Xuất hiện dialog confirm kiểm tra quyền truy cập thư viện ảnh của thiết bị  </t>
  </si>
  <si>
    <r>
      <t xml:space="preserve">Kiểm tra khi upload ảnh định dạng: JPG, PNG, JPEG
</t>
    </r>
    <r>
      <rPr>
        <i/>
        <sz val="10"/>
        <color theme="1"/>
        <rFont val="Times New Roman"/>
        <family val="1"/>
      </rPr>
      <t>( confirm lại với BA về định dạng ảnh)</t>
    </r>
  </si>
  <si>
    <t>2. Hình ảnh được chọn hiển thị ở button [ Ảnh Trình độ học vấn ]</t>
  </si>
  <si>
    <t>Kiểm tra khi upload ảnh định dạng: GIF, TIFF, RAW,…</t>
  </si>
  <si>
    <r>
      <t>2. Hiện thị message lỗi</t>
    </r>
    <r>
      <rPr>
        <b/>
        <i/>
        <sz val="10"/>
        <color theme="1"/>
        <rFont val="Times New Roman"/>
        <family val="1"/>
      </rPr>
      <t xml:space="preserve"> " Quý khách vui lòng tải ảnh định dạng jpg, png, jpeg và dung lượng dưới 5M"
</t>
    </r>
    <r>
      <rPr>
        <sz val="10"/>
        <color theme="1"/>
        <rFont val="Times New Roman"/>
        <family val="1"/>
      </rPr>
      <t>Thông báo hiển thị trong vòng 1 giây và bỏ chọn ảnh đó</t>
    </r>
  </si>
  <si>
    <t>Kiểm tra khi upload ảnh dưới 5MB</t>
  </si>
  <si>
    <t>1 ảnh dung lượng 4MB
Định dạnh JPG</t>
  </si>
  <si>
    <t>Kiểm tra khi upload ảnh vượt quá 5MB</t>
  </si>
  <si>
    <t>1 ảnh dung lượng 6MB
Định dạnh JPG</t>
  </si>
  <si>
    <r>
      <t>3. Hiện thị message lỗi</t>
    </r>
    <r>
      <rPr>
        <b/>
        <i/>
        <sz val="10"/>
        <color theme="1"/>
        <rFont val="Times New Roman"/>
        <family val="1"/>
      </rPr>
      <t xml:space="preserve"> "Dung lượng ảnh vượt quá dung lượng cho phép" 
</t>
    </r>
    <r>
      <rPr>
        <sz val="10"/>
        <color theme="1"/>
        <rFont val="Times New Roman"/>
        <family val="1"/>
      </rPr>
      <t>Thông báo hiển thị trong vòng 1 giây và bỏ chọn ảnh đó</t>
    </r>
  </si>
  <si>
    <t>Kiểm tra khi click icon X trên 1 trình độ học vấn
( khi chỉ có 1 trình độ học vấn )</t>
  </si>
  <si>
    <t>1. Thêm 1 trường Trình độ học vấn #1
2. Click icon X trên trường dữ liệu</t>
  </si>
  <si>
    <t>2. Trình độ học vấn #1 bị xóa
Màn hình chỉ hiển thị button [ Thêm trình độ học vấn]</t>
  </si>
  <si>
    <t>Kiểm tra khi click icon X trên 1 trình độ học vấn
( khi có nhiều trình độ học vấn )</t>
  </si>
  <si>
    <t>1. Thêm 1 trường Trình độ học vấn #1
2. Thêm 1 trường nữa Trình độ học vấn #2
3. Click icon X trên 1 trường Trình độ học vấn #1</t>
  </si>
  <si>
    <t>3. Trình độ học vấn #1  bị xóa.
Các trường học vấn còn lại sẽ được đẩy thứ tự lên (1, 2, 3,…)</t>
  </si>
  <si>
    <r>
      <rPr>
        <sz val="10"/>
        <color theme="1"/>
        <rFont val="Times New Roman"/>
        <family val="1"/>
      </rPr>
      <t xml:space="preserve">Kiểm tra trường </t>
    </r>
    <r>
      <rPr>
        <b/>
        <sz val="10"/>
        <color theme="1"/>
        <rFont val="Times New Roman"/>
        <family val="1"/>
      </rPr>
      <t xml:space="preserve">
[ Chứng Nhận Hành Nghề ]</t>
    </r>
  </si>
  <si>
    <t>Kiểm tra hiển thị khi nhập dữ liệu vào trường 
[ Chứng Nhận Hành Nghề #1 ]</t>
  </si>
  <si>
    <t>1. Nhập dữ liệu vào trường [ Chứng Nhận Hành Nghề #1 ]</t>
  </si>
  <si>
    <t>Kiểm tra hiển thị khi để trống trường 
[ Chứng Nhận Hành Nghề #1 ]</t>
  </si>
  <si>
    <t>1. Để trống trường [ Chứng Nhận Hành Nghề #1 ]</t>
  </si>
  <si>
    <t>1. Click vào button [ Ảnh Chứng Nhận Hành Nghề ]
2. Chọn 1 ảnh và click icon upload</t>
  </si>
  <si>
    <t>2. Hình ảnh được chọn hiển thị ở button [ Ảnh Chứng Nhận Hành Nghề ]
Bên dưới hiển thị thêm 1 button [ Ảnh Chứng Nhận Hành Nghề ]</t>
  </si>
  <si>
    <t>1. Focus vào ảnh ở button [ Ảnh Chứng Nhận Hành Nghề ]
2. Click button camera
3. Chọn 1 ảnh thay thế và click icon upload</t>
  </si>
  <si>
    <t>1. Click button [ Chứng Nhận Hành Nghề ] bên dưới ảnh thứ 1
2. Chọn 1 ảnh trong thiết bị và click icon Upload</t>
  </si>
  <si>
    <t>1. Hiển thị tất cả ảnh trong thiết bị
2. 
- Hiển thị ảnh thứ 2 ở bên dưới ảnh 1.
- Hiển thị 1 [ Ảnh Chứng Nhận Hành Nghề ] bên dưới ảnh 2.</t>
  </si>
  <si>
    <t>1. Focus vào ảnh ở button [ Chứng Nhận Hành Nghề ]
2. Click button camera</t>
  </si>
  <si>
    <r>
      <t xml:space="preserve">1. Trên ảnh đã upload hiển thị 2 button: camera và xóa
2. Hiển thị popup xác nhận xoá ảnh:
- Title: </t>
    </r>
    <r>
      <rPr>
        <b/>
        <sz val="10"/>
        <color theme="1"/>
        <rFont val="Times New Roman"/>
        <family val="1"/>
      </rPr>
      <t>Xác nhận xoá ảnh</t>
    </r>
    <r>
      <rPr>
        <sz val="10"/>
        <color theme="1"/>
        <rFont val="Times New Roman"/>
        <family val="1"/>
      </rPr>
      <t xml:space="preserve">
- Content: </t>
    </r>
    <r>
      <rPr>
        <i/>
        <sz val="10"/>
        <color theme="1"/>
        <rFont val="Times New Roman"/>
        <family val="1"/>
      </rPr>
      <t xml:space="preserve">Quý khách chắc chắn muốn xác nhận xoá Ảnh Chứng Nhận Hành Nghề này?
</t>
    </r>
    <r>
      <rPr>
        <sz val="10"/>
        <color theme="1"/>
        <rFont val="Times New Roman"/>
        <family val="1"/>
      </rPr>
      <t>- Button: Đồng ý/ Hủy</t>
    </r>
  </si>
  <si>
    <t>1. Focus vào ảnh ở button [ Chứng Nhận Hành Nghề ]
2. Click button camera
3. Click button [ Đồng Ý ]</t>
  </si>
  <si>
    <t>1. Focus vào ảnh ở button [ Chứng Nhận Hành Nghề ]
2. Click button camera
3. Click button [ Hủy ]</t>
  </si>
  <si>
    <t>1. Thực hiện upload 2 ảnh Chứng Nhận Hành Nghề
2. Xóa ảnh 1 và kiểm tra hiển thị</t>
  </si>
  <si>
    <t>2. Màn hình chỉ còn hiển thị 1 ảnh và 1 button [ Ảnh Chứng Nhận Hành Nghề ] phía dưới trường ảnh</t>
  </si>
  <si>
    <t>1. Thực hiện upload 2 ảnh Chứng Nhận Hành Nghề
2. Xóa ảnh 2 và kiểm tra hiển thị</t>
  </si>
  <si>
    <t>2. Hình ảnh được chọn hiển thị ở button [ Ảnh Chứng Nhận Hành Nghề ]</t>
  </si>
  <si>
    <t>Kiểm tra khi click icon X trên 1 Chứng Nhận Hành Nghề
( khi chỉ có 1 Chứng Nhận Hành Nghề )</t>
  </si>
  <si>
    <t>1. Thêm 1 trường Chứng Nhận Hành Nghề #1
2. Click icon X trên trường dữ liệu</t>
  </si>
  <si>
    <t>2. Trình độ học vấn #1 bị xóa
Màn hình chỉ hiển thị button [ Thêm Chứng Nhận Hành Nghề]</t>
  </si>
  <si>
    <t>Kiểm tra khi click icon X trên 1 Chứng Nhận Hành Nghề
( khi có nhiều Chứng Nhận Hành Nghề )</t>
  </si>
  <si>
    <t>1. Thêm 1 trường Chứng Nhận Hành Nghề #1
2. Thêm 1 trường nữa Chứng Nhận Hành Nghề #2
3. Click icon X trên 1 trường Chứng Nhận Hành Nghề #1</t>
  </si>
  <si>
    <t>Phi chức năng (bao gồm performance và bảo mật)</t>
  </si>
  <si>
    <t>Kiểm tra Sự gián đoạn</t>
  </si>
  <si>
    <t>Kiểm tra khi app đang sử dụng thì có thông báo cuộc gọi đến không?</t>
  </si>
  <si>
    <t>- Đã có tài khoản ở trạng thái hoạt động với role là chủ nhà
- Chưa có công trình khai báo</t>
  </si>
  <si>
    <t>1. Vào màn hình "Khai báo thông tin công trình"
2. Nhấn chọn trường 
3. Thực hiện 1 cuộc gọi đến device</t>
  </si>
  <si>
    <t>3. Thông báo cuộc gọi sẽ hiển thị phía trên cùng màn hình và không bị out ứng dụng.</t>
  </si>
  <si>
    <t>Kiểm tra sau khi nghe xong cuộc gọi, vẫn có khả năng quay lại app và không bị mất dữ liệu</t>
  </si>
  <si>
    <t>1. Vào màn hình "Khai báo thông tin công trình"
2. Nhấn chọn trường "Khai báo công trình"
3. Thực hiện nhận 1 cuộc gọi đến device
4. Quay trở lại ứng dụng</t>
  </si>
  <si>
    <t>3. Sau khi kết thúc cuộc gọi, quay trở lại ứng dụng hoạt động bình thường và không mất dữ liệu</t>
  </si>
  <si>
    <t>Kiểm tra App ở chế độ chạy background</t>
  </si>
  <si>
    <t>1. Vào màn hình "Khai báo thông tin công trình"
2. Nhấn chọn trường "Khai báo công trình"
3. Mở sang 1 ứng dụng khác
4. Quay trở lại ứng dụng này</t>
  </si>
  <si>
    <t>4. Khi đang ở chế độ chạy ở nền background thì sau khi trở lại app vẫn hiển thị đúng màn hình trước đó và không bị mất dữ liệu.</t>
  </si>
  <si>
    <t>Kiểm tra khi đang dùng app thì có thông báo pin yếu</t>
  </si>
  <si>
    <t>1. Vào màn hình "Khai báo thông tin công trình"
2. Nhấn chọn trường "Khai báo công trình"
3. Để pin yếu 20%
4. Tắt thông báo pin yếu và kiểm tra hiển thị</t>
  </si>
  <si>
    <t>4. Có thông báo Pin yếu và app vẫn có thể hoạt động bình thường.</t>
  </si>
  <si>
    <t>Kiểm tra độ ưu tiên mạng</t>
  </si>
  <si>
    <t>Kiểm tra khi đang dùng mạng 3G thì chuyển sang Wifi</t>
  </si>
  <si>
    <t>1. Vào màn hình "Khai báo thông tin công trình"
2. Nhấn chọn trường "Khai báo công trình"
3. Thiết bị chỉ bật 3G
4. Tắt 3G và bật wifi</t>
  </si>
  <si>
    <t>4. Chuyển mạng - từ 3G sang Wifi (gặp trường hợp ưu tiên), ngược lại (mất mạng wifi-có thông báo),…
Ứng dụng không bị gián đoạn</t>
  </si>
  <si>
    <t>Kiểm tra ứng dụng khi bị mất mạng và sau khi có mạng</t>
  </si>
  <si>
    <t>1. Vào màn hình "Khai báo thông tin công trình"
2. Nhấn chọn trường "Khai báo công trình"
3. Tắt mạng trên thiết bị - Kiểm tra hiển thị
4. Bật lại mạng trên thiết bị - Kiểm tra hiển thị</t>
  </si>
  <si>
    <t>4. Ứng dụng hiển thị mất mạng. Sau khi có mạng thì ứng dụng hoạt động bình thường và không mất dữ liệu</t>
  </si>
  <si>
    <t>* Đối với 1 chức năng lớn, phần "Giao diện", "Chức năng", "An toàn thông tin" "Performance"  nếu không có phần nào, thì để N/A phần đó</t>
  </si>
  <si>
    <t>* Được phép Hide các cột ứng với các trình duyệt mà không thực hiện kiểm thử (không được phép xóa vì sẽ ảnh hưởng đến công thức tính pass fail)</t>
  </si>
  <si>
    <t>* Với các trình duyệt thực hiện kiểm thử, yêu cầu điền chính xác trình duyệt thực hiện kiểm thử trên thực tế. Ví dụ Firefox/Chrome/Android/IOS….</t>
  </si>
  <si>
    <t>* Với các case không tạo được môi trường kiểm thử, để kết quả là PE, và ghi rõ lý do ở cột Ghi chú</t>
  </si>
  <si>
    <t>* Với các case có kết quả là F, yêu cầu cần điền mã lỗi - là ID lỗi log trên Jira vào cột Mã lỗi tương ứng</t>
  </si>
  <si>
    <t>Định nghĩa</t>
  </si>
  <si>
    <t>Pass - Kiểm thử đạt</t>
  </si>
  <si>
    <t>Fail - Kiểm thử lỗi</t>
  </si>
  <si>
    <t>Not Applicable : TestCase chưa thể test được do chưa phát triển xong hoặc testcase bị loại  bỏ</t>
  </si>
  <si>
    <t>Pending : test case đang gặp vấn đề cần phải thảo luận lại để tiếp tục kiểm thử.</t>
  </si>
  <si>
    <t>LỊCH SỬ THAY ĐỔI TÀI LIỆU</t>
  </si>
  <si>
    <t>Nội Dung Thay Đổi</t>
  </si>
  <si>
    <t>Phiên Bản</t>
  </si>
  <si>
    <t>Thời Gian</t>
  </si>
  <si>
    <t>Người Thực Hiện</t>
  </si>
  <si>
    <t>Người Phê Duyệt</t>
  </si>
  <si>
    <t>Tạo mới</t>
  </si>
  <si>
    <t>I. Khái niệm 1 số thuật ngữ trong testing</t>
  </si>
  <si>
    <t>1. Severity là gì</t>
  </si>
  <si>
    <t>Severity (mức độ nghiêm trọng) là mức độ ảnh hưởng của defect với sự phát triển hoặc hoạt động của ứng dụng đang test. Mức độ ảnh hưởng tới các function càng cao thì severity càng cao. Tester/QA thường là người xác định serverity</t>
  </si>
  <si>
    <t>2. Priority</t>
  </si>
  <si>
    <t>Priority là thứ tự ưu tiên cần xử lý defect. Priority càng cao nghĩa là defect càng cần được giải quyết sớm Thông thường, những defect ảnh hưởng đến hoạt động của cả hệ thống sẽ được ưu tiên cao hơn những defect của các chức năng nhỏ.</t>
  </si>
  <si>
    <r>
      <rPr>
        <b/>
        <sz val="10"/>
        <color theme="1"/>
        <rFont val="Times New Roman"/>
        <family val="1"/>
      </rPr>
      <t>3. Phân loại Serverity</t>
    </r>
    <r>
      <rPr>
        <sz val="10"/>
        <color theme="1"/>
        <rFont val="Times New Roman"/>
        <family val="1"/>
      </rPr>
      <t xml:space="preserve">
Critical: Defect khiến cho tiến trình hoạt động của toàn phần mềm bị ngưng hoàn toàn, không còn phần nào có thể chạy được
Major: Defect nghiêm trọng, có thể là sập hệ thống nhưng có một số phần khác vẫn hoạt động được
Moderate: Defect gây ra một số hành vi ngoài mong đợi nhưng hệ thống vẫn hoạt động
Minor: Defect không gây ra bất kì sự cố lớn nào cho hệ thống.
Cosmetic: Defect liên quan tới thẩm mỹ, những lỗi liên quan tới giao diện
</t>
    </r>
    <r>
      <rPr>
        <b/>
        <sz val="10"/>
        <color theme="1"/>
        <rFont val="Times New Roman"/>
        <family val="1"/>
      </rPr>
      <t>4. Phân loại Priority</t>
    </r>
    <r>
      <rPr>
        <sz val="10"/>
        <color theme="1"/>
        <rFont val="Times New Roman"/>
        <family val="1"/>
      </rPr>
      <t xml:space="preserve">
Low: Defect ảnh hưởng đến hoạt động hệ thống nhưng nó có thể giải quyết sau khi những defect nghiêm trọng hơn đã được giải quyết
Medium: Defect nên được giải quyết trong tiến trình dự án hoặc có thể đợi đến khi version mới ra
High: Defect phải được giải quyết càng sớm càng tốt vì nó ảnh hưởng nghiêm trọng đến hệ thống và không thể được sử dụng cho đến khi được khắc phục</t>
    </r>
  </si>
  <si>
    <t>5. Sự khác nhau giữa Priority và Severity</t>
  </si>
  <si>
    <t>Priority</t>
  </si>
  <si>
    <t>Severity</t>
  </si>
  <si>
    <t>Xác định thứ tự ưu tiên để giải quyết defect</t>
  </si>
  <si>
    <t>Xác định mức độ nghiêm trọng của defect với hoạt động của phần mềm</t>
  </si>
  <si>
    <t>Phân thành 3 loại: Low, Medium, High</t>
  </si>
  <si>
    <t>Phân thành 5 loại: Critical (Cực kì nghiêm trọng), Major (Nghiêm trọng), Moderate (Trung bình), Minor (Thấp), Cosmetic (Thẩm mỹ)</t>
  </si>
  <si>
    <t>Priority liên quan đến schedule của dự án</t>
  </si>
  <si>
    <t>Severity liên quan đến các chức năng và tiêu chuẩn</t>
  </si>
  <si>
    <t>Priority cho biết defect cần được giải quyết sớm đến mức nào</t>
  </si>
  <si>
    <t>Severity cho thấy defect ảnh hưởng đến chức năng nghiêm trọng như thế nào</t>
  </si>
  <si>
    <t>Priority được đưa ra cùng với sự tư vấn của manager, khách hàng</t>
  </si>
  <si>
    <t>Severity do QA, Tester xác định</t>
  </si>
  <si>
    <t>Priority được đưa ra dựa trên business value của sản phẩm</t>
  </si>
  <si>
    <t>Severity đưa ra dựa trên tính năng của sản phẩm</t>
  </si>
  <si>
    <t>Priority mang tính chủ quan, có thể thay đổi dựa trên tình hình, kế hoạch của dự án</t>
  </si>
  <si>
    <t>Severity mang tính khách quan, ít thay đổi</t>
  </si>
  <si>
    <t>Priority mang tính chủ quan, có thể thay đổi dựa trên tính hình, kế hoạch của dự án</t>
  </si>
  <si>
    <t>Trong UAT, việc giải quyết defect dựa trên priority</t>
  </si>
  <si>
    <t>Trong SIT, việc giải quyết defect dựa trên severity và sau đó là priority</t>
  </si>
  <si>
    <t>Phatnh</t>
  </si>
  <si>
    <t>28/9/2022</t>
  </si>
  <si>
    <t>http://jira.tinhvan.com/browse/TSO2236TK2-352</t>
  </si>
  <si>
    <t xml:space="preserve">Android: Lỗi chưa hiển thị popup thông báo cập nhật hồ sơ công việc </t>
  </si>
  <si>
    <t>Android: Chưa hiển thị mặc định tick chọn kiến trúc sư,ở phần lựa chọn đối tác chỉ đc chọn 3 đối tác nên ở đây chỉ mặc định 3 lĩnh vực là kiến trúc sư , nhà thầu , giám sát ,đã sửa case</t>
  </si>
  <si>
    <t>2. Hiển thị:
- Title: Khai Báo Lĩnh Vực Hoạt Động
- Các radiobutton:
  Kiến Trúc Sư
  Nhà Thầu Xây Dựng
  Giám Sát Xây Dựng
  Lĩnh vực khác
- Mặc định hiển thị: tick chọn Kiến Trúc Sư</t>
  </si>
  <si>
    <t>http://jira.tinhvan.com/browse/TSO2236TK2-354</t>
  </si>
  <si>
    <t xml:space="preserve">Click button ảnh đại diện ko phản hồi </t>
  </si>
  <si>
    <t>http://jira.tinhvan.com/browse/TSO2236TK2-355</t>
  </si>
  <si>
    <t>Chưa hiển thị auto họ và tên của user trong ô textbox</t>
  </si>
  <si>
    <t>Chưa hiển thị auto số điện thoại của user trong ô textbox</t>
  </si>
  <si>
    <t>http://jira.tinhvan.com/browse/TSO2236TK2-357</t>
  </si>
  <si>
    <t>http://jira.tinhvan.com/browse/TSO2236TK2-358</t>
  </si>
  <si>
    <t>Không hiển thị Datepicker với Năm - Ngày - Tháng hiện tại</t>
  </si>
  <si>
    <t>http://jira.tinhvan.com/browse/TSO2236TK2-359</t>
  </si>
  <si>
    <t xml:space="preserve">2. Hiển thị thêm 1 radio button  "Chuyên môn khác " .
Và hiển thị textbox : có placeholder "Nhập chuyên môn </t>
  </si>
  <si>
    <t>Mặc định hiển thị như case đã diễn tả nếu click "Thêm chuyên môn khác" sẽ hiển thị thêm radio button "Chuyên môn khác " và placeholder "Nhập chuyên môn :"</t>
  </si>
  <si>
    <t xml:space="preserve">2. Hiển thị:
- Label: " Chuyên môn "
- Các radiobutton: 
  Kiến Trúc Sư Trưởng
  Kiến Trúc Sư Xây Dựng
  Kiến Trúc Sư Nội Thất
  Kiến Trúc Sư Sân Vườn
</t>
  </si>
  <si>
    <t xml:space="preserve">Click button thêm ảnh lại ko hiển thị ảnh trong album mà hiển thị thêm 1 ô chứa ảnh </t>
  </si>
  <si>
    <t>http://jira.tinhvan.com/browse/TSO2236TK2-360</t>
  </si>
  <si>
    <t>2. Hiển thị:
- Label: " Tên Công Ty "
- Trường bắt buộc nên hiển thị * cạnh label
- Hiển thị placeholder : Nhập tên công ty …</t>
  </si>
  <si>
    <t xml:space="preserve">Bổ sung case này , sai placeholder </t>
  </si>
  <si>
    <t>http://jira.tinhvan.com/browse/TSO2236TK2-364</t>
  </si>
  <si>
    <t>2. Hiển thị:
- Label: " Tên Công Ty Rút Gọn "
- Trường bắt buộc nên hiển thị * cạnh label
- Hiển thị placeholder: Nhập tên công ty rút gọn …</t>
  </si>
  <si>
    <t>2. Hiển thị:
- Label: " Mã Số Kinh Doanh "
- Trường bắt buộc nên hiển thị * cạnh label
- Hiển thị placeholder: Nhập mã số kinh doanh …</t>
  </si>
  <si>
    <t>2. Hiển thị:
- Label: " Số Điện Thoại Công Ty "
- Trường bắt buộc nên hiển thị * cạnh label
- Hiển thị placeholder: Nhập số điện thoại công ty …</t>
  </si>
  <si>
    <t>2. Hiển thị:
- Label: " Website Công Ty "
- Trường bắt buộc nên hiển thị * cạnh label
- - Hiển thị placeholder: Nhập url …</t>
  </si>
  <si>
    <t>http://jira.tinhvan.com/browse/TSO2236TK2-366</t>
  </si>
  <si>
    <t>http://jira.tinhvan.com/browse/TSO2236TK2-367</t>
  </si>
  <si>
    <t>http://jira.tinhvan.com/browse/TSO2236TK2-368</t>
  </si>
  <si>
    <t>http://jira.tinhvan.com/browse/TSO2236TK2-369</t>
  </si>
  <si>
    <t xml:space="preserve">Bổ sung case này </t>
  </si>
  <si>
    <t>2. Hiển thị:
- Title: Trình Độ Học Vấn
- Sub-title: TRÌNH  ĐỘ HỌC VẤN #1
- Label: " Trình Độ Học Vấn #1 "
- Placeholder text: Loại trình độ học vấn
- Trường bắt buộc nên hiển thị * cạnh label</t>
  </si>
  <si>
    <t>http://jira.tinhvan.com/browse/TSO2236TK2-371</t>
  </si>
  <si>
    <t>ko phản hồi khi click button</t>
  </si>
  <si>
    <t>2. Hiển thị:
- Title: Chứng Nhận Hành Nghề
- Sub-title:CHỨNG NHẬN HÀNH NGHỀ   #1
- Label: " Chứng Nhận Hành Nghề #1 "
- Trường bắt buộc nên hiển thị * cạnh label</t>
  </si>
  <si>
    <t>Sai text</t>
  </si>
  <si>
    <t>http://jira.tinhvan.com/browse/TSO2236TK2-372</t>
  </si>
  <si>
    <t>http://jira.tinhvan.com/browse/TSO2236TK2-373</t>
  </si>
  <si>
    <t>http://jira.tinhvan.com/browse/TSO2236TK2-375</t>
  </si>
  <si>
    <t xml:space="preserve">Khi click ảnh đại diện chưa hiển thị được ảnh trong album để chọn </t>
  </si>
  <si>
    <r>
      <t xml:space="preserve">3. Hiển thị message:
</t>
    </r>
    <r>
      <rPr>
        <i/>
        <sz val="10"/>
        <color theme="1"/>
        <rFont val="Times New Roman"/>
        <family val="1"/>
      </rPr>
      <t>" Dung lượng ảnh vượt quá dung lượng cho phép "</t>
    </r>
    <r>
      <rPr>
        <sz val="10"/>
        <color theme="1"/>
        <rFont val="Times New Roman"/>
        <family val="1"/>
      </rPr>
      <t xml:space="preserve">
( Cần confirm lại message này với team BA)</t>
    </r>
  </si>
  <si>
    <t>Đã confrim message với BA</t>
  </si>
  <si>
    <t>http://jira.tinhvan.com/browse/TSO2236TK2-377</t>
  </si>
  <si>
    <t>Không hiển thị message</t>
  </si>
  <si>
    <t xml:space="preserve">Chưa có message ở trường hợp sai định dạng email </t>
  </si>
  <si>
    <t xml:space="preserve">Không hiển thị form datepicker để chọn ngày tháng năm sinh </t>
  </si>
  <si>
    <t xml:space="preserve">như trên </t>
  </si>
  <si>
    <t xml:space="preserve">Chưa có hiển thị popup để chọn và tìm kiếm tỉnh /thành phố </t>
  </si>
  <si>
    <r>
      <t xml:space="preserve">3. Màn hình hiển thị kết quả;
</t>
    </r>
    <r>
      <rPr>
        <b/>
        <i/>
        <sz val="10"/>
        <color theme="1"/>
        <rFont val="Times New Roman"/>
        <family val="1"/>
      </rPr>
      <t xml:space="preserve">Không có kết quả phù hợp
</t>
    </r>
    <r>
      <rPr>
        <b/>
        <sz val="10"/>
        <color theme="1"/>
        <rFont val="Times New Roman"/>
        <family val="1"/>
      </rPr>
      <t>(Message này cần được confirm lại với BA)</t>
    </r>
  </si>
  <si>
    <r>
      <t xml:space="preserve">3. Màn hình hiển thị kết quả;
</t>
    </r>
    <r>
      <rPr>
        <b/>
        <i/>
        <sz val="10"/>
        <color theme="1"/>
        <rFont val="Times New Roman"/>
        <family val="1"/>
      </rPr>
      <t xml:space="preserve">Không có kết quả phù hợp 
</t>
    </r>
    <r>
      <rPr>
        <b/>
        <sz val="10"/>
        <color theme="1"/>
        <rFont val="Times New Roman"/>
        <family val="1"/>
      </rPr>
      <t>(Message này cần được confirm lại với BA)</t>
    </r>
  </si>
  <si>
    <t xml:space="preserve">Chưa hiển thị popup để lựa chọn quận huyện , đã confrim message vs BA </t>
  </si>
  <si>
    <t>Sửa lại case giống vs màn hình trên figma , chưa hiển thị mặc định quận Nam Từ Liêm</t>
  </si>
  <si>
    <t xml:space="preserve">Chưa hiển thị dropdown list khi chọn khu vực hoạt động chính </t>
  </si>
  <si>
    <t>2. Checkbox [ Toàn Quốc ]  và tất cả các tỉnh/thành phố trong cả nước đều được tick chọn</t>
  </si>
  <si>
    <t>Sai chính tả</t>
  </si>
  <si>
    <t>http://jira.tinhvan.com/browse/TSO2236TK2-380</t>
  </si>
  <si>
    <t>Chưa có hiển thị message, đã confirm message vs BA</t>
  </si>
  <si>
    <t>Chưa có nút back</t>
  </si>
  <si>
    <t>http://jira.tinhvan.com/browse/TSO2236TK2-382</t>
  </si>
  <si>
    <t>http://jira.tinhvan.com/browse/TSO2236TK2-383</t>
  </si>
  <si>
    <t>http://jira.tinhvan.com/browse/TSO2236TK2-384</t>
  </si>
  <si>
    <t>Ko hiển thị mặc định Hà Nội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</si>
</sst>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dd/mm/yyyy;@"/>
  </numFmts>
  <fonts count="20" x14ac:knownFonts="1">
    <font>
      <sz val="11"/>
      <color theme="1"/>
      <name val="Calibri"/>
      <family val="2"/>
      <scheme val="minor"/>
    </font>
    <font>
      <b/>
      <sz val="11"/>
      <color theme="1"/>
      <name val="Times New Roman"/>
      <family val="1"/>
    </font>
    <font>
      <b/>
      <sz val="10"/>
      <color theme="1"/>
      <name val="Times New Roman"/>
      <family val="1"/>
    </font>
    <font>
      <sz val="10"/>
      <color theme="1"/>
      <name val="Times New Roman"/>
      <family val="1"/>
    </font>
    <font>
      <b/>
      <sz val="13"/>
      <color theme="1"/>
      <name val="Times New Roman"/>
      <family val="1"/>
    </font>
    <font>
      <sz val="10"/>
      <color theme="1"/>
      <name val="Times New Roman"/>
      <family val="2"/>
    </font>
    <font>
      <sz val="11"/>
      <color theme="1"/>
      <name val="Times New Roman"/>
      <family val="2"/>
    </font>
    <font>
      <b/>
      <i/>
      <sz val="10"/>
      <color theme="1"/>
      <name val="Times New Roman"/>
      <family val="1"/>
    </font>
    <font>
      <b/>
      <sz val="14"/>
      <color theme="1"/>
      <name val="Times New Roman"/>
      <family val="1"/>
    </font>
    <font>
      <b/>
      <sz val="12"/>
      <color theme="1"/>
      <name val="Times New Roman"/>
      <family val="1"/>
    </font>
    <font>
      <sz val="12"/>
      <color theme="1"/>
      <name val="Calibri"/>
      <family val="2"/>
      <scheme val="minor"/>
    </font>
    <font>
      <sz val="8"/>
      <name val="Calibri"/>
      <family val="2"/>
      <scheme val="minor"/>
    </font>
    <font>
      <sz val="11"/>
      <color theme="1"/>
      <name val="Calibri"/>
      <family val="2"/>
      <scheme val="minor"/>
    </font>
    <font>
      <sz val="10"/>
      <name val="Arial"/>
      <family val="2"/>
    </font>
    <font>
      <b/>
      <sz val="10"/>
      <name val="Times New Roman"/>
      <family val="1"/>
    </font>
    <font>
      <b/>
      <sz val="10"/>
      <color rgb="FF000000"/>
      <name val="Times New Roman"/>
      <family val="1"/>
    </font>
    <font>
      <sz val="10"/>
      <name val="Times New Roman"/>
      <family val="1"/>
    </font>
    <font>
      <sz val="11"/>
      <color theme="1"/>
      <name val="Times New Roman"/>
      <family val="1"/>
    </font>
    <font>
      <i/>
      <sz val="10"/>
      <color theme="1"/>
      <name val="Times New Roman"/>
      <family val="1"/>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rgb="FFFFFF00"/>
        <bgColor indexed="64"/>
      </patternFill>
    </fill>
  </fills>
  <borders count="15">
    <border>
      <left/>
      <right/>
      <top/>
      <bottom/>
      <diagonal/>
    </border>
    <border>
      <left/>
      <right/>
      <top style="thin">
        <color theme="0" tint="-0.14996795556505021"/>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0">
    <xf numFmtId="0" fontId="0" fillId="0" borderId="0"/>
    <xf numFmtId="0" fontId="5" fillId="0" borderId="0"/>
    <xf numFmtId="41" fontId="5" fillId="0" borderId="0" applyFont="0" applyFill="0" applyBorder="0" applyAlignment="0" applyProtection="0"/>
    <xf numFmtId="43" fontId="5" fillId="0" borderId="0" applyFont="0" applyFill="0" applyBorder="0" applyAlignment="0" applyProtection="0"/>
    <xf numFmtId="0" fontId="6" fillId="0" borderId="0"/>
    <xf numFmtId="0" fontId="10" fillId="0" borderId="0"/>
    <xf numFmtId="9" fontId="12" fillId="0" borderId="0" applyFont="0" applyFill="0" applyBorder="0" applyAlignment="0" applyProtection="0"/>
    <xf numFmtId="0" fontId="13" fillId="0" borderId="0"/>
    <xf numFmtId="0" fontId="13" fillId="0" borderId="0"/>
    <xf numFmtId="0" fontId="19" fillId="0" borderId="0" applyNumberFormat="0" applyFill="0" applyBorder="0" applyAlignment="0" applyProtection="0"/>
  </cellStyleXfs>
  <cellXfs count="164">
    <xf numFmtId="0" fontId="0" fillId="0" borderId="0" xfId="0"/>
    <xf numFmtId="0" fontId="3" fillId="0" borderId="0" xfId="0" applyFont="1" applyAlignment="1">
      <alignment horizontal="left" vertical="center"/>
    </xf>
    <xf numFmtId="0" fontId="3" fillId="2" borderId="0" xfId="0" applyFont="1"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center" vertical="center"/>
    </xf>
    <xf numFmtId="0" fontId="3" fillId="2" borderId="1" xfId="0" applyFont="1" applyFill="1" applyBorder="1" applyAlignment="1">
      <alignment horizontal="left" vertical="center"/>
    </xf>
    <xf numFmtId="0" fontId="3" fillId="2" borderId="0" xfId="0" applyFont="1" applyFill="1" applyAlignment="1">
      <alignment vertical="center"/>
    </xf>
    <xf numFmtId="0" fontId="7" fillId="2" borderId="0" xfId="0" applyFont="1" applyFill="1" applyAlignment="1">
      <alignment horizontal="left" vertical="center"/>
    </xf>
    <xf numFmtId="0" fontId="3" fillId="2" borderId="0" xfId="0" applyFont="1" applyFill="1" applyAlignment="1">
      <alignment vertical="top" wrapText="1"/>
    </xf>
    <xf numFmtId="0" fontId="2" fillId="0" borderId="0" xfId="0" applyFont="1" applyAlignment="1">
      <alignment horizontal="left" vertical="center"/>
    </xf>
    <xf numFmtId="0" fontId="3" fillId="0" borderId="0" xfId="0" applyFont="1" applyAlignment="1">
      <alignment vertical="center"/>
    </xf>
    <xf numFmtId="0" fontId="2" fillId="0" borderId="0" xfId="0" applyFont="1" applyAlignment="1">
      <alignment vertical="center"/>
    </xf>
    <xf numFmtId="0" fontId="3" fillId="0" borderId="0" xfId="0" applyFont="1" applyAlignment="1">
      <alignment horizontal="left" vertical="top"/>
    </xf>
    <xf numFmtId="0" fontId="3" fillId="3" borderId="0" xfId="0" applyFont="1" applyFill="1" applyAlignment="1">
      <alignment horizontal="left" vertical="center"/>
    </xf>
    <xf numFmtId="0" fontId="16" fillId="0" borderId="0" xfId="0" applyFont="1" applyAlignment="1">
      <alignment vertical="center"/>
    </xf>
    <xf numFmtId="0" fontId="14" fillId="5" borderId="14" xfId="0" applyFont="1" applyFill="1" applyBorder="1" applyAlignment="1">
      <alignment horizontal="center" vertical="center" wrapText="1"/>
    </xf>
    <xf numFmtId="0" fontId="16" fillId="4" borderId="2" xfId="0" applyFont="1" applyFill="1" applyBorder="1" applyAlignment="1">
      <alignment horizontal="left" vertical="top"/>
    </xf>
    <xf numFmtId="0" fontId="2" fillId="3" borderId="11" xfId="0" applyFont="1" applyFill="1" applyBorder="1" applyAlignment="1">
      <alignment vertical="center"/>
    </xf>
    <xf numFmtId="0" fontId="2" fillId="3" borderId="12" xfId="0" applyFont="1" applyFill="1" applyBorder="1" applyAlignment="1">
      <alignment vertical="center"/>
    </xf>
    <xf numFmtId="0" fontId="2" fillId="3" borderId="13" xfId="0" applyFont="1" applyFill="1" applyBorder="1" applyAlignment="1">
      <alignment vertical="center"/>
    </xf>
    <xf numFmtId="0" fontId="2" fillId="3" borderId="5"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17" fillId="0" borderId="0" xfId="0" applyFont="1" applyAlignment="1">
      <alignment horizontal="left" vertical="center" indent="1"/>
    </xf>
    <xf numFmtId="0" fontId="16" fillId="4" borderId="2" xfId="0" applyFont="1" applyFill="1" applyBorder="1" applyAlignment="1">
      <alignment horizontal="left" vertical="top" wrapText="1"/>
    </xf>
    <xf numFmtId="0" fontId="3" fillId="0" borderId="0" xfId="0" applyFont="1" applyAlignment="1">
      <alignment horizontal="left" vertical="center" wrapText="1"/>
    </xf>
    <xf numFmtId="0" fontId="16" fillId="4" borderId="2" xfId="0" applyFont="1" applyFill="1" applyBorder="1" applyAlignment="1">
      <alignment horizontal="left" vertical="center" wrapText="1"/>
    </xf>
    <xf numFmtId="0" fontId="16" fillId="4" borderId="2" xfId="0" applyFont="1" applyFill="1" applyBorder="1" applyAlignment="1">
      <alignment horizontal="left" vertical="center"/>
    </xf>
    <xf numFmtId="0" fontId="2" fillId="2" borderId="0" xfId="0" applyFont="1" applyFill="1" applyAlignment="1">
      <alignment horizontal="center" vertical="center"/>
    </xf>
    <xf numFmtId="0" fontId="2" fillId="2" borderId="0" xfId="5" applyFont="1" applyFill="1" applyAlignment="1">
      <alignment horizontal="center" vertical="center"/>
    </xf>
    <xf numFmtId="0" fontId="7" fillId="2" borderId="0" xfId="0" applyFont="1" applyFill="1" applyAlignment="1">
      <alignment horizontal="left" vertical="top" wrapText="1"/>
    </xf>
    <xf numFmtId="0" fontId="9"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top" wrapText="1"/>
    </xf>
    <xf numFmtId="0" fontId="1" fillId="2" borderId="0" xfId="5" applyFont="1" applyFill="1" applyAlignment="1">
      <alignment horizontal="center" vertical="center" wrapText="1"/>
    </xf>
    <xf numFmtId="0" fontId="2" fillId="2" borderId="0" xfId="0" applyFont="1" applyFill="1" applyAlignment="1">
      <alignment horizontal="left" vertical="center"/>
    </xf>
    <xf numFmtId="0" fontId="3" fillId="2" borderId="0" xfId="0" applyFont="1" applyFill="1" applyAlignment="1">
      <alignment horizontal="left" vertical="center"/>
    </xf>
    <xf numFmtId="164" fontId="3" fillId="2" borderId="0" xfId="0" applyNumberFormat="1" applyFont="1" applyFill="1" applyAlignment="1">
      <alignment horizontal="left" vertical="center"/>
    </xf>
    <xf numFmtId="0" fontId="8" fillId="2" borderId="0" xfId="0" applyFont="1" applyFill="1" applyAlignment="1">
      <alignment horizontal="center" vertical="center"/>
    </xf>
    <xf numFmtId="0" fontId="2" fillId="5" borderId="5"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9" xfId="0" applyFont="1" applyFill="1" applyBorder="1" applyAlignment="1">
      <alignment horizontal="center" vertical="center" wrapText="1"/>
    </xf>
    <xf numFmtId="9" fontId="3" fillId="3" borderId="2" xfId="6" applyFont="1" applyFill="1" applyBorder="1" applyAlignment="1">
      <alignment horizontal="center" vertical="center"/>
    </xf>
    <xf numFmtId="0" fontId="2" fillId="5"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2" fillId="5" borderId="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4" fillId="5" borderId="2" xfId="7" applyFont="1" applyFill="1" applyBorder="1" applyAlignment="1">
      <alignment horizontal="center" vertical="center"/>
    </xf>
    <xf numFmtId="0" fontId="3" fillId="0" borderId="2" xfId="0"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2" xfId="0" applyFont="1" applyFill="1" applyBorder="1" applyAlignment="1">
      <alignment horizontal="center" vertical="center"/>
    </xf>
    <xf numFmtId="0" fontId="3" fillId="0" borderId="2" xfId="0" applyFont="1" applyBorder="1" applyAlignment="1">
      <alignment horizontal="left" vertical="center"/>
    </xf>
    <xf numFmtId="9" fontId="3" fillId="5" borderId="2" xfId="6" applyFont="1" applyFill="1" applyBorder="1" applyAlignment="1">
      <alignment horizontal="center" vertical="center"/>
    </xf>
    <xf numFmtId="0" fontId="14" fillId="5" borderId="11" xfId="7" applyFont="1" applyFill="1" applyBorder="1" applyAlignment="1">
      <alignment horizontal="center" vertical="center"/>
    </xf>
    <xf numFmtId="0" fontId="14" fillId="5" borderId="12" xfId="7" applyFont="1" applyFill="1" applyBorder="1" applyAlignment="1">
      <alignment horizontal="center" vertical="center"/>
    </xf>
    <xf numFmtId="0" fontId="14" fillId="5" borderId="13" xfId="7" applyFont="1" applyFill="1" applyBorder="1" applyAlignment="1">
      <alignment horizontal="center" vertical="center"/>
    </xf>
    <xf numFmtId="0" fontId="2" fillId="5" borderId="11"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0" borderId="2" xfId="0" applyFont="1" applyBorder="1" applyAlignment="1">
      <alignment horizontal="center" vertical="center"/>
    </xf>
    <xf numFmtId="0" fontId="3" fillId="3" borderId="11" xfId="0" quotePrefix="1" applyFont="1" applyFill="1" applyBorder="1" applyAlignment="1">
      <alignment horizontal="center" vertical="center"/>
    </xf>
    <xf numFmtId="0" fontId="3" fillId="0" borderId="2" xfId="0" applyFont="1" applyBorder="1" applyAlignment="1">
      <alignment horizontal="left" vertical="center" wrapText="1"/>
    </xf>
    <xf numFmtId="0" fontId="16" fillId="3" borderId="11" xfId="0" applyFont="1" applyFill="1" applyBorder="1" applyAlignment="1">
      <alignment horizontal="left" vertical="top" wrapText="1"/>
    </xf>
    <xf numFmtId="0" fontId="16" fillId="3" borderId="12" xfId="0" applyFont="1" applyFill="1" applyBorder="1" applyAlignment="1">
      <alignment horizontal="left" vertical="top" wrapText="1"/>
    </xf>
    <xf numFmtId="0" fontId="16" fillId="3" borderId="13" xfId="0" applyFont="1" applyFill="1" applyBorder="1" applyAlignment="1">
      <alignment horizontal="left" vertical="top" wrapText="1"/>
    </xf>
    <xf numFmtId="0" fontId="19" fillId="0" borderId="2" xfId="9"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2" xfId="0" quotePrefix="1" applyFont="1" applyBorder="1" applyAlignment="1">
      <alignment horizontal="left" vertical="center" wrapText="1"/>
    </xf>
    <xf numFmtId="0" fontId="3" fillId="3" borderId="3" xfId="0" applyFont="1" applyFill="1" applyBorder="1" applyAlignment="1">
      <alignment horizontal="left" vertical="center" wrapText="1"/>
    </xf>
    <xf numFmtId="0" fontId="3" fillId="3" borderId="0" xfId="0" applyFont="1" applyFill="1" applyAlignment="1">
      <alignment horizontal="left" vertical="center" wrapText="1"/>
    </xf>
    <xf numFmtId="0" fontId="3" fillId="3" borderId="10" xfId="0" applyFont="1" applyFill="1" applyBorder="1" applyAlignment="1">
      <alignment horizontal="left" vertical="center" wrapText="1"/>
    </xf>
    <xf numFmtId="0" fontId="3" fillId="0" borderId="11" xfId="0" quotePrefix="1" applyFont="1" applyBorder="1" applyAlignment="1">
      <alignment horizontal="left" vertical="center" wrapText="1"/>
    </xf>
    <xf numFmtId="0" fontId="3" fillId="0" borderId="12" xfId="0" quotePrefix="1" applyFont="1" applyBorder="1" applyAlignment="1">
      <alignment horizontal="left" vertical="center" wrapText="1"/>
    </xf>
    <xf numFmtId="0" fontId="3" fillId="0" borderId="13" xfId="0" quotePrefix="1" applyFont="1" applyBorder="1" applyAlignment="1">
      <alignment horizontal="left"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3" borderId="3" xfId="0" applyFont="1" applyFill="1" applyBorder="1" applyAlignment="1">
      <alignment horizontal="center" vertical="center"/>
    </xf>
    <xf numFmtId="0" fontId="3" fillId="3" borderId="0" xfId="0" applyFont="1" applyFill="1" applyAlignment="1">
      <alignment horizontal="center" vertical="center"/>
    </xf>
    <xf numFmtId="0" fontId="3" fillId="3" borderId="10" xfId="0" applyFont="1" applyFill="1" applyBorder="1" applyAlignment="1">
      <alignment horizontal="center" vertical="center"/>
    </xf>
    <xf numFmtId="0" fontId="2" fillId="7" borderId="2" xfId="0" applyFont="1" applyFill="1" applyBorder="1" applyAlignment="1">
      <alignment horizontal="left" vertical="center" wrapText="1"/>
    </xf>
    <xf numFmtId="0" fontId="3" fillId="0" borderId="2" xfId="0" applyFont="1" applyBorder="1" applyAlignment="1">
      <alignment horizontal="center" vertical="center" wrapText="1"/>
    </xf>
    <xf numFmtId="0" fontId="16" fillId="3" borderId="11"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11"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0" borderId="2" xfId="0" applyFont="1" applyBorder="1" applyAlignment="1">
      <alignment horizontal="left" vertical="top" wrapText="1"/>
    </xf>
    <xf numFmtId="0" fontId="2" fillId="0" borderId="2" xfId="0" applyFont="1" applyBorder="1" applyAlignment="1">
      <alignment horizontal="left" vertical="center" wrapText="1"/>
    </xf>
    <xf numFmtId="0" fontId="2" fillId="7" borderId="2" xfId="0" applyFont="1" applyFill="1" applyBorder="1" applyAlignment="1">
      <alignment horizontal="left" vertical="center"/>
    </xf>
    <xf numFmtId="0" fontId="2" fillId="0" borderId="2" xfId="0" applyFont="1" applyBorder="1" applyAlignment="1">
      <alignment horizontal="left" vertical="center"/>
    </xf>
    <xf numFmtId="0" fontId="16" fillId="3" borderId="11" xfId="0" applyFont="1" applyFill="1" applyBorder="1" applyAlignment="1">
      <alignment horizontal="center" vertical="top"/>
    </xf>
    <xf numFmtId="0" fontId="16" fillId="3" borderId="12" xfId="0" applyFont="1" applyFill="1" applyBorder="1" applyAlignment="1">
      <alignment horizontal="center" vertical="top"/>
    </xf>
    <xf numFmtId="0" fontId="16" fillId="3" borderId="13" xfId="0" applyFont="1" applyFill="1" applyBorder="1" applyAlignment="1">
      <alignment horizontal="center" vertical="top"/>
    </xf>
    <xf numFmtId="0" fontId="3" fillId="3"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0"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2" borderId="2" xfId="0" applyFont="1" applyFill="1" applyBorder="1" applyAlignment="1">
      <alignment horizontal="left" vertical="center" wrapText="1"/>
    </xf>
    <xf numFmtId="0" fontId="3" fillId="2" borderId="2" xfId="0" applyFont="1" applyFill="1" applyBorder="1" applyAlignment="1">
      <alignment horizontal="left" vertical="center"/>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14" fillId="5" borderId="11"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1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3" fillId="0" borderId="2" xfId="0" applyFont="1" applyBorder="1" applyAlignment="1">
      <alignment horizontal="left"/>
    </xf>
    <xf numFmtId="0" fontId="2" fillId="6" borderId="2" xfId="0" applyFont="1" applyFill="1" applyBorder="1" applyAlignment="1">
      <alignment horizontal="left" vertical="center"/>
    </xf>
    <xf numFmtId="0" fontId="14" fillId="5" borderId="2" xfId="7" applyFont="1" applyFill="1" applyBorder="1" applyAlignment="1">
      <alignment horizontal="left" vertical="center"/>
    </xf>
    <xf numFmtId="14" fontId="3" fillId="0" borderId="2" xfId="0" applyNumberFormat="1" applyFont="1" applyBorder="1" applyAlignment="1">
      <alignment horizontal="left"/>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14" fillId="5" borderId="2" xfId="0" applyFont="1" applyFill="1" applyBorder="1" applyAlignment="1">
      <alignment horizontal="center" vertical="center" wrapText="1"/>
    </xf>
    <xf numFmtId="0" fontId="14" fillId="5" borderId="11" xfId="7" applyFont="1" applyFill="1" applyBorder="1" applyAlignment="1">
      <alignment horizontal="left" vertical="center"/>
    </xf>
    <xf numFmtId="0" fontId="14" fillId="5" borderId="12" xfId="7" applyFont="1" applyFill="1" applyBorder="1" applyAlignment="1">
      <alignment horizontal="left" vertical="center"/>
    </xf>
    <xf numFmtId="0" fontId="14" fillId="5" borderId="13" xfId="7" applyFont="1" applyFill="1" applyBorder="1" applyAlignment="1">
      <alignment horizontal="left" vertical="center"/>
    </xf>
    <xf numFmtId="0" fontId="18" fillId="3" borderId="3" xfId="0" applyFont="1" applyFill="1" applyBorder="1" applyAlignment="1">
      <alignment horizontal="left" vertical="center" wrapText="1"/>
    </xf>
    <xf numFmtId="0" fontId="18" fillId="3" borderId="0" xfId="0" applyFont="1" applyFill="1" applyAlignment="1">
      <alignment horizontal="left" vertical="center"/>
    </xf>
    <xf numFmtId="0" fontId="18" fillId="3" borderId="10" xfId="0" applyFont="1" applyFill="1" applyBorder="1" applyAlignment="1">
      <alignment horizontal="left" vertical="center"/>
    </xf>
    <xf numFmtId="0" fontId="18" fillId="3" borderId="7" xfId="0" applyFont="1" applyFill="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2" fillId="0" borderId="0" xfId="0" applyFont="1" applyAlignment="1">
      <alignment horizontal="center" vertical="center"/>
    </xf>
    <xf numFmtId="0" fontId="15" fillId="6" borderId="2" xfId="0" applyFont="1" applyFill="1" applyBorder="1" applyAlignment="1">
      <alignment horizontal="center" vertical="center"/>
    </xf>
    <xf numFmtId="0" fontId="2" fillId="0" borderId="2" xfId="0" applyFont="1" applyBorder="1" applyAlignment="1">
      <alignment horizontal="center" vertical="center" wrapText="1"/>
    </xf>
    <xf numFmtId="164" fontId="3" fillId="0" borderId="2" xfId="0" applyNumberFormat="1" applyFont="1" applyBorder="1" applyAlignment="1">
      <alignment horizontal="center" vertical="center"/>
    </xf>
    <xf numFmtId="0" fontId="2" fillId="3" borderId="2" xfId="0" applyFont="1" applyFill="1" applyBorder="1" applyAlignment="1">
      <alignment horizontal="center" vertical="center"/>
    </xf>
    <xf numFmtId="0" fontId="2" fillId="0" borderId="0" xfId="0" applyFont="1" applyAlignment="1">
      <alignment horizontal="left" vertical="top"/>
    </xf>
    <xf numFmtId="0" fontId="3" fillId="0" borderId="0" xfId="0" applyFont="1" applyAlignment="1">
      <alignment horizontal="center" vertical="top" wrapText="1"/>
    </xf>
    <xf numFmtId="0" fontId="3" fillId="0" borderId="2" xfId="0" applyFont="1" applyBorder="1" applyAlignment="1">
      <alignment horizontal="left" vertical="top"/>
    </xf>
    <xf numFmtId="0" fontId="3" fillId="0" borderId="0" xfId="0" applyFont="1" applyAlignment="1">
      <alignment horizontal="left" vertical="top" wrapText="1"/>
    </xf>
    <xf numFmtId="0" fontId="19" fillId="0" borderId="2" xfId="9" applyBorder="1" applyAlignment="1">
      <alignment horizontal="center" vertical="center" wrapText="1"/>
    </xf>
  </cellXfs>
  <cellStyles count="10">
    <cellStyle name="Comma [0] 2" xfId="2" xr:uid="{00000000-0005-0000-0000-000000000000}"/>
    <cellStyle name="Comma 2" xfId="3" xr:uid="{00000000-0005-0000-0000-000001000000}"/>
    <cellStyle name="Hyperlink" xfId="9" builtinId="8"/>
    <cellStyle name="Normal" xfId="0" builtinId="0"/>
    <cellStyle name="Normal 2" xfId="1" xr:uid="{00000000-0005-0000-0000-000004000000}"/>
    <cellStyle name="Normal 2 2 2" xfId="4" xr:uid="{00000000-0005-0000-0000-000005000000}"/>
    <cellStyle name="Normal 3" xfId="5" xr:uid="{00000000-0005-0000-0000-000006000000}"/>
    <cellStyle name="Normal 4" xfId="8" xr:uid="{00000000-0005-0000-0000-000007000000}"/>
    <cellStyle name="Normal 5" xfId="7" xr:uid="{00000000-0005-0000-0000-000008000000}"/>
    <cellStyle name="Percent" xfId="6" builtinId="5"/>
  </cellStyles>
  <dxfs count="890">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color theme="9" tint="-0.24994659260841701"/>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color theme="9" tint="-0.24994659260841701"/>
      </font>
    </dxf>
    <dxf>
      <font>
        <b val="0"/>
        <i val="0"/>
        <u val="none"/>
        <color theme="9" tint="-0.24994659260841701"/>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b val="0"/>
        <i val="0"/>
        <color theme="9" tint="-0.24994659260841701"/>
      </font>
    </dxf>
    <dxf>
      <font>
        <b val="0"/>
        <i val="0"/>
        <u val="none"/>
        <color theme="9" tint="-0.24994659260841701"/>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colors>
    <mruColors>
      <color rgb="FF00A3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28576</xdr:colOff>
      <xdr:row>0</xdr:row>
      <xdr:rowOff>19051</xdr:rowOff>
    </xdr:from>
    <xdr:to>
      <xdr:col>3</xdr:col>
      <xdr:colOff>183585</xdr:colOff>
      <xdr:row>4</xdr:row>
      <xdr:rowOff>171451</xdr:rowOff>
    </xdr:to>
    <xdr:pic>
      <xdr:nvPicPr>
        <xdr:cNvPr id="4" name="Picture 3">
          <a:extLst>
            <a:ext uri="{FF2B5EF4-FFF2-40B4-BE49-F238E27FC236}">
              <a16:creationId xmlns:a16="http://schemas.microsoft.com/office/drawing/2014/main" id="{36A623E5-BD19-40A1-95C1-0BEF849659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6" y="19051"/>
          <a:ext cx="726509"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62</xdr:col>
      <xdr:colOff>95250</xdr:colOff>
      <xdr:row>36</xdr:row>
      <xdr:rowOff>257175</xdr:rowOff>
    </xdr:from>
    <xdr:to>
      <xdr:col>66</xdr:col>
      <xdr:colOff>85607</xdr:colOff>
      <xdr:row>36</xdr:row>
      <xdr:rowOff>542889</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8724900" y="15906750"/>
          <a:ext cx="942857" cy="285714"/>
        </a:xfrm>
        <a:prstGeom prst="rect">
          <a:avLst/>
        </a:prstGeom>
      </xdr:spPr>
    </xdr:pic>
    <xdr:clientData/>
  </xdr:twoCellAnchor>
  <xdr:twoCellAnchor editAs="oneCell">
    <xdr:from>
      <xdr:col>62</xdr:col>
      <xdr:colOff>66675</xdr:colOff>
      <xdr:row>34</xdr:row>
      <xdr:rowOff>262586</xdr:rowOff>
    </xdr:from>
    <xdr:to>
      <xdr:col>69</xdr:col>
      <xdr:colOff>95250</xdr:colOff>
      <xdr:row>34</xdr:row>
      <xdr:rowOff>504793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8696325" y="15150161"/>
          <a:ext cx="1695450" cy="242207"/>
        </a:xfrm>
        <a:prstGeom prst="rect">
          <a:avLst/>
        </a:prstGeom>
      </xdr:spPr>
    </xdr:pic>
    <xdr:clientData/>
  </xdr:twoCellAnchor>
  <xdr:twoCellAnchor editAs="oneCell">
    <xdr:from>
      <xdr:col>19</xdr:col>
      <xdr:colOff>9525</xdr:colOff>
      <xdr:row>39</xdr:row>
      <xdr:rowOff>219075</xdr:rowOff>
    </xdr:from>
    <xdr:to>
      <xdr:col>20</xdr:col>
      <xdr:colOff>9501</xdr:colOff>
      <xdr:row>39</xdr:row>
      <xdr:rowOff>380980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a:stretch>
          <a:fillRect/>
        </a:stretch>
      </xdr:blipFill>
      <xdr:spPr>
        <a:xfrm>
          <a:off x="3162300" y="17392650"/>
          <a:ext cx="190476" cy="161905"/>
        </a:xfrm>
        <a:prstGeom prst="rect">
          <a:avLst/>
        </a:prstGeom>
      </xdr:spPr>
    </xdr:pic>
    <xdr:clientData/>
  </xdr:twoCellAnchor>
  <xdr:twoCellAnchor editAs="oneCell">
    <xdr:from>
      <xdr:col>62</xdr:col>
      <xdr:colOff>152400</xdr:colOff>
      <xdr:row>47</xdr:row>
      <xdr:rowOff>133350</xdr:rowOff>
    </xdr:from>
    <xdr:to>
      <xdr:col>67</xdr:col>
      <xdr:colOff>218918</xdr:colOff>
      <xdr:row>47</xdr:row>
      <xdr:rowOff>419064</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4"/>
        <a:stretch>
          <a:fillRect/>
        </a:stretch>
      </xdr:blipFill>
      <xdr:spPr>
        <a:xfrm>
          <a:off x="8782050" y="22717125"/>
          <a:ext cx="1257143" cy="285714"/>
        </a:xfrm>
        <a:prstGeom prst="rect">
          <a:avLst/>
        </a:prstGeom>
      </xdr:spPr>
    </xdr:pic>
    <xdr:clientData/>
  </xdr:twoCellAnchor>
  <xdr:twoCellAnchor editAs="oneCell">
    <xdr:from>
      <xdr:col>61</xdr:col>
      <xdr:colOff>9525</xdr:colOff>
      <xdr:row>54</xdr:row>
      <xdr:rowOff>32463</xdr:rowOff>
    </xdr:from>
    <xdr:to>
      <xdr:col>65</xdr:col>
      <xdr:colOff>133350</xdr:colOff>
      <xdr:row>55</xdr:row>
      <xdr:rowOff>3742</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5"/>
        <a:stretch>
          <a:fillRect/>
        </a:stretch>
      </xdr:blipFill>
      <xdr:spPr>
        <a:xfrm>
          <a:off x="8401050" y="26664363"/>
          <a:ext cx="1076325" cy="519919"/>
        </a:xfrm>
        <a:prstGeom prst="rect">
          <a:avLst/>
        </a:prstGeom>
      </xdr:spPr>
    </xdr:pic>
    <xdr:clientData/>
  </xdr:twoCellAnchor>
  <xdr:twoCellAnchor editAs="oneCell">
    <xdr:from>
      <xdr:col>60</xdr:col>
      <xdr:colOff>161925</xdr:colOff>
      <xdr:row>56</xdr:row>
      <xdr:rowOff>152400</xdr:rowOff>
    </xdr:from>
    <xdr:to>
      <xdr:col>67</xdr:col>
      <xdr:colOff>218860</xdr:colOff>
      <xdr:row>56</xdr:row>
      <xdr:rowOff>419067</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6"/>
        <a:stretch>
          <a:fillRect/>
        </a:stretch>
      </xdr:blipFill>
      <xdr:spPr>
        <a:xfrm>
          <a:off x="8315325" y="27336750"/>
          <a:ext cx="1723810" cy="266667"/>
        </a:xfrm>
        <a:prstGeom prst="rect">
          <a:avLst/>
        </a:prstGeom>
      </xdr:spPr>
    </xdr:pic>
    <xdr:clientData/>
  </xdr:twoCellAnchor>
  <xdr:twoCellAnchor editAs="oneCell">
    <xdr:from>
      <xdr:col>61</xdr:col>
      <xdr:colOff>104775</xdr:colOff>
      <xdr:row>59</xdr:row>
      <xdr:rowOff>142875</xdr:rowOff>
    </xdr:from>
    <xdr:to>
      <xdr:col>67</xdr:col>
      <xdr:colOff>161739</xdr:colOff>
      <xdr:row>59</xdr:row>
      <xdr:rowOff>638113</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7"/>
        <a:stretch>
          <a:fillRect/>
        </a:stretch>
      </xdr:blipFill>
      <xdr:spPr>
        <a:xfrm>
          <a:off x="8496300" y="28432125"/>
          <a:ext cx="1485714" cy="495238"/>
        </a:xfrm>
        <a:prstGeom prst="rect">
          <a:avLst/>
        </a:prstGeom>
      </xdr:spPr>
    </xdr:pic>
    <xdr:clientData/>
  </xdr:twoCellAnchor>
  <xdr:twoCellAnchor editAs="oneCell">
    <xdr:from>
      <xdr:col>60</xdr:col>
      <xdr:colOff>152400</xdr:colOff>
      <xdr:row>60</xdr:row>
      <xdr:rowOff>142875</xdr:rowOff>
    </xdr:from>
    <xdr:to>
      <xdr:col>69</xdr:col>
      <xdr:colOff>133085</xdr:colOff>
      <xdr:row>60</xdr:row>
      <xdr:rowOff>390494</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8"/>
        <a:stretch>
          <a:fillRect/>
        </a:stretch>
      </xdr:blipFill>
      <xdr:spPr>
        <a:xfrm>
          <a:off x="8305800" y="29165550"/>
          <a:ext cx="2123810" cy="247619"/>
        </a:xfrm>
        <a:prstGeom prst="rect">
          <a:avLst/>
        </a:prstGeom>
      </xdr:spPr>
    </xdr:pic>
    <xdr:clientData/>
  </xdr:twoCellAnchor>
  <xdr:twoCellAnchor editAs="oneCell">
    <xdr:from>
      <xdr:col>62</xdr:col>
      <xdr:colOff>114300</xdr:colOff>
      <xdr:row>64</xdr:row>
      <xdr:rowOff>333375</xdr:rowOff>
    </xdr:from>
    <xdr:to>
      <xdr:col>64</xdr:col>
      <xdr:colOff>49466</xdr:colOff>
      <xdr:row>64</xdr:row>
      <xdr:rowOff>676221</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9"/>
        <a:stretch>
          <a:fillRect/>
        </a:stretch>
      </xdr:blipFill>
      <xdr:spPr>
        <a:xfrm>
          <a:off x="10267950" y="34728150"/>
          <a:ext cx="411416" cy="342846"/>
        </a:xfrm>
        <a:prstGeom prst="rect">
          <a:avLst/>
        </a:prstGeom>
      </xdr:spPr>
    </xdr:pic>
    <xdr:clientData/>
  </xdr:twoCellAnchor>
  <xdr:oneCellAnchor>
    <xdr:from>
      <xdr:col>25</xdr:col>
      <xdr:colOff>76200</xdr:colOff>
      <xdr:row>65</xdr:row>
      <xdr:rowOff>190499</xdr:rowOff>
    </xdr:from>
    <xdr:ext cx="331406" cy="276171"/>
    <xdr:pic>
      <xdr:nvPicPr>
        <xdr:cNvPr id="50" name="Picture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9"/>
        <a:stretch>
          <a:fillRect/>
        </a:stretch>
      </xdr:blipFill>
      <xdr:spPr>
        <a:xfrm>
          <a:off x="4371975" y="35290124"/>
          <a:ext cx="331406" cy="276171"/>
        </a:xfrm>
        <a:prstGeom prst="rect">
          <a:avLst/>
        </a:prstGeom>
      </xdr:spPr>
    </xdr:pic>
    <xdr:clientData/>
  </xdr:oneCellAnchor>
  <xdr:twoCellAnchor editAs="oneCell">
    <xdr:from>
      <xdr:col>22</xdr:col>
      <xdr:colOff>66675</xdr:colOff>
      <xdr:row>78</xdr:row>
      <xdr:rowOff>304800</xdr:rowOff>
    </xdr:from>
    <xdr:to>
      <xdr:col>23</xdr:col>
      <xdr:colOff>95223</xdr:colOff>
      <xdr:row>78</xdr:row>
      <xdr:rowOff>466705</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0"/>
        <a:stretch>
          <a:fillRect/>
        </a:stretch>
      </xdr:blipFill>
      <xdr:spPr>
        <a:xfrm>
          <a:off x="3790950" y="46367700"/>
          <a:ext cx="219048" cy="161905"/>
        </a:xfrm>
        <a:prstGeom prst="rect">
          <a:avLst/>
        </a:prstGeom>
      </xdr:spPr>
    </xdr:pic>
    <xdr:clientData/>
  </xdr:twoCellAnchor>
  <xdr:twoCellAnchor editAs="oneCell">
    <xdr:from>
      <xdr:col>47</xdr:col>
      <xdr:colOff>66675</xdr:colOff>
      <xdr:row>78</xdr:row>
      <xdr:rowOff>628650</xdr:rowOff>
    </xdr:from>
    <xdr:to>
      <xdr:col>48</xdr:col>
      <xdr:colOff>95223</xdr:colOff>
      <xdr:row>78</xdr:row>
      <xdr:rowOff>790555</xdr:rowOff>
    </xdr:to>
    <xdr:pic>
      <xdr:nvPicPr>
        <xdr:cNvPr id="52" name="Picture 51">
          <a:extLst>
            <a:ext uri="{FF2B5EF4-FFF2-40B4-BE49-F238E27FC236}">
              <a16:creationId xmlns:a16="http://schemas.microsoft.com/office/drawing/2014/main" id="{00000000-0008-0000-0300-000034000000}"/>
            </a:ext>
          </a:extLst>
        </xdr:cNvPr>
        <xdr:cNvPicPr>
          <a:picLocks noChangeAspect="1"/>
        </xdr:cNvPicPr>
      </xdr:nvPicPr>
      <xdr:blipFill>
        <a:blip xmlns:r="http://schemas.openxmlformats.org/officeDocument/2006/relationships" r:embed="rId10"/>
        <a:stretch>
          <a:fillRect/>
        </a:stretch>
      </xdr:blipFill>
      <xdr:spPr>
        <a:xfrm>
          <a:off x="7029450" y="46691550"/>
          <a:ext cx="219048" cy="161905"/>
        </a:xfrm>
        <a:prstGeom prst="rect">
          <a:avLst/>
        </a:prstGeom>
      </xdr:spPr>
    </xdr:pic>
    <xdr:clientData/>
  </xdr:twoCellAnchor>
  <xdr:oneCellAnchor>
    <xdr:from>
      <xdr:col>47</xdr:col>
      <xdr:colOff>66675</xdr:colOff>
      <xdr:row>79</xdr:row>
      <xdr:rowOff>552450</xdr:rowOff>
    </xdr:from>
    <xdr:ext cx="219048" cy="161905"/>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0"/>
        <a:stretch>
          <a:fillRect/>
        </a:stretch>
      </xdr:blipFill>
      <xdr:spPr>
        <a:xfrm>
          <a:off x="7029450" y="47548800"/>
          <a:ext cx="219048" cy="161905"/>
        </a:xfrm>
        <a:prstGeom prst="rect">
          <a:avLst/>
        </a:prstGeom>
      </xdr:spPr>
    </xdr:pic>
    <xdr:clientData/>
  </xdr:oneCellAnchor>
  <xdr:oneCellAnchor>
    <xdr:from>
      <xdr:col>47</xdr:col>
      <xdr:colOff>66675</xdr:colOff>
      <xdr:row>80</xdr:row>
      <xdr:rowOff>552450</xdr:rowOff>
    </xdr:from>
    <xdr:ext cx="219048" cy="161905"/>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0"/>
        <a:stretch>
          <a:fillRect/>
        </a:stretch>
      </xdr:blipFill>
      <xdr:spPr>
        <a:xfrm>
          <a:off x="7029450" y="47548800"/>
          <a:ext cx="219048" cy="161905"/>
        </a:xfrm>
        <a:prstGeom prst="rect">
          <a:avLst/>
        </a:prstGeom>
      </xdr:spPr>
    </xdr:pic>
    <xdr:clientData/>
  </xdr:oneCellAnchor>
  <xdr:oneCellAnchor>
    <xdr:from>
      <xdr:col>47</xdr:col>
      <xdr:colOff>95250</xdr:colOff>
      <xdr:row>82</xdr:row>
      <xdr:rowOff>962025</xdr:rowOff>
    </xdr:from>
    <xdr:ext cx="219048" cy="161905"/>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0"/>
        <a:stretch>
          <a:fillRect/>
        </a:stretch>
      </xdr:blipFill>
      <xdr:spPr>
        <a:xfrm>
          <a:off x="7058025" y="50758725"/>
          <a:ext cx="219048" cy="161905"/>
        </a:xfrm>
        <a:prstGeom prst="rect">
          <a:avLst/>
        </a:prstGeom>
      </xdr:spPr>
    </xdr:pic>
    <xdr:clientData/>
  </xdr:oneCellAnchor>
  <xdr:oneCellAnchor>
    <xdr:from>
      <xdr:col>22</xdr:col>
      <xdr:colOff>76200</xdr:colOff>
      <xdr:row>82</xdr:row>
      <xdr:rowOff>561975</xdr:rowOff>
    </xdr:from>
    <xdr:ext cx="219048" cy="161905"/>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0"/>
        <a:stretch>
          <a:fillRect/>
        </a:stretch>
      </xdr:blipFill>
      <xdr:spPr>
        <a:xfrm>
          <a:off x="3800475" y="50358675"/>
          <a:ext cx="219048" cy="161905"/>
        </a:xfrm>
        <a:prstGeom prst="rect">
          <a:avLst/>
        </a:prstGeom>
      </xdr:spPr>
    </xdr:pic>
    <xdr:clientData/>
  </xdr:oneCellAnchor>
  <xdr:oneCellAnchor>
    <xdr:from>
      <xdr:col>47</xdr:col>
      <xdr:colOff>66675</xdr:colOff>
      <xdr:row>81</xdr:row>
      <xdr:rowOff>552450</xdr:rowOff>
    </xdr:from>
    <xdr:ext cx="219048" cy="161905"/>
    <xdr:pic>
      <xdr:nvPicPr>
        <xdr:cNvPr id="24" name="Picture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0"/>
        <a:stretch>
          <a:fillRect/>
        </a:stretch>
      </xdr:blipFill>
      <xdr:spPr>
        <a:xfrm>
          <a:off x="7029450" y="48482250"/>
          <a:ext cx="219048" cy="161905"/>
        </a:xfrm>
        <a:prstGeom prst="rect">
          <a:avLst/>
        </a:prstGeom>
      </xdr:spPr>
    </xdr:pic>
    <xdr:clientData/>
  </xdr:oneCellAnchor>
  <xdr:twoCellAnchor editAs="oneCell">
    <xdr:from>
      <xdr:col>61</xdr:col>
      <xdr:colOff>133350</xdr:colOff>
      <xdr:row>78</xdr:row>
      <xdr:rowOff>295275</xdr:rowOff>
    </xdr:from>
    <xdr:to>
      <xdr:col>62</xdr:col>
      <xdr:colOff>114273</xdr:colOff>
      <xdr:row>78</xdr:row>
      <xdr:rowOff>457180</xdr:rowOff>
    </xdr:to>
    <xdr:pic>
      <xdr:nvPicPr>
        <xdr:cNvPr id="25" name="Picture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0"/>
        <a:stretch>
          <a:fillRect/>
        </a:stretch>
      </xdr:blipFill>
      <xdr:spPr>
        <a:xfrm>
          <a:off x="10048875" y="46358175"/>
          <a:ext cx="219048" cy="161905"/>
        </a:xfrm>
        <a:prstGeom prst="rect">
          <a:avLst/>
        </a:prstGeom>
      </xdr:spPr>
    </xdr:pic>
    <xdr:clientData/>
  </xdr:twoCellAnchor>
  <xdr:oneCellAnchor>
    <xdr:from>
      <xdr:col>61</xdr:col>
      <xdr:colOff>123825</xdr:colOff>
      <xdr:row>82</xdr:row>
      <xdr:rowOff>247650</xdr:rowOff>
    </xdr:from>
    <xdr:ext cx="219048" cy="161905"/>
    <xdr:pic>
      <xdr:nvPicPr>
        <xdr:cNvPr id="26" name="Picture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0"/>
        <a:stretch>
          <a:fillRect/>
        </a:stretch>
      </xdr:blipFill>
      <xdr:spPr>
        <a:xfrm>
          <a:off x="10039350" y="50044350"/>
          <a:ext cx="219048" cy="161905"/>
        </a:xfrm>
        <a:prstGeom prst="rect">
          <a:avLst/>
        </a:prstGeom>
      </xdr:spPr>
    </xdr:pic>
    <xdr:clientData/>
  </xdr:oneCellAnchor>
  <xdr:oneCellAnchor>
    <xdr:from>
      <xdr:col>47</xdr:col>
      <xdr:colOff>104775</xdr:colOff>
      <xdr:row>84</xdr:row>
      <xdr:rowOff>723900</xdr:rowOff>
    </xdr:from>
    <xdr:ext cx="219048" cy="161905"/>
    <xdr:pic>
      <xdr:nvPicPr>
        <xdr:cNvPr id="28" name="Picture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0"/>
        <a:stretch>
          <a:fillRect/>
        </a:stretch>
      </xdr:blipFill>
      <xdr:spPr>
        <a:xfrm>
          <a:off x="7067550" y="52892325"/>
          <a:ext cx="219048" cy="161905"/>
        </a:xfrm>
        <a:prstGeom prst="rect">
          <a:avLst/>
        </a:prstGeom>
      </xdr:spPr>
    </xdr:pic>
    <xdr:clientData/>
  </xdr:oneCellAnchor>
  <xdr:oneCellAnchor>
    <xdr:from>
      <xdr:col>67</xdr:col>
      <xdr:colOff>28575</xdr:colOff>
      <xdr:row>94</xdr:row>
      <xdr:rowOff>209550</xdr:rowOff>
    </xdr:from>
    <xdr:ext cx="171429" cy="190476"/>
    <xdr:pic>
      <xdr:nvPicPr>
        <xdr:cNvPr id="33" name="Picture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11"/>
        <a:stretch>
          <a:fillRect/>
        </a:stretch>
      </xdr:blipFill>
      <xdr:spPr>
        <a:xfrm>
          <a:off x="10744200" y="62160150"/>
          <a:ext cx="171429" cy="190476"/>
        </a:xfrm>
        <a:prstGeom prst="rect">
          <a:avLst/>
        </a:prstGeom>
      </xdr:spPr>
    </xdr:pic>
    <xdr:clientData/>
  </xdr:oneCellAnchor>
  <xdr:oneCellAnchor>
    <xdr:from>
      <xdr:col>66</xdr:col>
      <xdr:colOff>95250</xdr:colOff>
      <xdr:row>99</xdr:row>
      <xdr:rowOff>371475</xdr:rowOff>
    </xdr:from>
    <xdr:ext cx="171429" cy="190476"/>
    <xdr:pic>
      <xdr:nvPicPr>
        <xdr:cNvPr id="34" name="Picture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11"/>
        <a:stretch>
          <a:fillRect/>
        </a:stretch>
      </xdr:blipFill>
      <xdr:spPr>
        <a:xfrm>
          <a:off x="13620750" y="69103875"/>
          <a:ext cx="171429" cy="190476"/>
        </a:xfrm>
        <a:prstGeom prst="rect">
          <a:avLst/>
        </a:prstGeom>
      </xdr:spPr>
    </xdr:pic>
    <xdr:clientData/>
  </xdr:oneCellAnchor>
  <xdr:oneCellAnchor>
    <xdr:from>
      <xdr:col>62</xdr:col>
      <xdr:colOff>38100</xdr:colOff>
      <xdr:row>100</xdr:row>
      <xdr:rowOff>466725</xdr:rowOff>
    </xdr:from>
    <xdr:ext cx="171429" cy="190476"/>
    <xdr:pic>
      <xdr:nvPicPr>
        <xdr:cNvPr id="35" name="Picture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11"/>
        <a:stretch>
          <a:fillRect/>
        </a:stretch>
      </xdr:blipFill>
      <xdr:spPr>
        <a:xfrm>
          <a:off x="9563100" y="66494025"/>
          <a:ext cx="171429" cy="190476"/>
        </a:xfrm>
        <a:prstGeom prst="rect">
          <a:avLst/>
        </a:prstGeom>
      </xdr:spPr>
    </xdr:pic>
    <xdr:clientData/>
  </xdr:oneCellAnchor>
  <xdr:oneCellAnchor>
    <xdr:from>
      <xdr:col>62</xdr:col>
      <xdr:colOff>38100</xdr:colOff>
      <xdr:row>102</xdr:row>
      <xdr:rowOff>361950</xdr:rowOff>
    </xdr:from>
    <xdr:ext cx="171429" cy="190476"/>
    <xdr:pic>
      <xdr:nvPicPr>
        <xdr:cNvPr id="36" name="Picture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11"/>
        <a:stretch>
          <a:fillRect/>
        </a:stretch>
      </xdr:blipFill>
      <xdr:spPr>
        <a:xfrm>
          <a:off x="9563100" y="67760850"/>
          <a:ext cx="171429" cy="190476"/>
        </a:xfrm>
        <a:prstGeom prst="rect">
          <a:avLst/>
        </a:prstGeom>
      </xdr:spPr>
    </xdr:pic>
    <xdr:clientData/>
  </xdr:oneCellAnchor>
  <xdr:oneCellAnchor>
    <xdr:from>
      <xdr:col>62</xdr:col>
      <xdr:colOff>19050</xdr:colOff>
      <xdr:row>104</xdr:row>
      <xdr:rowOff>333375</xdr:rowOff>
    </xdr:from>
    <xdr:ext cx="171429" cy="190476"/>
    <xdr:pic>
      <xdr:nvPicPr>
        <xdr:cNvPr id="37" name="Picture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11"/>
        <a:stretch>
          <a:fillRect/>
        </a:stretch>
      </xdr:blipFill>
      <xdr:spPr>
        <a:xfrm>
          <a:off x="9544050" y="68856225"/>
          <a:ext cx="171429" cy="190476"/>
        </a:xfrm>
        <a:prstGeom prst="rect">
          <a:avLst/>
        </a:prstGeom>
      </xdr:spPr>
    </xdr:pic>
    <xdr:clientData/>
  </xdr:oneCellAnchor>
  <xdr:oneCellAnchor>
    <xdr:from>
      <xdr:col>68</xdr:col>
      <xdr:colOff>152400</xdr:colOff>
      <xdr:row>101</xdr:row>
      <xdr:rowOff>200025</xdr:rowOff>
    </xdr:from>
    <xdr:ext cx="171429" cy="190476"/>
    <xdr:pic>
      <xdr:nvPicPr>
        <xdr:cNvPr id="38" name="Picture 37">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11"/>
        <a:stretch>
          <a:fillRect/>
        </a:stretch>
      </xdr:blipFill>
      <xdr:spPr>
        <a:xfrm>
          <a:off x="11106150" y="67008375"/>
          <a:ext cx="171429" cy="190476"/>
        </a:xfrm>
        <a:prstGeom prst="rect">
          <a:avLst/>
        </a:prstGeom>
      </xdr:spPr>
    </xdr:pic>
    <xdr:clientData/>
  </xdr:oneCellAnchor>
  <xdr:oneCellAnchor>
    <xdr:from>
      <xdr:col>68</xdr:col>
      <xdr:colOff>152400</xdr:colOff>
      <xdr:row>103</xdr:row>
      <xdr:rowOff>200025</xdr:rowOff>
    </xdr:from>
    <xdr:ext cx="171429" cy="190476"/>
    <xdr:pic>
      <xdr:nvPicPr>
        <xdr:cNvPr id="39" name="Picture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11"/>
        <a:stretch>
          <a:fillRect/>
        </a:stretch>
      </xdr:blipFill>
      <xdr:spPr>
        <a:xfrm>
          <a:off x="11106150" y="67008375"/>
          <a:ext cx="171429" cy="190476"/>
        </a:xfrm>
        <a:prstGeom prst="rect">
          <a:avLst/>
        </a:prstGeom>
      </xdr:spPr>
    </xdr:pic>
    <xdr:clientData/>
  </xdr:oneCellAnchor>
  <xdr:oneCellAnchor>
    <xdr:from>
      <xdr:col>68</xdr:col>
      <xdr:colOff>152400</xdr:colOff>
      <xdr:row>105</xdr:row>
      <xdr:rowOff>200025</xdr:rowOff>
    </xdr:from>
    <xdr:ext cx="171429" cy="190476"/>
    <xdr:pic>
      <xdr:nvPicPr>
        <xdr:cNvPr id="40" name="Picture 39">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11"/>
        <a:stretch>
          <a:fillRect/>
        </a:stretch>
      </xdr:blipFill>
      <xdr:spPr>
        <a:xfrm>
          <a:off x="11106150" y="67008375"/>
          <a:ext cx="171429" cy="190476"/>
        </a:xfrm>
        <a:prstGeom prst="rect">
          <a:avLst/>
        </a:prstGeom>
      </xdr:spPr>
    </xdr:pic>
    <xdr:clientData/>
  </xdr:oneCellAnchor>
  <xdr:oneCellAnchor>
    <xdr:from>
      <xdr:col>67</xdr:col>
      <xdr:colOff>28575</xdr:colOff>
      <xdr:row>106</xdr:row>
      <xdr:rowOff>209550</xdr:rowOff>
    </xdr:from>
    <xdr:ext cx="171429" cy="190476"/>
    <xdr:pic>
      <xdr:nvPicPr>
        <xdr:cNvPr id="41" name="Picture 40">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11"/>
        <a:stretch>
          <a:fillRect/>
        </a:stretch>
      </xdr:blipFill>
      <xdr:spPr>
        <a:xfrm>
          <a:off x="10744200" y="62160150"/>
          <a:ext cx="171429" cy="190476"/>
        </a:xfrm>
        <a:prstGeom prst="rect">
          <a:avLst/>
        </a:prstGeom>
      </xdr:spPr>
    </xdr:pic>
    <xdr:clientData/>
  </xdr:oneCellAnchor>
  <xdr:twoCellAnchor editAs="oneCell">
    <xdr:from>
      <xdr:col>50</xdr:col>
      <xdr:colOff>28576</xdr:colOff>
      <xdr:row>117</xdr:row>
      <xdr:rowOff>492341</xdr:rowOff>
    </xdr:from>
    <xdr:to>
      <xdr:col>51</xdr:col>
      <xdr:colOff>47626</xdr:colOff>
      <xdr:row>117</xdr:row>
      <xdr:rowOff>685771</xdr:rowOff>
    </xdr:to>
    <xdr:pic>
      <xdr:nvPicPr>
        <xdr:cNvPr id="42" name="Picture 41">
          <a:extLst>
            <a:ext uri="{FF2B5EF4-FFF2-40B4-BE49-F238E27FC236}">
              <a16:creationId xmlns:a16="http://schemas.microsoft.com/office/drawing/2014/main" id="{00000000-0008-0000-0300-00002A000000}"/>
            </a:ext>
          </a:extLst>
        </xdr:cNvPr>
        <xdr:cNvPicPr>
          <a:picLocks noChangeAspect="1"/>
        </xdr:cNvPicPr>
      </xdr:nvPicPr>
      <xdr:blipFill>
        <a:blip xmlns:r="http://schemas.openxmlformats.org/officeDocument/2006/relationships" r:embed="rId12"/>
        <a:stretch>
          <a:fillRect/>
        </a:stretch>
      </xdr:blipFill>
      <xdr:spPr>
        <a:xfrm>
          <a:off x="6934201" y="78749741"/>
          <a:ext cx="209550" cy="193430"/>
        </a:xfrm>
        <a:prstGeom prst="rect">
          <a:avLst/>
        </a:prstGeom>
      </xdr:spPr>
    </xdr:pic>
    <xdr:clientData/>
  </xdr:twoCellAnchor>
  <xdr:twoCellAnchor editAs="oneCell">
    <xdr:from>
      <xdr:col>60</xdr:col>
      <xdr:colOff>9525</xdr:colOff>
      <xdr:row>117</xdr:row>
      <xdr:rowOff>359923</xdr:rowOff>
    </xdr:from>
    <xdr:to>
      <xdr:col>64</xdr:col>
      <xdr:colOff>76200</xdr:colOff>
      <xdr:row>117</xdr:row>
      <xdr:rowOff>657182</xdr:rowOff>
    </xdr:to>
    <xdr:pic>
      <xdr:nvPicPr>
        <xdr:cNvPr id="43" name="Picture 42">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13"/>
        <a:stretch>
          <a:fillRect/>
        </a:stretch>
      </xdr:blipFill>
      <xdr:spPr>
        <a:xfrm>
          <a:off x="9058275" y="78617323"/>
          <a:ext cx="1019175" cy="297259"/>
        </a:xfrm>
        <a:prstGeom prst="rect">
          <a:avLst/>
        </a:prstGeom>
      </xdr:spPr>
    </xdr:pic>
    <xdr:clientData/>
  </xdr:twoCellAnchor>
  <xdr:oneCellAnchor>
    <xdr:from>
      <xdr:col>59</xdr:col>
      <xdr:colOff>142876</xdr:colOff>
      <xdr:row>119</xdr:row>
      <xdr:rowOff>268642</xdr:rowOff>
    </xdr:from>
    <xdr:ext cx="1038224" cy="302815"/>
    <xdr:pic>
      <xdr:nvPicPr>
        <xdr:cNvPr id="44" name="Picture 43">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13"/>
        <a:stretch>
          <a:fillRect/>
        </a:stretch>
      </xdr:blipFill>
      <xdr:spPr>
        <a:xfrm>
          <a:off x="8953501" y="79678567"/>
          <a:ext cx="1038224" cy="302815"/>
        </a:xfrm>
        <a:prstGeom prst="rect">
          <a:avLst/>
        </a:prstGeom>
      </xdr:spPr>
    </xdr:pic>
    <xdr:clientData/>
  </xdr:oneCellAnchor>
  <xdr:twoCellAnchor editAs="oneCell">
    <xdr:from>
      <xdr:col>50</xdr:col>
      <xdr:colOff>19050</xdr:colOff>
      <xdr:row>119</xdr:row>
      <xdr:rowOff>781050</xdr:rowOff>
    </xdr:from>
    <xdr:to>
      <xdr:col>51</xdr:col>
      <xdr:colOff>41056</xdr:colOff>
      <xdr:row>119</xdr:row>
      <xdr:rowOff>1006703</xdr:rowOff>
    </xdr:to>
    <xdr:pic>
      <xdr:nvPicPr>
        <xdr:cNvPr id="45" name="Picture 44">
          <a:extLst>
            <a:ext uri="{FF2B5EF4-FFF2-40B4-BE49-F238E27FC236}">
              <a16:creationId xmlns:a16="http://schemas.microsoft.com/office/drawing/2014/main" id="{00000000-0008-0000-0300-00002D000000}"/>
            </a:ext>
          </a:extLst>
        </xdr:cNvPr>
        <xdr:cNvPicPr>
          <a:picLocks noChangeAspect="1"/>
        </xdr:cNvPicPr>
      </xdr:nvPicPr>
      <xdr:blipFill>
        <a:blip xmlns:r="http://schemas.openxmlformats.org/officeDocument/2006/relationships" r:embed="rId14"/>
        <a:stretch>
          <a:fillRect/>
        </a:stretch>
      </xdr:blipFill>
      <xdr:spPr>
        <a:xfrm>
          <a:off x="6924675" y="80190975"/>
          <a:ext cx="212506" cy="225653"/>
        </a:xfrm>
        <a:prstGeom prst="rect">
          <a:avLst/>
        </a:prstGeom>
      </xdr:spPr>
    </xdr:pic>
    <xdr:clientData/>
  </xdr:twoCellAnchor>
  <xdr:oneCellAnchor>
    <xdr:from>
      <xdr:col>50</xdr:col>
      <xdr:colOff>57150</xdr:colOff>
      <xdr:row>120</xdr:row>
      <xdr:rowOff>354770</xdr:rowOff>
    </xdr:from>
    <xdr:ext cx="161925" cy="202406"/>
    <xdr:pic>
      <xdr:nvPicPr>
        <xdr:cNvPr id="46" name="Picture 45">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14"/>
        <a:stretch>
          <a:fillRect/>
        </a:stretch>
      </xdr:blipFill>
      <xdr:spPr>
        <a:xfrm>
          <a:off x="6962775" y="81364895"/>
          <a:ext cx="161925" cy="202406"/>
        </a:xfrm>
        <a:prstGeom prst="rect">
          <a:avLst/>
        </a:prstGeom>
      </xdr:spPr>
    </xdr:pic>
    <xdr:clientData/>
  </xdr:oneCellAnchor>
  <xdr:oneCellAnchor>
    <xdr:from>
      <xdr:col>50</xdr:col>
      <xdr:colOff>38100</xdr:colOff>
      <xdr:row>121</xdr:row>
      <xdr:rowOff>278569</xdr:rowOff>
    </xdr:from>
    <xdr:ext cx="180975" cy="226219"/>
    <xdr:pic>
      <xdr:nvPicPr>
        <xdr:cNvPr id="47" name="Picture 46">
          <a:extLst>
            <a:ext uri="{FF2B5EF4-FFF2-40B4-BE49-F238E27FC236}">
              <a16:creationId xmlns:a16="http://schemas.microsoft.com/office/drawing/2014/main" id="{00000000-0008-0000-0300-00002F000000}"/>
            </a:ext>
          </a:extLst>
        </xdr:cNvPr>
        <xdr:cNvPicPr>
          <a:picLocks noChangeAspect="1"/>
        </xdr:cNvPicPr>
      </xdr:nvPicPr>
      <xdr:blipFill>
        <a:blip xmlns:r="http://schemas.openxmlformats.org/officeDocument/2006/relationships" r:embed="rId14"/>
        <a:stretch>
          <a:fillRect/>
        </a:stretch>
      </xdr:blipFill>
      <xdr:spPr>
        <a:xfrm>
          <a:off x="6943725" y="82174519"/>
          <a:ext cx="180975" cy="226219"/>
        </a:xfrm>
        <a:prstGeom prst="rect">
          <a:avLst/>
        </a:prstGeom>
      </xdr:spPr>
    </xdr:pic>
    <xdr:clientData/>
  </xdr:oneCellAnchor>
  <xdr:oneCellAnchor>
    <xdr:from>
      <xdr:col>50</xdr:col>
      <xdr:colOff>28576</xdr:colOff>
      <xdr:row>134</xdr:row>
      <xdr:rowOff>549491</xdr:rowOff>
    </xdr:from>
    <xdr:ext cx="209550" cy="193430"/>
    <xdr:pic>
      <xdr:nvPicPr>
        <xdr:cNvPr id="53" name="Picture 52">
          <a:extLst>
            <a:ext uri="{FF2B5EF4-FFF2-40B4-BE49-F238E27FC236}">
              <a16:creationId xmlns:a16="http://schemas.microsoft.com/office/drawing/2014/main" id="{00000000-0008-0000-0300-000035000000}"/>
            </a:ext>
          </a:extLst>
        </xdr:cNvPr>
        <xdr:cNvPicPr>
          <a:picLocks noChangeAspect="1"/>
        </xdr:cNvPicPr>
      </xdr:nvPicPr>
      <xdr:blipFill>
        <a:blip xmlns:r="http://schemas.openxmlformats.org/officeDocument/2006/relationships" r:embed="rId12"/>
        <a:stretch>
          <a:fillRect/>
        </a:stretch>
      </xdr:blipFill>
      <xdr:spPr>
        <a:xfrm>
          <a:off x="6934201" y="92332391"/>
          <a:ext cx="209550" cy="193430"/>
        </a:xfrm>
        <a:prstGeom prst="rect">
          <a:avLst/>
        </a:prstGeom>
      </xdr:spPr>
    </xdr:pic>
    <xdr:clientData/>
  </xdr:oneCellAnchor>
  <xdr:oneCellAnchor>
    <xdr:from>
      <xdr:col>60</xdr:col>
      <xdr:colOff>9525</xdr:colOff>
      <xdr:row>134</xdr:row>
      <xdr:rowOff>359923</xdr:rowOff>
    </xdr:from>
    <xdr:ext cx="1019175" cy="297259"/>
    <xdr:pic>
      <xdr:nvPicPr>
        <xdr:cNvPr id="54" name="Picture 53">
          <a:extLst>
            <a:ext uri="{FF2B5EF4-FFF2-40B4-BE49-F238E27FC236}">
              <a16:creationId xmlns:a16="http://schemas.microsoft.com/office/drawing/2014/main" id="{00000000-0008-0000-0300-000036000000}"/>
            </a:ext>
          </a:extLst>
        </xdr:cNvPr>
        <xdr:cNvPicPr>
          <a:picLocks noChangeAspect="1"/>
        </xdr:cNvPicPr>
      </xdr:nvPicPr>
      <xdr:blipFill>
        <a:blip xmlns:r="http://schemas.openxmlformats.org/officeDocument/2006/relationships" r:embed="rId13"/>
        <a:stretch>
          <a:fillRect/>
        </a:stretch>
      </xdr:blipFill>
      <xdr:spPr>
        <a:xfrm>
          <a:off x="9058275" y="78617323"/>
          <a:ext cx="1019175" cy="297259"/>
        </a:xfrm>
        <a:prstGeom prst="rect">
          <a:avLst/>
        </a:prstGeom>
      </xdr:spPr>
    </xdr:pic>
    <xdr:clientData/>
  </xdr:oneCellAnchor>
  <xdr:oneCellAnchor>
    <xdr:from>
      <xdr:col>59</xdr:col>
      <xdr:colOff>142876</xdr:colOff>
      <xdr:row>136</xdr:row>
      <xdr:rowOff>268642</xdr:rowOff>
    </xdr:from>
    <xdr:ext cx="1038224" cy="302815"/>
    <xdr:pic>
      <xdr:nvPicPr>
        <xdr:cNvPr id="55" name="Picture 54">
          <a:extLst>
            <a:ext uri="{FF2B5EF4-FFF2-40B4-BE49-F238E27FC236}">
              <a16:creationId xmlns:a16="http://schemas.microsoft.com/office/drawing/2014/main" id="{00000000-0008-0000-0300-000037000000}"/>
            </a:ext>
          </a:extLst>
        </xdr:cNvPr>
        <xdr:cNvPicPr>
          <a:picLocks noChangeAspect="1"/>
        </xdr:cNvPicPr>
      </xdr:nvPicPr>
      <xdr:blipFill>
        <a:blip xmlns:r="http://schemas.openxmlformats.org/officeDocument/2006/relationships" r:embed="rId13"/>
        <a:stretch>
          <a:fillRect/>
        </a:stretch>
      </xdr:blipFill>
      <xdr:spPr>
        <a:xfrm>
          <a:off x="8953501" y="80621542"/>
          <a:ext cx="1038224" cy="302815"/>
        </a:xfrm>
        <a:prstGeom prst="rect">
          <a:avLst/>
        </a:prstGeom>
      </xdr:spPr>
    </xdr:pic>
    <xdr:clientData/>
  </xdr:oneCellAnchor>
  <xdr:oneCellAnchor>
    <xdr:from>
      <xdr:col>50</xdr:col>
      <xdr:colOff>19050</xdr:colOff>
      <xdr:row>136</xdr:row>
      <xdr:rowOff>781050</xdr:rowOff>
    </xdr:from>
    <xdr:ext cx="212506" cy="225653"/>
    <xdr:pic>
      <xdr:nvPicPr>
        <xdr:cNvPr id="56" name="Picture 55">
          <a:extLst>
            <a:ext uri="{FF2B5EF4-FFF2-40B4-BE49-F238E27FC236}">
              <a16:creationId xmlns:a16="http://schemas.microsoft.com/office/drawing/2014/main" id="{00000000-0008-0000-0300-000038000000}"/>
            </a:ext>
          </a:extLst>
        </xdr:cNvPr>
        <xdr:cNvPicPr>
          <a:picLocks noChangeAspect="1"/>
        </xdr:cNvPicPr>
      </xdr:nvPicPr>
      <xdr:blipFill>
        <a:blip xmlns:r="http://schemas.openxmlformats.org/officeDocument/2006/relationships" r:embed="rId14"/>
        <a:stretch>
          <a:fillRect/>
        </a:stretch>
      </xdr:blipFill>
      <xdr:spPr>
        <a:xfrm>
          <a:off x="6924675" y="81133950"/>
          <a:ext cx="212506" cy="225653"/>
        </a:xfrm>
        <a:prstGeom prst="rect">
          <a:avLst/>
        </a:prstGeom>
      </xdr:spPr>
    </xdr:pic>
    <xdr:clientData/>
  </xdr:oneCellAnchor>
  <xdr:oneCellAnchor>
    <xdr:from>
      <xdr:col>50</xdr:col>
      <xdr:colOff>57150</xdr:colOff>
      <xdr:row>137</xdr:row>
      <xdr:rowOff>354770</xdr:rowOff>
    </xdr:from>
    <xdr:ext cx="161925" cy="202406"/>
    <xdr:pic>
      <xdr:nvPicPr>
        <xdr:cNvPr id="57" name="Picture 56">
          <a:extLst>
            <a:ext uri="{FF2B5EF4-FFF2-40B4-BE49-F238E27FC236}">
              <a16:creationId xmlns:a16="http://schemas.microsoft.com/office/drawing/2014/main" id="{00000000-0008-0000-0300-000039000000}"/>
            </a:ext>
          </a:extLst>
        </xdr:cNvPr>
        <xdr:cNvPicPr>
          <a:picLocks noChangeAspect="1"/>
        </xdr:cNvPicPr>
      </xdr:nvPicPr>
      <xdr:blipFill>
        <a:blip xmlns:r="http://schemas.openxmlformats.org/officeDocument/2006/relationships" r:embed="rId14"/>
        <a:stretch>
          <a:fillRect/>
        </a:stretch>
      </xdr:blipFill>
      <xdr:spPr>
        <a:xfrm>
          <a:off x="6962775" y="82307870"/>
          <a:ext cx="161925" cy="202406"/>
        </a:xfrm>
        <a:prstGeom prst="rect">
          <a:avLst/>
        </a:prstGeom>
      </xdr:spPr>
    </xdr:pic>
    <xdr:clientData/>
  </xdr:oneCellAnchor>
  <xdr:oneCellAnchor>
    <xdr:from>
      <xdr:col>50</xdr:col>
      <xdr:colOff>38100</xdr:colOff>
      <xdr:row>138</xdr:row>
      <xdr:rowOff>278569</xdr:rowOff>
    </xdr:from>
    <xdr:ext cx="180975" cy="226219"/>
    <xdr:pic>
      <xdr:nvPicPr>
        <xdr:cNvPr id="58" name="Picture 57">
          <a:extLst>
            <a:ext uri="{FF2B5EF4-FFF2-40B4-BE49-F238E27FC236}">
              <a16:creationId xmlns:a16="http://schemas.microsoft.com/office/drawing/2014/main" id="{00000000-0008-0000-0300-00003A000000}"/>
            </a:ext>
          </a:extLst>
        </xdr:cNvPr>
        <xdr:cNvPicPr>
          <a:picLocks noChangeAspect="1"/>
        </xdr:cNvPicPr>
      </xdr:nvPicPr>
      <xdr:blipFill>
        <a:blip xmlns:r="http://schemas.openxmlformats.org/officeDocument/2006/relationships" r:embed="rId14"/>
        <a:stretch>
          <a:fillRect/>
        </a:stretch>
      </xdr:blipFill>
      <xdr:spPr>
        <a:xfrm>
          <a:off x="6943725" y="83117494"/>
          <a:ext cx="180975" cy="22621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jira.tinhvan.com/browse/TSO2236TK2-359" TargetMode="External"/><Relationship Id="rId13" Type="http://schemas.openxmlformats.org/officeDocument/2006/relationships/hyperlink" Target="http://jira.tinhvan.com/browse/TSO2236TK2-368" TargetMode="External"/><Relationship Id="rId18" Type="http://schemas.openxmlformats.org/officeDocument/2006/relationships/hyperlink" Target="http://jira.tinhvan.com/browse/TSO2236TK2-375" TargetMode="External"/><Relationship Id="rId3" Type="http://schemas.openxmlformats.org/officeDocument/2006/relationships/hyperlink" Target="http://jira.tinhvan.com/browse/TSO2236TK2-352" TargetMode="External"/><Relationship Id="rId21" Type="http://schemas.openxmlformats.org/officeDocument/2006/relationships/hyperlink" Target="http://jira.tinhvan.com/browse/TSO2236TK2-382" TargetMode="External"/><Relationship Id="rId7" Type="http://schemas.openxmlformats.org/officeDocument/2006/relationships/hyperlink" Target="http://jira.tinhvan.com/browse/TSO2236TK2-358" TargetMode="External"/><Relationship Id="rId12" Type="http://schemas.openxmlformats.org/officeDocument/2006/relationships/hyperlink" Target="http://jira.tinhvan.com/browse/TSO2236TK2-367" TargetMode="External"/><Relationship Id="rId17" Type="http://schemas.openxmlformats.org/officeDocument/2006/relationships/hyperlink" Target="http://jira.tinhvan.com/browse/TSO2236TK2-373" TargetMode="External"/><Relationship Id="rId25" Type="http://schemas.openxmlformats.org/officeDocument/2006/relationships/drawing" Target="../drawings/drawing2.xml"/><Relationship Id="rId2" Type="http://schemas.openxmlformats.org/officeDocument/2006/relationships/hyperlink" Target="mailto:test@gmail.com" TargetMode="External"/><Relationship Id="rId16" Type="http://schemas.openxmlformats.org/officeDocument/2006/relationships/hyperlink" Target="http://jira.tinhvan.com/browse/TSO2236TK2-372" TargetMode="External"/><Relationship Id="rId20" Type="http://schemas.openxmlformats.org/officeDocument/2006/relationships/hyperlink" Target="http://jira.tinhvan.com/browse/TSO2236TK2-380" TargetMode="External"/><Relationship Id="rId1" Type="http://schemas.openxmlformats.org/officeDocument/2006/relationships/hyperlink" Target="mailto:test@gmail.com" TargetMode="External"/><Relationship Id="rId6" Type="http://schemas.openxmlformats.org/officeDocument/2006/relationships/hyperlink" Target="http://jira.tinhvan.com/browse/TSO2236TK2-357" TargetMode="External"/><Relationship Id="rId11" Type="http://schemas.openxmlformats.org/officeDocument/2006/relationships/hyperlink" Target="http://jira.tinhvan.com/browse/TSO2236TK2-366" TargetMode="External"/><Relationship Id="rId24" Type="http://schemas.openxmlformats.org/officeDocument/2006/relationships/printerSettings" Target="../printerSettings/printerSettings4.bin"/><Relationship Id="rId5" Type="http://schemas.openxmlformats.org/officeDocument/2006/relationships/hyperlink" Target="http://jira.tinhvan.com/browse/TSO2236TK2-355" TargetMode="External"/><Relationship Id="rId15" Type="http://schemas.openxmlformats.org/officeDocument/2006/relationships/hyperlink" Target="http://jira.tinhvan.com/browse/TSO2236TK2-371" TargetMode="External"/><Relationship Id="rId23" Type="http://schemas.openxmlformats.org/officeDocument/2006/relationships/hyperlink" Target="http://jira.tinhvan.com/browse/TSO2236TK2-384" TargetMode="External"/><Relationship Id="rId10" Type="http://schemas.openxmlformats.org/officeDocument/2006/relationships/hyperlink" Target="http://jira.tinhvan.com/browse/TSO2236TK2-364" TargetMode="External"/><Relationship Id="rId19" Type="http://schemas.openxmlformats.org/officeDocument/2006/relationships/hyperlink" Target="http://jira.tinhvan.com/browse/TSO2236TK2-377" TargetMode="External"/><Relationship Id="rId4" Type="http://schemas.openxmlformats.org/officeDocument/2006/relationships/hyperlink" Target="http://jira.tinhvan.com/browse/TSO2236TK2-354" TargetMode="External"/><Relationship Id="rId9" Type="http://schemas.openxmlformats.org/officeDocument/2006/relationships/hyperlink" Target="http://jira.tinhvan.com/browse/TSO2236TK2-360" TargetMode="External"/><Relationship Id="rId14" Type="http://schemas.openxmlformats.org/officeDocument/2006/relationships/hyperlink" Target="http://jira.tinhvan.com/browse/TSO2236TK2-369" TargetMode="External"/><Relationship Id="rId22" Type="http://schemas.openxmlformats.org/officeDocument/2006/relationships/hyperlink" Target="http://jira.tinhvan.com/browse/TSO2236TK2-38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7"/>
  <sheetViews>
    <sheetView showRuler="0" zoomScaleNormal="100" zoomScaleSheetLayoutView="100" workbookViewId="0">
      <selection activeCell="AN18" sqref="AM18:AN18"/>
    </sheetView>
  </sheetViews>
  <sheetFormatPr defaultColWidth="2.88671875" defaultRowHeight="15" customHeight="1" x14ac:dyDescent="0.3"/>
  <cols>
    <col min="1" max="39" width="2.88671875" style="1"/>
    <col min="40" max="40" width="5.6640625" style="1" customWidth="1"/>
    <col min="41" max="16384" width="2.88671875" style="1"/>
  </cols>
  <sheetData>
    <row r="1" spans="1:50" ht="15" customHeight="1" x14ac:dyDescent="0.3">
      <c r="A1" s="32"/>
      <c r="B1" s="32"/>
      <c r="C1" s="32"/>
      <c r="D1" s="32"/>
      <c r="E1" s="33" t="s">
        <v>0</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t="s">
        <v>1</v>
      </c>
      <c r="AJ1" s="33"/>
      <c r="AK1" s="33"/>
      <c r="AL1" s="33"/>
      <c r="AM1" s="33"/>
      <c r="AN1" s="33"/>
      <c r="AO1" s="33"/>
      <c r="AP1" s="33"/>
      <c r="AQ1" s="33"/>
      <c r="AR1" s="33"/>
      <c r="AS1" s="33"/>
      <c r="AT1" s="33"/>
      <c r="AU1" s="33"/>
      <c r="AV1" s="33"/>
      <c r="AW1" s="33"/>
      <c r="AX1" s="33"/>
    </row>
    <row r="2" spans="1:50" ht="15" customHeight="1" x14ac:dyDescent="0.3">
      <c r="A2" s="32"/>
      <c r="B2" s="32"/>
      <c r="C2" s="32"/>
      <c r="D2" s="32"/>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row>
    <row r="3" spans="1:50" ht="15" customHeight="1" x14ac:dyDescent="0.3">
      <c r="A3" s="32"/>
      <c r="B3" s="32"/>
      <c r="C3" s="32"/>
      <c r="D3" s="32"/>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row>
    <row r="4" spans="1:50" ht="15" customHeight="1" x14ac:dyDescent="0.3">
      <c r="A4" s="32"/>
      <c r="B4" s="32"/>
      <c r="C4" s="32"/>
      <c r="D4" s="32"/>
      <c r="E4" s="34" t="s">
        <v>2</v>
      </c>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5" t="s">
        <v>3</v>
      </c>
      <c r="AJ4" s="35"/>
      <c r="AK4" s="35"/>
      <c r="AL4" s="35"/>
      <c r="AM4" s="35"/>
      <c r="AN4" s="35"/>
      <c r="AO4" s="35"/>
      <c r="AP4" s="35"/>
      <c r="AQ4" s="35"/>
      <c r="AR4" s="35"/>
      <c r="AS4" s="35"/>
      <c r="AT4" s="35"/>
      <c r="AU4" s="35"/>
      <c r="AV4" s="35"/>
      <c r="AW4" s="35"/>
      <c r="AX4" s="35"/>
    </row>
    <row r="5" spans="1:50" ht="15" customHeight="1" x14ac:dyDescent="0.3">
      <c r="A5" s="32"/>
      <c r="B5" s="32"/>
      <c r="C5" s="32"/>
      <c r="D5" s="32"/>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5"/>
      <c r="AJ5" s="35"/>
      <c r="AK5" s="35"/>
      <c r="AL5" s="35"/>
      <c r="AM5" s="35"/>
      <c r="AN5" s="35"/>
      <c r="AO5" s="35"/>
      <c r="AP5" s="35"/>
      <c r="AQ5" s="35"/>
      <c r="AR5" s="35"/>
      <c r="AS5" s="35"/>
      <c r="AT5" s="35"/>
      <c r="AU5" s="35"/>
      <c r="AV5" s="35"/>
      <c r="AW5" s="35"/>
      <c r="AX5" s="35"/>
    </row>
    <row r="6" spans="1:50" ht="15" customHeight="1"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spans="1:50" ht="15" customHeight="1"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spans="1:50" ht="15" customHeight="1" x14ac:dyDescent="0.3">
      <c r="A8" s="2"/>
      <c r="B8" s="2"/>
      <c r="C8" s="2"/>
      <c r="D8" s="2"/>
      <c r="E8" s="2"/>
      <c r="F8" s="2"/>
      <c r="G8" s="2"/>
      <c r="H8" s="2"/>
      <c r="I8" s="31" t="s">
        <v>4</v>
      </c>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2"/>
      <c r="AP8" s="2"/>
      <c r="AQ8" s="2"/>
      <c r="AR8" s="2"/>
      <c r="AS8" s="2"/>
      <c r="AT8" s="2"/>
      <c r="AU8" s="2"/>
      <c r="AV8" s="2"/>
      <c r="AW8" s="2"/>
      <c r="AX8" s="2"/>
    </row>
    <row r="9" spans="1:50" ht="15" customHeight="1" x14ac:dyDescent="0.3">
      <c r="A9" s="2"/>
      <c r="B9" s="2"/>
      <c r="C9" s="2"/>
      <c r="D9" s="2"/>
      <c r="E9" s="2"/>
      <c r="F9" s="2"/>
      <c r="G9" s="2"/>
      <c r="H9" s="2"/>
      <c r="I9" s="39" t="s">
        <v>5</v>
      </c>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2"/>
      <c r="AP9" s="2"/>
      <c r="AQ9" s="2"/>
      <c r="AR9" s="2"/>
      <c r="AS9" s="2"/>
      <c r="AT9" s="2"/>
      <c r="AU9" s="2"/>
      <c r="AV9" s="2"/>
      <c r="AW9" s="2"/>
      <c r="AX9" s="2"/>
    </row>
    <row r="10" spans="1:50" ht="15" customHeight="1" x14ac:dyDescent="0.3">
      <c r="A10" s="2"/>
      <c r="B10" s="2"/>
      <c r="C10" s="2"/>
      <c r="D10" s="2"/>
      <c r="E10" s="2"/>
      <c r="F10" s="2"/>
      <c r="G10" s="2"/>
      <c r="H10" s="2"/>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2"/>
      <c r="AP10" s="2"/>
      <c r="AQ10" s="2"/>
      <c r="AR10" s="2"/>
      <c r="AS10" s="2"/>
      <c r="AT10" s="2"/>
      <c r="AU10" s="2"/>
      <c r="AV10" s="2"/>
      <c r="AW10" s="2"/>
      <c r="AX10" s="2"/>
    </row>
    <row r="11" spans="1:50" ht="1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row>
    <row r="12" spans="1:50" ht="15" customHeight="1" x14ac:dyDescent="0.3">
      <c r="A12" s="2"/>
      <c r="B12" s="2"/>
      <c r="C12" s="2"/>
      <c r="D12" s="2"/>
      <c r="E12" s="2"/>
      <c r="F12" s="2"/>
      <c r="G12" s="2"/>
      <c r="H12" s="2"/>
      <c r="I12" s="2"/>
      <c r="J12" s="2"/>
      <c r="K12" s="2"/>
      <c r="L12" s="2"/>
      <c r="M12" s="2"/>
      <c r="N12" s="2"/>
      <c r="O12" s="2"/>
      <c r="P12" s="2"/>
      <c r="Q12" s="2"/>
      <c r="R12" s="2"/>
      <c r="S12" s="2"/>
      <c r="T12" s="2"/>
      <c r="U12" s="2"/>
      <c r="V12" s="2"/>
      <c r="W12" s="2"/>
      <c r="X12" s="36" t="s">
        <v>6</v>
      </c>
      <c r="Y12" s="36"/>
      <c r="Z12" s="36"/>
      <c r="AA12" s="36"/>
      <c r="AB12" s="36"/>
      <c r="AC12" s="37" t="s">
        <v>7</v>
      </c>
      <c r="AD12" s="37"/>
      <c r="AE12" s="37"/>
      <c r="AF12" s="37"/>
      <c r="AG12" s="37"/>
      <c r="AH12" s="37"/>
      <c r="AI12" s="37"/>
      <c r="AJ12" s="37"/>
      <c r="AK12" s="37"/>
      <c r="AL12" s="37"/>
      <c r="AM12" s="37"/>
      <c r="AN12" s="37"/>
      <c r="AO12" s="2"/>
      <c r="AP12" s="2"/>
      <c r="AQ12" s="2"/>
      <c r="AR12" s="2"/>
      <c r="AS12" s="2"/>
      <c r="AT12" s="2"/>
      <c r="AU12" s="2"/>
      <c r="AV12" s="2"/>
      <c r="AW12" s="2"/>
      <c r="AX12" s="2"/>
    </row>
    <row r="13" spans="1:50" ht="15" customHeight="1" x14ac:dyDescent="0.3">
      <c r="A13" s="2"/>
      <c r="B13" s="2"/>
      <c r="C13" s="2"/>
      <c r="D13" s="2"/>
      <c r="E13" s="2"/>
      <c r="F13" s="2"/>
      <c r="G13" s="2"/>
      <c r="H13" s="2"/>
      <c r="I13" s="2"/>
      <c r="J13" s="2"/>
      <c r="K13" s="2"/>
      <c r="L13" s="2"/>
      <c r="M13" s="2"/>
      <c r="N13" s="2"/>
      <c r="O13" s="2"/>
      <c r="P13" s="2"/>
      <c r="Q13" s="2"/>
      <c r="R13" s="2"/>
      <c r="S13" s="2"/>
      <c r="T13" s="2"/>
      <c r="U13" s="2"/>
      <c r="V13" s="2"/>
      <c r="W13" s="2"/>
      <c r="X13" s="36" t="s">
        <v>8</v>
      </c>
      <c r="Y13" s="36"/>
      <c r="Z13" s="36"/>
      <c r="AA13" s="36"/>
      <c r="AB13" s="36"/>
      <c r="AC13" s="37" t="s">
        <v>9</v>
      </c>
      <c r="AD13" s="37"/>
      <c r="AE13" s="37"/>
      <c r="AF13" s="37"/>
      <c r="AG13" s="37"/>
      <c r="AH13" s="37"/>
      <c r="AI13" s="37"/>
      <c r="AJ13" s="37"/>
      <c r="AK13" s="37"/>
      <c r="AL13" s="37"/>
      <c r="AM13" s="37"/>
      <c r="AN13" s="37"/>
      <c r="AO13" s="2"/>
      <c r="AP13" s="2"/>
      <c r="AQ13" s="2"/>
      <c r="AR13" s="2"/>
      <c r="AS13" s="2"/>
      <c r="AT13" s="2"/>
      <c r="AU13" s="2"/>
      <c r="AV13" s="2"/>
      <c r="AW13" s="2"/>
      <c r="AX13" s="2"/>
    </row>
    <row r="14" spans="1:50" ht="15" customHeight="1" x14ac:dyDescent="0.3">
      <c r="A14" s="2"/>
      <c r="B14" s="2"/>
      <c r="C14" s="2"/>
      <c r="D14" s="2"/>
      <c r="E14" s="2"/>
      <c r="F14" s="2"/>
      <c r="G14" s="2"/>
      <c r="H14" s="2"/>
      <c r="I14" s="2"/>
      <c r="J14" s="2"/>
      <c r="K14" s="2"/>
      <c r="L14" s="2"/>
      <c r="M14" s="2"/>
      <c r="N14" s="2"/>
      <c r="O14" s="2"/>
      <c r="P14" s="2"/>
      <c r="Q14" s="2"/>
      <c r="R14" s="2"/>
      <c r="S14" s="2"/>
      <c r="T14" s="2"/>
      <c r="U14" s="2"/>
      <c r="V14" s="2"/>
      <c r="W14" s="2"/>
      <c r="X14" s="36" t="s">
        <v>10</v>
      </c>
      <c r="Y14" s="36"/>
      <c r="Z14" s="36"/>
      <c r="AA14" s="36"/>
      <c r="AB14" s="36"/>
      <c r="AC14" s="38" t="s">
        <v>11</v>
      </c>
      <c r="AD14" s="38"/>
      <c r="AE14" s="38"/>
      <c r="AF14" s="38"/>
      <c r="AG14" s="38"/>
      <c r="AH14" s="38"/>
      <c r="AI14" s="38"/>
      <c r="AJ14" s="38"/>
      <c r="AK14" s="38"/>
      <c r="AL14" s="38"/>
      <c r="AM14" s="38"/>
      <c r="AN14" s="38"/>
      <c r="AO14" s="2"/>
      <c r="AP14" s="2"/>
      <c r="AQ14" s="2"/>
      <c r="AR14" s="2"/>
      <c r="AS14" s="2"/>
      <c r="AT14" s="2"/>
      <c r="AU14" s="2"/>
      <c r="AV14" s="2"/>
      <c r="AW14" s="2"/>
      <c r="AX14" s="2"/>
    </row>
    <row r="15" spans="1:50" ht="15" customHeight="1" x14ac:dyDescent="0.3">
      <c r="A15" s="2"/>
      <c r="B15" s="2"/>
      <c r="C15" s="2"/>
      <c r="D15" s="2"/>
      <c r="E15" s="2"/>
      <c r="F15" s="2"/>
      <c r="G15" s="2"/>
      <c r="H15" s="2"/>
      <c r="I15" s="2"/>
      <c r="J15" s="2"/>
      <c r="K15" s="2"/>
      <c r="L15" s="2"/>
      <c r="M15" s="2"/>
      <c r="N15" s="2"/>
      <c r="O15" s="2"/>
      <c r="P15" s="2"/>
      <c r="Q15" s="2"/>
      <c r="R15" s="2"/>
      <c r="S15" s="2"/>
      <c r="T15" s="2"/>
      <c r="U15" s="2"/>
      <c r="V15" s="2"/>
      <c r="W15" s="2"/>
      <c r="X15" s="3"/>
      <c r="Y15" s="3"/>
      <c r="Z15" s="3"/>
      <c r="AA15" s="3"/>
      <c r="AB15" s="3"/>
      <c r="AC15" s="4"/>
      <c r="AD15" s="4"/>
      <c r="AE15" s="4"/>
      <c r="AF15" s="4"/>
      <c r="AG15" s="4"/>
      <c r="AH15" s="4"/>
      <c r="AI15" s="4"/>
      <c r="AJ15" s="4"/>
      <c r="AK15" s="4"/>
      <c r="AL15" s="4"/>
      <c r="AM15" s="4"/>
      <c r="AN15" s="4"/>
      <c r="AO15" s="2"/>
      <c r="AP15" s="2"/>
      <c r="AQ15" s="2"/>
      <c r="AR15" s="2"/>
      <c r="AS15" s="2"/>
      <c r="AT15" s="2"/>
      <c r="AU15" s="2"/>
      <c r="AV15" s="2"/>
      <c r="AW15" s="2"/>
      <c r="AX15" s="2"/>
    </row>
    <row r="16" spans="1:50" ht="15" customHeight="1" x14ac:dyDescent="0.3">
      <c r="A16" s="2"/>
      <c r="B16" s="2"/>
      <c r="C16" s="2"/>
      <c r="D16" s="2"/>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2"/>
      <c r="AV16" s="2"/>
      <c r="AW16" s="2"/>
      <c r="AX16" s="2"/>
    </row>
    <row r="17" spans="1:50" ht="15" customHeight="1" x14ac:dyDescent="0.3">
      <c r="A17" s="2"/>
      <c r="B17" s="2"/>
      <c r="C17" s="2"/>
      <c r="D17" s="2"/>
      <c r="E17" s="2"/>
      <c r="F17" s="28" t="s">
        <v>12</v>
      </c>
      <c r="G17" s="28"/>
      <c r="H17" s="28"/>
      <c r="I17" s="28"/>
      <c r="J17" s="28"/>
      <c r="K17" s="28"/>
      <c r="L17" s="28"/>
      <c r="M17" s="28"/>
      <c r="N17" s="28"/>
      <c r="O17" s="28"/>
      <c r="P17" s="2"/>
      <c r="Q17" s="2"/>
      <c r="R17" s="2"/>
      <c r="S17" s="2"/>
      <c r="T17" s="2"/>
      <c r="U17" s="28" t="s">
        <v>13</v>
      </c>
      <c r="V17" s="28"/>
      <c r="W17" s="28"/>
      <c r="X17" s="28"/>
      <c r="Y17" s="28"/>
      <c r="Z17" s="28"/>
      <c r="AA17" s="28"/>
      <c r="AB17" s="28"/>
      <c r="AC17" s="28"/>
      <c r="AD17" s="28"/>
      <c r="AE17" s="2"/>
      <c r="AF17" s="2"/>
      <c r="AG17" s="2"/>
      <c r="AH17" s="2"/>
      <c r="AI17" s="2"/>
      <c r="AJ17" s="28"/>
      <c r="AK17" s="28"/>
      <c r="AL17" s="28"/>
      <c r="AM17" s="28"/>
      <c r="AN17" s="28"/>
      <c r="AO17" s="28"/>
      <c r="AP17" s="28"/>
      <c r="AQ17" s="28"/>
      <c r="AR17" s="28"/>
      <c r="AS17" s="28"/>
      <c r="AT17" s="2"/>
      <c r="AU17" s="2"/>
      <c r="AV17" s="2"/>
      <c r="AW17" s="2"/>
      <c r="AX17" s="2"/>
    </row>
    <row r="18" spans="1:50" ht="1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row>
    <row r="19" spans="1:50" ht="1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row>
    <row r="20" spans="1:50" ht="1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row>
    <row r="21" spans="1:50" ht="15" customHeight="1" x14ac:dyDescent="0.3">
      <c r="A21" s="2"/>
      <c r="B21" s="2"/>
      <c r="C21" s="2"/>
      <c r="D21" s="2"/>
      <c r="E21" s="2"/>
      <c r="F21" s="2"/>
      <c r="G21" s="6"/>
      <c r="H21" s="6"/>
      <c r="I21" s="6"/>
      <c r="J21" s="6"/>
      <c r="K21" s="6"/>
      <c r="L21" s="6"/>
      <c r="M21" s="6"/>
      <c r="N21" s="6"/>
      <c r="O21" s="6"/>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row>
    <row r="22" spans="1:50" ht="15" customHeight="1" x14ac:dyDescent="0.3">
      <c r="A22" s="2"/>
      <c r="B22" s="2"/>
      <c r="C22" s="2"/>
      <c r="D22" s="2"/>
      <c r="E22" s="2"/>
      <c r="F22" s="29" t="s">
        <v>14</v>
      </c>
      <c r="G22" s="29"/>
      <c r="H22" s="29"/>
      <c r="I22" s="29"/>
      <c r="J22" s="29"/>
      <c r="K22" s="29"/>
      <c r="L22" s="29"/>
      <c r="M22" s="29"/>
      <c r="N22" s="29"/>
      <c r="O22" s="29"/>
      <c r="P22" s="2"/>
      <c r="Q22" s="2"/>
      <c r="R22" s="2"/>
      <c r="S22" s="2"/>
      <c r="T22" s="2"/>
      <c r="U22" s="29" t="s">
        <v>15</v>
      </c>
      <c r="V22" s="29"/>
      <c r="W22" s="29"/>
      <c r="X22" s="29"/>
      <c r="Y22" s="29"/>
      <c r="Z22" s="29"/>
      <c r="AA22" s="29"/>
      <c r="AB22" s="29"/>
      <c r="AC22" s="29"/>
      <c r="AD22" s="29"/>
      <c r="AE22" s="2"/>
      <c r="AF22" s="2"/>
      <c r="AG22" s="2"/>
      <c r="AH22" s="2"/>
      <c r="AI22" s="2"/>
      <c r="AJ22" s="28"/>
      <c r="AK22" s="28"/>
      <c r="AL22" s="28"/>
      <c r="AM22" s="28"/>
      <c r="AN22" s="28"/>
      <c r="AO22" s="28"/>
      <c r="AP22" s="28"/>
      <c r="AQ22" s="28"/>
      <c r="AR22" s="28"/>
      <c r="AS22" s="28"/>
      <c r="AT22" s="2"/>
      <c r="AU22" s="2"/>
      <c r="AV22" s="2"/>
      <c r="AW22" s="2"/>
      <c r="AX22" s="2"/>
    </row>
    <row r="23" spans="1:50" ht="15" customHeight="1" x14ac:dyDescent="0.3">
      <c r="A23" s="2"/>
      <c r="B23" s="2"/>
      <c r="C23" s="2"/>
      <c r="D23" s="2"/>
      <c r="E23" s="2"/>
      <c r="F23" s="29" t="s">
        <v>16</v>
      </c>
      <c r="G23" s="29"/>
      <c r="H23" s="29"/>
      <c r="I23" s="29"/>
      <c r="J23" s="29"/>
      <c r="K23" s="29"/>
      <c r="L23" s="29"/>
      <c r="M23" s="29"/>
      <c r="N23" s="29"/>
      <c r="O23" s="29"/>
      <c r="P23" s="2"/>
      <c r="Q23" s="2"/>
      <c r="R23" s="2"/>
      <c r="S23" s="2"/>
      <c r="T23" s="2"/>
      <c r="U23" s="29" t="s">
        <v>16</v>
      </c>
      <c r="V23" s="29"/>
      <c r="W23" s="29"/>
      <c r="X23" s="29"/>
      <c r="Y23" s="29"/>
      <c r="Z23" s="29"/>
      <c r="AA23" s="29"/>
      <c r="AB23" s="29"/>
      <c r="AC23" s="29"/>
      <c r="AD23" s="29"/>
      <c r="AE23" s="2"/>
      <c r="AF23" s="2"/>
      <c r="AG23" s="2"/>
      <c r="AH23" s="2"/>
      <c r="AI23" s="2"/>
      <c r="AJ23" s="28"/>
      <c r="AK23" s="28"/>
      <c r="AL23" s="28"/>
      <c r="AM23" s="28"/>
      <c r="AN23" s="28"/>
      <c r="AO23" s="28"/>
      <c r="AP23" s="28"/>
      <c r="AQ23" s="28"/>
      <c r="AR23" s="28"/>
      <c r="AS23" s="28"/>
      <c r="AT23" s="2"/>
      <c r="AU23" s="2"/>
      <c r="AV23" s="2"/>
      <c r="AW23" s="2"/>
      <c r="AX23" s="2"/>
    </row>
    <row r="24" spans="1:50" ht="1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row>
    <row r="25" spans="1:50" ht="15" customHeight="1" x14ac:dyDescent="0.3">
      <c r="A25" s="2"/>
      <c r="B25" s="2"/>
      <c r="C25" s="2"/>
      <c r="D25" s="2"/>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2"/>
      <c r="AV25" s="2"/>
      <c r="AW25" s="2"/>
      <c r="AX25" s="2"/>
    </row>
    <row r="26" spans="1:50" ht="15" customHeight="1" x14ac:dyDescent="0.3">
      <c r="A26" s="2"/>
      <c r="B26" s="2"/>
      <c r="C26" s="2"/>
      <c r="D26" s="2"/>
      <c r="E26" s="2"/>
      <c r="F26" s="28" t="s">
        <v>17</v>
      </c>
      <c r="G26" s="28"/>
      <c r="H26" s="28"/>
      <c r="I26" s="28"/>
      <c r="J26" s="28"/>
      <c r="K26" s="28"/>
      <c r="L26" s="28"/>
      <c r="M26" s="28"/>
      <c r="N26" s="28"/>
      <c r="O26" s="28"/>
      <c r="P26" s="2"/>
      <c r="Q26" s="2"/>
      <c r="R26" s="2"/>
      <c r="S26" s="2"/>
      <c r="T26" s="2"/>
      <c r="U26" s="28" t="s">
        <v>18</v>
      </c>
      <c r="V26" s="28"/>
      <c r="W26" s="28"/>
      <c r="X26" s="28"/>
      <c r="Y26" s="28"/>
      <c r="Z26" s="28"/>
      <c r="AA26" s="28"/>
      <c r="AB26" s="28"/>
      <c r="AC26" s="28"/>
      <c r="AD26" s="28"/>
      <c r="AE26" s="2"/>
      <c r="AF26" s="2"/>
      <c r="AG26" s="2"/>
      <c r="AH26" s="2"/>
      <c r="AI26" s="2"/>
      <c r="AJ26" s="28" t="s">
        <v>19</v>
      </c>
      <c r="AK26" s="28"/>
      <c r="AL26" s="28"/>
      <c r="AM26" s="28"/>
      <c r="AN26" s="28"/>
      <c r="AO26" s="28"/>
      <c r="AP26" s="28"/>
      <c r="AQ26" s="28"/>
      <c r="AR26" s="28"/>
      <c r="AS26" s="28"/>
      <c r="AT26" s="2"/>
      <c r="AU26" s="2"/>
      <c r="AV26" s="2"/>
      <c r="AW26" s="2"/>
      <c r="AX26" s="2"/>
    </row>
    <row r="27" spans="1:50" ht="1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row>
    <row r="28" spans="1:50" ht="1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row>
    <row r="29" spans="1:50" ht="1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row r="30" spans="1:50" ht="1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row>
    <row r="31" spans="1:50" ht="15" customHeight="1" x14ac:dyDescent="0.3">
      <c r="A31" s="2"/>
      <c r="B31" s="2"/>
      <c r="C31" s="2"/>
      <c r="D31" s="2"/>
      <c r="E31" s="2"/>
      <c r="F31" s="28" t="s">
        <v>20</v>
      </c>
      <c r="G31" s="28"/>
      <c r="H31" s="28"/>
      <c r="I31" s="28"/>
      <c r="J31" s="28"/>
      <c r="K31" s="28"/>
      <c r="L31" s="28"/>
      <c r="M31" s="28"/>
      <c r="N31" s="28"/>
      <c r="O31" s="28"/>
      <c r="P31" s="2"/>
      <c r="Q31" s="2"/>
      <c r="R31" s="2"/>
      <c r="S31" s="2"/>
      <c r="T31" s="2"/>
      <c r="U31" s="28" t="s">
        <v>21</v>
      </c>
      <c r="V31" s="28"/>
      <c r="W31" s="28"/>
      <c r="X31" s="28"/>
      <c r="Y31" s="28"/>
      <c r="Z31" s="28"/>
      <c r="AA31" s="28"/>
      <c r="AB31" s="28"/>
      <c r="AC31" s="28"/>
      <c r="AD31" s="28"/>
      <c r="AE31" s="2"/>
      <c r="AF31" s="2"/>
      <c r="AG31" s="2"/>
      <c r="AH31" s="2"/>
      <c r="AI31" s="2"/>
      <c r="AJ31" s="28" t="s">
        <v>22</v>
      </c>
      <c r="AK31" s="28"/>
      <c r="AL31" s="28"/>
      <c r="AM31" s="28"/>
      <c r="AN31" s="28"/>
      <c r="AO31" s="28"/>
      <c r="AP31" s="28"/>
      <c r="AQ31" s="28"/>
      <c r="AR31" s="28"/>
      <c r="AS31" s="28"/>
      <c r="AT31" s="2"/>
      <c r="AU31" s="2"/>
      <c r="AV31" s="2"/>
      <c r="AW31" s="2"/>
      <c r="AX31" s="2"/>
    </row>
    <row r="32" spans="1:50" ht="15" customHeight="1" x14ac:dyDescent="0.3">
      <c r="A32" s="2"/>
      <c r="B32" s="2"/>
      <c r="C32" s="2"/>
      <c r="D32" s="2"/>
      <c r="E32" s="2"/>
      <c r="F32" s="28" t="s">
        <v>23</v>
      </c>
      <c r="G32" s="28"/>
      <c r="H32" s="28"/>
      <c r="I32" s="28"/>
      <c r="J32" s="28"/>
      <c r="K32" s="28"/>
      <c r="L32" s="28"/>
      <c r="M32" s="28"/>
      <c r="N32" s="28"/>
      <c r="O32" s="28"/>
      <c r="P32" s="2"/>
      <c r="Q32" s="2"/>
      <c r="R32" s="2"/>
      <c r="S32" s="2"/>
      <c r="T32" s="2"/>
      <c r="U32" s="28" t="s">
        <v>24</v>
      </c>
      <c r="V32" s="28"/>
      <c r="W32" s="28"/>
      <c r="X32" s="28"/>
      <c r="Y32" s="28"/>
      <c r="Z32" s="28"/>
      <c r="AA32" s="28"/>
      <c r="AB32" s="28"/>
      <c r="AC32" s="28"/>
      <c r="AD32" s="28"/>
      <c r="AE32" s="2"/>
      <c r="AF32" s="2"/>
      <c r="AG32" s="2"/>
      <c r="AH32" s="2"/>
      <c r="AI32" s="2"/>
      <c r="AJ32" s="28" t="s">
        <v>24</v>
      </c>
      <c r="AK32" s="28"/>
      <c r="AL32" s="28"/>
      <c r="AM32" s="28"/>
      <c r="AN32" s="28"/>
      <c r="AO32" s="28"/>
      <c r="AP32" s="28"/>
      <c r="AQ32" s="28"/>
      <c r="AR32" s="28"/>
      <c r="AS32" s="28"/>
      <c r="AT32" s="2"/>
      <c r="AU32" s="2"/>
      <c r="AV32" s="2"/>
      <c r="AW32" s="2"/>
      <c r="AX32" s="2"/>
    </row>
    <row r="33" spans="1:50" ht="1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row>
    <row r="34" spans="1:50" ht="1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row>
    <row r="35" spans="1:50" ht="15" customHeight="1" x14ac:dyDescent="0.3">
      <c r="A35" s="2"/>
      <c r="B35" s="2"/>
      <c r="C35" s="2"/>
      <c r="D35" s="2"/>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2"/>
      <c r="AV35" s="2"/>
      <c r="AW35" s="2"/>
      <c r="AX35" s="2"/>
    </row>
    <row r="36" spans="1:50" ht="15" customHeight="1" x14ac:dyDescent="0.3">
      <c r="A36" s="2"/>
      <c r="B36" s="2"/>
      <c r="C36" s="2"/>
      <c r="D36" s="2"/>
      <c r="E36" s="2"/>
      <c r="F36" s="7" t="s">
        <v>25</v>
      </c>
      <c r="G36" s="8"/>
      <c r="H36" s="8"/>
      <c r="I36" s="30" t="s">
        <v>26</v>
      </c>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2"/>
      <c r="AU36" s="2"/>
      <c r="AV36" s="2"/>
      <c r="AW36" s="2"/>
      <c r="AX36" s="2"/>
    </row>
    <row r="37" spans="1:50" ht="15" customHeight="1" x14ac:dyDescent="0.3">
      <c r="A37" s="2"/>
      <c r="B37" s="2"/>
      <c r="C37" s="2"/>
      <c r="D37" s="2"/>
      <c r="E37" s="2"/>
      <c r="F37" s="2"/>
      <c r="G37" s="8"/>
      <c r="H37" s="8"/>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2"/>
      <c r="AU37" s="2"/>
      <c r="AV37" s="2"/>
      <c r="AW37" s="2"/>
      <c r="AX37" s="2"/>
    </row>
  </sheetData>
  <mergeCells count="32">
    <mergeCell ref="I36:AS37"/>
    <mergeCell ref="I8:AN8"/>
    <mergeCell ref="A1:D5"/>
    <mergeCell ref="E1:AH3"/>
    <mergeCell ref="AI1:AX3"/>
    <mergeCell ref="E4:AH5"/>
    <mergeCell ref="AI4:AX5"/>
    <mergeCell ref="X12:AB12"/>
    <mergeCell ref="X13:AB13"/>
    <mergeCell ref="X14:AB14"/>
    <mergeCell ref="AC12:AN12"/>
    <mergeCell ref="AC13:AN13"/>
    <mergeCell ref="AC14:AN14"/>
    <mergeCell ref="I9:AN10"/>
    <mergeCell ref="F17:O17"/>
    <mergeCell ref="U17:AD17"/>
    <mergeCell ref="F32:O32"/>
    <mergeCell ref="U32:AD32"/>
    <mergeCell ref="AJ32:AS32"/>
    <mergeCell ref="AJ17:AS17"/>
    <mergeCell ref="F26:O26"/>
    <mergeCell ref="U26:AD26"/>
    <mergeCell ref="AJ26:AS26"/>
    <mergeCell ref="U31:AD31"/>
    <mergeCell ref="AJ31:AS31"/>
    <mergeCell ref="F31:O31"/>
    <mergeCell ref="F22:O22"/>
    <mergeCell ref="U22:AD22"/>
    <mergeCell ref="AJ22:AS22"/>
    <mergeCell ref="F23:O23"/>
    <mergeCell ref="U23:AD23"/>
    <mergeCell ref="AJ23:AS23"/>
  </mergeCells>
  <pageMargins left="0.25" right="0.25" top="0.25" bottom="0.5" header="0" footer="0.2"/>
  <pageSetup paperSize="9" orientation="landscape" r:id="rId1"/>
  <headerFooter>
    <oddFooter>&amp;L&amp;"Times New Roman,Regular"&amp;10&amp;K00-040&lt;Ma_Tai_Lieu&gt;&amp;C&amp;"Times New Roman,Regular"&amp;10&amp;K00-040v1.5.1&amp;R&amp;"Times New Roman,Regular"&amp;10&amp;K00-040Trang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1"/>
  <sheetViews>
    <sheetView showRuler="0" zoomScaleNormal="100" zoomScaleSheetLayoutView="100" workbookViewId="0">
      <selection activeCell="V31" sqref="V31"/>
    </sheetView>
  </sheetViews>
  <sheetFormatPr defaultColWidth="2.88671875" defaultRowHeight="15" customHeight="1" x14ac:dyDescent="0.3"/>
  <cols>
    <col min="1" max="16384" width="2.88671875" style="1"/>
  </cols>
  <sheetData>
    <row r="1" spans="1:33" ht="15" customHeight="1" x14ac:dyDescent="0.3">
      <c r="A1" s="9" t="s">
        <v>27</v>
      </c>
    </row>
    <row r="2" spans="1:33" ht="15" customHeight="1" x14ac:dyDescent="0.3">
      <c r="A2" s="9" t="s">
        <v>28</v>
      </c>
    </row>
    <row r="6" spans="1:33" ht="15" customHeight="1" x14ac:dyDescent="0.3">
      <c r="A6" s="9"/>
      <c r="B6" s="23"/>
    </row>
    <row r="7" spans="1:33" ht="22.5" customHeight="1" x14ac:dyDescent="0.3">
      <c r="A7" s="40" t="s">
        <v>29</v>
      </c>
      <c r="B7" s="50"/>
      <c r="C7" s="40" t="s">
        <v>30</v>
      </c>
      <c r="D7" s="41"/>
      <c r="E7" s="41"/>
      <c r="F7" s="41"/>
      <c r="G7" s="41"/>
      <c r="H7" s="41"/>
      <c r="I7" s="41"/>
      <c r="J7" s="41"/>
      <c r="K7" s="41"/>
      <c r="L7" s="50"/>
      <c r="M7" s="40" t="s">
        <v>31</v>
      </c>
      <c r="N7" s="41"/>
      <c r="O7" s="40" t="s">
        <v>32</v>
      </c>
      <c r="P7" s="41"/>
      <c r="Q7" s="40" t="s">
        <v>33</v>
      </c>
      <c r="R7" s="41"/>
      <c r="S7" s="40" t="s">
        <v>34</v>
      </c>
      <c r="T7" s="41"/>
      <c r="U7" s="40" t="s">
        <v>35</v>
      </c>
      <c r="V7" s="41"/>
      <c r="W7" s="41"/>
      <c r="X7" s="40" t="s">
        <v>36</v>
      </c>
      <c r="Y7" s="41"/>
      <c r="Z7" s="41"/>
      <c r="AA7" s="45" t="s">
        <v>37</v>
      </c>
      <c r="AB7" s="45"/>
      <c r="AC7" s="45" t="s">
        <v>38</v>
      </c>
      <c r="AD7" s="45"/>
      <c r="AE7" s="45" t="s">
        <v>39</v>
      </c>
      <c r="AF7" s="45"/>
      <c r="AG7" s="45"/>
    </row>
    <row r="8" spans="1:33" ht="20.25" customHeight="1" x14ac:dyDescent="0.3">
      <c r="A8" s="42"/>
      <c r="B8" s="51"/>
      <c r="C8" s="42"/>
      <c r="D8" s="43"/>
      <c r="E8" s="43"/>
      <c r="F8" s="43"/>
      <c r="G8" s="43"/>
      <c r="H8" s="43"/>
      <c r="I8" s="43"/>
      <c r="J8" s="43"/>
      <c r="K8" s="43"/>
      <c r="L8" s="51"/>
      <c r="M8" s="42"/>
      <c r="N8" s="43"/>
      <c r="O8" s="42"/>
      <c r="P8" s="43"/>
      <c r="Q8" s="42"/>
      <c r="R8" s="43"/>
      <c r="S8" s="42"/>
      <c r="T8" s="43"/>
      <c r="U8" s="42"/>
      <c r="V8" s="43"/>
      <c r="W8" s="43"/>
      <c r="X8" s="42"/>
      <c r="Y8" s="43"/>
      <c r="Z8" s="43"/>
      <c r="AA8" s="45"/>
      <c r="AB8" s="45"/>
      <c r="AC8" s="45"/>
      <c r="AD8" s="45"/>
      <c r="AE8" s="45"/>
      <c r="AF8" s="45"/>
      <c r="AG8" s="45"/>
    </row>
    <row r="9" spans="1:33" ht="15" customHeight="1" x14ac:dyDescent="0.3">
      <c r="A9" s="56">
        <v>1</v>
      </c>
      <c r="B9" s="56"/>
      <c r="C9" s="52" t="s">
        <v>40</v>
      </c>
      <c r="D9" s="53"/>
      <c r="E9" s="53"/>
      <c r="F9" s="53"/>
      <c r="G9" s="53"/>
      <c r="H9" s="53"/>
      <c r="I9" s="53"/>
      <c r="J9" s="53"/>
      <c r="K9" s="53"/>
      <c r="L9" s="54"/>
      <c r="M9" s="46">
        <f>'2_Statistic'!$O$25</f>
        <v>138</v>
      </c>
      <c r="N9" s="46"/>
      <c r="O9" s="46">
        <f>'2_Statistic'!$Q$25</f>
        <v>0</v>
      </c>
      <c r="P9" s="46"/>
      <c r="Q9" s="46">
        <f>'2_Statistic'!$S$25</f>
        <v>0</v>
      </c>
      <c r="R9" s="46"/>
      <c r="S9" s="46">
        <f>'2_Statistic'!$U$14</f>
        <v>0</v>
      </c>
      <c r="T9" s="46"/>
      <c r="U9" s="47">
        <f>'2_Statistic'!$W$25</f>
        <v>138</v>
      </c>
      <c r="V9" s="48"/>
      <c r="W9" s="49"/>
      <c r="X9" s="47">
        <f>'2_Statistic'!$Z$25</f>
        <v>0</v>
      </c>
      <c r="Y9" s="48"/>
      <c r="Z9" s="49"/>
      <c r="AA9" s="44">
        <f>'2_Statistic'!$AC$25</f>
        <v>0</v>
      </c>
      <c r="AB9" s="44"/>
      <c r="AC9" s="44">
        <f>'2_Statistic'!$AE$25</f>
        <v>0</v>
      </c>
      <c r="AD9" s="44"/>
      <c r="AE9" s="44">
        <f>'2_Statistic'!$AG$25</f>
        <v>0</v>
      </c>
      <c r="AF9" s="44"/>
      <c r="AG9" s="44"/>
    </row>
    <row r="17" spans="1:30" ht="15" customHeight="1" x14ac:dyDescent="0.3">
      <c r="A17" s="9" t="s">
        <v>41</v>
      </c>
    </row>
    <row r="19" spans="1:30" ht="15" customHeight="1" x14ac:dyDescent="0.3">
      <c r="A19" s="40" t="s">
        <v>29</v>
      </c>
      <c r="B19" s="50"/>
      <c r="C19" s="40" t="s">
        <v>30</v>
      </c>
      <c r="D19" s="41"/>
      <c r="E19" s="41"/>
      <c r="F19" s="41"/>
      <c r="G19" s="41"/>
      <c r="H19" s="41"/>
      <c r="I19" s="41"/>
      <c r="J19" s="41"/>
      <c r="K19" s="41"/>
      <c r="L19" s="41"/>
      <c r="M19" s="41"/>
      <c r="N19" s="50"/>
      <c r="O19" s="55" t="s">
        <v>42</v>
      </c>
      <c r="P19" s="55"/>
      <c r="Q19" s="55"/>
      <c r="R19" s="55"/>
      <c r="S19" s="55" t="s">
        <v>43</v>
      </c>
      <c r="T19" s="55"/>
      <c r="U19" s="55"/>
      <c r="V19" s="55"/>
      <c r="W19" s="55" t="s">
        <v>44</v>
      </c>
      <c r="X19" s="55"/>
      <c r="Y19" s="55"/>
      <c r="Z19" s="55"/>
      <c r="AA19" s="55" t="s">
        <v>45</v>
      </c>
      <c r="AB19" s="55"/>
      <c r="AC19" s="55"/>
      <c r="AD19" s="55"/>
    </row>
    <row r="20" spans="1:30" ht="15" customHeight="1" x14ac:dyDescent="0.3">
      <c r="A20" s="42"/>
      <c r="B20" s="51"/>
      <c r="C20" s="42"/>
      <c r="D20" s="43"/>
      <c r="E20" s="43"/>
      <c r="F20" s="43"/>
      <c r="G20" s="43"/>
      <c r="H20" s="43"/>
      <c r="I20" s="43"/>
      <c r="J20" s="43"/>
      <c r="K20" s="43"/>
      <c r="L20" s="43"/>
      <c r="M20" s="43"/>
      <c r="N20" s="51"/>
      <c r="O20" s="55"/>
      <c r="P20" s="55"/>
      <c r="Q20" s="55"/>
      <c r="R20" s="55"/>
      <c r="S20" s="55"/>
      <c r="T20" s="55"/>
      <c r="U20" s="55"/>
      <c r="V20" s="55"/>
      <c r="W20" s="55"/>
      <c r="X20" s="55"/>
      <c r="Y20" s="55"/>
      <c r="Z20" s="55"/>
      <c r="AA20" s="55"/>
      <c r="AB20" s="55"/>
      <c r="AC20" s="55"/>
      <c r="AD20" s="55"/>
    </row>
    <row r="21" spans="1:30" ht="15" customHeight="1" x14ac:dyDescent="0.3">
      <c r="A21" s="57">
        <v>1</v>
      </c>
      <c r="B21" s="58"/>
      <c r="C21" s="57" t="s">
        <v>40</v>
      </c>
      <c r="D21" s="59"/>
      <c r="E21" s="59"/>
      <c r="F21" s="59"/>
      <c r="G21" s="59"/>
      <c r="H21" s="59"/>
      <c r="I21" s="59"/>
      <c r="J21" s="59"/>
      <c r="K21" s="59"/>
      <c r="L21" s="59"/>
      <c r="M21" s="59"/>
      <c r="N21" s="58"/>
      <c r="O21" s="46">
        <f>'2_Statistic'!O61:R61</f>
        <v>48</v>
      </c>
      <c r="P21" s="46"/>
      <c r="Q21" s="46"/>
      <c r="R21" s="46"/>
      <c r="S21" s="46">
        <f>'2_Statistic'!S61:V61</f>
        <v>84</v>
      </c>
      <c r="T21" s="46"/>
      <c r="U21" s="46"/>
      <c r="V21" s="46"/>
      <c r="W21" s="46">
        <f>'2_Statistic'!W61:Z61</f>
        <v>6</v>
      </c>
      <c r="X21" s="46"/>
      <c r="Y21" s="46"/>
      <c r="Z21" s="46"/>
      <c r="AA21" s="46">
        <f>'2_Statistic'!AA61:AD61</f>
        <v>0</v>
      </c>
      <c r="AB21" s="46"/>
      <c r="AC21" s="46"/>
      <c r="AD21" s="46"/>
    </row>
  </sheetData>
  <mergeCells count="34">
    <mergeCell ref="W19:Z20"/>
    <mergeCell ref="AA19:AD20"/>
    <mergeCell ref="A21:B21"/>
    <mergeCell ref="C21:N21"/>
    <mergeCell ref="O21:R21"/>
    <mergeCell ref="S21:V21"/>
    <mergeCell ref="W21:Z21"/>
    <mergeCell ref="AA21:AD21"/>
    <mergeCell ref="S19:V20"/>
    <mergeCell ref="C7:L8"/>
    <mergeCell ref="C9:L9"/>
    <mergeCell ref="A19:B20"/>
    <mergeCell ref="C19:N20"/>
    <mergeCell ref="O19:R20"/>
    <mergeCell ref="A9:B9"/>
    <mergeCell ref="M9:N9"/>
    <mergeCell ref="O9:P9"/>
    <mergeCell ref="Q9:R9"/>
    <mergeCell ref="A7:B8"/>
    <mergeCell ref="M7:N8"/>
    <mergeCell ref="O7:P8"/>
    <mergeCell ref="Q7:R8"/>
    <mergeCell ref="S7:T8"/>
    <mergeCell ref="AE9:AG9"/>
    <mergeCell ref="U7:W8"/>
    <mergeCell ref="X7:Z8"/>
    <mergeCell ref="AA7:AB8"/>
    <mergeCell ref="AC7:AD8"/>
    <mergeCell ref="AE7:AG8"/>
    <mergeCell ref="S9:T9"/>
    <mergeCell ref="U9:W9"/>
    <mergeCell ref="X9:Z9"/>
    <mergeCell ref="AA9:AB9"/>
    <mergeCell ref="AC9:AD9"/>
  </mergeCells>
  <pageMargins left="0.25" right="0.25" top="0.25" bottom="0.5" header="0" footer="0.2"/>
  <pageSetup paperSize="9" orientation="landscape" r:id="rId1"/>
  <headerFooter>
    <oddFooter>&amp;L&amp;"Times New Roman,Regular"&amp;10&amp;K00-040&lt;Ma_Tai_Lieu&gt;&amp;C&amp;"Times New Roman,Regular"&amp;10&amp;K00-040v1.5.1&amp;R&amp;"Times New Roman,Regular"&amp;10&amp;K00-040Trang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61"/>
  <sheetViews>
    <sheetView showRuler="0" zoomScaleNormal="100" zoomScaleSheetLayoutView="100" workbookViewId="0">
      <selection activeCell="AE18" sqref="AE18:AF18"/>
    </sheetView>
  </sheetViews>
  <sheetFormatPr defaultColWidth="2.88671875" defaultRowHeight="15" customHeight="1" x14ac:dyDescent="0.3"/>
  <cols>
    <col min="1" max="13" width="2.88671875" style="1"/>
    <col min="14" max="14" width="2.88671875" style="1" customWidth="1"/>
    <col min="15" max="16384" width="2.88671875" style="1"/>
  </cols>
  <sheetData>
    <row r="1" spans="1:35" ht="15" customHeight="1" x14ac:dyDescent="0.3">
      <c r="A1" s="9" t="s">
        <v>46</v>
      </c>
    </row>
    <row r="2" spans="1:35" ht="15" customHeight="1" x14ac:dyDescent="0.3">
      <c r="A2" s="9" t="s">
        <v>47</v>
      </c>
    </row>
    <row r="3" spans="1:35" ht="15" customHeight="1" x14ac:dyDescent="0.3">
      <c r="A3" s="9"/>
    </row>
    <row r="4" spans="1:35" ht="15" customHeight="1" x14ac:dyDescent="0.3">
      <c r="A4" s="40" t="s">
        <v>29</v>
      </c>
      <c r="B4" s="50"/>
      <c r="C4" s="40" t="s">
        <v>48</v>
      </c>
      <c r="D4" s="41"/>
      <c r="E4" s="41"/>
      <c r="F4" s="41"/>
      <c r="G4" s="41"/>
      <c r="H4" s="41"/>
      <c r="I4" s="41"/>
      <c r="J4" s="41"/>
      <c r="K4" s="41"/>
      <c r="L4" s="41"/>
      <c r="M4" s="41"/>
      <c r="N4" s="41"/>
      <c r="O4" s="41"/>
      <c r="P4" s="41"/>
      <c r="Q4" s="41"/>
      <c r="R4" s="41"/>
      <c r="S4" s="41"/>
      <c r="T4" s="41"/>
      <c r="U4" s="41"/>
      <c r="V4" s="41"/>
      <c r="W4" s="41"/>
      <c r="X4" s="41"/>
      <c r="Y4" s="50"/>
      <c r="Z4" s="40" t="s">
        <v>49</v>
      </c>
      <c r="AA4" s="41"/>
      <c r="AB4" s="41"/>
      <c r="AC4" s="41"/>
      <c r="AD4" s="41"/>
      <c r="AE4" s="41"/>
      <c r="AF4" s="41"/>
      <c r="AG4" s="41"/>
      <c r="AH4" s="41"/>
      <c r="AI4" s="50"/>
    </row>
    <row r="5" spans="1:35" ht="15" customHeight="1" x14ac:dyDescent="0.3">
      <c r="A5" s="42"/>
      <c r="B5" s="51"/>
      <c r="C5" s="42"/>
      <c r="D5" s="43"/>
      <c r="E5" s="43"/>
      <c r="F5" s="43"/>
      <c r="G5" s="43"/>
      <c r="H5" s="43"/>
      <c r="I5" s="43"/>
      <c r="J5" s="43"/>
      <c r="K5" s="43"/>
      <c r="L5" s="43"/>
      <c r="M5" s="43"/>
      <c r="N5" s="43"/>
      <c r="O5" s="43"/>
      <c r="P5" s="43"/>
      <c r="Q5" s="43"/>
      <c r="R5" s="43"/>
      <c r="S5" s="43"/>
      <c r="T5" s="43"/>
      <c r="U5" s="43"/>
      <c r="V5" s="43"/>
      <c r="W5" s="43"/>
      <c r="X5" s="43"/>
      <c r="Y5" s="51"/>
      <c r="Z5" s="42"/>
      <c r="AA5" s="43"/>
      <c r="AB5" s="43"/>
      <c r="AC5" s="43"/>
      <c r="AD5" s="43"/>
      <c r="AE5" s="43"/>
      <c r="AF5" s="43"/>
      <c r="AG5" s="43"/>
      <c r="AH5" s="43"/>
      <c r="AI5" s="51"/>
    </row>
    <row r="6" spans="1:35" ht="15" customHeight="1" x14ac:dyDescent="0.3">
      <c r="A6" s="56">
        <v>1</v>
      </c>
      <c r="B6" s="56"/>
      <c r="C6" s="52" t="s">
        <v>50</v>
      </c>
      <c r="D6" s="53"/>
      <c r="E6" s="53"/>
      <c r="F6" s="53"/>
      <c r="G6" s="53"/>
      <c r="H6" s="53"/>
      <c r="I6" s="53"/>
      <c r="J6" s="53"/>
      <c r="K6" s="53"/>
      <c r="L6" s="53"/>
      <c r="M6" s="53"/>
      <c r="N6" s="53"/>
      <c r="O6" s="53"/>
      <c r="P6" s="53"/>
      <c r="Q6" s="53"/>
      <c r="R6" s="53"/>
      <c r="S6" s="53"/>
      <c r="T6" s="53"/>
      <c r="U6" s="53"/>
      <c r="V6" s="53"/>
      <c r="W6" s="53"/>
      <c r="X6" s="53"/>
      <c r="Y6" s="54"/>
      <c r="Z6" s="60"/>
      <c r="AA6" s="61"/>
      <c r="AB6" s="61"/>
      <c r="AC6" s="61"/>
      <c r="AD6" s="61"/>
      <c r="AE6" s="61"/>
      <c r="AF6" s="61"/>
      <c r="AG6" s="61"/>
      <c r="AH6" s="61"/>
      <c r="AI6" s="62"/>
    </row>
    <row r="7" spans="1:35" ht="15" customHeight="1" x14ac:dyDescent="0.3">
      <c r="A7" s="56">
        <v>2</v>
      </c>
      <c r="B7" s="56"/>
      <c r="C7" s="52" t="s">
        <v>51</v>
      </c>
      <c r="D7" s="53"/>
      <c r="E7" s="53"/>
      <c r="F7" s="53"/>
      <c r="G7" s="53"/>
      <c r="H7" s="53"/>
      <c r="I7" s="53"/>
      <c r="J7" s="53"/>
      <c r="K7" s="53"/>
      <c r="L7" s="53"/>
      <c r="M7" s="53"/>
      <c r="N7" s="53"/>
      <c r="O7" s="53"/>
      <c r="P7" s="53"/>
      <c r="Q7" s="53"/>
      <c r="R7" s="53"/>
      <c r="S7" s="53"/>
      <c r="T7" s="53"/>
      <c r="U7" s="53"/>
      <c r="V7" s="53"/>
      <c r="W7" s="53"/>
      <c r="X7" s="53"/>
      <c r="Y7" s="54"/>
      <c r="Z7" s="60" t="s">
        <v>52</v>
      </c>
      <c r="AA7" s="61"/>
      <c r="AB7" s="61"/>
      <c r="AC7" s="61"/>
      <c r="AD7" s="61"/>
      <c r="AE7" s="61"/>
      <c r="AF7" s="61"/>
      <c r="AG7" s="61"/>
      <c r="AH7" s="61"/>
      <c r="AI7" s="62"/>
    </row>
    <row r="8" spans="1:35" ht="15" customHeight="1" x14ac:dyDescent="0.3">
      <c r="A8" s="9"/>
    </row>
    <row r="9" spans="1:35" ht="15" customHeight="1" x14ac:dyDescent="0.3">
      <c r="A9" s="9"/>
    </row>
    <row r="10" spans="1:35" ht="15" customHeight="1" x14ac:dyDescent="0.3">
      <c r="A10" s="9" t="s">
        <v>53</v>
      </c>
    </row>
    <row r="11" spans="1:35" ht="15" customHeight="1" x14ac:dyDescent="0.3">
      <c r="A11" s="9"/>
    </row>
    <row r="12" spans="1:35" ht="21.75" customHeight="1" x14ac:dyDescent="0.3">
      <c r="A12" s="40" t="s">
        <v>29</v>
      </c>
      <c r="B12" s="50"/>
      <c r="C12" s="40" t="s">
        <v>54</v>
      </c>
      <c r="D12" s="41"/>
      <c r="E12" s="41"/>
      <c r="F12" s="41"/>
      <c r="G12" s="41"/>
      <c r="H12" s="41"/>
      <c r="I12" s="41"/>
      <c r="J12" s="41"/>
      <c r="K12" s="41"/>
      <c r="L12" s="41"/>
      <c r="M12" s="41"/>
      <c r="N12" s="50"/>
      <c r="O12" s="40" t="s">
        <v>31</v>
      </c>
      <c r="P12" s="41"/>
      <c r="Q12" s="40" t="s">
        <v>32</v>
      </c>
      <c r="R12" s="41"/>
      <c r="S12" s="40" t="s">
        <v>33</v>
      </c>
      <c r="T12" s="41"/>
      <c r="U12" s="40" t="s">
        <v>34</v>
      </c>
      <c r="V12" s="41"/>
      <c r="W12" s="40" t="s">
        <v>35</v>
      </c>
      <c r="X12" s="41"/>
      <c r="Y12" s="41"/>
      <c r="Z12" s="40" t="s">
        <v>36</v>
      </c>
      <c r="AA12" s="41"/>
      <c r="AB12" s="41"/>
      <c r="AC12" s="45" t="s">
        <v>37</v>
      </c>
      <c r="AD12" s="45"/>
      <c r="AE12" s="45" t="s">
        <v>38</v>
      </c>
      <c r="AF12" s="45"/>
      <c r="AG12" s="45" t="s">
        <v>39</v>
      </c>
      <c r="AH12" s="45"/>
      <c r="AI12" s="45"/>
    </row>
    <row r="13" spans="1:35" ht="21.75" customHeight="1" x14ac:dyDescent="0.3">
      <c r="A13" s="42"/>
      <c r="B13" s="51"/>
      <c r="C13" s="42"/>
      <c r="D13" s="43"/>
      <c r="E13" s="43"/>
      <c r="F13" s="43"/>
      <c r="G13" s="43"/>
      <c r="H13" s="43"/>
      <c r="I13" s="43"/>
      <c r="J13" s="43"/>
      <c r="K13" s="43"/>
      <c r="L13" s="43"/>
      <c r="M13" s="43"/>
      <c r="N13" s="51"/>
      <c r="O13" s="42"/>
      <c r="P13" s="43"/>
      <c r="Q13" s="42"/>
      <c r="R13" s="43"/>
      <c r="S13" s="42"/>
      <c r="T13" s="43"/>
      <c r="U13" s="42"/>
      <c r="V13" s="43"/>
      <c r="W13" s="42"/>
      <c r="X13" s="43"/>
      <c r="Y13" s="43"/>
      <c r="Z13" s="42"/>
      <c r="AA13" s="43"/>
      <c r="AB13" s="43"/>
      <c r="AC13" s="45"/>
      <c r="AD13" s="45"/>
      <c r="AE13" s="45"/>
      <c r="AF13" s="45"/>
      <c r="AG13" s="45"/>
      <c r="AH13" s="45"/>
      <c r="AI13" s="45"/>
    </row>
    <row r="14" spans="1:35" ht="15" customHeight="1" x14ac:dyDescent="0.3">
      <c r="A14" s="56">
        <v>1</v>
      </c>
      <c r="B14" s="56"/>
      <c r="C14" s="64" t="str">
        <f>SCAP10!$N$4&amp;"-"&amp;SCAP10!$N$3</f>
        <v>SCAP10-Quản Lý Hồ Sơ Công Việc</v>
      </c>
      <c r="D14" s="64"/>
      <c r="E14" s="64"/>
      <c r="F14" s="64"/>
      <c r="G14" s="64"/>
      <c r="H14" s="64"/>
      <c r="I14" s="64"/>
      <c r="J14" s="64"/>
      <c r="K14" s="64"/>
      <c r="L14" s="64"/>
      <c r="M14" s="64"/>
      <c r="N14" s="64"/>
      <c r="O14" s="46">
        <f>SCAP10!$AK$3</f>
        <v>138</v>
      </c>
      <c r="P14" s="46"/>
      <c r="Q14" s="46">
        <f>S14+U14</f>
        <v>0</v>
      </c>
      <c r="R14" s="46"/>
      <c r="S14" s="46">
        <f>SCAP10!$AZ$5</f>
        <v>0</v>
      </c>
      <c r="T14" s="46"/>
      <c r="U14" s="46">
        <f>SCAP10!$AZ$6</f>
        <v>0</v>
      </c>
      <c r="V14" s="46"/>
      <c r="W14" s="47">
        <f>O14-S14-U14</f>
        <v>138</v>
      </c>
      <c r="X14" s="48"/>
      <c r="Y14" s="49"/>
      <c r="Z14" s="47">
        <f>SCAP10!$AZ$8</f>
        <v>0</v>
      </c>
      <c r="AA14" s="48"/>
      <c r="AB14" s="49"/>
      <c r="AC14" s="44">
        <f>IF(O14=0,"",S14/O14)</f>
        <v>0</v>
      </c>
      <c r="AD14" s="44"/>
      <c r="AE14" s="44">
        <f>IF(O14=0,"",U14/O14)</f>
        <v>0</v>
      </c>
      <c r="AF14" s="44"/>
      <c r="AG14" s="44">
        <f>IF(O14=0,"",Q14/O14)</f>
        <v>0</v>
      </c>
      <c r="AH14" s="44"/>
      <c r="AI14" s="44"/>
    </row>
    <row r="15" spans="1:35" ht="15" customHeight="1" x14ac:dyDescent="0.3">
      <c r="A15" s="56">
        <v>2</v>
      </c>
      <c r="B15" s="56"/>
      <c r="C15" s="64"/>
      <c r="D15" s="64"/>
      <c r="E15" s="64"/>
      <c r="F15" s="64"/>
      <c r="G15" s="64"/>
      <c r="H15" s="64"/>
      <c r="I15" s="64"/>
      <c r="J15" s="64"/>
      <c r="K15" s="64"/>
      <c r="L15" s="64"/>
      <c r="M15" s="64"/>
      <c r="N15" s="64"/>
      <c r="O15" s="46"/>
      <c r="P15" s="46"/>
      <c r="Q15" s="46"/>
      <c r="R15" s="46"/>
      <c r="S15" s="46"/>
      <c r="T15" s="46"/>
      <c r="U15" s="46"/>
      <c r="V15" s="46"/>
      <c r="W15" s="47"/>
      <c r="X15" s="48"/>
      <c r="Y15" s="49"/>
      <c r="Z15" s="47"/>
      <c r="AA15" s="48"/>
      <c r="AB15" s="49"/>
      <c r="AC15" s="44"/>
      <c r="AD15" s="44"/>
      <c r="AE15" s="44"/>
      <c r="AF15" s="44"/>
      <c r="AG15" s="44"/>
      <c r="AH15" s="44"/>
      <c r="AI15" s="44"/>
    </row>
    <row r="16" spans="1:35" ht="15" customHeight="1" x14ac:dyDescent="0.3">
      <c r="A16" s="56">
        <v>3</v>
      </c>
      <c r="B16" s="56"/>
      <c r="C16" s="64"/>
      <c r="D16" s="64"/>
      <c r="E16" s="64"/>
      <c r="F16" s="64"/>
      <c r="G16" s="64"/>
      <c r="H16" s="64"/>
      <c r="I16" s="64"/>
      <c r="J16" s="64"/>
      <c r="K16" s="64"/>
      <c r="L16" s="64"/>
      <c r="M16" s="64"/>
      <c r="N16" s="64"/>
      <c r="O16" s="46"/>
      <c r="P16" s="46"/>
      <c r="Q16" s="46"/>
      <c r="R16" s="46"/>
      <c r="S16" s="46"/>
      <c r="T16" s="46"/>
      <c r="U16" s="46"/>
      <c r="V16" s="46"/>
      <c r="W16" s="47"/>
      <c r="X16" s="48"/>
      <c r="Y16" s="49"/>
      <c r="Z16" s="47"/>
      <c r="AA16" s="48"/>
      <c r="AB16" s="49"/>
      <c r="AC16" s="44"/>
      <c r="AD16" s="44"/>
      <c r="AE16" s="44"/>
      <c r="AF16" s="44"/>
      <c r="AG16" s="44"/>
      <c r="AH16" s="44"/>
      <c r="AI16" s="44"/>
    </row>
    <row r="17" spans="1:50" ht="15" customHeight="1" x14ac:dyDescent="0.3">
      <c r="A17" s="56">
        <v>4</v>
      </c>
      <c r="B17" s="56"/>
      <c r="C17" s="64"/>
      <c r="D17" s="64"/>
      <c r="E17" s="64"/>
      <c r="F17" s="64"/>
      <c r="G17" s="64"/>
      <c r="H17" s="64"/>
      <c r="I17" s="64"/>
      <c r="J17" s="64"/>
      <c r="K17" s="64"/>
      <c r="L17" s="64"/>
      <c r="M17" s="64"/>
      <c r="N17" s="64"/>
      <c r="O17" s="46"/>
      <c r="P17" s="46"/>
      <c r="Q17" s="46"/>
      <c r="R17" s="46"/>
      <c r="S17" s="46"/>
      <c r="T17" s="46"/>
      <c r="U17" s="46"/>
      <c r="V17" s="46"/>
      <c r="W17" s="47"/>
      <c r="X17" s="48"/>
      <c r="Y17" s="49"/>
      <c r="Z17" s="47"/>
      <c r="AA17" s="48"/>
      <c r="AB17" s="49"/>
      <c r="AC17" s="44"/>
      <c r="AD17" s="44"/>
      <c r="AE17" s="44"/>
      <c r="AF17" s="44"/>
      <c r="AG17" s="44"/>
      <c r="AH17" s="44"/>
      <c r="AI17" s="44"/>
    </row>
    <row r="18" spans="1:50" ht="15" customHeight="1" x14ac:dyDescent="0.3">
      <c r="A18" s="56">
        <v>5</v>
      </c>
      <c r="B18" s="56"/>
      <c r="C18" s="64"/>
      <c r="D18" s="64"/>
      <c r="E18" s="64"/>
      <c r="F18" s="64"/>
      <c r="G18" s="64"/>
      <c r="H18" s="64"/>
      <c r="I18" s="64"/>
      <c r="J18" s="64"/>
      <c r="K18" s="64"/>
      <c r="L18" s="64"/>
      <c r="M18" s="64"/>
      <c r="N18" s="64"/>
      <c r="O18" s="46"/>
      <c r="P18" s="46"/>
      <c r="Q18" s="46"/>
      <c r="R18" s="46"/>
      <c r="S18" s="46"/>
      <c r="T18" s="46"/>
      <c r="U18" s="46"/>
      <c r="V18" s="46"/>
      <c r="W18" s="47"/>
      <c r="X18" s="48"/>
      <c r="Y18" s="49"/>
      <c r="Z18" s="47"/>
      <c r="AA18" s="48"/>
      <c r="AB18" s="49"/>
      <c r="AC18" s="44"/>
      <c r="AD18" s="44"/>
      <c r="AE18" s="44"/>
      <c r="AF18" s="44"/>
      <c r="AG18" s="44"/>
      <c r="AH18" s="44"/>
      <c r="AI18" s="44"/>
    </row>
    <row r="19" spans="1:50" ht="15" customHeight="1" x14ac:dyDescent="0.3">
      <c r="A19" s="56">
        <v>6</v>
      </c>
      <c r="B19" s="56"/>
      <c r="C19" s="64"/>
      <c r="D19" s="64"/>
      <c r="E19" s="64"/>
      <c r="F19" s="64"/>
      <c r="G19" s="64"/>
      <c r="H19" s="64"/>
      <c r="I19" s="64"/>
      <c r="J19" s="64"/>
      <c r="K19" s="64"/>
      <c r="L19" s="64"/>
      <c r="M19" s="64"/>
      <c r="N19" s="64"/>
      <c r="O19" s="46"/>
      <c r="P19" s="46"/>
      <c r="Q19" s="46"/>
      <c r="R19" s="46"/>
      <c r="S19" s="46"/>
      <c r="T19" s="46"/>
      <c r="U19" s="46"/>
      <c r="V19" s="46"/>
      <c r="W19" s="47"/>
      <c r="X19" s="48"/>
      <c r="Y19" s="49"/>
      <c r="Z19" s="47"/>
      <c r="AA19" s="48"/>
      <c r="AB19" s="49"/>
      <c r="AC19" s="44"/>
      <c r="AD19" s="44"/>
      <c r="AE19" s="44"/>
      <c r="AF19" s="44"/>
      <c r="AG19" s="44"/>
      <c r="AH19" s="44"/>
      <c r="AI19" s="44"/>
    </row>
    <row r="20" spans="1:50" ht="15" customHeight="1" x14ac:dyDescent="0.3">
      <c r="A20" s="56">
        <v>7</v>
      </c>
      <c r="B20" s="56"/>
      <c r="C20" s="64"/>
      <c r="D20" s="64"/>
      <c r="E20" s="64"/>
      <c r="F20" s="64"/>
      <c r="G20" s="64"/>
      <c r="H20" s="64"/>
      <c r="I20" s="64"/>
      <c r="J20" s="64"/>
      <c r="K20" s="64"/>
      <c r="L20" s="64"/>
      <c r="M20" s="64"/>
      <c r="N20" s="64"/>
      <c r="O20" s="46"/>
      <c r="P20" s="46"/>
      <c r="Q20" s="46"/>
      <c r="R20" s="46"/>
      <c r="S20" s="46"/>
      <c r="T20" s="46"/>
      <c r="U20" s="46"/>
      <c r="V20" s="46"/>
      <c r="W20" s="47"/>
      <c r="X20" s="48"/>
      <c r="Y20" s="49"/>
      <c r="Z20" s="46"/>
      <c r="AA20" s="46"/>
      <c r="AB20" s="46"/>
      <c r="AC20" s="44"/>
      <c r="AD20" s="44"/>
      <c r="AE20" s="44"/>
      <c r="AF20" s="44"/>
      <c r="AG20" s="44"/>
      <c r="AH20" s="44"/>
      <c r="AI20" s="44"/>
    </row>
    <row r="21" spans="1:50" ht="15" customHeight="1" x14ac:dyDescent="0.3">
      <c r="A21" s="56">
        <v>8</v>
      </c>
      <c r="B21" s="56"/>
      <c r="C21" s="64"/>
      <c r="D21" s="64"/>
      <c r="E21" s="64"/>
      <c r="F21" s="64"/>
      <c r="G21" s="64"/>
      <c r="H21" s="64"/>
      <c r="I21" s="64"/>
      <c r="J21" s="64"/>
      <c r="K21" s="64"/>
      <c r="L21" s="64"/>
      <c r="M21" s="64"/>
      <c r="N21" s="64"/>
      <c r="O21" s="46"/>
      <c r="P21" s="46"/>
      <c r="Q21" s="46"/>
      <c r="R21" s="46"/>
      <c r="S21" s="46"/>
      <c r="T21" s="46"/>
      <c r="U21" s="46"/>
      <c r="V21" s="46"/>
      <c r="W21" s="47"/>
      <c r="X21" s="48"/>
      <c r="Y21" s="49"/>
      <c r="Z21" s="46"/>
      <c r="AA21" s="46"/>
      <c r="AB21" s="46"/>
      <c r="AC21" s="44"/>
      <c r="AD21" s="44"/>
      <c r="AE21" s="44"/>
      <c r="AF21" s="44"/>
      <c r="AG21" s="44"/>
      <c r="AH21" s="44"/>
      <c r="AI21" s="44"/>
    </row>
    <row r="22" spans="1:50" ht="15" customHeight="1" x14ac:dyDescent="0.3">
      <c r="A22" s="56">
        <v>9</v>
      </c>
      <c r="B22" s="56"/>
      <c r="C22" s="64"/>
      <c r="D22" s="64"/>
      <c r="E22" s="64"/>
      <c r="F22" s="64"/>
      <c r="G22" s="64"/>
      <c r="H22" s="64"/>
      <c r="I22" s="64"/>
      <c r="J22" s="64"/>
      <c r="K22" s="64"/>
      <c r="L22" s="64"/>
      <c r="M22" s="64"/>
      <c r="N22" s="64"/>
      <c r="O22" s="46"/>
      <c r="P22" s="46"/>
      <c r="Q22" s="46"/>
      <c r="R22" s="46"/>
      <c r="S22" s="46"/>
      <c r="T22" s="46"/>
      <c r="U22" s="46"/>
      <c r="V22" s="46"/>
      <c r="W22" s="47"/>
      <c r="X22" s="48"/>
      <c r="Y22" s="49"/>
      <c r="Z22" s="46"/>
      <c r="AA22" s="46"/>
      <c r="AB22" s="46"/>
      <c r="AC22" s="44"/>
      <c r="AD22" s="44"/>
      <c r="AE22" s="44"/>
      <c r="AF22" s="44"/>
      <c r="AG22" s="44"/>
      <c r="AH22" s="44"/>
      <c r="AI22" s="44"/>
    </row>
    <row r="23" spans="1:50" ht="15" customHeight="1" x14ac:dyDescent="0.3">
      <c r="A23" s="56">
        <v>10</v>
      </c>
      <c r="B23" s="56"/>
      <c r="C23" s="64"/>
      <c r="D23" s="64"/>
      <c r="E23" s="64"/>
      <c r="F23" s="64"/>
      <c r="G23" s="64"/>
      <c r="H23" s="64"/>
      <c r="I23" s="64"/>
      <c r="J23" s="64"/>
      <c r="K23" s="64"/>
      <c r="L23" s="64"/>
      <c r="M23" s="64"/>
      <c r="N23" s="64"/>
      <c r="O23" s="46"/>
      <c r="P23" s="46"/>
      <c r="Q23" s="46"/>
      <c r="R23" s="46"/>
      <c r="S23" s="46"/>
      <c r="T23" s="46"/>
      <c r="U23" s="46"/>
      <c r="V23" s="46"/>
      <c r="W23" s="47"/>
      <c r="X23" s="48"/>
      <c r="Y23" s="49"/>
      <c r="Z23" s="46"/>
      <c r="AA23" s="46"/>
      <c r="AB23" s="46"/>
      <c r="AC23" s="44"/>
      <c r="AD23" s="44"/>
      <c r="AE23" s="44"/>
      <c r="AF23" s="44"/>
      <c r="AG23" s="44"/>
      <c r="AH23" s="44"/>
      <c r="AI23" s="44"/>
    </row>
    <row r="24" spans="1:50" ht="15" customHeight="1" x14ac:dyDescent="0.3">
      <c r="A24" s="56">
        <v>11</v>
      </c>
      <c r="B24" s="56"/>
      <c r="C24" s="64"/>
      <c r="D24" s="64"/>
      <c r="E24" s="64"/>
      <c r="F24" s="64"/>
      <c r="G24" s="64"/>
      <c r="H24" s="64"/>
      <c r="I24" s="64"/>
      <c r="J24" s="64"/>
      <c r="K24" s="64"/>
      <c r="L24" s="64"/>
      <c r="M24" s="64"/>
      <c r="N24" s="64"/>
      <c r="O24" s="46"/>
      <c r="P24" s="46"/>
      <c r="Q24" s="46"/>
      <c r="R24" s="46"/>
      <c r="S24" s="46"/>
      <c r="T24" s="46"/>
      <c r="U24" s="46"/>
      <c r="V24" s="46"/>
      <c r="W24" s="47"/>
      <c r="X24" s="48"/>
      <c r="Y24" s="49"/>
      <c r="Z24" s="46"/>
      <c r="AA24" s="46"/>
      <c r="AB24" s="46"/>
      <c r="AC24" s="44"/>
      <c r="AD24" s="44"/>
      <c r="AE24" s="44"/>
      <c r="AF24" s="44"/>
      <c r="AG24" s="44"/>
      <c r="AH24" s="44"/>
      <c r="AI24" s="44"/>
    </row>
    <row r="25" spans="1:50" ht="15" customHeight="1" x14ac:dyDescent="0.3">
      <c r="A25" s="72" t="s">
        <v>55</v>
      </c>
      <c r="B25" s="72"/>
      <c r="C25" s="72"/>
      <c r="D25" s="72"/>
      <c r="E25" s="72"/>
      <c r="F25" s="72"/>
      <c r="G25" s="72"/>
      <c r="H25" s="72"/>
      <c r="I25" s="72"/>
      <c r="J25" s="72"/>
      <c r="K25" s="72"/>
      <c r="L25" s="72"/>
      <c r="M25" s="72"/>
      <c r="N25" s="72"/>
      <c r="O25" s="63">
        <f>SUM(O14:P24)</f>
        <v>138</v>
      </c>
      <c r="P25" s="63"/>
      <c r="Q25" s="63">
        <f t="shared" ref="Q25" si="0">SUM(Q14:R24)</f>
        <v>0</v>
      </c>
      <c r="R25" s="63"/>
      <c r="S25" s="63">
        <f t="shared" ref="S25" si="1">SUM(S14:T24)</f>
        <v>0</v>
      </c>
      <c r="T25" s="63"/>
      <c r="U25" s="63">
        <f t="shared" ref="U25" si="2">SUM(U14:V24)</f>
        <v>0</v>
      </c>
      <c r="V25" s="63"/>
      <c r="W25" s="63">
        <f>SUM(W14:Y24)</f>
        <v>138</v>
      </c>
      <c r="X25" s="63"/>
      <c r="Y25" s="63"/>
      <c r="Z25" s="63">
        <f>SUM(Z14:AB24)</f>
        <v>0</v>
      </c>
      <c r="AA25" s="63"/>
      <c r="AB25" s="63"/>
      <c r="AC25" s="65">
        <f>IF(O25=0,"",S25/O25)</f>
        <v>0</v>
      </c>
      <c r="AD25" s="65"/>
      <c r="AE25" s="65">
        <f t="shared" ref="AE25" si="3">IF(O25=0,"",U25/O25)</f>
        <v>0</v>
      </c>
      <c r="AF25" s="65"/>
      <c r="AG25" s="65">
        <f t="shared" ref="AG25" si="4">IF(O25=0,"",Q25/O25)</f>
        <v>0</v>
      </c>
      <c r="AH25" s="65"/>
      <c r="AI25" s="65"/>
    </row>
    <row r="28" spans="1:50" ht="15" customHeight="1" x14ac:dyDescent="0.3">
      <c r="A28" s="9" t="s">
        <v>56</v>
      </c>
    </row>
    <row r="29" spans="1:50" ht="15" customHeight="1" x14ac:dyDescent="0.3">
      <c r="A29" s="9"/>
    </row>
    <row r="30" spans="1:50" ht="15" customHeight="1" x14ac:dyDescent="0.3">
      <c r="A30" s="40" t="s">
        <v>29</v>
      </c>
      <c r="B30" s="50"/>
      <c r="C30" s="40" t="s">
        <v>54</v>
      </c>
      <c r="D30" s="41"/>
      <c r="E30" s="41"/>
      <c r="F30" s="41"/>
      <c r="G30" s="41"/>
      <c r="H30" s="41"/>
      <c r="I30" s="41"/>
      <c r="J30" s="41"/>
      <c r="K30" s="41"/>
      <c r="L30" s="41"/>
      <c r="M30" s="41"/>
      <c r="N30" s="50"/>
      <c r="O30" s="66" t="s">
        <v>42</v>
      </c>
      <c r="P30" s="67"/>
      <c r="Q30" s="67"/>
      <c r="R30" s="67"/>
      <c r="S30" s="67"/>
      <c r="T30" s="67"/>
      <c r="U30" s="67"/>
      <c r="V30" s="67"/>
      <c r="W30" s="68"/>
      <c r="X30" s="66" t="s">
        <v>43</v>
      </c>
      <c r="Y30" s="67"/>
      <c r="Z30" s="67"/>
      <c r="AA30" s="67"/>
      <c r="AB30" s="67"/>
      <c r="AC30" s="67"/>
      <c r="AD30" s="67"/>
      <c r="AE30" s="67"/>
      <c r="AF30" s="68"/>
      <c r="AG30" s="66" t="s">
        <v>44</v>
      </c>
      <c r="AH30" s="67"/>
      <c r="AI30" s="67"/>
      <c r="AJ30" s="67"/>
      <c r="AK30" s="67"/>
      <c r="AL30" s="67"/>
      <c r="AM30" s="67"/>
      <c r="AN30" s="67"/>
      <c r="AO30" s="68"/>
      <c r="AP30" s="66" t="s">
        <v>45</v>
      </c>
      <c r="AQ30" s="67"/>
      <c r="AR30" s="67"/>
      <c r="AS30" s="67"/>
      <c r="AT30" s="67"/>
      <c r="AU30" s="67"/>
      <c r="AV30" s="67"/>
      <c r="AW30" s="67"/>
      <c r="AX30" s="68"/>
    </row>
    <row r="31" spans="1:50" ht="15" customHeight="1" x14ac:dyDescent="0.3">
      <c r="A31" s="42"/>
      <c r="B31" s="51"/>
      <c r="C31" s="42"/>
      <c r="D31" s="43"/>
      <c r="E31" s="43"/>
      <c r="F31" s="43"/>
      <c r="G31" s="43"/>
      <c r="H31" s="43"/>
      <c r="I31" s="43"/>
      <c r="J31" s="43"/>
      <c r="K31" s="43"/>
      <c r="L31" s="43"/>
      <c r="M31" s="43"/>
      <c r="N31" s="51"/>
      <c r="O31" s="69" t="s">
        <v>57</v>
      </c>
      <c r="P31" s="70"/>
      <c r="Q31" s="69" t="s">
        <v>58</v>
      </c>
      <c r="R31" s="70"/>
      <c r="S31" s="69" t="s">
        <v>59</v>
      </c>
      <c r="T31" s="70"/>
      <c r="U31" s="69" t="s">
        <v>35</v>
      </c>
      <c r="V31" s="71"/>
      <c r="W31" s="70"/>
      <c r="X31" s="69" t="s">
        <v>57</v>
      </c>
      <c r="Y31" s="70"/>
      <c r="Z31" s="69" t="s">
        <v>58</v>
      </c>
      <c r="AA31" s="70"/>
      <c r="AB31" s="69" t="s">
        <v>59</v>
      </c>
      <c r="AC31" s="70"/>
      <c r="AD31" s="69" t="s">
        <v>35</v>
      </c>
      <c r="AE31" s="71"/>
      <c r="AF31" s="70"/>
      <c r="AG31" s="69" t="s">
        <v>57</v>
      </c>
      <c r="AH31" s="70"/>
      <c r="AI31" s="69" t="s">
        <v>58</v>
      </c>
      <c r="AJ31" s="70"/>
      <c r="AK31" s="69" t="s">
        <v>59</v>
      </c>
      <c r="AL31" s="70"/>
      <c r="AM31" s="69" t="s">
        <v>35</v>
      </c>
      <c r="AN31" s="71"/>
      <c r="AO31" s="70"/>
      <c r="AP31" s="69" t="s">
        <v>57</v>
      </c>
      <c r="AQ31" s="70"/>
      <c r="AR31" s="69" t="s">
        <v>58</v>
      </c>
      <c r="AS31" s="70"/>
      <c r="AT31" s="69" t="s">
        <v>59</v>
      </c>
      <c r="AU31" s="70"/>
      <c r="AV31" s="69" t="s">
        <v>35</v>
      </c>
      <c r="AW31" s="71"/>
      <c r="AX31" s="70"/>
    </row>
    <row r="32" spans="1:50" ht="15" customHeight="1" x14ac:dyDescent="0.3">
      <c r="A32" s="57">
        <v>1</v>
      </c>
      <c r="B32" s="58"/>
      <c r="C32" s="52" t="str">
        <f>SCAP10!$N$4&amp;"-"&amp;SCAP10!$N$3</f>
        <v>SCAP10-Quản Lý Hồ Sơ Công Việc</v>
      </c>
      <c r="D32" s="53"/>
      <c r="E32" s="53"/>
      <c r="F32" s="53"/>
      <c r="G32" s="53"/>
      <c r="H32" s="53"/>
      <c r="I32" s="53"/>
      <c r="J32" s="53"/>
      <c r="K32" s="53"/>
      <c r="L32" s="53"/>
      <c r="M32" s="53"/>
      <c r="N32" s="54"/>
      <c r="O32" s="47">
        <f>SCAP10!$DB$4</f>
        <v>0</v>
      </c>
      <c r="P32" s="49"/>
      <c r="Q32" s="47">
        <f>SCAP10!$DE$4</f>
        <v>0</v>
      </c>
      <c r="R32" s="49"/>
      <c r="S32" s="47">
        <f>SCAP10!$DH$4</f>
        <v>0</v>
      </c>
      <c r="T32" s="49"/>
      <c r="U32" s="47">
        <f>O50-O32-Q32</f>
        <v>48</v>
      </c>
      <c r="V32" s="48"/>
      <c r="W32" s="49"/>
      <c r="X32" s="47">
        <f>SCAP10!$DB$5</f>
        <v>0</v>
      </c>
      <c r="Y32" s="49"/>
      <c r="Z32" s="47">
        <f>SCAP10!$DE$5</f>
        <v>0</v>
      </c>
      <c r="AA32" s="49"/>
      <c r="AB32" s="47">
        <f>SCAP10!$DH$5</f>
        <v>0</v>
      </c>
      <c r="AC32" s="49"/>
      <c r="AD32" s="47">
        <f>S50-X32-Z32</f>
        <v>84</v>
      </c>
      <c r="AE32" s="48"/>
      <c r="AF32" s="49"/>
      <c r="AG32" s="47">
        <f>SCAP10!$DB$6</f>
        <v>0</v>
      </c>
      <c r="AH32" s="49"/>
      <c r="AI32" s="47">
        <f>SCAP10!$DE$6</f>
        <v>0</v>
      </c>
      <c r="AJ32" s="49"/>
      <c r="AK32" s="47">
        <f>SCAP10!$DH$6</f>
        <v>0</v>
      </c>
      <c r="AL32" s="49"/>
      <c r="AM32" s="47">
        <f>W50-AG32-AI32</f>
        <v>6</v>
      </c>
      <c r="AN32" s="48"/>
      <c r="AO32" s="49"/>
      <c r="AP32" s="47">
        <f>SCAP10!$DB$7</f>
        <v>0</v>
      </c>
      <c r="AQ32" s="49"/>
      <c r="AR32" s="47">
        <f>SCAP10!$DE$7</f>
        <v>0</v>
      </c>
      <c r="AS32" s="49"/>
      <c r="AT32" s="47">
        <f>SCAP10!$DH$7</f>
        <v>0</v>
      </c>
      <c r="AU32" s="49"/>
      <c r="AV32" s="47">
        <f>AA50-AP32-AR32</f>
        <v>0</v>
      </c>
      <c r="AW32" s="48"/>
      <c r="AX32" s="49"/>
    </row>
    <row r="33" spans="1:52" ht="15" customHeight="1" x14ac:dyDescent="0.3">
      <c r="A33" s="57">
        <v>2</v>
      </c>
      <c r="B33" s="58"/>
      <c r="C33" s="52"/>
      <c r="D33" s="53"/>
      <c r="E33" s="53"/>
      <c r="F33" s="53"/>
      <c r="G33" s="53"/>
      <c r="H33" s="53"/>
      <c r="I33" s="53"/>
      <c r="J33" s="53"/>
      <c r="K33" s="53"/>
      <c r="L33" s="53"/>
      <c r="M33" s="53"/>
      <c r="N33" s="54"/>
      <c r="O33" s="47"/>
      <c r="P33" s="49"/>
      <c r="Q33" s="47"/>
      <c r="R33" s="49"/>
      <c r="S33" s="47"/>
      <c r="T33" s="49"/>
      <c r="U33" s="47"/>
      <c r="V33" s="48"/>
      <c r="W33" s="49"/>
      <c r="X33" s="47"/>
      <c r="Y33" s="49"/>
      <c r="Z33" s="47"/>
      <c r="AA33" s="49"/>
      <c r="AB33" s="47"/>
      <c r="AC33" s="49"/>
      <c r="AD33" s="47"/>
      <c r="AE33" s="48"/>
      <c r="AF33" s="49"/>
      <c r="AG33" s="47"/>
      <c r="AH33" s="49"/>
      <c r="AI33" s="47"/>
      <c r="AJ33" s="49"/>
      <c r="AK33" s="47"/>
      <c r="AL33" s="49"/>
      <c r="AM33" s="47"/>
      <c r="AN33" s="48"/>
      <c r="AO33" s="49"/>
      <c r="AP33" s="47"/>
      <c r="AQ33" s="49"/>
      <c r="AR33" s="47"/>
      <c r="AS33" s="49"/>
      <c r="AT33" s="47"/>
      <c r="AU33" s="49"/>
      <c r="AV33" s="47"/>
      <c r="AW33" s="48"/>
      <c r="AX33" s="49"/>
    </row>
    <row r="34" spans="1:52" ht="15" customHeight="1" x14ac:dyDescent="0.3">
      <c r="A34" s="57">
        <v>3</v>
      </c>
      <c r="B34" s="58"/>
      <c r="C34" s="52"/>
      <c r="D34" s="53"/>
      <c r="E34" s="53"/>
      <c r="F34" s="53"/>
      <c r="G34" s="53"/>
      <c r="H34" s="53"/>
      <c r="I34" s="53"/>
      <c r="J34" s="53"/>
      <c r="K34" s="53"/>
      <c r="L34" s="53"/>
      <c r="M34" s="53"/>
      <c r="N34" s="54"/>
      <c r="O34" s="47"/>
      <c r="P34" s="49"/>
      <c r="Q34" s="47"/>
      <c r="R34" s="49"/>
      <c r="S34" s="47"/>
      <c r="T34" s="49"/>
      <c r="U34" s="47"/>
      <c r="V34" s="48"/>
      <c r="W34" s="49"/>
      <c r="X34" s="47"/>
      <c r="Y34" s="49"/>
      <c r="Z34" s="47"/>
      <c r="AA34" s="49"/>
      <c r="AB34" s="47"/>
      <c r="AC34" s="49"/>
      <c r="AD34" s="47"/>
      <c r="AE34" s="48"/>
      <c r="AF34" s="49"/>
      <c r="AG34" s="47"/>
      <c r="AH34" s="49"/>
      <c r="AI34" s="47"/>
      <c r="AJ34" s="49"/>
      <c r="AK34" s="47"/>
      <c r="AL34" s="49"/>
      <c r="AM34" s="47"/>
      <c r="AN34" s="48"/>
      <c r="AO34" s="49"/>
      <c r="AP34" s="47"/>
      <c r="AQ34" s="49"/>
      <c r="AR34" s="47"/>
      <c r="AS34" s="49"/>
      <c r="AT34" s="47"/>
      <c r="AU34" s="49"/>
      <c r="AV34" s="47"/>
      <c r="AW34" s="48"/>
      <c r="AX34" s="49"/>
    </row>
    <row r="35" spans="1:52" ht="15" customHeight="1" x14ac:dyDescent="0.3">
      <c r="A35" s="57">
        <v>4</v>
      </c>
      <c r="B35" s="58"/>
      <c r="C35" s="52"/>
      <c r="D35" s="53"/>
      <c r="E35" s="53"/>
      <c r="F35" s="53"/>
      <c r="G35" s="53"/>
      <c r="H35" s="53"/>
      <c r="I35" s="53"/>
      <c r="J35" s="53"/>
      <c r="K35" s="53"/>
      <c r="L35" s="53"/>
      <c r="M35" s="53"/>
      <c r="N35" s="54"/>
      <c r="O35" s="47"/>
      <c r="P35" s="49"/>
      <c r="Q35" s="47"/>
      <c r="R35" s="49"/>
      <c r="S35" s="47"/>
      <c r="T35" s="49"/>
      <c r="U35" s="47"/>
      <c r="V35" s="48"/>
      <c r="W35" s="49"/>
      <c r="X35" s="47"/>
      <c r="Y35" s="49"/>
      <c r="Z35" s="47"/>
      <c r="AA35" s="49"/>
      <c r="AB35" s="47"/>
      <c r="AC35" s="49"/>
      <c r="AD35" s="47"/>
      <c r="AE35" s="48"/>
      <c r="AF35" s="49"/>
      <c r="AG35" s="47"/>
      <c r="AH35" s="49"/>
      <c r="AI35" s="47"/>
      <c r="AJ35" s="49"/>
      <c r="AK35" s="47"/>
      <c r="AL35" s="49"/>
      <c r="AM35" s="47"/>
      <c r="AN35" s="48"/>
      <c r="AO35" s="49"/>
      <c r="AP35" s="47"/>
      <c r="AQ35" s="49"/>
      <c r="AR35" s="47"/>
      <c r="AS35" s="49"/>
      <c r="AT35" s="47"/>
      <c r="AU35" s="49"/>
      <c r="AV35" s="47"/>
      <c r="AW35" s="48"/>
      <c r="AX35" s="49"/>
    </row>
    <row r="36" spans="1:52" ht="15" customHeight="1" x14ac:dyDescent="0.3">
      <c r="A36" s="57">
        <v>5</v>
      </c>
      <c r="B36" s="58"/>
      <c r="C36" s="52"/>
      <c r="D36" s="53"/>
      <c r="E36" s="53"/>
      <c r="F36" s="53"/>
      <c r="G36" s="53"/>
      <c r="H36" s="53"/>
      <c r="I36" s="53"/>
      <c r="J36" s="53"/>
      <c r="K36" s="53"/>
      <c r="L36" s="53"/>
      <c r="M36" s="53"/>
      <c r="N36" s="54"/>
      <c r="O36" s="47"/>
      <c r="P36" s="49"/>
      <c r="Q36" s="47"/>
      <c r="R36" s="49"/>
      <c r="S36" s="47"/>
      <c r="T36" s="49"/>
      <c r="U36" s="47"/>
      <c r="V36" s="48"/>
      <c r="W36" s="49"/>
      <c r="X36" s="47"/>
      <c r="Y36" s="49"/>
      <c r="Z36" s="47"/>
      <c r="AA36" s="49"/>
      <c r="AB36" s="47"/>
      <c r="AC36" s="49"/>
      <c r="AD36" s="47"/>
      <c r="AE36" s="48"/>
      <c r="AF36" s="49"/>
      <c r="AG36" s="47"/>
      <c r="AH36" s="49"/>
      <c r="AI36" s="47"/>
      <c r="AJ36" s="49"/>
      <c r="AK36" s="47"/>
      <c r="AL36" s="49"/>
      <c r="AM36" s="47"/>
      <c r="AN36" s="48"/>
      <c r="AO36" s="49"/>
      <c r="AP36" s="47"/>
      <c r="AQ36" s="49"/>
      <c r="AR36" s="47"/>
      <c r="AS36" s="49"/>
      <c r="AT36" s="47"/>
      <c r="AU36" s="49"/>
      <c r="AV36" s="47"/>
      <c r="AW36" s="48"/>
      <c r="AX36" s="49"/>
    </row>
    <row r="37" spans="1:52" ht="15" customHeight="1" x14ac:dyDescent="0.3">
      <c r="A37" s="57">
        <v>6</v>
      </c>
      <c r="B37" s="58"/>
      <c r="C37" s="52"/>
      <c r="D37" s="53"/>
      <c r="E37" s="53"/>
      <c r="F37" s="53"/>
      <c r="G37" s="53"/>
      <c r="H37" s="53"/>
      <c r="I37" s="53"/>
      <c r="J37" s="53"/>
      <c r="K37" s="53"/>
      <c r="L37" s="53"/>
      <c r="M37" s="53"/>
      <c r="N37" s="54"/>
      <c r="O37" s="47"/>
      <c r="P37" s="49"/>
      <c r="Q37" s="47"/>
      <c r="R37" s="49"/>
      <c r="S37" s="47"/>
      <c r="T37" s="49"/>
      <c r="U37" s="47"/>
      <c r="V37" s="48"/>
      <c r="W37" s="49"/>
      <c r="X37" s="47"/>
      <c r="Y37" s="49"/>
      <c r="Z37" s="47"/>
      <c r="AA37" s="49"/>
      <c r="AB37" s="47"/>
      <c r="AC37" s="49"/>
      <c r="AD37" s="47"/>
      <c r="AE37" s="48"/>
      <c r="AF37" s="49"/>
      <c r="AG37" s="47"/>
      <c r="AH37" s="49"/>
      <c r="AI37" s="47"/>
      <c r="AJ37" s="49"/>
      <c r="AK37" s="47"/>
      <c r="AL37" s="49"/>
      <c r="AM37" s="47"/>
      <c r="AN37" s="48"/>
      <c r="AO37" s="49"/>
      <c r="AP37" s="47"/>
      <c r="AQ37" s="49"/>
      <c r="AR37" s="47"/>
      <c r="AS37" s="49"/>
      <c r="AT37" s="47"/>
      <c r="AU37" s="49"/>
      <c r="AV37" s="47"/>
      <c r="AW37" s="48"/>
      <c r="AX37" s="49"/>
    </row>
    <row r="38" spans="1:52" ht="15" customHeight="1" x14ac:dyDescent="0.3">
      <c r="A38" s="57">
        <v>7</v>
      </c>
      <c r="B38" s="58"/>
      <c r="C38" s="52"/>
      <c r="D38" s="53"/>
      <c r="E38" s="53"/>
      <c r="F38" s="53"/>
      <c r="G38" s="53"/>
      <c r="H38" s="53"/>
      <c r="I38" s="53"/>
      <c r="J38" s="53"/>
      <c r="K38" s="53"/>
      <c r="L38" s="53"/>
      <c r="M38" s="53"/>
      <c r="N38" s="54"/>
      <c r="O38" s="47"/>
      <c r="P38" s="49"/>
      <c r="Q38" s="47"/>
      <c r="R38" s="49"/>
      <c r="S38" s="47"/>
      <c r="T38" s="49"/>
      <c r="U38" s="47"/>
      <c r="V38" s="48"/>
      <c r="W38" s="49"/>
      <c r="X38" s="47"/>
      <c r="Y38" s="49"/>
      <c r="Z38" s="47"/>
      <c r="AA38" s="49"/>
      <c r="AB38" s="47"/>
      <c r="AC38" s="49"/>
      <c r="AD38" s="47"/>
      <c r="AE38" s="48"/>
      <c r="AF38" s="49"/>
      <c r="AG38" s="47"/>
      <c r="AH38" s="49"/>
      <c r="AI38" s="47"/>
      <c r="AJ38" s="49"/>
      <c r="AK38" s="47"/>
      <c r="AL38" s="49"/>
      <c r="AM38" s="47"/>
      <c r="AN38" s="48"/>
      <c r="AO38" s="49"/>
      <c r="AP38" s="47"/>
      <c r="AQ38" s="49"/>
      <c r="AR38" s="47"/>
      <c r="AS38" s="49"/>
      <c r="AT38" s="47"/>
      <c r="AU38" s="49"/>
      <c r="AV38" s="47"/>
      <c r="AW38" s="48"/>
      <c r="AX38" s="49"/>
    </row>
    <row r="39" spans="1:52" ht="15" customHeight="1" x14ac:dyDescent="0.3">
      <c r="A39" s="57">
        <v>8</v>
      </c>
      <c r="B39" s="58"/>
      <c r="C39" s="52"/>
      <c r="D39" s="53"/>
      <c r="E39" s="53"/>
      <c r="F39" s="53"/>
      <c r="G39" s="53"/>
      <c r="H39" s="53"/>
      <c r="I39" s="53"/>
      <c r="J39" s="53"/>
      <c r="K39" s="53"/>
      <c r="L39" s="53"/>
      <c r="M39" s="53"/>
      <c r="N39" s="54"/>
      <c r="O39" s="47"/>
      <c r="P39" s="49"/>
      <c r="Q39" s="47"/>
      <c r="R39" s="49"/>
      <c r="S39" s="47"/>
      <c r="T39" s="49"/>
      <c r="U39" s="47"/>
      <c r="V39" s="48"/>
      <c r="W39" s="49"/>
      <c r="X39" s="47"/>
      <c r="Y39" s="49"/>
      <c r="Z39" s="47"/>
      <c r="AA39" s="49"/>
      <c r="AB39" s="47"/>
      <c r="AC39" s="49"/>
      <c r="AD39" s="47"/>
      <c r="AE39" s="48"/>
      <c r="AF39" s="49"/>
      <c r="AG39" s="47"/>
      <c r="AH39" s="49"/>
      <c r="AI39" s="47"/>
      <c r="AJ39" s="49"/>
      <c r="AK39" s="47"/>
      <c r="AL39" s="49"/>
      <c r="AM39" s="47"/>
      <c r="AN39" s="48"/>
      <c r="AO39" s="49"/>
      <c r="AP39" s="47"/>
      <c r="AQ39" s="49"/>
      <c r="AR39" s="47"/>
      <c r="AS39" s="49"/>
      <c r="AT39" s="47"/>
      <c r="AU39" s="49"/>
      <c r="AV39" s="47"/>
      <c r="AW39" s="48"/>
      <c r="AX39" s="49"/>
    </row>
    <row r="40" spans="1:52" ht="15" customHeight="1" x14ac:dyDescent="0.3">
      <c r="A40" s="57">
        <v>9</v>
      </c>
      <c r="B40" s="58"/>
      <c r="C40" s="52"/>
      <c r="D40" s="53"/>
      <c r="E40" s="53"/>
      <c r="F40" s="53"/>
      <c r="G40" s="53"/>
      <c r="H40" s="53"/>
      <c r="I40" s="53"/>
      <c r="J40" s="53"/>
      <c r="K40" s="53"/>
      <c r="L40" s="53"/>
      <c r="M40" s="53"/>
      <c r="N40" s="54"/>
      <c r="O40" s="47"/>
      <c r="P40" s="49"/>
      <c r="Q40" s="47"/>
      <c r="R40" s="49"/>
      <c r="S40" s="47"/>
      <c r="T40" s="49"/>
      <c r="U40" s="47"/>
      <c r="V40" s="48"/>
      <c r="W40" s="49"/>
      <c r="X40" s="47"/>
      <c r="Y40" s="49"/>
      <c r="Z40" s="73"/>
      <c r="AA40" s="49"/>
      <c r="AB40" s="47"/>
      <c r="AC40" s="49"/>
      <c r="AD40" s="47"/>
      <c r="AE40" s="48"/>
      <c r="AF40" s="49"/>
      <c r="AG40" s="47"/>
      <c r="AH40" s="49"/>
      <c r="AI40" s="47"/>
      <c r="AJ40" s="49"/>
      <c r="AK40" s="47"/>
      <c r="AL40" s="49"/>
      <c r="AM40" s="47"/>
      <c r="AN40" s="48"/>
      <c r="AO40" s="49"/>
      <c r="AP40" s="47"/>
      <c r="AQ40" s="49"/>
      <c r="AR40" s="47"/>
      <c r="AS40" s="49"/>
      <c r="AT40" s="47"/>
      <c r="AU40" s="49"/>
      <c r="AV40" s="47"/>
      <c r="AW40" s="48"/>
      <c r="AX40" s="49"/>
    </row>
    <row r="41" spans="1:52" ht="15" customHeight="1" x14ac:dyDescent="0.3">
      <c r="A41" s="57">
        <v>10</v>
      </c>
      <c r="B41" s="58"/>
      <c r="C41" s="52"/>
      <c r="D41" s="53"/>
      <c r="E41" s="53"/>
      <c r="F41" s="53"/>
      <c r="G41" s="53"/>
      <c r="H41" s="53"/>
      <c r="I41" s="53"/>
      <c r="J41" s="53"/>
      <c r="K41" s="53"/>
      <c r="L41" s="53"/>
      <c r="M41" s="53"/>
      <c r="N41" s="54"/>
      <c r="O41" s="47"/>
      <c r="P41" s="49"/>
      <c r="Q41" s="47"/>
      <c r="R41" s="49"/>
      <c r="S41" s="47"/>
      <c r="T41" s="49"/>
      <c r="U41" s="47"/>
      <c r="V41" s="48"/>
      <c r="W41" s="49"/>
      <c r="X41" s="47"/>
      <c r="Y41" s="49"/>
      <c r="Z41" s="47"/>
      <c r="AA41" s="49"/>
      <c r="AB41" s="47"/>
      <c r="AC41" s="49"/>
      <c r="AD41" s="47"/>
      <c r="AE41" s="48"/>
      <c r="AF41" s="49"/>
      <c r="AG41" s="47"/>
      <c r="AH41" s="49"/>
      <c r="AI41" s="47"/>
      <c r="AJ41" s="49"/>
      <c r="AK41" s="47"/>
      <c r="AL41" s="49"/>
      <c r="AM41" s="47"/>
      <c r="AN41" s="48"/>
      <c r="AO41" s="49"/>
      <c r="AP41" s="47"/>
      <c r="AQ41" s="49"/>
      <c r="AR41" s="47"/>
      <c r="AS41" s="49"/>
      <c r="AT41" s="47"/>
      <c r="AU41" s="49"/>
      <c r="AV41" s="47"/>
      <c r="AW41" s="48"/>
      <c r="AX41" s="49"/>
    </row>
    <row r="42" spans="1:52" ht="15" customHeight="1" x14ac:dyDescent="0.3">
      <c r="A42" s="57">
        <v>11</v>
      </c>
      <c r="B42" s="58"/>
      <c r="C42" s="52"/>
      <c r="D42" s="53"/>
      <c r="E42" s="53"/>
      <c r="F42" s="53"/>
      <c r="G42" s="53"/>
      <c r="H42" s="53"/>
      <c r="I42" s="53"/>
      <c r="J42" s="53"/>
      <c r="K42" s="53"/>
      <c r="L42" s="53"/>
      <c r="M42" s="53"/>
      <c r="N42" s="54"/>
      <c r="O42" s="47"/>
      <c r="P42" s="49"/>
      <c r="Q42" s="47"/>
      <c r="R42" s="49"/>
      <c r="S42" s="47"/>
      <c r="T42" s="49"/>
      <c r="U42" s="47"/>
      <c r="V42" s="48"/>
      <c r="W42" s="49"/>
      <c r="X42" s="47"/>
      <c r="Y42" s="49"/>
      <c r="Z42" s="47"/>
      <c r="AA42" s="49"/>
      <c r="AB42" s="47"/>
      <c r="AC42" s="49"/>
      <c r="AD42" s="47"/>
      <c r="AE42" s="48"/>
      <c r="AF42" s="49"/>
      <c r="AG42" s="47"/>
      <c r="AH42" s="49"/>
      <c r="AI42" s="47"/>
      <c r="AJ42" s="49"/>
      <c r="AK42" s="47"/>
      <c r="AL42" s="49"/>
      <c r="AM42" s="47"/>
      <c r="AN42" s="48"/>
      <c r="AO42" s="49"/>
      <c r="AP42" s="47"/>
      <c r="AQ42" s="49"/>
      <c r="AR42" s="47"/>
      <c r="AS42" s="49"/>
      <c r="AT42" s="47"/>
      <c r="AU42" s="49"/>
      <c r="AV42" s="47"/>
      <c r="AW42" s="48"/>
      <c r="AX42" s="49"/>
    </row>
    <row r="43" spans="1:52" ht="15" customHeight="1" x14ac:dyDescent="0.3">
      <c r="A43" s="72" t="s">
        <v>55</v>
      </c>
      <c r="B43" s="72"/>
      <c r="C43" s="72"/>
      <c r="D43" s="72"/>
      <c r="E43" s="72"/>
      <c r="F43" s="72"/>
      <c r="G43" s="72"/>
      <c r="H43" s="72"/>
      <c r="I43" s="72"/>
      <c r="J43" s="72"/>
      <c r="K43" s="72"/>
      <c r="L43" s="72"/>
      <c r="M43" s="72"/>
      <c r="N43" s="72"/>
      <c r="O43" s="63">
        <f>SUM(O32:P41)</f>
        <v>0</v>
      </c>
      <c r="P43" s="63"/>
      <c r="Q43" s="63">
        <f>SUM(Q32:R41)</f>
        <v>0</v>
      </c>
      <c r="R43" s="63"/>
      <c r="S43" s="63">
        <f>SUM(S32:T41)</f>
        <v>0</v>
      </c>
      <c r="T43" s="63"/>
      <c r="U43" s="63">
        <f>SUM(U32:W42)</f>
        <v>48</v>
      </c>
      <c r="V43" s="63"/>
      <c r="W43" s="63"/>
      <c r="X43" s="63">
        <f>SUM(X32:Y41)</f>
        <v>0</v>
      </c>
      <c r="Y43" s="63"/>
      <c r="Z43" s="63">
        <f>SUM(Z32:AA41)</f>
        <v>0</v>
      </c>
      <c r="AA43" s="63"/>
      <c r="AB43" s="63">
        <f>SUM(AB32:AC41)</f>
        <v>0</v>
      </c>
      <c r="AC43" s="63"/>
      <c r="AD43" s="63">
        <f>SUM(AD32:AF41)</f>
        <v>84</v>
      </c>
      <c r="AE43" s="63"/>
      <c r="AF43" s="63"/>
      <c r="AG43" s="63">
        <f>SUM(AG32:AH41)</f>
        <v>0</v>
      </c>
      <c r="AH43" s="63"/>
      <c r="AI43" s="63">
        <f>SUM(AI32:AJ41)</f>
        <v>0</v>
      </c>
      <c r="AJ43" s="63"/>
      <c r="AK43" s="63">
        <f>SUM(AK32:AL41)</f>
        <v>0</v>
      </c>
      <c r="AL43" s="63"/>
      <c r="AM43" s="63">
        <f>SUM(AM32:AO41)</f>
        <v>6</v>
      </c>
      <c r="AN43" s="63"/>
      <c r="AO43" s="63"/>
      <c r="AP43" s="63">
        <f>SUM(AP32:AQ41)</f>
        <v>0</v>
      </c>
      <c r="AQ43" s="63"/>
      <c r="AR43" s="63">
        <f>SUM(AR32:AS41)</f>
        <v>0</v>
      </c>
      <c r="AS43" s="63"/>
      <c r="AT43" s="63">
        <f>SUM(AT32:AU41)</f>
        <v>0</v>
      </c>
      <c r="AU43" s="63"/>
      <c r="AV43" s="63">
        <f>SUM(AV32:AX41)</f>
        <v>0</v>
      </c>
      <c r="AW43" s="63"/>
      <c r="AX43" s="63"/>
    </row>
    <row r="44" spans="1:52"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row>
    <row r="46" spans="1:52" ht="15" customHeight="1" x14ac:dyDescent="0.3">
      <c r="A46" s="9" t="s">
        <v>41</v>
      </c>
    </row>
    <row r="48" spans="1:52" ht="15" customHeight="1" x14ac:dyDescent="0.3">
      <c r="A48" s="40" t="s">
        <v>29</v>
      </c>
      <c r="B48" s="50"/>
      <c r="C48" s="40" t="s">
        <v>54</v>
      </c>
      <c r="D48" s="41"/>
      <c r="E48" s="41"/>
      <c r="F48" s="41"/>
      <c r="G48" s="41"/>
      <c r="H48" s="41"/>
      <c r="I48" s="41"/>
      <c r="J48" s="41"/>
      <c r="K48" s="41"/>
      <c r="L48" s="41"/>
      <c r="M48" s="41"/>
      <c r="N48" s="50"/>
      <c r="O48" s="55" t="s">
        <v>42</v>
      </c>
      <c r="P48" s="55"/>
      <c r="Q48" s="55"/>
      <c r="R48" s="55"/>
      <c r="S48" s="55" t="s">
        <v>43</v>
      </c>
      <c r="T48" s="55"/>
      <c r="U48" s="55"/>
      <c r="V48" s="55"/>
      <c r="W48" s="55" t="s">
        <v>44</v>
      </c>
      <c r="X48" s="55"/>
      <c r="Y48" s="55"/>
      <c r="Z48" s="55"/>
      <c r="AA48" s="55" t="s">
        <v>45</v>
      </c>
      <c r="AB48" s="55"/>
      <c r="AC48" s="55"/>
      <c r="AD48" s="55"/>
    </row>
    <row r="49" spans="1:30" ht="15" customHeight="1" x14ac:dyDescent="0.3">
      <c r="A49" s="42"/>
      <c r="B49" s="51"/>
      <c r="C49" s="42"/>
      <c r="D49" s="43"/>
      <c r="E49" s="43"/>
      <c r="F49" s="43"/>
      <c r="G49" s="43"/>
      <c r="H49" s="43"/>
      <c r="I49" s="43"/>
      <c r="J49" s="43"/>
      <c r="K49" s="43"/>
      <c r="L49" s="43"/>
      <c r="M49" s="43"/>
      <c r="N49" s="51"/>
      <c r="O49" s="55"/>
      <c r="P49" s="55"/>
      <c r="Q49" s="55"/>
      <c r="R49" s="55"/>
      <c r="S49" s="55"/>
      <c r="T49" s="55"/>
      <c r="U49" s="55"/>
      <c r="V49" s="55"/>
      <c r="W49" s="55"/>
      <c r="X49" s="55"/>
      <c r="Y49" s="55"/>
      <c r="Z49" s="55"/>
      <c r="AA49" s="55"/>
      <c r="AB49" s="55"/>
      <c r="AC49" s="55"/>
      <c r="AD49" s="55"/>
    </row>
    <row r="50" spans="1:30" ht="15" customHeight="1" x14ac:dyDescent="0.3">
      <c r="A50" s="57">
        <v>1</v>
      </c>
      <c r="B50" s="58"/>
      <c r="C50" s="52" t="str">
        <f>SCAP10!$N$4&amp;"-"&amp;SCAP10!$N$3</f>
        <v>SCAP10-Quản Lý Hồ Sơ Công Việc</v>
      </c>
      <c r="D50" s="53"/>
      <c r="E50" s="53"/>
      <c r="F50" s="53"/>
      <c r="G50" s="53"/>
      <c r="H50" s="53"/>
      <c r="I50" s="53"/>
      <c r="J50" s="53"/>
      <c r="K50" s="53"/>
      <c r="L50" s="53"/>
      <c r="M50" s="53"/>
      <c r="N50" s="54"/>
      <c r="O50" s="46">
        <f>SCAP10!$CY$4</f>
        <v>48</v>
      </c>
      <c r="P50" s="46"/>
      <c r="Q50" s="46"/>
      <c r="R50" s="46"/>
      <c r="S50" s="46">
        <f>SCAP10!$CY$5</f>
        <v>84</v>
      </c>
      <c r="T50" s="46"/>
      <c r="U50" s="46"/>
      <c r="V50" s="46"/>
      <c r="W50" s="46">
        <f>SCAP10!$CY$6</f>
        <v>6</v>
      </c>
      <c r="X50" s="46"/>
      <c r="Y50" s="46"/>
      <c r="Z50" s="46"/>
      <c r="AA50" s="46">
        <f>SCAP10!$CY$7</f>
        <v>0</v>
      </c>
      <c r="AB50" s="46"/>
      <c r="AC50" s="46"/>
      <c r="AD50" s="46"/>
    </row>
    <row r="51" spans="1:30" ht="15" customHeight="1" x14ac:dyDescent="0.3">
      <c r="A51" s="57">
        <v>2</v>
      </c>
      <c r="B51" s="58"/>
      <c r="C51" s="52"/>
      <c r="D51" s="53"/>
      <c r="E51" s="53"/>
      <c r="F51" s="53"/>
      <c r="G51" s="53"/>
      <c r="H51" s="53"/>
      <c r="I51" s="53"/>
      <c r="J51" s="53"/>
      <c r="K51" s="53"/>
      <c r="L51" s="53"/>
      <c r="M51" s="53"/>
      <c r="N51" s="54"/>
      <c r="O51" s="46"/>
      <c r="P51" s="46"/>
      <c r="Q51" s="46"/>
      <c r="R51" s="46"/>
      <c r="S51" s="46"/>
      <c r="T51" s="46"/>
      <c r="U51" s="46"/>
      <c r="V51" s="46"/>
      <c r="W51" s="46"/>
      <c r="X51" s="46"/>
      <c r="Y51" s="46"/>
      <c r="Z51" s="46"/>
      <c r="AA51" s="46"/>
      <c r="AB51" s="46"/>
      <c r="AC51" s="46"/>
      <c r="AD51" s="46"/>
    </row>
    <row r="52" spans="1:30" ht="15" customHeight="1" x14ac:dyDescent="0.3">
      <c r="A52" s="57">
        <v>3</v>
      </c>
      <c r="B52" s="58"/>
      <c r="C52" s="52"/>
      <c r="D52" s="53"/>
      <c r="E52" s="53"/>
      <c r="F52" s="53"/>
      <c r="G52" s="53"/>
      <c r="H52" s="53"/>
      <c r="I52" s="53"/>
      <c r="J52" s="53"/>
      <c r="K52" s="53"/>
      <c r="L52" s="53"/>
      <c r="M52" s="53"/>
      <c r="N52" s="54"/>
      <c r="O52" s="46"/>
      <c r="P52" s="46"/>
      <c r="Q52" s="46"/>
      <c r="R52" s="46"/>
      <c r="S52" s="46"/>
      <c r="T52" s="46"/>
      <c r="U52" s="46"/>
      <c r="V52" s="46"/>
      <c r="W52" s="46"/>
      <c r="X52" s="46"/>
      <c r="Y52" s="46"/>
      <c r="Z52" s="46"/>
      <c r="AA52" s="46"/>
      <c r="AB52" s="46"/>
      <c r="AC52" s="46"/>
      <c r="AD52" s="46"/>
    </row>
    <row r="53" spans="1:30" ht="15" customHeight="1" x14ac:dyDescent="0.3">
      <c r="A53" s="57">
        <v>4</v>
      </c>
      <c r="B53" s="58"/>
      <c r="C53" s="52"/>
      <c r="D53" s="53"/>
      <c r="E53" s="53"/>
      <c r="F53" s="53"/>
      <c r="G53" s="53"/>
      <c r="H53" s="53"/>
      <c r="I53" s="53"/>
      <c r="J53" s="53"/>
      <c r="K53" s="53"/>
      <c r="L53" s="53"/>
      <c r="M53" s="53"/>
      <c r="N53" s="54"/>
      <c r="O53" s="46"/>
      <c r="P53" s="46"/>
      <c r="Q53" s="46"/>
      <c r="R53" s="46"/>
      <c r="S53" s="46"/>
      <c r="T53" s="46"/>
      <c r="U53" s="46"/>
      <c r="V53" s="46"/>
      <c r="W53" s="46"/>
      <c r="X53" s="46"/>
      <c r="Y53" s="46"/>
      <c r="Z53" s="46"/>
      <c r="AA53" s="46"/>
      <c r="AB53" s="46"/>
      <c r="AC53" s="46"/>
      <c r="AD53" s="46"/>
    </row>
    <row r="54" spans="1:30" ht="15" customHeight="1" x14ac:dyDescent="0.3">
      <c r="A54" s="57">
        <v>5</v>
      </c>
      <c r="B54" s="58"/>
      <c r="C54" s="52"/>
      <c r="D54" s="53"/>
      <c r="E54" s="53"/>
      <c r="F54" s="53"/>
      <c r="G54" s="53"/>
      <c r="H54" s="53"/>
      <c r="I54" s="53"/>
      <c r="J54" s="53"/>
      <c r="K54" s="53"/>
      <c r="L54" s="53"/>
      <c r="M54" s="53"/>
      <c r="N54" s="54"/>
      <c r="O54" s="46"/>
      <c r="P54" s="46"/>
      <c r="Q54" s="46"/>
      <c r="R54" s="46"/>
      <c r="S54" s="46"/>
      <c r="T54" s="46"/>
      <c r="U54" s="46"/>
      <c r="V54" s="46"/>
      <c r="W54" s="46"/>
      <c r="X54" s="46"/>
      <c r="Y54" s="46"/>
      <c r="Z54" s="46"/>
      <c r="AA54" s="46"/>
      <c r="AB54" s="46"/>
      <c r="AC54" s="46"/>
      <c r="AD54" s="46"/>
    </row>
    <row r="55" spans="1:30" ht="15" customHeight="1" x14ac:dyDescent="0.3">
      <c r="A55" s="57">
        <v>6</v>
      </c>
      <c r="B55" s="58"/>
      <c r="C55" s="52"/>
      <c r="D55" s="53"/>
      <c r="E55" s="53"/>
      <c r="F55" s="53"/>
      <c r="G55" s="53"/>
      <c r="H55" s="53"/>
      <c r="I55" s="53"/>
      <c r="J55" s="53"/>
      <c r="K55" s="53"/>
      <c r="L55" s="53"/>
      <c r="M55" s="53"/>
      <c r="N55" s="54"/>
      <c r="O55" s="46"/>
      <c r="P55" s="46"/>
      <c r="Q55" s="46"/>
      <c r="R55" s="46"/>
      <c r="S55" s="46"/>
      <c r="T55" s="46"/>
      <c r="U55" s="46"/>
      <c r="V55" s="46"/>
      <c r="W55" s="46"/>
      <c r="X55" s="46"/>
      <c r="Y55" s="46"/>
      <c r="Z55" s="46"/>
      <c r="AA55" s="46"/>
      <c r="AB55" s="46"/>
      <c r="AC55" s="46"/>
      <c r="AD55" s="46"/>
    </row>
    <row r="56" spans="1:30" ht="15" customHeight="1" x14ac:dyDescent="0.3">
      <c r="A56" s="57">
        <v>7</v>
      </c>
      <c r="B56" s="58"/>
      <c r="C56" s="52"/>
      <c r="D56" s="53"/>
      <c r="E56" s="53"/>
      <c r="F56" s="53"/>
      <c r="G56" s="53"/>
      <c r="H56" s="53"/>
      <c r="I56" s="53"/>
      <c r="J56" s="53"/>
      <c r="K56" s="53"/>
      <c r="L56" s="53"/>
      <c r="M56" s="53"/>
      <c r="N56" s="54"/>
      <c r="O56" s="46"/>
      <c r="P56" s="46"/>
      <c r="Q56" s="46"/>
      <c r="R56" s="46"/>
      <c r="S56" s="46"/>
      <c r="T56" s="46"/>
      <c r="U56" s="46"/>
      <c r="V56" s="46"/>
      <c r="W56" s="46"/>
      <c r="X56" s="46"/>
      <c r="Y56" s="46"/>
      <c r="Z56" s="46"/>
      <c r="AA56" s="46"/>
      <c r="AB56" s="46"/>
      <c r="AC56" s="46"/>
      <c r="AD56" s="46"/>
    </row>
    <row r="57" spans="1:30" ht="15" customHeight="1" x14ac:dyDescent="0.3">
      <c r="A57" s="57">
        <v>8</v>
      </c>
      <c r="B57" s="58"/>
      <c r="C57" s="52"/>
      <c r="D57" s="53"/>
      <c r="E57" s="53"/>
      <c r="F57" s="53"/>
      <c r="G57" s="53"/>
      <c r="H57" s="53"/>
      <c r="I57" s="53"/>
      <c r="J57" s="53"/>
      <c r="K57" s="53"/>
      <c r="L57" s="53"/>
      <c r="M57" s="53"/>
      <c r="N57" s="54"/>
      <c r="O57" s="46"/>
      <c r="P57" s="46"/>
      <c r="Q57" s="46"/>
      <c r="R57" s="46"/>
      <c r="S57" s="46"/>
      <c r="T57" s="46"/>
      <c r="U57" s="46"/>
      <c r="V57" s="46"/>
      <c r="W57" s="46"/>
      <c r="X57" s="46"/>
      <c r="Y57" s="46"/>
      <c r="Z57" s="46"/>
      <c r="AA57" s="46"/>
      <c r="AB57" s="46"/>
      <c r="AC57" s="46"/>
      <c r="AD57" s="46"/>
    </row>
    <row r="58" spans="1:30" ht="15" customHeight="1" x14ac:dyDescent="0.3">
      <c r="A58" s="57">
        <v>9</v>
      </c>
      <c r="B58" s="58"/>
      <c r="C58" s="52"/>
      <c r="D58" s="53"/>
      <c r="E58" s="53"/>
      <c r="F58" s="53"/>
      <c r="G58" s="53"/>
      <c r="H58" s="53"/>
      <c r="I58" s="53"/>
      <c r="J58" s="53"/>
      <c r="K58" s="53"/>
      <c r="L58" s="53"/>
      <c r="M58" s="53"/>
      <c r="N58" s="54"/>
      <c r="O58" s="46"/>
      <c r="P58" s="46"/>
      <c r="Q58" s="46"/>
      <c r="R58" s="46"/>
      <c r="S58" s="46"/>
      <c r="T58" s="46"/>
      <c r="U58" s="46"/>
      <c r="V58" s="46"/>
      <c r="W58" s="46"/>
      <c r="X58" s="46"/>
      <c r="Y58" s="46"/>
      <c r="Z58" s="46"/>
      <c r="AA58" s="46"/>
      <c r="AB58" s="46"/>
      <c r="AC58" s="46"/>
      <c r="AD58" s="46"/>
    </row>
    <row r="59" spans="1:30" ht="15" customHeight="1" x14ac:dyDescent="0.3">
      <c r="A59" s="57">
        <v>10</v>
      </c>
      <c r="B59" s="58"/>
      <c r="C59" s="52"/>
      <c r="D59" s="53"/>
      <c r="E59" s="53"/>
      <c r="F59" s="53"/>
      <c r="G59" s="53"/>
      <c r="H59" s="53"/>
      <c r="I59" s="53"/>
      <c r="J59" s="53"/>
      <c r="K59" s="53"/>
      <c r="L59" s="53"/>
      <c r="M59" s="53"/>
      <c r="N59" s="54"/>
      <c r="O59" s="46"/>
      <c r="P59" s="46"/>
      <c r="Q59" s="46"/>
      <c r="R59" s="46"/>
      <c r="S59" s="46"/>
      <c r="T59" s="46"/>
      <c r="U59" s="46"/>
      <c r="V59" s="46"/>
      <c r="W59" s="46"/>
      <c r="X59" s="46"/>
      <c r="Y59" s="46"/>
      <c r="Z59" s="46"/>
      <c r="AA59" s="46"/>
      <c r="AB59" s="46"/>
      <c r="AC59" s="46"/>
      <c r="AD59" s="46"/>
    </row>
    <row r="60" spans="1:30" ht="15" customHeight="1" x14ac:dyDescent="0.3">
      <c r="A60" s="57">
        <v>11</v>
      </c>
      <c r="B60" s="58"/>
      <c r="C60" s="52"/>
      <c r="D60" s="53"/>
      <c r="E60" s="53"/>
      <c r="F60" s="53"/>
      <c r="G60" s="53"/>
      <c r="H60" s="53"/>
      <c r="I60" s="53"/>
      <c r="J60" s="53"/>
      <c r="K60" s="53"/>
      <c r="L60" s="53"/>
      <c r="M60" s="53"/>
      <c r="N60" s="54"/>
      <c r="O60" s="46"/>
      <c r="P60" s="46"/>
      <c r="Q60" s="46"/>
      <c r="R60" s="46"/>
      <c r="S60" s="46"/>
      <c r="T60" s="46"/>
      <c r="U60" s="46"/>
      <c r="V60" s="46"/>
      <c r="W60" s="46"/>
      <c r="X60" s="46"/>
      <c r="Y60" s="46"/>
      <c r="Z60" s="46"/>
      <c r="AA60" s="46"/>
      <c r="AB60" s="46"/>
      <c r="AC60" s="46"/>
      <c r="AD60" s="46"/>
    </row>
    <row r="61" spans="1:30" ht="15" customHeight="1" x14ac:dyDescent="0.3">
      <c r="A61" s="72" t="s">
        <v>55</v>
      </c>
      <c r="B61" s="72"/>
      <c r="C61" s="72"/>
      <c r="D61" s="72"/>
      <c r="E61" s="72"/>
      <c r="F61" s="72"/>
      <c r="G61" s="72"/>
      <c r="H61" s="72"/>
      <c r="I61" s="72"/>
      <c r="J61" s="72"/>
      <c r="K61" s="72"/>
      <c r="L61" s="72"/>
      <c r="M61" s="72"/>
      <c r="N61" s="72"/>
      <c r="O61" s="63">
        <f>SUM(O50:R60)</f>
        <v>48</v>
      </c>
      <c r="P61" s="63"/>
      <c r="Q61" s="63"/>
      <c r="R61" s="63"/>
      <c r="S61" s="63">
        <f t="shared" ref="S61" si="5">SUM(S50:V60)</f>
        <v>84</v>
      </c>
      <c r="T61" s="63"/>
      <c r="U61" s="63"/>
      <c r="V61" s="63"/>
      <c r="W61" s="63">
        <f t="shared" ref="W61" si="6">SUM(W50:Z60)</f>
        <v>6</v>
      </c>
      <c r="X61" s="63"/>
      <c r="Y61" s="63"/>
      <c r="Z61" s="63"/>
      <c r="AA61" s="63">
        <f t="shared" ref="AA61" si="7">SUM(AA50:AD60)</f>
        <v>0</v>
      </c>
      <c r="AB61" s="63"/>
      <c r="AC61" s="63"/>
      <c r="AD61" s="63"/>
    </row>
  </sheetData>
  <mergeCells count="465">
    <mergeCell ref="O61:R61"/>
    <mergeCell ref="S61:V61"/>
    <mergeCell ref="W61:Z61"/>
    <mergeCell ref="AA61:AD61"/>
    <mergeCell ref="W60:Z60"/>
    <mergeCell ref="AA60:AD60"/>
    <mergeCell ref="O57:R57"/>
    <mergeCell ref="S57:V57"/>
    <mergeCell ref="W57:Z57"/>
    <mergeCell ref="AA57:AD57"/>
    <mergeCell ref="W58:Z58"/>
    <mergeCell ref="AA58:AD58"/>
    <mergeCell ref="O59:R59"/>
    <mergeCell ref="S59:V59"/>
    <mergeCell ref="W59:Z59"/>
    <mergeCell ref="AA59:AD59"/>
    <mergeCell ref="C57:N57"/>
    <mergeCell ref="AA50:AD50"/>
    <mergeCell ref="O51:R51"/>
    <mergeCell ref="S51:V51"/>
    <mergeCell ref="W51:Z51"/>
    <mergeCell ref="AA51:AD51"/>
    <mergeCell ref="W52:Z52"/>
    <mergeCell ref="AA52:AD52"/>
    <mergeCell ref="O53:R53"/>
    <mergeCell ref="S53:V53"/>
    <mergeCell ref="W53:Z53"/>
    <mergeCell ref="AA53:AD53"/>
    <mergeCell ref="O54:R54"/>
    <mergeCell ref="S54:V54"/>
    <mergeCell ref="W54:Z54"/>
    <mergeCell ref="AA54:AD54"/>
    <mergeCell ref="W55:Z55"/>
    <mergeCell ref="AA55:AD55"/>
    <mergeCell ref="O56:R56"/>
    <mergeCell ref="S56:V56"/>
    <mergeCell ref="W56:Z56"/>
    <mergeCell ref="AA56:AD56"/>
    <mergeCell ref="AV42:AX42"/>
    <mergeCell ref="A61:N61"/>
    <mergeCell ref="O48:R49"/>
    <mergeCell ref="S48:V49"/>
    <mergeCell ref="O52:R52"/>
    <mergeCell ref="S52:V52"/>
    <mergeCell ref="O55:R55"/>
    <mergeCell ref="S55:V55"/>
    <mergeCell ref="O58:R58"/>
    <mergeCell ref="S58:V58"/>
    <mergeCell ref="A52:B52"/>
    <mergeCell ref="C52:N52"/>
    <mergeCell ref="A53:B53"/>
    <mergeCell ref="C53:N53"/>
    <mergeCell ref="A54:B54"/>
    <mergeCell ref="C54:N54"/>
    <mergeCell ref="A55:B55"/>
    <mergeCell ref="C55:N55"/>
    <mergeCell ref="A56:B56"/>
    <mergeCell ref="A60:B60"/>
    <mergeCell ref="C60:N60"/>
    <mergeCell ref="O60:R60"/>
    <mergeCell ref="S60:V60"/>
    <mergeCell ref="A57:B57"/>
    <mergeCell ref="AD41:AF41"/>
    <mergeCell ref="AG41:AH41"/>
    <mergeCell ref="AT43:AU43"/>
    <mergeCell ref="AV43:AX43"/>
    <mergeCell ref="AI40:AJ40"/>
    <mergeCell ref="AK40:AL40"/>
    <mergeCell ref="AM40:AO40"/>
    <mergeCell ref="AP40:AQ40"/>
    <mergeCell ref="AR40:AS40"/>
    <mergeCell ref="AT40:AU40"/>
    <mergeCell ref="AV40:AX40"/>
    <mergeCell ref="AI41:AJ41"/>
    <mergeCell ref="AK41:AL41"/>
    <mergeCell ref="AM41:AO41"/>
    <mergeCell ref="AP41:AQ41"/>
    <mergeCell ref="AR41:AS41"/>
    <mergeCell ref="AT41:AU41"/>
    <mergeCell ref="AV41:AX41"/>
    <mergeCell ref="AP43:AQ43"/>
    <mergeCell ref="AR43:AS43"/>
    <mergeCell ref="AM42:AO42"/>
    <mergeCell ref="AP42:AQ42"/>
    <mergeCell ref="AR42:AS42"/>
    <mergeCell ref="AT42:AU42"/>
    <mergeCell ref="AD40:AF40"/>
    <mergeCell ref="AG40:AH40"/>
    <mergeCell ref="AB40:AC40"/>
    <mergeCell ref="AB39:AC39"/>
    <mergeCell ref="AD39:AF39"/>
    <mergeCell ref="AG39:AH39"/>
    <mergeCell ref="AI39:AJ39"/>
    <mergeCell ref="AK39:AL39"/>
    <mergeCell ref="AM39:AO39"/>
    <mergeCell ref="AV39:AX39"/>
    <mergeCell ref="O38:P38"/>
    <mergeCell ref="AD38:AF38"/>
    <mergeCell ref="AG38:AH38"/>
    <mergeCell ref="AI38:AJ38"/>
    <mergeCell ref="AK38:AL38"/>
    <mergeCell ref="AM38:AO38"/>
    <mergeCell ref="AP39:AQ39"/>
    <mergeCell ref="AR39:AS39"/>
    <mergeCell ref="AT39:AU39"/>
    <mergeCell ref="AP38:AQ38"/>
    <mergeCell ref="AR38:AS38"/>
    <mergeCell ref="AG37:AH37"/>
    <mergeCell ref="X38:Y38"/>
    <mergeCell ref="Z38:AA38"/>
    <mergeCell ref="AB38:AC38"/>
    <mergeCell ref="AT38:AU38"/>
    <mergeCell ref="AV38:AX38"/>
    <mergeCell ref="AG35:AH35"/>
    <mergeCell ref="AT36:AU36"/>
    <mergeCell ref="AI37:AJ37"/>
    <mergeCell ref="AK37:AL37"/>
    <mergeCell ref="AM37:AO37"/>
    <mergeCell ref="AP37:AQ37"/>
    <mergeCell ref="AR37:AS37"/>
    <mergeCell ref="AV36:AX36"/>
    <mergeCell ref="AR34:AS34"/>
    <mergeCell ref="AT34:AU34"/>
    <mergeCell ref="AT37:AU37"/>
    <mergeCell ref="AV37:AX37"/>
    <mergeCell ref="X36:Y36"/>
    <mergeCell ref="Z36:AA36"/>
    <mergeCell ref="AB36:AC36"/>
    <mergeCell ref="AD36:AF36"/>
    <mergeCell ref="AG36:AH36"/>
    <mergeCell ref="AI36:AJ36"/>
    <mergeCell ref="AR36:AS36"/>
    <mergeCell ref="AK36:AL36"/>
    <mergeCell ref="AM36:AO36"/>
    <mergeCell ref="AP36:AQ36"/>
    <mergeCell ref="AV34:AX34"/>
    <mergeCell ref="AI35:AJ35"/>
    <mergeCell ref="AK35:AL35"/>
    <mergeCell ref="AM35:AO35"/>
    <mergeCell ref="AP35:AQ35"/>
    <mergeCell ref="AR35:AS35"/>
    <mergeCell ref="AT35:AU35"/>
    <mergeCell ref="AV35:AX35"/>
    <mergeCell ref="X37:Y37"/>
    <mergeCell ref="AD37:AF37"/>
    <mergeCell ref="U35:W35"/>
    <mergeCell ref="X35:Y35"/>
    <mergeCell ref="Z35:AA35"/>
    <mergeCell ref="AB35:AC35"/>
    <mergeCell ref="AD35:AF35"/>
    <mergeCell ref="O34:P34"/>
    <mergeCell ref="Q34:R34"/>
    <mergeCell ref="S34:T34"/>
    <mergeCell ref="U34:W34"/>
    <mergeCell ref="X34:Y34"/>
    <mergeCell ref="Z34:AA34"/>
    <mergeCell ref="C35:N35"/>
    <mergeCell ref="AP31:AQ31"/>
    <mergeCell ref="AR31:AS31"/>
    <mergeCell ref="AK31:AL31"/>
    <mergeCell ref="S31:T31"/>
    <mergeCell ref="AB31:AC31"/>
    <mergeCell ref="U31:W31"/>
    <mergeCell ref="O31:P31"/>
    <mergeCell ref="Q31:R31"/>
    <mergeCell ref="AR33:AS33"/>
    <mergeCell ref="AB34:AC34"/>
    <mergeCell ref="AD34:AF34"/>
    <mergeCell ref="AG34:AH34"/>
    <mergeCell ref="AI34:AJ34"/>
    <mergeCell ref="AK34:AL34"/>
    <mergeCell ref="AM34:AO34"/>
    <mergeCell ref="AP34:AQ34"/>
    <mergeCell ref="X33:Y33"/>
    <mergeCell ref="AM33:AO33"/>
    <mergeCell ref="AP33:AQ33"/>
    <mergeCell ref="Z33:AA33"/>
    <mergeCell ref="O35:P35"/>
    <mergeCell ref="Q35:R35"/>
    <mergeCell ref="S35:T35"/>
    <mergeCell ref="AT31:AU31"/>
    <mergeCell ref="AV31:AX31"/>
    <mergeCell ref="AP30:AX30"/>
    <mergeCell ref="C30:N31"/>
    <mergeCell ref="C32:N32"/>
    <mergeCell ref="C33:N33"/>
    <mergeCell ref="C34:N34"/>
    <mergeCell ref="AB32:AC32"/>
    <mergeCell ref="AD32:AF32"/>
    <mergeCell ref="AG32:AH32"/>
    <mergeCell ref="AI32:AJ32"/>
    <mergeCell ref="AK32:AL32"/>
    <mergeCell ref="AM32:AO32"/>
    <mergeCell ref="AP32:AQ32"/>
    <mergeCell ref="AR32:AS32"/>
    <mergeCell ref="AT32:AU32"/>
    <mergeCell ref="AV32:AX32"/>
    <mergeCell ref="AB33:AC33"/>
    <mergeCell ref="AD33:AF33"/>
    <mergeCell ref="AG33:AH33"/>
    <mergeCell ref="AI33:AJ33"/>
    <mergeCell ref="AK33:AL33"/>
    <mergeCell ref="AT33:AU33"/>
    <mergeCell ref="AV33:AX33"/>
    <mergeCell ref="U36:W36"/>
    <mergeCell ref="S43:T43"/>
    <mergeCell ref="U43:W43"/>
    <mergeCell ref="A43:N43"/>
    <mergeCell ref="O43:P43"/>
    <mergeCell ref="Q43:R43"/>
    <mergeCell ref="X43:Y43"/>
    <mergeCell ref="Z43:AA43"/>
    <mergeCell ref="AB43:AC43"/>
    <mergeCell ref="O41:P41"/>
    <mergeCell ref="Q41:R41"/>
    <mergeCell ref="S41:T41"/>
    <mergeCell ref="U41:W41"/>
    <mergeCell ref="X41:Y41"/>
    <mergeCell ref="Z41:AA41"/>
    <mergeCell ref="AB41:AC41"/>
    <mergeCell ref="U37:W37"/>
    <mergeCell ref="Z37:AA37"/>
    <mergeCell ref="AB37:AC37"/>
    <mergeCell ref="O37:P37"/>
    <mergeCell ref="Q37:R37"/>
    <mergeCell ref="S37:T37"/>
    <mergeCell ref="AD43:AF43"/>
    <mergeCell ref="AG43:AH43"/>
    <mergeCell ref="AI43:AJ43"/>
    <mergeCell ref="AK43:AL43"/>
    <mergeCell ref="AM43:AO43"/>
    <mergeCell ref="A40:B40"/>
    <mergeCell ref="A41:B41"/>
    <mergeCell ref="A38:B38"/>
    <mergeCell ref="A39:B39"/>
    <mergeCell ref="C38:N38"/>
    <mergeCell ref="C39:N39"/>
    <mergeCell ref="C40:N40"/>
    <mergeCell ref="O40:P40"/>
    <mergeCell ref="Q40:R40"/>
    <mergeCell ref="S40:T40"/>
    <mergeCell ref="U40:W40"/>
    <mergeCell ref="X40:Y40"/>
    <mergeCell ref="Z40:AA40"/>
    <mergeCell ref="O39:P39"/>
    <mergeCell ref="Q39:R39"/>
    <mergeCell ref="S39:T39"/>
    <mergeCell ref="U39:W39"/>
    <mergeCell ref="X39:Y39"/>
    <mergeCell ref="Z39:AA39"/>
    <mergeCell ref="A35:B35"/>
    <mergeCell ref="A36:B36"/>
    <mergeCell ref="A37:B37"/>
    <mergeCell ref="A33:B33"/>
    <mergeCell ref="AG21:AI21"/>
    <mergeCell ref="AC19:AD19"/>
    <mergeCell ref="AE19:AF19"/>
    <mergeCell ref="AG19:AI19"/>
    <mergeCell ref="A20:B20"/>
    <mergeCell ref="C20:N20"/>
    <mergeCell ref="O20:P20"/>
    <mergeCell ref="Q20:R20"/>
    <mergeCell ref="S20:T20"/>
    <mergeCell ref="U20:V20"/>
    <mergeCell ref="W20:Y20"/>
    <mergeCell ref="Z20:AB20"/>
    <mergeCell ref="AC20:AD20"/>
    <mergeCell ref="AE20:AF20"/>
    <mergeCell ref="AG20:AI20"/>
    <mergeCell ref="A34:B34"/>
    <mergeCell ref="A25:N25"/>
    <mergeCell ref="A19:B19"/>
    <mergeCell ref="C19:N19"/>
    <mergeCell ref="O19:P19"/>
    <mergeCell ref="AG17:AI17"/>
    <mergeCell ref="A18:B18"/>
    <mergeCell ref="C18:N18"/>
    <mergeCell ref="O18:P18"/>
    <mergeCell ref="Q18:R18"/>
    <mergeCell ref="S18:T18"/>
    <mergeCell ref="U18:V18"/>
    <mergeCell ref="W18:Y18"/>
    <mergeCell ref="Z18:AB18"/>
    <mergeCell ref="AC18:AD18"/>
    <mergeCell ref="AE18:AF18"/>
    <mergeCell ref="AG18:AI18"/>
    <mergeCell ref="O17:P17"/>
    <mergeCell ref="Q17:R17"/>
    <mergeCell ref="S17:T17"/>
    <mergeCell ref="U17:V17"/>
    <mergeCell ref="AC17:AD17"/>
    <mergeCell ref="AE17:AF17"/>
    <mergeCell ref="AE22:AF22"/>
    <mergeCell ref="Z16:AB16"/>
    <mergeCell ref="A15:B15"/>
    <mergeCell ref="C15:N15"/>
    <mergeCell ref="A21:B21"/>
    <mergeCell ref="C21:N21"/>
    <mergeCell ref="O21:P21"/>
    <mergeCell ref="Q21:R21"/>
    <mergeCell ref="S21:T21"/>
    <mergeCell ref="U21:V21"/>
    <mergeCell ref="S19:T19"/>
    <mergeCell ref="U19:V19"/>
    <mergeCell ref="AC16:AD16"/>
    <mergeCell ref="AE16:AF16"/>
    <mergeCell ref="W17:Y17"/>
    <mergeCell ref="Z17:AB17"/>
    <mergeCell ref="W19:Y19"/>
    <mergeCell ref="Z19:AB19"/>
    <mergeCell ref="W21:Y21"/>
    <mergeCell ref="Z21:AB21"/>
    <mergeCell ref="W22:Y22"/>
    <mergeCell ref="Z22:AB22"/>
    <mergeCell ref="AC22:AD22"/>
    <mergeCell ref="Q19:R19"/>
    <mergeCell ref="O12:P13"/>
    <mergeCell ref="Q12:R13"/>
    <mergeCell ref="S12:T13"/>
    <mergeCell ref="U12:V13"/>
    <mergeCell ref="A17:B17"/>
    <mergeCell ref="C17:N17"/>
    <mergeCell ref="O25:P25"/>
    <mergeCell ref="Q25:R25"/>
    <mergeCell ref="S25:T25"/>
    <mergeCell ref="U25:V25"/>
    <mergeCell ref="Q15:R15"/>
    <mergeCell ref="A14:B14"/>
    <mergeCell ref="C14:N14"/>
    <mergeCell ref="O15:P15"/>
    <mergeCell ref="U15:V15"/>
    <mergeCell ref="A12:B13"/>
    <mergeCell ref="C12:N13"/>
    <mergeCell ref="S15:T15"/>
    <mergeCell ref="A22:B22"/>
    <mergeCell ref="C22:N22"/>
    <mergeCell ref="O22:P22"/>
    <mergeCell ref="Q22:R22"/>
    <mergeCell ref="S22:T22"/>
    <mergeCell ref="U22:V22"/>
    <mergeCell ref="W12:Y13"/>
    <mergeCell ref="Z12:AB13"/>
    <mergeCell ref="AC12:AD13"/>
    <mergeCell ref="AE12:AF13"/>
    <mergeCell ref="AG12:AI13"/>
    <mergeCell ref="AC15:AD15"/>
    <mergeCell ref="AE15:AF15"/>
    <mergeCell ref="AG15:AI15"/>
    <mergeCell ref="W15:Y15"/>
    <mergeCell ref="Z15:AB15"/>
    <mergeCell ref="Z14:AB14"/>
    <mergeCell ref="AC14:AD14"/>
    <mergeCell ref="AE14:AF14"/>
    <mergeCell ref="AG14:AI14"/>
    <mergeCell ref="A32:B32"/>
    <mergeCell ref="O32:P32"/>
    <mergeCell ref="Q32:R32"/>
    <mergeCell ref="S32:T32"/>
    <mergeCell ref="Z25:AB25"/>
    <mergeCell ref="X32:Y32"/>
    <mergeCell ref="Z32:AA32"/>
    <mergeCell ref="AG22:AI22"/>
    <mergeCell ref="AC21:AD21"/>
    <mergeCell ref="AE21:AF21"/>
    <mergeCell ref="AE23:AF23"/>
    <mergeCell ref="AG23:AI23"/>
    <mergeCell ref="A24:B24"/>
    <mergeCell ref="C24:N24"/>
    <mergeCell ref="O24:P24"/>
    <mergeCell ref="Q24:R24"/>
    <mergeCell ref="S24:T24"/>
    <mergeCell ref="U24:V24"/>
    <mergeCell ref="W24:Y24"/>
    <mergeCell ref="A23:B23"/>
    <mergeCell ref="C23:N23"/>
    <mergeCell ref="O23:P23"/>
    <mergeCell ref="Q23:R23"/>
    <mergeCell ref="S23:T23"/>
    <mergeCell ref="AG24:AI24"/>
    <mergeCell ref="AC25:AD25"/>
    <mergeCell ref="A30:B31"/>
    <mergeCell ref="AE25:AF25"/>
    <mergeCell ref="AG25:AI25"/>
    <mergeCell ref="U23:V23"/>
    <mergeCell ref="W23:Y23"/>
    <mergeCell ref="Z23:AB23"/>
    <mergeCell ref="AC23:AD23"/>
    <mergeCell ref="Z24:AB24"/>
    <mergeCell ref="AC24:AD24"/>
    <mergeCell ref="AE24:AF24"/>
    <mergeCell ref="O30:W30"/>
    <mergeCell ref="X30:AF30"/>
    <mergeCell ref="AG30:AO30"/>
    <mergeCell ref="X31:Y31"/>
    <mergeCell ref="Z31:AA31"/>
    <mergeCell ref="AD31:AF31"/>
    <mergeCell ref="AG31:AH31"/>
    <mergeCell ref="AM31:AO31"/>
    <mergeCell ref="AI31:AJ31"/>
    <mergeCell ref="AG16:AI16"/>
    <mergeCell ref="A16:B16"/>
    <mergeCell ref="C16:N16"/>
    <mergeCell ref="O16:P16"/>
    <mergeCell ref="Q16:R16"/>
    <mergeCell ref="S16:T16"/>
    <mergeCell ref="C41:N41"/>
    <mergeCell ref="C42:N42"/>
    <mergeCell ref="O42:P42"/>
    <mergeCell ref="Q42:R42"/>
    <mergeCell ref="S42:T42"/>
    <mergeCell ref="U42:W42"/>
    <mergeCell ref="O33:P33"/>
    <mergeCell ref="Q33:R33"/>
    <mergeCell ref="S33:T33"/>
    <mergeCell ref="U33:W33"/>
    <mergeCell ref="C36:N36"/>
    <mergeCell ref="C37:N37"/>
    <mergeCell ref="O36:P36"/>
    <mergeCell ref="Q36:R36"/>
    <mergeCell ref="S36:T36"/>
    <mergeCell ref="Q38:R38"/>
    <mergeCell ref="S38:T38"/>
    <mergeCell ref="U38:W38"/>
    <mergeCell ref="O14:P14"/>
    <mergeCell ref="Q14:R14"/>
    <mergeCell ref="S14:T14"/>
    <mergeCell ref="U14:V14"/>
    <mergeCell ref="W14:Y14"/>
    <mergeCell ref="U32:W32"/>
    <mergeCell ref="U16:V16"/>
    <mergeCell ref="W16:Y16"/>
    <mergeCell ref="W25:Y25"/>
    <mergeCell ref="A58:B58"/>
    <mergeCell ref="C58:N58"/>
    <mergeCell ref="A59:B59"/>
    <mergeCell ref="C59:N59"/>
    <mergeCell ref="W48:Z49"/>
    <mergeCell ref="AG42:AH42"/>
    <mergeCell ref="AI42:AJ42"/>
    <mergeCell ref="AK42:AL42"/>
    <mergeCell ref="A42:B42"/>
    <mergeCell ref="C56:N56"/>
    <mergeCell ref="A48:B49"/>
    <mergeCell ref="C48:N49"/>
    <mergeCell ref="A50:B50"/>
    <mergeCell ref="C50:N50"/>
    <mergeCell ref="A51:B51"/>
    <mergeCell ref="C51:N51"/>
    <mergeCell ref="X42:Y42"/>
    <mergeCell ref="Z42:AA42"/>
    <mergeCell ref="AB42:AC42"/>
    <mergeCell ref="AD42:AF42"/>
    <mergeCell ref="AA48:AD49"/>
    <mergeCell ref="O50:R50"/>
    <mergeCell ref="S50:V50"/>
    <mergeCell ref="W50:Z50"/>
    <mergeCell ref="C4:Y5"/>
    <mergeCell ref="Z4:AI5"/>
    <mergeCell ref="A7:B7"/>
    <mergeCell ref="A6:B6"/>
    <mergeCell ref="A4:B5"/>
    <mergeCell ref="C6:Y6"/>
    <mergeCell ref="C7:Y7"/>
    <mergeCell ref="Z6:AI6"/>
    <mergeCell ref="Z7:AI7"/>
  </mergeCells>
  <phoneticPr fontId="11" type="noConversion"/>
  <pageMargins left="0.25" right="0.25" top="0.25" bottom="0.5" header="0" footer="0.2"/>
  <pageSetup paperSize="9" orientation="landscape" r:id="rId1"/>
  <headerFooter>
    <oddFooter>&amp;L&amp;"Times New Roman,Regular"&amp;10&amp;K00-040&lt;Ma_Tai_Lieu&gt;&amp;C&amp;"Times New Roman,Regular"&amp;10&amp;K00-040v1.5.1&amp;R&amp;"Times New Roman,Regular"&amp;10&amp;K00-040Trang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K172"/>
  <sheetViews>
    <sheetView tabSelected="1" showRuler="0" zoomScaleNormal="100" zoomScaleSheetLayoutView="100" workbookViewId="0">
      <pane xSplit="4" ySplit="11" topLeftCell="CP39" activePane="bottomRight" state="frozen"/>
      <selection pane="topRight" activeCell="AY1" sqref="AY1"/>
      <selection pane="bottomLeft" activeCell="AY1" sqref="AY1"/>
      <selection pane="bottomRight" activeCell="FD40" sqref="FD40:FK40"/>
    </sheetView>
  </sheetViews>
  <sheetFormatPr defaultColWidth="2.88671875" defaultRowHeight="15" customHeight="1" x14ac:dyDescent="0.3"/>
  <cols>
    <col min="1" max="1" width="4" style="1" customWidth="1"/>
    <col min="2" max="2" width="3.6640625" style="1" customWidth="1"/>
    <col min="3" max="4" width="2.88671875" style="1" customWidth="1"/>
    <col min="5" max="5" width="4.88671875" style="1" customWidth="1"/>
    <col min="6" max="15" width="2.88671875" style="1"/>
    <col min="16" max="16" width="5.33203125" style="1" customWidth="1"/>
    <col min="17" max="21" width="2.88671875" style="1"/>
    <col min="22" max="22" width="2.88671875" style="1" customWidth="1"/>
    <col min="23" max="28" width="2.88671875" style="1"/>
    <col min="29" max="44" width="2.88671875" style="1" customWidth="1"/>
    <col min="45" max="55" width="2.88671875" style="1"/>
    <col min="56" max="70" width="3.5546875" style="1" customWidth="1"/>
    <col min="71" max="16384" width="2.88671875" style="1"/>
  </cols>
  <sheetData>
    <row r="1" spans="1:167" ht="15" customHeight="1" x14ac:dyDescent="0.3">
      <c r="B1" s="11"/>
      <c r="C1" s="11"/>
      <c r="D1" s="11"/>
      <c r="E1" s="11"/>
      <c r="F1" s="154" t="s">
        <v>60</v>
      </c>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4"/>
      <c r="CI1" s="154"/>
      <c r="CJ1" s="154"/>
      <c r="CK1" s="154"/>
      <c r="CL1" s="154"/>
      <c r="CM1" s="154"/>
      <c r="CN1" s="154"/>
      <c r="CO1" s="154"/>
      <c r="CP1" s="154"/>
      <c r="CQ1" s="154"/>
      <c r="CR1" s="154"/>
      <c r="CS1" s="154"/>
      <c r="CT1" s="11"/>
      <c r="CU1" s="11"/>
      <c r="CV1" s="11"/>
      <c r="CW1" s="11"/>
      <c r="CX1" s="11"/>
      <c r="CY1" s="11"/>
      <c r="CZ1" s="11"/>
      <c r="DA1" s="11"/>
    </row>
    <row r="2" spans="1:167" ht="15" customHeight="1" x14ac:dyDescent="0.3">
      <c r="A2" s="11"/>
      <c r="B2" s="11"/>
      <c r="C2" s="11"/>
      <c r="D2" s="11"/>
      <c r="E2" s="11"/>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c r="AY2" s="154"/>
      <c r="AZ2" s="15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54"/>
      <c r="CP2" s="154"/>
      <c r="CQ2" s="154"/>
      <c r="CR2" s="154"/>
      <c r="CS2" s="154"/>
      <c r="CT2" s="72" t="s">
        <v>61</v>
      </c>
      <c r="CU2" s="72"/>
      <c r="CV2" s="72"/>
      <c r="CW2" s="72"/>
      <c r="CX2" s="72"/>
      <c r="CY2" s="72"/>
      <c r="CZ2" s="72"/>
      <c r="DA2" s="72"/>
      <c r="DB2" s="72"/>
      <c r="DC2" s="72"/>
      <c r="DD2" s="72"/>
      <c r="DE2" s="72"/>
      <c r="DF2" s="72"/>
      <c r="DG2" s="72"/>
      <c r="DH2" s="72"/>
      <c r="DI2" s="72"/>
      <c r="DJ2" s="72"/>
      <c r="DK2" s="72"/>
      <c r="DL2" s="72"/>
      <c r="DM2" s="72"/>
      <c r="DN2" s="72" t="s">
        <v>62</v>
      </c>
      <c r="DO2" s="72"/>
      <c r="DP2" s="72"/>
      <c r="DQ2" s="72"/>
      <c r="DR2" s="72"/>
      <c r="DS2" s="72"/>
      <c r="DT2" s="72"/>
      <c r="DU2" s="72"/>
      <c r="DV2" s="72"/>
      <c r="DW2" s="72"/>
      <c r="DX2" s="72"/>
      <c r="DY2" s="72"/>
      <c r="DZ2" s="72"/>
      <c r="EA2" s="72"/>
      <c r="EB2" s="72"/>
      <c r="EC2" s="72" t="s">
        <v>63</v>
      </c>
      <c r="ED2" s="72"/>
      <c r="EE2" s="72"/>
      <c r="EF2" s="72"/>
      <c r="EG2" s="72"/>
      <c r="EH2" s="72"/>
      <c r="EI2" s="72"/>
      <c r="EJ2" s="72"/>
      <c r="EK2" s="72"/>
      <c r="EL2" s="72"/>
      <c r="EM2" s="72"/>
      <c r="EN2" s="72"/>
      <c r="EO2" s="72"/>
      <c r="EP2" s="72"/>
      <c r="EQ2" s="72"/>
    </row>
    <row r="3" spans="1:167" ht="15" customHeight="1" x14ac:dyDescent="0.3">
      <c r="F3" s="136" t="s">
        <v>64</v>
      </c>
      <c r="G3" s="136"/>
      <c r="H3" s="136"/>
      <c r="I3" s="136"/>
      <c r="J3" s="136"/>
      <c r="K3" s="136"/>
      <c r="L3" s="136"/>
      <c r="M3" s="136"/>
      <c r="N3" s="64" t="s">
        <v>65</v>
      </c>
      <c r="O3" s="64"/>
      <c r="P3" s="64"/>
      <c r="Q3" s="64"/>
      <c r="R3" s="64"/>
      <c r="S3" s="64"/>
      <c r="T3" s="64"/>
      <c r="U3" s="64"/>
      <c r="V3" s="64"/>
      <c r="W3" s="64"/>
      <c r="X3" s="64"/>
      <c r="Y3" s="64"/>
      <c r="Z3" s="64"/>
      <c r="AA3" s="64"/>
      <c r="AB3" s="64"/>
      <c r="AC3" s="64"/>
      <c r="AD3" s="64"/>
      <c r="AE3" s="11"/>
      <c r="AF3" s="155" t="s">
        <v>66</v>
      </c>
      <c r="AG3" s="155"/>
      <c r="AH3" s="155"/>
      <c r="AI3" s="155"/>
      <c r="AJ3" s="155"/>
      <c r="AK3" s="72">
        <f>COUNTA($BG$16:$BG$1042)</f>
        <v>138</v>
      </c>
      <c r="AL3" s="72"/>
      <c r="AM3" s="72"/>
      <c r="AN3" s="135" t="s">
        <v>61</v>
      </c>
      <c r="AO3" s="135"/>
      <c r="AP3" s="135"/>
      <c r="AQ3" s="135"/>
      <c r="AR3" s="135"/>
      <c r="AS3" s="135"/>
      <c r="AT3" s="135"/>
      <c r="AU3" s="135"/>
      <c r="AV3" s="135"/>
      <c r="AW3" s="135"/>
      <c r="AX3" s="135"/>
      <c r="AY3" s="135"/>
      <c r="AZ3" s="135"/>
      <c r="BA3" s="135"/>
      <c r="BB3" s="135"/>
      <c r="BC3" s="135"/>
      <c r="BD3" s="135" t="s">
        <v>62</v>
      </c>
      <c r="BE3" s="135"/>
      <c r="BF3" s="135"/>
      <c r="BG3" s="135"/>
      <c r="BH3" s="135"/>
      <c r="BI3" s="135"/>
      <c r="BJ3" s="135"/>
      <c r="BK3" s="135"/>
      <c r="BL3" s="135"/>
      <c r="BM3" s="135"/>
      <c r="BN3" s="135"/>
      <c r="BO3" s="135"/>
      <c r="BP3" s="135"/>
      <c r="BQ3" s="135"/>
      <c r="BR3" s="135"/>
      <c r="BS3" s="135"/>
      <c r="BT3" s="135" t="s">
        <v>63</v>
      </c>
      <c r="BU3" s="135"/>
      <c r="BV3" s="135"/>
      <c r="BW3" s="135"/>
      <c r="BX3" s="135"/>
      <c r="BY3" s="135"/>
      <c r="BZ3" s="135"/>
      <c r="CA3" s="135"/>
      <c r="CB3" s="135"/>
      <c r="CC3" s="135"/>
      <c r="CD3" s="135"/>
      <c r="CE3" s="135"/>
      <c r="CF3" s="135"/>
      <c r="CG3" s="135"/>
      <c r="CH3" s="135"/>
      <c r="CI3" s="135"/>
      <c r="CK3" s="135" t="s">
        <v>67</v>
      </c>
      <c r="CL3" s="135"/>
      <c r="CM3" s="135"/>
      <c r="CN3" s="135"/>
      <c r="CO3" s="135"/>
      <c r="CP3" s="135"/>
      <c r="CQ3" s="135"/>
      <c r="CR3" s="135"/>
      <c r="CT3" s="135"/>
      <c r="CU3" s="135"/>
      <c r="CV3" s="135"/>
      <c r="CW3" s="135"/>
      <c r="CX3" s="135"/>
      <c r="CY3" s="135"/>
      <c r="CZ3" s="135"/>
      <c r="DA3" s="135"/>
      <c r="DB3" s="135" t="s">
        <v>33</v>
      </c>
      <c r="DC3" s="135"/>
      <c r="DD3" s="135"/>
      <c r="DE3" s="135" t="s">
        <v>34</v>
      </c>
      <c r="DF3" s="135"/>
      <c r="DG3" s="135"/>
      <c r="DH3" s="135" t="s">
        <v>36</v>
      </c>
      <c r="DI3" s="135"/>
      <c r="DJ3" s="135"/>
      <c r="DK3" s="135" t="s">
        <v>68</v>
      </c>
      <c r="DL3" s="135"/>
      <c r="DM3" s="135"/>
      <c r="DN3" s="135" t="s">
        <v>55</v>
      </c>
      <c r="DO3" s="135"/>
      <c r="DP3" s="135"/>
      <c r="DQ3" s="135" t="s">
        <v>33</v>
      </c>
      <c r="DR3" s="135"/>
      <c r="DS3" s="135"/>
      <c r="DT3" s="135" t="s">
        <v>34</v>
      </c>
      <c r="DU3" s="135"/>
      <c r="DV3" s="135"/>
      <c r="DW3" s="135" t="s">
        <v>36</v>
      </c>
      <c r="DX3" s="135"/>
      <c r="DY3" s="135"/>
      <c r="DZ3" s="135" t="s">
        <v>68</v>
      </c>
      <c r="EA3" s="135"/>
      <c r="EB3" s="135"/>
      <c r="EC3" s="135" t="s">
        <v>55</v>
      </c>
      <c r="ED3" s="135"/>
      <c r="EE3" s="135"/>
      <c r="EF3" s="135" t="s">
        <v>33</v>
      </c>
      <c r="EG3" s="135"/>
      <c r="EH3" s="135"/>
      <c r="EI3" s="135" t="s">
        <v>34</v>
      </c>
      <c r="EJ3" s="135"/>
      <c r="EK3" s="135"/>
      <c r="EL3" s="135" t="s">
        <v>36</v>
      </c>
      <c r="EM3" s="135"/>
      <c r="EN3" s="135"/>
      <c r="EO3" s="135" t="s">
        <v>68</v>
      </c>
      <c r="EP3" s="135"/>
      <c r="EQ3" s="135"/>
    </row>
    <row r="4" spans="1:167" ht="15" customHeight="1" x14ac:dyDescent="0.3">
      <c r="F4" s="136" t="s">
        <v>69</v>
      </c>
      <c r="G4" s="136"/>
      <c r="H4" s="136"/>
      <c r="I4" s="136"/>
      <c r="J4" s="136"/>
      <c r="K4" s="136"/>
      <c r="L4" s="136"/>
      <c r="M4" s="136"/>
      <c r="N4" s="64" t="s">
        <v>70</v>
      </c>
      <c r="O4" s="64"/>
      <c r="P4" s="64"/>
      <c r="Q4" s="64"/>
      <c r="R4" s="64"/>
      <c r="S4" s="64"/>
      <c r="T4" s="64"/>
      <c r="U4" s="64"/>
      <c r="V4" s="64"/>
      <c r="W4" s="64"/>
      <c r="X4" s="64"/>
      <c r="Y4" s="64"/>
      <c r="Z4" s="64"/>
      <c r="AA4" s="64"/>
      <c r="AB4" s="64"/>
      <c r="AC4" s="64"/>
      <c r="AD4" s="64"/>
      <c r="AE4" s="11"/>
      <c r="AF4" s="155"/>
      <c r="AG4" s="155"/>
      <c r="AH4" s="155"/>
      <c r="AI4" s="155"/>
      <c r="AJ4" s="155"/>
      <c r="AK4" s="72"/>
      <c r="AL4" s="72"/>
      <c r="AM4" s="72"/>
      <c r="AN4" s="135" t="s">
        <v>71</v>
      </c>
      <c r="AO4" s="135"/>
      <c r="AP4" s="135"/>
      <c r="AQ4" s="135"/>
      <c r="AR4" s="135" t="s">
        <v>72</v>
      </c>
      <c r="AS4" s="135"/>
      <c r="AT4" s="135"/>
      <c r="AU4" s="135"/>
      <c r="AV4" s="135" t="s">
        <v>73</v>
      </c>
      <c r="AW4" s="135"/>
      <c r="AX4" s="135"/>
      <c r="AY4" s="135"/>
      <c r="AZ4" s="144" t="s">
        <v>74</v>
      </c>
      <c r="BA4" s="144"/>
      <c r="BB4" s="144"/>
      <c r="BC4" s="144"/>
      <c r="BD4" s="135" t="s">
        <v>71</v>
      </c>
      <c r="BE4" s="135"/>
      <c r="BF4" s="135"/>
      <c r="BG4" s="135"/>
      <c r="BH4" s="135" t="s">
        <v>72</v>
      </c>
      <c r="BI4" s="135"/>
      <c r="BJ4" s="135"/>
      <c r="BK4" s="135"/>
      <c r="BL4" s="135" t="s">
        <v>73</v>
      </c>
      <c r="BM4" s="135"/>
      <c r="BN4" s="135"/>
      <c r="BO4" s="135"/>
      <c r="BP4" s="144" t="s">
        <v>74</v>
      </c>
      <c r="BQ4" s="144"/>
      <c r="BR4" s="144"/>
      <c r="BS4" s="144"/>
      <c r="BT4" s="135" t="s">
        <v>71</v>
      </c>
      <c r="BU4" s="135"/>
      <c r="BV4" s="135"/>
      <c r="BW4" s="135"/>
      <c r="BX4" s="135" t="s">
        <v>72</v>
      </c>
      <c r="BY4" s="135"/>
      <c r="BZ4" s="135"/>
      <c r="CA4" s="135"/>
      <c r="CB4" s="135" t="s">
        <v>73</v>
      </c>
      <c r="CC4" s="135"/>
      <c r="CD4" s="135"/>
      <c r="CE4" s="135"/>
      <c r="CF4" s="144" t="s">
        <v>74</v>
      </c>
      <c r="CG4" s="144"/>
      <c r="CH4" s="144"/>
      <c r="CI4" s="144"/>
      <c r="CK4" s="139" t="s">
        <v>75</v>
      </c>
      <c r="CL4" s="139"/>
      <c r="CM4" s="139"/>
      <c r="CN4" s="139"/>
      <c r="CO4" s="139"/>
      <c r="CP4" s="56">
        <f>COUNTIF($BY$16:$BY$1042,"Normal")</f>
        <v>109</v>
      </c>
      <c r="CQ4" s="56"/>
      <c r="CR4" s="56"/>
      <c r="CT4" s="139" t="s">
        <v>42</v>
      </c>
      <c r="CU4" s="139"/>
      <c r="CV4" s="139"/>
      <c r="CW4" s="139"/>
      <c r="CX4" s="139"/>
      <c r="CY4" s="56">
        <f>COUNTIF($BS$16:$BS$1042,"UI")</f>
        <v>48</v>
      </c>
      <c r="CZ4" s="56"/>
      <c r="DA4" s="56"/>
      <c r="DB4" s="56">
        <f>COUNTIFS($BS$16:$BS$1042,"UI",$CX$16:$CX$1042,"P")</f>
        <v>0</v>
      </c>
      <c r="DC4" s="56"/>
      <c r="DD4" s="56"/>
      <c r="DE4" s="56">
        <f>COUNTIFS($BS$16:$BS$1042,"UI",$CX$16:$CX$1042,"F")</f>
        <v>0</v>
      </c>
      <c r="DF4" s="56"/>
      <c r="DG4" s="56"/>
      <c r="DH4" s="56">
        <f>COUNTIFS($BS$16:$BS$1042,"UI",$CX$16:$CX$1042,"PE")</f>
        <v>0</v>
      </c>
      <c r="DI4" s="56"/>
      <c r="DJ4" s="56"/>
      <c r="DK4" s="56">
        <f>COUNTIFS($BS$16:$BS$1042,"UI",$CX$16:$CX$1042,"N/A")</f>
        <v>0</v>
      </c>
      <c r="DL4" s="56"/>
      <c r="DM4" s="56"/>
      <c r="DN4" s="57">
        <f>COUNTIFS($BS$16:$BS$1042,"UI",$BV$16:$BV$1042,"High")</f>
        <v>0</v>
      </c>
      <c r="DO4" s="59"/>
      <c r="DP4" s="58"/>
      <c r="DQ4" s="56">
        <f>COUNTIFS($BS$16:$BS$1042,"UI",$DW$16:$DW$1042,"P")</f>
        <v>30</v>
      </c>
      <c r="DR4" s="56"/>
      <c r="DS4" s="56"/>
      <c r="DT4" s="56">
        <f>COUNTIFS($BS$16:$BS$1042,"UI",$DW$16:$DW$1042,"F")</f>
        <v>18</v>
      </c>
      <c r="DU4" s="56"/>
      <c r="DV4" s="56"/>
      <c r="DW4" s="56">
        <f>COUNTIFS($BS$16:$BS$1042,"UI",$DW$16:$DW$1042,"PE")</f>
        <v>0</v>
      </c>
      <c r="DX4" s="56"/>
      <c r="DY4" s="56"/>
      <c r="DZ4" s="56">
        <f>COUNTIFS($BS$16:$BS$1042,"UI",$DW$16:$DW$1042,"N/A")</f>
        <v>0</v>
      </c>
      <c r="EA4" s="56"/>
      <c r="EB4" s="56"/>
      <c r="EC4" s="57">
        <f>COUNTIFS($BS$16:$BS$1042,"UI",$BV$16:$BV$1042,"High")</f>
        <v>0</v>
      </c>
      <c r="ED4" s="59"/>
      <c r="EE4" s="58"/>
      <c r="EF4" s="56">
        <f>COUNTIFS($BS$16:$BS$1042,"UI",$EV$16:$EV$1042,"P")</f>
        <v>0</v>
      </c>
      <c r="EG4" s="56"/>
      <c r="EH4" s="56"/>
      <c r="EI4" s="56">
        <f>COUNTIFS($BS$16:$BS$1042,"UI",$EV$16:$EV$1042,"F")</f>
        <v>0</v>
      </c>
      <c r="EJ4" s="56"/>
      <c r="EK4" s="56"/>
      <c r="EL4" s="56">
        <f>COUNTIFS($BS$16:$BS$1042,"UI",$EV$16:$EV$1042,"PE")</f>
        <v>0</v>
      </c>
      <c r="EM4" s="56"/>
      <c r="EN4" s="56"/>
      <c r="EO4" s="56">
        <f>COUNTIFS($BS$16:$BS$1042,"UI",$EV$16:$EV$1042,"N/A")</f>
        <v>0</v>
      </c>
      <c r="EP4" s="56"/>
      <c r="EQ4" s="56"/>
    </row>
    <row r="5" spans="1:167" ht="15" customHeight="1" x14ac:dyDescent="0.25">
      <c r="F5" s="141" t="s">
        <v>76</v>
      </c>
      <c r="G5" s="142"/>
      <c r="H5" s="142"/>
      <c r="I5" s="142"/>
      <c r="J5" s="142"/>
      <c r="K5" s="142"/>
      <c r="L5" s="142"/>
      <c r="M5" s="143"/>
      <c r="N5" s="136" t="s">
        <v>77</v>
      </c>
      <c r="O5" s="136"/>
      <c r="P5" s="136"/>
      <c r="Q5" s="136"/>
      <c r="R5" s="136"/>
      <c r="S5" s="137" t="s">
        <v>78</v>
      </c>
      <c r="T5" s="137"/>
      <c r="U5" s="137"/>
      <c r="V5" s="137"/>
      <c r="W5" s="137"/>
      <c r="X5" s="137"/>
      <c r="Y5" s="137"/>
      <c r="Z5" s="137"/>
      <c r="AA5" s="137"/>
      <c r="AB5" s="137"/>
      <c r="AC5" s="137"/>
      <c r="AD5" s="137"/>
      <c r="AF5" s="138" t="s">
        <v>33</v>
      </c>
      <c r="AG5" s="138"/>
      <c r="AH5" s="138"/>
      <c r="AI5" s="138"/>
      <c r="AJ5" s="138"/>
      <c r="AK5" s="138"/>
      <c r="AL5" s="138"/>
      <c r="AM5" s="138"/>
      <c r="AN5" s="72">
        <f>COUNTIF($CC$16:$CC$1042,"P")</f>
        <v>0</v>
      </c>
      <c r="AO5" s="72"/>
      <c r="AP5" s="72"/>
      <c r="AQ5" s="72"/>
      <c r="AR5" s="72">
        <f>COUNTIF($CJ$16:$CJ$1042,"P")</f>
        <v>0</v>
      </c>
      <c r="AS5" s="72"/>
      <c r="AT5" s="72"/>
      <c r="AU5" s="72"/>
      <c r="AV5" s="72">
        <f>COUNTIF($CQ$16:$CQ$1042,"P")</f>
        <v>0</v>
      </c>
      <c r="AW5" s="72"/>
      <c r="AX5" s="72"/>
      <c r="AY5" s="72"/>
      <c r="AZ5" s="56">
        <f>COUNTIF($CX$16:$CX$1042,"P")</f>
        <v>0</v>
      </c>
      <c r="BA5" s="56"/>
      <c r="BB5" s="56"/>
      <c r="BC5" s="56"/>
      <c r="BD5" s="72">
        <f>COUNTIF($DB$16:$DB$1042,"P")</f>
        <v>55</v>
      </c>
      <c r="BE5" s="72"/>
      <c r="BF5" s="72"/>
      <c r="BG5" s="72"/>
      <c r="BH5" s="72">
        <f>COUNTIF($DI$16:$DI$1042,"P")</f>
        <v>0</v>
      </c>
      <c r="BI5" s="72"/>
      <c r="BJ5" s="72"/>
      <c r="BK5" s="72"/>
      <c r="BL5" s="72">
        <f>COUNTIF($DP$16:$DP$1042,"P")</f>
        <v>0</v>
      </c>
      <c r="BM5" s="72"/>
      <c r="BN5" s="72"/>
      <c r="BO5" s="72"/>
      <c r="BP5" s="56">
        <f>COUNTIF($DW$16:$DW$1042,"P")</f>
        <v>51</v>
      </c>
      <c r="BQ5" s="56"/>
      <c r="BR5" s="56"/>
      <c r="BS5" s="56"/>
      <c r="BT5" s="72">
        <f>COUNTIF($EA$16:$EA$1042,"P")</f>
        <v>0</v>
      </c>
      <c r="BU5" s="72"/>
      <c r="BV5" s="72"/>
      <c r="BW5" s="72"/>
      <c r="BX5" s="72">
        <f>COUNTIF($EH$16:$EH$1042,"P")</f>
        <v>0</v>
      </c>
      <c r="BY5" s="72"/>
      <c r="BZ5" s="72"/>
      <c r="CA5" s="72"/>
      <c r="CB5" s="72">
        <f>COUNTIF($EO$16:$EO$1042,"P")</f>
        <v>0</v>
      </c>
      <c r="CC5" s="72"/>
      <c r="CD5" s="72"/>
      <c r="CE5" s="72"/>
      <c r="CF5" s="56">
        <f>COUNTIF($EV$16:$EV$1042,"P")</f>
        <v>0</v>
      </c>
      <c r="CG5" s="56"/>
      <c r="CH5" s="56"/>
      <c r="CI5" s="56"/>
      <c r="CK5" s="145" t="s">
        <v>79</v>
      </c>
      <c r="CL5" s="146"/>
      <c r="CM5" s="146"/>
      <c r="CN5" s="146"/>
      <c r="CO5" s="147"/>
      <c r="CP5" s="56">
        <f>COUNTIF($BY$16:$BY$1042,"Abnormal")</f>
        <v>18</v>
      </c>
      <c r="CQ5" s="56"/>
      <c r="CR5" s="56"/>
      <c r="CT5" s="139" t="s">
        <v>43</v>
      </c>
      <c r="CU5" s="139"/>
      <c r="CV5" s="139"/>
      <c r="CW5" s="139"/>
      <c r="CX5" s="139"/>
      <c r="CY5" s="56">
        <f>COUNTIF($BS$16:$BS$1042,"Function")</f>
        <v>84</v>
      </c>
      <c r="CZ5" s="56"/>
      <c r="DA5" s="56"/>
      <c r="DB5" s="56">
        <f>COUNTIFS($BS$16:$BS$1042,"Function",$CX$16:$CX$1042,"P")</f>
        <v>0</v>
      </c>
      <c r="DC5" s="56"/>
      <c r="DD5" s="56"/>
      <c r="DE5" s="56">
        <f>COUNTIFS($BS$16:$BS$1042,"Function",$CX$16:$CX$1042,"F")</f>
        <v>0</v>
      </c>
      <c r="DF5" s="56"/>
      <c r="DG5" s="56"/>
      <c r="DH5" s="56">
        <f>COUNTIFS($BS$16:$BS$1042,"Function",$CX$16:$CX$1042,"PE")</f>
        <v>0</v>
      </c>
      <c r="DI5" s="56"/>
      <c r="DJ5" s="56"/>
      <c r="DK5" s="56">
        <f>COUNTIFS($BS$16:$BS$1042,"Function",$CX$16:$CX$1042,"N/A")</f>
        <v>0</v>
      </c>
      <c r="DL5" s="56"/>
      <c r="DM5" s="56"/>
      <c r="DN5" s="57">
        <f>COUNTIFS($BS$16:$BS$1042,"Function",$BV$16:$BV$1042,"High")</f>
        <v>0</v>
      </c>
      <c r="DO5" s="59"/>
      <c r="DP5" s="58"/>
      <c r="DQ5" s="56">
        <f>COUNTIFS($BS$16:$BS$1042,"Function",$DW$16:$DW$1042,"P")</f>
        <v>21</v>
      </c>
      <c r="DR5" s="56"/>
      <c r="DS5" s="56"/>
      <c r="DT5" s="56">
        <f>COUNTIFS($BS$16:$BS$1042,"Function",$DW$16:$DW$1042,"F")</f>
        <v>3</v>
      </c>
      <c r="DU5" s="56"/>
      <c r="DV5" s="56"/>
      <c r="DW5" s="56">
        <f>COUNTIFS($BS$16:$BS$1042,"Function",$DW$16:$DW$1042,"PE")</f>
        <v>8</v>
      </c>
      <c r="DX5" s="56"/>
      <c r="DY5" s="56"/>
      <c r="DZ5" s="56">
        <f>COUNTIFS($BS$16:$BS$1042,"Function",$DW$16:$DW$1042,"N/A")</f>
        <v>15</v>
      </c>
      <c r="EA5" s="56"/>
      <c r="EB5" s="56"/>
      <c r="EC5" s="57">
        <f>COUNTIFS($BS$16:$BS$1042,"Function",$BV$16:$BV$1042,"High")</f>
        <v>0</v>
      </c>
      <c r="ED5" s="59"/>
      <c r="EE5" s="58"/>
      <c r="EF5" s="56">
        <f>COUNTIFS($BS$16:$BS$1042,"Function",$EV$16:$EV$1042,"P")</f>
        <v>0</v>
      </c>
      <c r="EG5" s="56"/>
      <c r="EH5" s="56"/>
      <c r="EI5" s="56">
        <f>COUNTIFS($BS$16:$BS$1042,"Function",$EV$16:$EV$1042,"F")</f>
        <v>0</v>
      </c>
      <c r="EJ5" s="56"/>
      <c r="EK5" s="56"/>
      <c r="EL5" s="56">
        <f>COUNTIFS($BS$16:$BS$1042,"Function",$EV$16:$EV$1042,"PE")</f>
        <v>0</v>
      </c>
      <c r="EM5" s="56"/>
      <c r="EN5" s="56"/>
      <c r="EO5" s="56">
        <f>COUNTIFS($BS$16:$BS$1042,"Function",$EV$16:$EV$1042,"N/A")</f>
        <v>0</v>
      </c>
      <c r="EP5" s="56"/>
      <c r="EQ5" s="56"/>
    </row>
    <row r="6" spans="1:167" ht="15" customHeight="1" x14ac:dyDescent="0.25">
      <c r="F6" s="136" t="s">
        <v>80</v>
      </c>
      <c r="G6" s="136"/>
      <c r="H6" s="136"/>
      <c r="I6" s="136"/>
      <c r="J6" s="56">
        <f>COUNTIF($BV$16:$BV$1042,"Hight")</f>
        <v>0</v>
      </c>
      <c r="K6" s="56"/>
      <c r="L6" s="56"/>
      <c r="M6" s="56"/>
      <c r="N6" s="136" t="s">
        <v>81</v>
      </c>
      <c r="O6" s="136"/>
      <c r="P6" s="136"/>
      <c r="Q6" s="136"/>
      <c r="R6" s="136"/>
      <c r="S6" s="137" t="s">
        <v>14</v>
      </c>
      <c r="T6" s="137"/>
      <c r="U6" s="137"/>
      <c r="V6" s="137"/>
      <c r="W6" s="137"/>
      <c r="X6" s="137"/>
      <c r="Y6" s="137"/>
      <c r="Z6" s="137"/>
      <c r="AA6" s="137"/>
      <c r="AB6" s="137"/>
      <c r="AC6" s="137"/>
      <c r="AD6" s="137"/>
      <c r="AF6" s="138" t="s">
        <v>34</v>
      </c>
      <c r="AG6" s="138"/>
      <c r="AH6" s="138"/>
      <c r="AI6" s="138"/>
      <c r="AJ6" s="138"/>
      <c r="AK6" s="138"/>
      <c r="AL6" s="138"/>
      <c r="AM6" s="138"/>
      <c r="AN6" s="72">
        <f>COUNTIF($CC$16:$CC$1042,"F")</f>
        <v>0</v>
      </c>
      <c r="AO6" s="72"/>
      <c r="AP6" s="72"/>
      <c r="AQ6" s="72"/>
      <c r="AR6" s="72">
        <f>COUNTIF($CJ$16:$CJ$1042,"F")</f>
        <v>0</v>
      </c>
      <c r="AS6" s="72"/>
      <c r="AT6" s="72"/>
      <c r="AU6" s="72"/>
      <c r="AV6" s="72">
        <f>COUNTIF($CQ$16:$CQ$1042,"F")</f>
        <v>0</v>
      </c>
      <c r="AW6" s="72"/>
      <c r="AX6" s="72"/>
      <c r="AY6" s="72"/>
      <c r="AZ6" s="56">
        <f>COUNTIF($CX$16:$CX$1042,"F")</f>
        <v>0</v>
      </c>
      <c r="BA6" s="56"/>
      <c r="BB6" s="56"/>
      <c r="BC6" s="56"/>
      <c r="BD6" s="72">
        <f>COUNTIF($DB$16:$DB$1042,"F")</f>
        <v>21</v>
      </c>
      <c r="BE6" s="72"/>
      <c r="BF6" s="72"/>
      <c r="BG6" s="72"/>
      <c r="BH6" s="72">
        <f>COUNTIF($DI$16:$DI$1042,"F")</f>
        <v>0</v>
      </c>
      <c r="BI6" s="72"/>
      <c r="BJ6" s="72"/>
      <c r="BK6" s="72"/>
      <c r="BL6" s="72">
        <f>COUNTIF($DP$16:$DP$1042,"F")</f>
        <v>0</v>
      </c>
      <c r="BM6" s="72"/>
      <c r="BN6" s="72"/>
      <c r="BO6" s="72"/>
      <c r="BP6" s="56">
        <f>COUNTIF($DW$16:$DW$1042,"F")</f>
        <v>21</v>
      </c>
      <c r="BQ6" s="56"/>
      <c r="BR6" s="56"/>
      <c r="BS6" s="56"/>
      <c r="BT6" s="72">
        <f>COUNTIF($EA$16:$EA$1042,"F")</f>
        <v>0</v>
      </c>
      <c r="BU6" s="72"/>
      <c r="BV6" s="72"/>
      <c r="BW6" s="72"/>
      <c r="BX6" s="72">
        <f>COUNTIF($EH$16:$EH$1042,"F")</f>
        <v>0</v>
      </c>
      <c r="BY6" s="72"/>
      <c r="BZ6" s="72"/>
      <c r="CA6" s="72"/>
      <c r="CB6" s="72">
        <f>COUNTIF($EO$16:$EO$1042,"F")</f>
        <v>0</v>
      </c>
      <c r="CC6" s="72"/>
      <c r="CD6" s="72"/>
      <c r="CE6" s="72"/>
      <c r="CF6" s="56">
        <f>COUNTIF($EV$16:$EV$1042,"P")</f>
        <v>0</v>
      </c>
      <c r="CG6" s="56"/>
      <c r="CH6" s="56"/>
      <c r="CI6" s="56"/>
      <c r="CK6" s="139" t="s">
        <v>82</v>
      </c>
      <c r="CL6" s="139"/>
      <c r="CM6" s="139"/>
      <c r="CN6" s="139"/>
      <c r="CO6" s="139"/>
      <c r="CP6" s="56">
        <f>COUNTIF($BY$16:$BY$1042,"Boundary")</f>
        <v>11</v>
      </c>
      <c r="CQ6" s="56"/>
      <c r="CR6" s="56"/>
      <c r="CT6" s="139" t="s">
        <v>44</v>
      </c>
      <c r="CU6" s="139"/>
      <c r="CV6" s="139"/>
      <c r="CW6" s="139"/>
      <c r="CX6" s="139"/>
      <c r="CY6" s="56">
        <f>COUNTIF($BS$16:$BS$1042,"Performance")</f>
        <v>6</v>
      </c>
      <c r="CZ6" s="56"/>
      <c r="DA6" s="56"/>
      <c r="DB6" s="56">
        <f>COUNTIFS($BS$16:$BS$1042,"Performance",$CX$16:$CX$1042,"P")</f>
        <v>0</v>
      </c>
      <c r="DC6" s="56"/>
      <c r="DD6" s="56"/>
      <c r="DE6" s="56">
        <f>COUNTIFS($BS$16:$BS$1042,"Performance",$CX$16:$CX$1042,"F")</f>
        <v>0</v>
      </c>
      <c r="DF6" s="56"/>
      <c r="DG6" s="56"/>
      <c r="DH6" s="56">
        <f>COUNTIFS($BS$16:$BS$1042,"Performance",$CX$16:$CX$1042,"PE")</f>
        <v>0</v>
      </c>
      <c r="DI6" s="56"/>
      <c r="DJ6" s="56"/>
      <c r="DK6" s="56">
        <f>COUNTIFS($BS$16:$BS$1042,"Performance",$CX$16:$CX$1042,"N/A")</f>
        <v>0</v>
      </c>
      <c r="DL6" s="56"/>
      <c r="DM6" s="56"/>
      <c r="DN6" s="57">
        <f>COUNTIFS($BS$16:$BS$1042,"Performance",$BV$16:$BV$1042,"High")</f>
        <v>0</v>
      </c>
      <c r="DO6" s="59"/>
      <c r="DP6" s="58"/>
      <c r="DQ6" s="56">
        <f>COUNTIFS($BS$16:$BS$1042,"Performance",$DW$16:$DW$1042,"P")</f>
        <v>0</v>
      </c>
      <c r="DR6" s="56"/>
      <c r="DS6" s="56"/>
      <c r="DT6" s="56">
        <f>COUNTIFS($BS$16:$BS$1042,"Performance",$DW$16:$DW$1042,"F")</f>
        <v>0</v>
      </c>
      <c r="DU6" s="56"/>
      <c r="DV6" s="56"/>
      <c r="DW6" s="56">
        <f>COUNTIFS($BS$16:$BS$1042,"Performance",$DW$16:$DW$1042,"PE")</f>
        <v>6</v>
      </c>
      <c r="DX6" s="56"/>
      <c r="DY6" s="56"/>
      <c r="DZ6" s="56">
        <f>COUNTIFS($BS$16:$BS$1042,"Performance",$DW$16:$DW$1042,"N/A")</f>
        <v>0</v>
      </c>
      <c r="EA6" s="56"/>
      <c r="EB6" s="56"/>
      <c r="EC6" s="57">
        <f>COUNTIFS($BS$16:$BS$1042,"Performance",$BV$16:$BV$1042,"High")</f>
        <v>0</v>
      </c>
      <c r="ED6" s="59"/>
      <c r="EE6" s="58"/>
      <c r="EF6" s="56">
        <f>COUNTIFS($BS$16:$BS$1042,"Performance",$EV$16:$EV$1042,"P")</f>
        <v>0</v>
      </c>
      <c r="EG6" s="56"/>
      <c r="EH6" s="56"/>
      <c r="EI6" s="56">
        <f>COUNTIFS($BS$16:$BS$1042,"Performance",$EV$16:$EV$1042,"F")</f>
        <v>0</v>
      </c>
      <c r="EJ6" s="56"/>
      <c r="EK6" s="56"/>
      <c r="EL6" s="56">
        <f>COUNTIFS($BS$16:$BS$1042,"Performance",$EV$16:$EV$1042,"PE")</f>
        <v>0</v>
      </c>
      <c r="EM6" s="56"/>
      <c r="EN6" s="56"/>
      <c r="EO6" s="56">
        <f>COUNTIFS($BS$16:$BS$1042,"Performance",$EV$16:$EV$1042,"N/A")</f>
        <v>0</v>
      </c>
      <c r="EP6" s="56"/>
      <c r="EQ6" s="56"/>
    </row>
    <row r="7" spans="1:167" ht="15" customHeight="1" x14ac:dyDescent="0.25">
      <c r="F7" s="136" t="s">
        <v>83</v>
      </c>
      <c r="G7" s="136"/>
      <c r="H7" s="136"/>
      <c r="I7" s="136"/>
      <c r="J7" s="56">
        <f>COUNTIF($BV$16:$BV$1042,"Medium")</f>
        <v>138</v>
      </c>
      <c r="K7" s="56"/>
      <c r="L7" s="56"/>
      <c r="M7" s="56"/>
      <c r="N7" s="136" t="s">
        <v>84</v>
      </c>
      <c r="O7" s="136"/>
      <c r="P7" s="136"/>
      <c r="Q7" s="136"/>
      <c r="R7" s="136"/>
      <c r="S7" s="140" t="s">
        <v>11</v>
      </c>
      <c r="T7" s="137"/>
      <c r="U7" s="137"/>
      <c r="V7" s="137"/>
      <c r="W7" s="137"/>
      <c r="X7" s="137"/>
      <c r="Y7" s="137"/>
      <c r="Z7" s="137"/>
      <c r="AA7" s="137"/>
      <c r="AB7" s="137"/>
      <c r="AC7" s="137"/>
      <c r="AD7" s="137"/>
      <c r="AF7" s="138" t="s">
        <v>68</v>
      </c>
      <c r="AG7" s="138"/>
      <c r="AH7" s="138"/>
      <c r="AI7" s="138"/>
      <c r="AJ7" s="138"/>
      <c r="AK7" s="138"/>
      <c r="AL7" s="138"/>
      <c r="AM7" s="138"/>
      <c r="AN7" s="72">
        <f>COUNTIF($CC$16:$CC$1042,"N/A")</f>
        <v>0</v>
      </c>
      <c r="AO7" s="72"/>
      <c r="AP7" s="72"/>
      <c r="AQ7" s="72"/>
      <c r="AR7" s="72">
        <f>COUNTIF($CJ$16:$CJ$1042,"N/A")</f>
        <v>0</v>
      </c>
      <c r="AS7" s="72"/>
      <c r="AT7" s="72"/>
      <c r="AU7" s="72"/>
      <c r="AV7" s="72">
        <f>COUNTIF($CQ$16:$CQ$1042,"N/A")</f>
        <v>0</v>
      </c>
      <c r="AW7" s="72"/>
      <c r="AX7" s="72"/>
      <c r="AY7" s="72"/>
      <c r="AZ7" s="56">
        <f>COUNTIF($CX$16:$CX$1042,"N/A")</f>
        <v>0</v>
      </c>
      <c r="BA7" s="56"/>
      <c r="BB7" s="56"/>
      <c r="BC7" s="56"/>
      <c r="BD7" s="72">
        <f>COUNTIF($DB$16:$DB$1042,"N/A")</f>
        <v>19</v>
      </c>
      <c r="BE7" s="72"/>
      <c r="BF7" s="72"/>
      <c r="BG7" s="72"/>
      <c r="BH7" s="72">
        <f>COUNTIF($DI$16:$DI$1042,"N/A")</f>
        <v>0</v>
      </c>
      <c r="BI7" s="72"/>
      <c r="BJ7" s="72"/>
      <c r="BK7" s="72"/>
      <c r="BL7" s="72">
        <f>COUNTIF($DP$16:$DP$1042,"N/A")</f>
        <v>0</v>
      </c>
      <c r="BM7" s="72"/>
      <c r="BN7" s="72"/>
      <c r="BO7" s="72"/>
      <c r="BP7" s="56">
        <f>COUNTIF($DW$16:$DW$1042,"N/A")</f>
        <v>15</v>
      </c>
      <c r="BQ7" s="56"/>
      <c r="BR7" s="56"/>
      <c r="BS7" s="56"/>
      <c r="BT7" s="72">
        <f>COUNTIF($EA$16:$EA$1042,"N/A")</f>
        <v>0</v>
      </c>
      <c r="BU7" s="72"/>
      <c r="BV7" s="72"/>
      <c r="BW7" s="72"/>
      <c r="BX7" s="72">
        <f>COUNTIF($EH$16:$EH$1042,"N/A")</f>
        <v>0</v>
      </c>
      <c r="BY7" s="72"/>
      <c r="BZ7" s="72"/>
      <c r="CA7" s="72"/>
      <c r="CB7" s="72">
        <f>COUNTIF($EO$16:$EO$1042,"N/A")</f>
        <v>0</v>
      </c>
      <c r="CC7" s="72"/>
      <c r="CD7" s="72"/>
      <c r="CE7" s="72"/>
      <c r="CF7" s="56">
        <f>COUNTIF($EV$16:$EV$1042,"P")</f>
        <v>0</v>
      </c>
      <c r="CG7" s="56"/>
      <c r="CH7" s="56"/>
      <c r="CI7" s="56"/>
      <c r="CK7" s="139" t="s">
        <v>85</v>
      </c>
      <c r="CL7" s="139"/>
      <c r="CM7" s="139"/>
      <c r="CN7" s="139"/>
      <c r="CO7" s="139"/>
      <c r="CP7" s="56">
        <f>COUNTIF($BY$16:$BY$1042,"Other")</f>
        <v>0</v>
      </c>
      <c r="CQ7" s="56"/>
      <c r="CR7" s="56"/>
      <c r="CT7" s="139" t="s">
        <v>45</v>
      </c>
      <c r="CU7" s="139"/>
      <c r="CV7" s="139"/>
      <c r="CW7" s="139"/>
      <c r="CX7" s="139"/>
      <c r="CY7" s="56">
        <f>COUNTIF($BS$16:$BS$1042,"Sercurity")</f>
        <v>0</v>
      </c>
      <c r="CZ7" s="56"/>
      <c r="DA7" s="56"/>
      <c r="DB7" s="56">
        <f>COUNTIFS($BS$16:$BS$1042,"Sercurity",$CX$16:$CX$1042,"P")</f>
        <v>0</v>
      </c>
      <c r="DC7" s="56"/>
      <c r="DD7" s="56"/>
      <c r="DE7" s="56">
        <f>COUNTIFS($BS$16:$BS$1042,"Sercurity",$CX$16:$CX$1042,"F")</f>
        <v>0</v>
      </c>
      <c r="DF7" s="56"/>
      <c r="DG7" s="56"/>
      <c r="DH7" s="56">
        <f>COUNTIFS($BS$16:$BS$1042,"Sercurity",$CX$16:$CX$1042,"PE")</f>
        <v>0</v>
      </c>
      <c r="DI7" s="56"/>
      <c r="DJ7" s="56"/>
      <c r="DK7" s="56">
        <f>COUNTIFS($BS$16:$BS$1042,"Sercurity",$CX$16:$CX$1042,"N/A")</f>
        <v>0</v>
      </c>
      <c r="DL7" s="56"/>
      <c r="DM7" s="56"/>
      <c r="DN7" s="57">
        <f>COUNTIFS($BS$16:$BS$1042,"Sercurity",$BV$16:$BV$1042,"High")</f>
        <v>0</v>
      </c>
      <c r="DO7" s="59"/>
      <c r="DP7" s="58"/>
      <c r="DQ7" s="56">
        <f>COUNTIFS($BS$16:$BS$1042,"Sercurity",$DW$16:$DW$1042,"P")</f>
        <v>0</v>
      </c>
      <c r="DR7" s="56"/>
      <c r="DS7" s="56"/>
      <c r="DT7" s="56">
        <f>COUNTIFS($BS$16:$BS$1042,"Sercurity",$DW$16:$DW$1042,"F")</f>
        <v>0</v>
      </c>
      <c r="DU7" s="56"/>
      <c r="DV7" s="56"/>
      <c r="DW7" s="56">
        <f>COUNTIFS($BS$16:$BS$1042,"Sercurity",$DW$16:$DW$1042,"PE")</f>
        <v>0</v>
      </c>
      <c r="DX7" s="56"/>
      <c r="DY7" s="56"/>
      <c r="DZ7" s="56">
        <f>COUNTIFS($BS$16:$BS$1042,"Sercurity",$DW$16:$DW$1042,"N/A")</f>
        <v>0</v>
      </c>
      <c r="EA7" s="56"/>
      <c r="EB7" s="56"/>
      <c r="EC7" s="57">
        <f>COUNTIFS($BS$16:$BS$1042,"Sercurity",$BV$16:$BV$1042,"High")</f>
        <v>0</v>
      </c>
      <c r="ED7" s="59"/>
      <c r="EE7" s="58"/>
      <c r="EF7" s="56">
        <f>COUNTIFS($BS$16:$BS$1042,"Sercurity",$EV$16:$EV$1042,"P")</f>
        <v>0</v>
      </c>
      <c r="EG7" s="56"/>
      <c r="EH7" s="56"/>
      <c r="EI7" s="56">
        <f>COUNTIFS($BS$16:$BS$1042,"Sercurity",$EV$16:$EV$1042,"F")</f>
        <v>0</v>
      </c>
      <c r="EJ7" s="56"/>
      <c r="EK7" s="56"/>
      <c r="EL7" s="56">
        <f>COUNTIFS($BS$16:$BS$1042,"Sercurity",$EV$16:$EV$1042,"PE")</f>
        <v>0</v>
      </c>
      <c r="EM7" s="56"/>
      <c r="EN7" s="56"/>
      <c r="EO7" s="56">
        <f>COUNTIFS($BS$16:$BS$1042,"Sercurity",$EV$16:$EV$1042,"N/A")</f>
        <v>0</v>
      </c>
      <c r="EP7" s="56"/>
      <c r="EQ7" s="56"/>
    </row>
    <row r="8" spans="1:167" ht="15" customHeight="1" x14ac:dyDescent="0.25">
      <c r="F8" s="136" t="s">
        <v>86</v>
      </c>
      <c r="G8" s="136"/>
      <c r="H8" s="136"/>
      <c r="I8" s="136"/>
      <c r="J8" s="56">
        <f>COUNTIF($BV$16:$BV$1042,"Low")</f>
        <v>0</v>
      </c>
      <c r="K8" s="56"/>
      <c r="L8" s="56"/>
      <c r="M8" s="56"/>
      <c r="N8" s="136" t="s">
        <v>87</v>
      </c>
      <c r="O8" s="136"/>
      <c r="P8" s="136"/>
      <c r="Q8" s="136"/>
      <c r="R8" s="136"/>
      <c r="S8" s="137" t="s">
        <v>15</v>
      </c>
      <c r="T8" s="137"/>
      <c r="U8" s="137"/>
      <c r="V8" s="137"/>
      <c r="W8" s="137"/>
      <c r="X8" s="137"/>
      <c r="Y8" s="137"/>
      <c r="Z8" s="137"/>
      <c r="AA8" s="137"/>
      <c r="AB8" s="137"/>
      <c r="AC8" s="137"/>
      <c r="AD8" s="137"/>
      <c r="AF8" s="138" t="s">
        <v>36</v>
      </c>
      <c r="AG8" s="138"/>
      <c r="AH8" s="138"/>
      <c r="AI8" s="138"/>
      <c r="AJ8" s="138"/>
      <c r="AK8" s="138"/>
      <c r="AL8" s="138"/>
      <c r="AM8" s="138"/>
      <c r="AN8" s="72">
        <f>COUNTIF($CC$16:$CC$1042,"PE")</f>
        <v>0</v>
      </c>
      <c r="AO8" s="72"/>
      <c r="AP8" s="72"/>
      <c r="AQ8" s="72"/>
      <c r="AR8" s="72">
        <f>COUNTIF($CJ$16:$CJ$1042,"PE")</f>
        <v>0</v>
      </c>
      <c r="AS8" s="72"/>
      <c r="AT8" s="72"/>
      <c r="AU8" s="72"/>
      <c r="AV8" s="72">
        <f>COUNTIF($CQ$16:$CQ$1042,"PE")</f>
        <v>0</v>
      </c>
      <c r="AW8" s="72"/>
      <c r="AX8" s="72"/>
      <c r="AY8" s="72"/>
      <c r="AZ8" s="56">
        <f>COUNTIF($CX$16:$CX$1042,"PE")</f>
        <v>0</v>
      </c>
      <c r="BA8" s="56"/>
      <c r="BB8" s="56"/>
      <c r="BC8" s="56"/>
      <c r="BD8" s="72">
        <f>COUNTIF($DB$16:$DB$1042,"PE")</f>
        <v>42</v>
      </c>
      <c r="BE8" s="72"/>
      <c r="BF8" s="72"/>
      <c r="BG8" s="72"/>
      <c r="BH8" s="72">
        <f>COUNTIF($DI$16:$DI$1042,"PE")</f>
        <v>0</v>
      </c>
      <c r="BI8" s="72"/>
      <c r="BJ8" s="72"/>
      <c r="BK8" s="72"/>
      <c r="BL8" s="72">
        <f>COUNTIF($DP$16:$DP$1042,"PE")</f>
        <v>0</v>
      </c>
      <c r="BM8" s="72"/>
      <c r="BN8" s="72"/>
      <c r="BO8" s="72"/>
      <c r="BP8" s="56">
        <f>COUNTIF($DW$16:$DW$1042,"PE")</f>
        <v>14</v>
      </c>
      <c r="BQ8" s="56"/>
      <c r="BR8" s="56"/>
      <c r="BS8" s="56"/>
      <c r="BT8" s="72">
        <f>COUNTIF($EA$16:$EA$1042,"PE")</f>
        <v>0</v>
      </c>
      <c r="BU8" s="72"/>
      <c r="BV8" s="72"/>
      <c r="BW8" s="72"/>
      <c r="BX8" s="72">
        <f>COUNTIF($EH$16:$EH$1042,"PE")</f>
        <v>0</v>
      </c>
      <c r="BY8" s="72"/>
      <c r="BZ8" s="72"/>
      <c r="CA8" s="72"/>
      <c r="CB8" s="72">
        <f>COUNTIF($EO$16:$EO$1042,"PE")</f>
        <v>0</v>
      </c>
      <c r="CC8" s="72"/>
      <c r="CD8" s="72"/>
      <c r="CE8" s="72"/>
      <c r="CF8" s="56">
        <f>COUNTIF($EV$16:$EV$1042,"P")</f>
        <v>0</v>
      </c>
      <c r="CG8" s="56"/>
      <c r="CH8" s="56"/>
      <c r="CI8" s="56"/>
    </row>
    <row r="10" spans="1:167" ht="15" customHeight="1" x14ac:dyDescent="0.3">
      <c r="A10" s="135" t="s">
        <v>88</v>
      </c>
      <c r="B10" s="135"/>
      <c r="C10" s="135"/>
      <c r="D10" s="135"/>
      <c r="E10" s="135" t="s">
        <v>89</v>
      </c>
      <c r="F10" s="135"/>
      <c r="G10" s="135"/>
      <c r="H10" s="135"/>
      <c r="I10" s="135"/>
      <c r="J10" s="135"/>
      <c r="K10" s="135"/>
      <c r="L10" s="135"/>
      <c r="M10" s="135"/>
      <c r="N10" s="135"/>
      <c r="O10" s="135"/>
      <c r="P10" s="135" t="s">
        <v>90</v>
      </c>
      <c r="Q10" s="135"/>
      <c r="R10" s="135"/>
      <c r="S10" s="135"/>
      <c r="T10" s="135"/>
      <c r="U10" s="135"/>
      <c r="V10" s="135"/>
      <c r="W10" s="135"/>
      <c r="X10" s="135"/>
      <c r="Y10" s="135"/>
      <c r="Z10" s="135"/>
      <c r="AA10" s="135"/>
      <c r="AB10" s="135"/>
      <c r="AC10" s="135" t="s">
        <v>91</v>
      </c>
      <c r="AD10" s="135"/>
      <c r="AE10" s="135"/>
      <c r="AF10" s="135"/>
      <c r="AG10" s="135"/>
      <c r="AH10" s="135"/>
      <c r="AI10" s="135"/>
      <c r="AJ10" s="135"/>
      <c r="AK10" s="135" t="s">
        <v>92</v>
      </c>
      <c r="AL10" s="135"/>
      <c r="AM10" s="135"/>
      <c r="AN10" s="135"/>
      <c r="AO10" s="135"/>
      <c r="AP10" s="135"/>
      <c r="AQ10" s="135"/>
      <c r="AR10" s="135"/>
      <c r="AS10" s="135" t="s">
        <v>93</v>
      </c>
      <c r="AT10" s="135"/>
      <c r="AU10" s="135"/>
      <c r="AV10" s="135"/>
      <c r="AW10" s="135"/>
      <c r="AX10" s="135"/>
      <c r="AY10" s="135"/>
      <c r="AZ10" s="135"/>
      <c r="BA10" s="135"/>
      <c r="BB10" s="135"/>
      <c r="BC10" s="135"/>
      <c r="BD10" s="135"/>
      <c r="BE10" s="135"/>
      <c r="BF10" s="135"/>
      <c r="BG10" s="135" t="s">
        <v>94</v>
      </c>
      <c r="BH10" s="135"/>
      <c r="BI10" s="135"/>
      <c r="BJ10" s="135"/>
      <c r="BK10" s="135"/>
      <c r="BL10" s="135"/>
      <c r="BM10" s="135"/>
      <c r="BN10" s="135"/>
      <c r="BO10" s="135"/>
      <c r="BP10" s="135"/>
      <c r="BQ10" s="135"/>
      <c r="BR10" s="135"/>
      <c r="BS10" s="45" t="s">
        <v>95</v>
      </c>
      <c r="BT10" s="45"/>
      <c r="BU10" s="45"/>
      <c r="BV10" s="135" t="s">
        <v>76</v>
      </c>
      <c r="BW10" s="135"/>
      <c r="BX10" s="135"/>
      <c r="BY10" s="45" t="s">
        <v>96</v>
      </c>
      <c r="BZ10" s="45"/>
      <c r="CA10" s="45"/>
      <c r="CB10" s="45"/>
      <c r="CC10" s="144" t="s">
        <v>61</v>
      </c>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t="s">
        <v>62</v>
      </c>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t="s">
        <v>63</v>
      </c>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t="s">
        <v>97</v>
      </c>
      <c r="FA10" s="144"/>
      <c r="FB10" s="144"/>
      <c r="FC10" s="144"/>
      <c r="FD10" s="144" t="s">
        <v>98</v>
      </c>
      <c r="FE10" s="144"/>
      <c r="FF10" s="144"/>
      <c r="FG10" s="144"/>
      <c r="FH10" s="144"/>
      <c r="FI10" s="144"/>
      <c r="FJ10" s="144"/>
      <c r="FK10" s="144"/>
    </row>
    <row r="11" spans="1:167" ht="15" customHeight="1" x14ac:dyDescent="0.3">
      <c r="A11" s="135"/>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45"/>
      <c r="BT11" s="45"/>
      <c r="BU11" s="45"/>
      <c r="BV11" s="135"/>
      <c r="BW11" s="135"/>
      <c r="BX11" s="135"/>
      <c r="BY11" s="45"/>
      <c r="BZ11" s="45"/>
      <c r="CA11" s="45"/>
      <c r="CB11" s="45"/>
      <c r="CC11" s="15" t="s">
        <v>99</v>
      </c>
      <c r="CD11" s="129" t="s">
        <v>100</v>
      </c>
      <c r="CE11" s="130"/>
      <c r="CF11" s="131"/>
      <c r="CG11" s="129" t="s">
        <v>101</v>
      </c>
      <c r="CH11" s="130"/>
      <c r="CI11" s="131"/>
      <c r="CJ11" s="15" t="s">
        <v>102</v>
      </c>
      <c r="CK11" s="129" t="s">
        <v>100</v>
      </c>
      <c r="CL11" s="130"/>
      <c r="CM11" s="131"/>
      <c r="CN11" s="129" t="s">
        <v>101</v>
      </c>
      <c r="CO11" s="130"/>
      <c r="CP11" s="131"/>
      <c r="CQ11" s="15" t="s">
        <v>103</v>
      </c>
      <c r="CR11" s="129" t="s">
        <v>100</v>
      </c>
      <c r="CS11" s="130"/>
      <c r="CT11" s="131"/>
      <c r="CU11" s="129" t="s">
        <v>101</v>
      </c>
      <c r="CV11" s="130"/>
      <c r="CW11" s="131"/>
      <c r="CX11" s="132" t="s">
        <v>74</v>
      </c>
      <c r="CY11" s="133"/>
      <c r="CZ11" s="133"/>
      <c r="DA11" s="134"/>
      <c r="DB11" s="15" t="s">
        <v>99</v>
      </c>
      <c r="DC11" s="129" t="s">
        <v>100</v>
      </c>
      <c r="DD11" s="130"/>
      <c r="DE11" s="131"/>
      <c r="DF11" s="129" t="s">
        <v>101</v>
      </c>
      <c r="DG11" s="130"/>
      <c r="DH11" s="131"/>
      <c r="DI11" s="15" t="s">
        <v>102</v>
      </c>
      <c r="DJ11" s="129" t="s">
        <v>100</v>
      </c>
      <c r="DK11" s="130"/>
      <c r="DL11" s="131"/>
      <c r="DM11" s="129" t="s">
        <v>101</v>
      </c>
      <c r="DN11" s="130"/>
      <c r="DO11" s="131"/>
      <c r="DP11" s="15" t="s">
        <v>103</v>
      </c>
      <c r="DQ11" s="129" t="s">
        <v>100</v>
      </c>
      <c r="DR11" s="130"/>
      <c r="DS11" s="131"/>
      <c r="DT11" s="129" t="s">
        <v>101</v>
      </c>
      <c r="DU11" s="130"/>
      <c r="DV11" s="131"/>
      <c r="DW11" s="132" t="s">
        <v>74</v>
      </c>
      <c r="DX11" s="133"/>
      <c r="DY11" s="133"/>
      <c r="DZ11" s="134"/>
      <c r="EA11" s="15" t="s">
        <v>99</v>
      </c>
      <c r="EB11" s="129" t="s">
        <v>100</v>
      </c>
      <c r="EC11" s="130"/>
      <c r="ED11" s="131"/>
      <c r="EE11" s="129" t="s">
        <v>101</v>
      </c>
      <c r="EF11" s="130"/>
      <c r="EG11" s="131"/>
      <c r="EH11" s="15" t="s">
        <v>102</v>
      </c>
      <c r="EI11" s="129" t="s">
        <v>100</v>
      </c>
      <c r="EJ11" s="130"/>
      <c r="EK11" s="131"/>
      <c r="EL11" s="129" t="s">
        <v>101</v>
      </c>
      <c r="EM11" s="130"/>
      <c r="EN11" s="131"/>
      <c r="EO11" s="15" t="s">
        <v>103</v>
      </c>
      <c r="EP11" s="129" t="s">
        <v>100</v>
      </c>
      <c r="EQ11" s="130"/>
      <c r="ER11" s="131"/>
      <c r="ES11" s="129" t="s">
        <v>101</v>
      </c>
      <c r="ET11" s="130"/>
      <c r="EU11" s="131"/>
      <c r="EV11" s="132" t="s">
        <v>74</v>
      </c>
      <c r="EW11" s="133"/>
      <c r="EX11" s="133"/>
      <c r="EY11" s="134"/>
      <c r="EZ11" s="144"/>
      <c r="FA11" s="144"/>
      <c r="FB11" s="144"/>
      <c r="FC11" s="144"/>
      <c r="FD11" s="144"/>
      <c r="FE11" s="144"/>
      <c r="FF11" s="144"/>
      <c r="FG11" s="144"/>
      <c r="FH11" s="144"/>
      <c r="FI11" s="144"/>
      <c r="FJ11" s="144"/>
      <c r="FK11" s="144"/>
    </row>
    <row r="12" spans="1:167" ht="15" customHeight="1" x14ac:dyDescent="0.3">
      <c r="A12" s="98" t="str">
        <f>IF(AND(BG12="",BG12=""),"",$N$4&amp;"_"&amp;ROW()-12-COUNTBLANK($BG12:BG$15))</f>
        <v/>
      </c>
      <c r="B12" s="99"/>
      <c r="C12" s="99"/>
      <c r="D12" s="100"/>
      <c r="E12" s="20" t="s">
        <v>104</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2"/>
    </row>
    <row r="13" spans="1:167" ht="28.5" customHeight="1" x14ac:dyDescent="0.3">
      <c r="A13" s="98" t="str">
        <f>IF(AND(BG13="",BG13=""),"",$N$4&amp;"_"&amp;ROW()-12-COUNTBLANK($BG13:BG$15))</f>
        <v/>
      </c>
      <c r="B13" s="99"/>
      <c r="C13" s="99"/>
      <c r="D13" s="100"/>
      <c r="E13" s="148" t="s">
        <v>105</v>
      </c>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50"/>
    </row>
    <row r="14" spans="1:167" ht="28.5" customHeight="1" x14ac:dyDescent="0.3">
      <c r="A14" s="98" t="str">
        <f>IF(AND(BG14="",BG14=""),"",$N$4&amp;"_"&amp;ROW()-12-COUNTBLANK($BG14:BG$15))</f>
        <v/>
      </c>
      <c r="B14" s="99"/>
      <c r="C14" s="99"/>
      <c r="D14" s="100"/>
      <c r="E14" s="151"/>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3"/>
    </row>
    <row r="15" spans="1:167" s="13" customFormat="1" ht="15" customHeight="1" x14ac:dyDescent="0.3">
      <c r="A15" s="98" t="str">
        <f>IF(AND(BG15="",BG15=""),"",$N$4&amp;"_"&amp;ROW()-12-COUNTBLANK($BG$15:BG15))</f>
        <v/>
      </c>
      <c r="B15" s="99"/>
      <c r="C15" s="99"/>
      <c r="D15" s="100"/>
      <c r="E15" s="17" t="s">
        <v>106</v>
      </c>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9"/>
    </row>
    <row r="16" spans="1:167" s="25" customFormat="1" ht="66.75" customHeight="1" x14ac:dyDescent="0.3">
      <c r="A16" s="83" t="str">
        <f>IF(AND(BG16="",BG16=""),"",$N$4&amp;"_"&amp;ROW()-12-COUNTBLANK($BG$13:BG16))</f>
        <v>SCAP10_1</v>
      </c>
      <c r="B16" s="84"/>
      <c r="C16" s="84"/>
      <c r="D16" s="85"/>
      <c r="E16" s="89" t="s">
        <v>107</v>
      </c>
      <c r="F16" s="90"/>
      <c r="G16" s="90"/>
      <c r="H16" s="90"/>
      <c r="I16" s="90"/>
      <c r="J16" s="90"/>
      <c r="K16" s="90"/>
      <c r="L16" s="90"/>
      <c r="M16" s="90"/>
      <c r="N16" s="90"/>
      <c r="O16" s="91"/>
      <c r="P16" s="74" t="s">
        <v>108</v>
      </c>
      <c r="Q16" s="74"/>
      <c r="R16" s="74"/>
      <c r="S16" s="74"/>
      <c r="T16" s="74"/>
      <c r="U16" s="74"/>
      <c r="V16" s="74"/>
      <c r="W16" s="74"/>
      <c r="X16" s="74"/>
      <c r="Y16" s="74"/>
      <c r="Z16" s="74"/>
      <c r="AA16" s="74"/>
      <c r="AB16" s="74"/>
      <c r="AC16" s="82"/>
      <c r="AD16" s="74"/>
      <c r="AE16" s="74"/>
      <c r="AF16" s="74"/>
      <c r="AG16" s="74"/>
      <c r="AH16" s="74"/>
      <c r="AI16" s="74"/>
      <c r="AJ16" s="74"/>
      <c r="AK16" s="74"/>
      <c r="AL16" s="74"/>
      <c r="AM16" s="74"/>
      <c r="AN16" s="74"/>
      <c r="AO16" s="74"/>
      <c r="AP16" s="74"/>
      <c r="AQ16" s="74"/>
      <c r="AR16" s="74"/>
      <c r="AS16" s="74" t="s">
        <v>109</v>
      </c>
      <c r="AT16" s="74"/>
      <c r="AU16" s="74"/>
      <c r="AV16" s="74"/>
      <c r="AW16" s="74"/>
      <c r="AX16" s="74"/>
      <c r="AY16" s="74"/>
      <c r="AZ16" s="74"/>
      <c r="BA16" s="74"/>
      <c r="BB16" s="74"/>
      <c r="BC16" s="74"/>
      <c r="BD16" s="74"/>
      <c r="BE16" s="74"/>
      <c r="BF16" s="74"/>
      <c r="BG16" s="74" t="s">
        <v>110</v>
      </c>
      <c r="BH16" s="74"/>
      <c r="BI16" s="74"/>
      <c r="BJ16" s="74"/>
      <c r="BK16" s="74"/>
      <c r="BL16" s="74"/>
      <c r="BM16" s="74"/>
      <c r="BN16" s="74"/>
      <c r="BO16" s="74"/>
      <c r="BP16" s="74"/>
      <c r="BQ16" s="74"/>
      <c r="BR16" s="74"/>
      <c r="BS16" s="74" t="s">
        <v>42</v>
      </c>
      <c r="BT16" s="74"/>
      <c r="BU16" s="74"/>
      <c r="BV16" s="74" t="s">
        <v>83</v>
      </c>
      <c r="BW16" s="74"/>
      <c r="BX16" s="74"/>
      <c r="BY16" s="74" t="s">
        <v>75</v>
      </c>
      <c r="BZ16" s="74"/>
      <c r="CA16" s="74"/>
      <c r="CB16" s="74"/>
      <c r="CC16" s="24"/>
      <c r="CD16" s="74"/>
      <c r="CE16" s="74"/>
      <c r="CF16" s="74"/>
      <c r="CG16" s="74"/>
      <c r="CH16" s="74"/>
      <c r="CI16" s="74"/>
      <c r="CJ16" s="24"/>
      <c r="CK16" s="74"/>
      <c r="CL16" s="74"/>
      <c r="CM16" s="74"/>
      <c r="CN16" s="74"/>
      <c r="CO16" s="74"/>
      <c r="CP16" s="74"/>
      <c r="CQ16" s="24"/>
      <c r="CR16" s="74"/>
      <c r="CS16" s="74"/>
      <c r="CT16" s="74"/>
      <c r="CU16" s="74"/>
      <c r="CV16" s="74"/>
      <c r="CW16" s="74"/>
      <c r="CX16" s="75" t="str">
        <f>IF(OR(IF(CQ16="",IF(CJ16="",IF(CC16="","",CC16),CJ16),CQ16)="F")=TRUE,"F",
IF(OR(IF(CQ16="",IF(CJ16="",IF(CC16="","",CC16),CJ16),CQ16)="PE")=TRUE,"PE",
IF(OR(IF(CQ16="",IF(CJ16="",IF(CC16="","",CC16),CJ16),CQ16)="N/A")=TRUE,"N/A",
IF(AND(IF(CQ16="",IF(CJ16="",IF(CC16="","",CC16),CJ16),CQ16)="")=TRUE,"","P"))))</f>
        <v/>
      </c>
      <c r="CY16" s="76"/>
      <c r="CZ16" s="76"/>
      <c r="DA16" s="77"/>
      <c r="DB16" s="24" t="s">
        <v>57</v>
      </c>
      <c r="DC16" s="74" t="s">
        <v>526</v>
      </c>
      <c r="DD16" s="74"/>
      <c r="DE16" s="74"/>
      <c r="DF16" s="74" t="s">
        <v>527</v>
      </c>
      <c r="DG16" s="74"/>
      <c r="DH16" s="74"/>
      <c r="DI16" s="24"/>
      <c r="DJ16" s="74"/>
      <c r="DK16" s="74"/>
      <c r="DL16" s="74"/>
      <c r="DM16" s="74"/>
      <c r="DN16" s="74"/>
      <c r="DO16" s="74"/>
      <c r="DP16" s="24"/>
      <c r="DQ16" s="74"/>
      <c r="DR16" s="74"/>
      <c r="DS16" s="74"/>
      <c r="DT16" s="74"/>
      <c r="DU16" s="74"/>
      <c r="DV16" s="74"/>
      <c r="DW16" s="75" t="str">
        <f>IF(OR(IF(DP16="",IF(DI16="",IF(DB16="","",DB16),DI16),DP16)="F")=TRUE,"F",
IF(OR(IF(DP16="",IF(DI16="",IF(DB16="","",DB16),DI16),DP16)="PE")=TRUE,"PE",
IF(OR(IF(DP16="",IF(DI16="",IF(DB16="","",DB16),DI16),DP16)="N/A")=TRUE,"N/A",
IF(AND(IF(DP16="",IF(DI16="",IF(DB16="","",DB16),DI16),DP16)="")=TRUE,"","P"))))</f>
        <v>P</v>
      </c>
      <c r="DX16" s="76"/>
      <c r="DY16" s="76"/>
      <c r="DZ16" s="77"/>
      <c r="EA16" s="24"/>
      <c r="EB16" s="74"/>
      <c r="EC16" s="74"/>
      <c r="ED16" s="74"/>
      <c r="EE16" s="74"/>
      <c r="EF16" s="74"/>
      <c r="EG16" s="74"/>
      <c r="EH16" s="24"/>
      <c r="EI16" s="74"/>
      <c r="EJ16" s="74"/>
      <c r="EK16" s="74"/>
      <c r="EL16" s="74"/>
      <c r="EM16" s="74"/>
      <c r="EN16" s="74"/>
      <c r="EO16" s="24"/>
      <c r="EP16" s="74"/>
      <c r="EQ16" s="74"/>
      <c r="ER16" s="74"/>
      <c r="ES16" s="74"/>
      <c r="ET16" s="74"/>
      <c r="EU16" s="74"/>
      <c r="EV16" s="75" t="str">
        <f>IF(OR(IF(EO16="",IF(EH16="",IF(EA16="","",EA16),EH16),EO16)="F")=TRUE,"F",
IF(OR(IF(EO16="",IF(EH16="",IF(EA16="","",EA16),EH16),EO16)="PE")=TRUE,"PE",
IF(OR(IF(EO16="",IF(EH16="",IF(EA16="","",EA16),EH16),EO16)="N/A")=TRUE,"N/A",
IF(AND(IF(EO16="",IF(EH16="",IF(EA16="","",EA16),EH16),EO16)="")=TRUE,"","P"))))</f>
        <v/>
      </c>
      <c r="EW16" s="76"/>
      <c r="EX16" s="76"/>
      <c r="EY16" s="77"/>
      <c r="EZ16" s="74"/>
      <c r="FA16" s="74"/>
      <c r="FB16" s="74"/>
      <c r="FC16" s="74"/>
      <c r="FD16" s="74"/>
      <c r="FE16" s="74"/>
      <c r="FF16" s="74"/>
      <c r="FG16" s="74"/>
      <c r="FH16" s="74"/>
      <c r="FI16" s="74"/>
      <c r="FJ16" s="74"/>
      <c r="FK16" s="74"/>
    </row>
    <row r="17" spans="1:167" s="25" customFormat="1" ht="69" customHeight="1" x14ac:dyDescent="0.3">
      <c r="A17" s="83" t="str">
        <f>IF(AND(BG17="",BG17=""),"",$N$4&amp;"_"&amp;ROW()-12-COUNTBLANK($BG$13:BG17))</f>
        <v>SCAP10_2</v>
      </c>
      <c r="B17" s="84"/>
      <c r="C17" s="84"/>
      <c r="D17" s="85"/>
      <c r="E17" s="89" t="s">
        <v>111</v>
      </c>
      <c r="F17" s="90"/>
      <c r="G17" s="90"/>
      <c r="H17" s="90"/>
      <c r="I17" s="90"/>
      <c r="J17" s="90"/>
      <c r="K17" s="90"/>
      <c r="L17" s="90"/>
      <c r="M17" s="90"/>
      <c r="N17" s="90"/>
      <c r="O17" s="91"/>
      <c r="P17" s="74" t="s">
        <v>108</v>
      </c>
      <c r="Q17" s="74"/>
      <c r="R17" s="74"/>
      <c r="S17" s="74"/>
      <c r="T17" s="74"/>
      <c r="U17" s="74"/>
      <c r="V17" s="74"/>
      <c r="W17" s="74"/>
      <c r="X17" s="74"/>
      <c r="Y17" s="74"/>
      <c r="Z17" s="74"/>
      <c r="AA17" s="74"/>
      <c r="AB17" s="74"/>
      <c r="AC17" s="82"/>
      <c r="AD17" s="74"/>
      <c r="AE17" s="74"/>
      <c r="AF17" s="74"/>
      <c r="AG17" s="74"/>
      <c r="AH17" s="74"/>
      <c r="AI17" s="74"/>
      <c r="AJ17" s="74"/>
      <c r="AK17" s="74"/>
      <c r="AL17" s="74"/>
      <c r="AM17" s="74"/>
      <c r="AN17" s="74"/>
      <c r="AO17" s="74"/>
      <c r="AP17" s="74"/>
      <c r="AQ17" s="74"/>
      <c r="AR17" s="74"/>
      <c r="AS17" s="74" t="s">
        <v>112</v>
      </c>
      <c r="AT17" s="74"/>
      <c r="AU17" s="74"/>
      <c r="AV17" s="74"/>
      <c r="AW17" s="74"/>
      <c r="AX17" s="74"/>
      <c r="AY17" s="74"/>
      <c r="AZ17" s="74"/>
      <c r="BA17" s="74"/>
      <c r="BB17" s="74"/>
      <c r="BC17" s="74"/>
      <c r="BD17" s="74"/>
      <c r="BE17" s="74"/>
      <c r="BF17" s="74"/>
      <c r="BG17" s="74" t="s">
        <v>113</v>
      </c>
      <c r="BH17" s="74"/>
      <c r="BI17" s="74"/>
      <c r="BJ17" s="74"/>
      <c r="BK17" s="74"/>
      <c r="BL17" s="74"/>
      <c r="BM17" s="74"/>
      <c r="BN17" s="74"/>
      <c r="BO17" s="74"/>
      <c r="BP17" s="74"/>
      <c r="BQ17" s="74"/>
      <c r="BR17" s="74"/>
      <c r="BS17" s="74" t="s">
        <v>42</v>
      </c>
      <c r="BT17" s="74"/>
      <c r="BU17" s="74"/>
      <c r="BV17" s="74" t="s">
        <v>83</v>
      </c>
      <c r="BW17" s="74"/>
      <c r="BX17" s="74"/>
      <c r="BY17" s="74" t="s">
        <v>75</v>
      </c>
      <c r="BZ17" s="74"/>
      <c r="CA17" s="74"/>
      <c r="CB17" s="74"/>
      <c r="CC17" s="24"/>
      <c r="CD17" s="74"/>
      <c r="CE17" s="74"/>
      <c r="CF17" s="74"/>
      <c r="CG17" s="74"/>
      <c r="CH17" s="74"/>
      <c r="CI17" s="74"/>
      <c r="CJ17" s="24"/>
      <c r="CK17" s="74"/>
      <c r="CL17" s="74"/>
      <c r="CM17" s="74"/>
      <c r="CN17" s="74"/>
      <c r="CO17" s="74"/>
      <c r="CP17" s="74"/>
      <c r="CQ17" s="24"/>
      <c r="CR17" s="74"/>
      <c r="CS17" s="74"/>
      <c r="CT17" s="74"/>
      <c r="CU17" s="74"/>
      <c r="CV17" s="74"/>
      <c r="CW17" s="74"/>
      <c r="CX17" s="75" t="str">
        <f>IF(OR(IF(CQ17="",IF(CJ17="",IF(CC17="","",CC17),CJ17),CQ17)="F")=TRUE,"F",
IF(OR(IF(CQ17="",IF(CJ17="",IF(CC17="","",CC17),CJ17),CQ17)="PE")=TRUE,"PE",
IF(OR(IF(CQ17="",IF(CJ17="",IF(CC17="","",CC17),CJ17),CQ17)="N/A")=TRUE,"N/A",
IF(AND(IF(CQ17="",IF(CJ17="",IF(CC17="","",CC17),CJ17),CQ17)="")=TRUE,"","P"))))</f>
        <v/>
      </c>
      <c r="CY17" s="76"/>
      <c r="CZ17" s="76"/>
      <c r="DA17" s="77"/>
      <c r="DB17" s="24" t="s">
        <v>57</v>
      </c>
      <c r="DC17" s="74" t="s">
        <v>526</v>
      </c>
      <c r="DD17" s="74"/>
      <c r="DE17" s="74"/>
      <c r="DF17" s="74" t="str">
        <f>DF16</f>
        <v>28/9/2022</v>
      </c>
      <c r="DG17" s="74"/>
      <c r="DH17" s="74"/>
      <c r="DI17" s="24"/>
      <c r="DJ17" s="74"/>
      <c r="DK17" s="74"/>
      <c r="DL17" s="74"/>
      <c r="DM17" s="74"/>
      <c r="DN17" s="74"/>
      <c r="DO17" s="74"/>
      <c r="DP17" s="24"/>
      <c r="DQ17" s="74"/>
      <c r="DR17" s="74"/>
      <c r="DS17" s="74"/>
      <c r="DT17" s="74"/>
      <c r="DU17" s="74"/>
      <c r="DV17" s="74"/>
      <c r="DW17" s="75" t="str">
        <f>IF(OR(IF(DP17="",IF(DI17="",IF(DB17="","",DB17),DI17),DP17)="F")=TRUE,"F",
IF(OR(IF(DP17="",IF(DI17="",IF(DB17="","",DB17),DI17),DP17)="PE")=TRUE,"PE",
IF(OR(IF(DP17="",IF(DI17="",IF(DB17="","",DB17),DI17),DP17)="N/A")=TRUE,"N/A",
IF(AND(IF(DP17="",IF(DI17="",IF(DB17="","",DB17),DI17),DP17)="")=TRUE,"","P"))))</f>
        <v>P</v>
      </c>
      <c r="DX17" s="76"/>
      <c r="DY17" s="76"/>
      <c r="DZ17" s="77"/>
      <c r="EA17" s="24"/>
      <c r="EB17" s="74"/>
      <c r="EC17" s="74"/>
      <c r="ED17" s="74"/>
      <c r="EE17" s="74"/>
      <c r="EF17" s="74"/>
      <c r="EG17" s="74"/>
      <c r="EH17" s="24"/>
      <c r="EI17" s="74"/>
      <c r="EJ17" s="74"/>
      <c r="EK17" s="74"/>
      <c r="EL17" s="74"/>
      <c r="EM17" s="74"/>
      <c r="EN17" s="74"/>
      <c r="EO17" s="24"/>
      <c r="EP17" s="74"/>
      <c r="EQ17" s="74"/>
      <c r="ER17" s="74"/>
      <c r="ES17" s="74"/>
      <c r="ET17" s="74"/>
      <c r="EU17" s="74"/>
      <c r="EV17" s="75" t="str">
        <f>IF(OR(IF(EO17="",IF(EH17="",IF(EA17="","",EA17),EH17),EO17)="F")=TRUE,"F",
IF(OR(IF(EO17="",IF(EH17="",IF(EA17="","",EA17),EH17),EO17)="PE")=TRUE,"PE",
IF(OR(IF(EO17="",IF(EH17="",IF(EA17="","",EA17),EH17),EO17)="N/A")=TRUE,"N/A",
IF(AND(IF(EO17="",IF(EH17="",IF(EA17="","",EA17),EH17),EO17)="")=TRUE,"","P"))))</f>
        <v/>
      </c>
      <c r="EW17" s="76"/>
      <c r="EX17" s="76"/>
      <c r="EY17" s="77"/>
      <c r="EZ17" s="74"/>
      <c r="FA17" s="74"/>
      <c r="FB17" s="74"/>
      <c r="FC17" s="74"/>
      <c r="FD17" s="74"/>
      <c r="FE17" s="74"/>
      <c r="FF17" s="74"/>
      <c r="FG17" s="74"/>
      <c r="FH17" s="74"/>
      <c r="FI17" s="74"/>
      <c r="FJ17" s="74"/>
      <c r="FK17" s="74"/>
    </row>
    <row r="18" spans="1:167" s="25" customFormat="1" ht="72.75" customHeight="1" x14ac:dyDescent="0.3">
      <c r="A18" s="83" t="str">
        <f>IF(AND(BG18="",BG18=""),"",$N$4&amp;"_"&amp;ROW()-12-COUNTBLANK($BG$13:BG18))</f>
        <v>SCAP10_3</v>
      </c>
      <c r="B18" s="84"/>
      <c r="C18" s="84"/>
      <c r="D18" s="85"/>
      <c r="E18" s="102" t="s">
        <v>114</v>
      </c>
      <c r="F18" s="102"/>
      <c r="G18" s="102"/>
      <c r="H18" s="102"/>
      <c r="I18" s="102"/>
      <c r="J18" s="102"/>
      <c r="K18" s="102"/>
      <c r="L18" s="102"/>
      <c r="M18" s="102"/>
      <c r="N18" s="102"/>
      <c r="O18" s="102"/>
      <c r="P18" s="74" t="s">
        <v>115</v>
      </c>
      <c r="Q18" s="74"/>
      <c r="R18" s="74"/>
      <c r="S18" s="74"/>
      <c r="T18" s="74"/>
      <c r="U18" s="74"/>
      <c r="V18" s="74"/>
      <c r="W18" s="74"/>
      <c r="X18" s="74"/>
      <c r="Y18" s="74"/>
      <c r="Z18" s="74"/>
      <c r="AA18" s="74"/>
      <c r="AB18" s="74"/>
      <c r="AC18" s="82"/>
      <c r="AD18" s="74"/>
      <c r="AE18" s="74"/>
      <c r="AF18" s="74"/>
      <c r="AG18" s="74"/>
      <c r="AH18" s="74"/>
      <c r="AI18" s="74"/>
      <c r="AJ18" s="74"/>
      <c r="AK18" s="74"/>
      <c r="AL18" s="74"/>
      <c r="AM18" s="74"/>
      <c r="AN18" s="74"/>
      <c r="AO18" s="74"/>
      <c r="AP18" s="74"/>
      <c r="AQ18" s="74"/>
      <c r="AR18" s="74"/>
      <c r="AS18" s="74" t="s">
        <v>116</v>
      </c>
      <c r="AT18" s="74"/>
      <c r="AU18" s="74"/>
      <c r="AV18" s="74"/>
      <c r="AW18" s="74"/>
      <c r="AX18" s="74"/>
      <c r="AY18" s="74"/>
      <c r="AZ18" s="74"/>
      <c r="BA18" s="74"/>
      <c r="BB18" s="74"/>
      <c r="BC18" s="74"/>
      <c r="BD18" s="74"/>
      <c r="BE18" s="74"/>
      <c r="BF18" s="74"/>
      <c r="BG18" s="74" t="s">
        <v>117</v>
      </c>
      <c r="BH18" s="74"/>
      <c r="BI18" s="74"/>
      <c r="BJ18" s="74"/>
      <c r="BK18" s="74"/>
      <c r="BL18" s="74"/>
      <c r="BM18" s="74"/>
      <c r="BN18" s="74"/>
      <c r="BO18" s="74"/>
      <c r="BP18" s="74"/>
      <c r="BQ18" s="74"/>
      <c r="BR18" s="74"/>
      <c r="BS18" s="74" t="s">
        <v>42</v>
      </c>
      <c r="BT18" s="74"/>
      <c r="BU18" s="74"/>
      <c r="BV18" s="74" t="s">
        <v>83</v>
      </c>
      <c r="BW18" s="74"/>
      <c r="BX18" s="74"/>
      <c r="BY18" s="74" t="s">
        <v>75</v>
      </c>
      <c r="BZ18" s="74"/>
      <c r="CA18" s="74"/>
      <c r="CB18" s="74"/>
      <c r="CC18" s="24"/>
      <c r="CD18" s="74"/>
      <c r="CE18" s="74"/>
      <c r="CF18" s="74"/>
      <c r="CG18" s="74"/>
      <c r="CH18" s="74"/>
      <c r="CI18" s="74"/>
      <c r="CJ18" s="24"/>
      <c r="CK18" s="74"/>
      <c r="CL18" s="74"/>
      <c r="CM18" s="74"/>
      <c r="CN18" s="74"/>
      <c r="CO18" s="74"/>
      <c r="CP18" s="74"/>
      <c r="CQ18" s="24"/>
      <c r="CR18" s="74"/>
      <c r="CS18" s="74"/>
      <c r="CT18" s="74"/>
      <c r="CU18" s="74"/>
      <c r="CV18" s="74"/>
      <c r="CW18" s="74"/>
      <c r="CX18" s="75" t="str">
        <f t="shared" ref="CX18:CX33" si="0">IF(OR(IF(CQ18="",IF(CJ18="",IF(CC18="","",CC18),CJ18),CQ18)="F")=TRUE,"F",
IF(OR(IF(CQ18="",IF(CJ18="",IF(CC18="","",CC18),CJ18),CQ18)="PE")=TRUE,"PE",
IF(OR(IF(CQ18="",IF(CJ18="",IF(CC18="","",CC18),CJ18),CQ18)="N/A")=TRUE,"N/A",
IF(AND(IF(CQ18="",IF(CJ18="",IF(CC18="","",CC18),CJ18),CQ18)="")=TRUE,"","P"))))</f>
        <v/>
      </c>
      <c r="CY18" s="76"/>
      <c r="CZ18" s="76"/>
      <c r="DA18" s="77"/>
      <c r="DB18" s="24" t="s">
        <v>58</v>
      </c>
      <c r="DC18" s="74" t="s">
        <v>526</v>
      </c>
      <c r="DD18" s="74"/>
      <c r="DE18" s="74"/>
      <c r="DF18" s="74" t="str">
        <f t="shared" ref="DF18:DF19" si="1">DF17</f>
        <v>28/9/2022</v>
      </c>
      <c r="DG18" s="74"/>
      <c r="DH18" s="74"/>
      <c r="DI18" s="24"/>
      <c r="DJ18" s="74"/>
      <c r="DK18" s="74"/>
      <c r="DL18" s="74"/>
      <c r="DM18" s="74"/>
      <c r="DN18" s="74"/>
      <c r="DO18" s="74"/>
      <c r="DP18" s="24"/>
      <c r="DQ18" s="74"/>
      <c r="DR18" s="74"/>
      <c r="DS18" s="74"/>
      <c r="DT18" s="74"/>
      <c r="DU18" s="74"/>
      <c r="DV18" s="74"/>
      <c r="DW18" s="75" t="str">
        <f t="shared" ref="DW18:DW33" si="2">IF(OR(IF(DP18="",IF(DI18="",IF(DB18="","",DB18),DI18),DP18)="F")=TRUE,"F",
IF(OR(IF(DP18="",IF(DI18="",IF(DB18="","",DB18),DI18),DP18)="PE")=TRUE,"PE",
IF(OR(IF(DP18="",IF(DI18="",IF(DB18="","",DB18),DI18),DP18)="N/A")=TRUE,"N/A",
IF(AND(IF(DP18="",IF(DI18="",IF(DB18="","",DB18),DI18),DP18)="")=TRUE,"","P"))))</f>
        <v>F</v>
      </c>
      <c r="DX18" s="76"/>
      <c r="DY18" s="76"/>
      <c r="DZ18" s="77"/>
      <c r="EA18" s="24"/>
      <c r="EB18" s="74"/>
      <c r="EC18" s="74"/>
      <c r="ED18" s="74"/>
      <c r="EE18" s="74"/>
      <c r="EF18" s="74"/>
      <c r="EG18" s="74"/>
      <c r="EH18" s="24"/>
      <c r="EI18" s="74"/>
      <c r="EJ18" s="74"/>
      <c r="EK18" s="74"/>
      <c r="EL18" s="74"/>
      <c r="EM18" s="74"/>
      <c r="EN18" s="74"/>
      <c r="EO18" s="24"/>
      <c r="EP18" s="74"/>
      <c r="EQ18" s="74"/>
      <c r="ER18" s="74"/>
      <c r="ES18" s="74"/>
      <c r="ET18" s="74"/>
      <c r="EU18" s="74"/>
      <c r="EV18" s="75" t="str">
        <f t="shared" ref="EV18:EV33" si="3">IF(OR(IF(EO18="",IF(EH18="",IF(EA18="","",EA18),EH18),EO18)="F")=TRUE,"F",
IF(OR(IF(EO18="",IF(EH18="",IF(EA18="","",EA18),EH18),EO18)="PE")=TRUE,"PE",
IF(OR(IF(EO18="",IF(EH18="",IF(EA18="","",EA18),EH18),EO18)="N/A")=TRUE,"N/A",
IF(AND(IF(EO18="",IF(EH18="",IF(EA18="","",EA18),EH18),EO18)="")=TRUE,"","P"))))</f>
        <v/>
      </c>
      <c r="EW18" s="76"/>
      <c r="EX18" s="76"/>
      <c r="EY18" s="77"/>
      <c r="EZ18" s="78" t="s">
        <v>528</v>
      </c>
      <c r="FA18" s="74"/>
      <c r="FB18" s="74"/>
      <c r="FC18" s="74"/>
      <c r="FD18" s="74" t="s">
        <v>529</v>
      </c>
      <c r="FE18" s="74"/>
      <c r="FF18" s="74"/>
      <c r="FG18" s="74"/>
      <c r="FH18" s="74"/>
      <c r="FI18" s="74"/>
      <c r="FJ18" s="74"/>
      <c r="FK18" s="74"/>
    </row>
    <row r="19" spans="1:167" s="25" customFormat="1" ht="131.25" customHeight="1" x14ac:dyDescent="0.3">
      <c r="A19" s="83" t="str">
        <f>IF(AND(BG19="",BG19=""),"",$N$4&amp;"_"&amp;ROW()-12-COUNTBLANK($BG$13:BG19))</f>
        <v>SCAP10_4</v>
      </c>
      <c r="B19" s="84"/>
      <c r="C19" s="84"/>
      <c r="D19" s="85"/>
      <c r="E19" s="102"/>
      <c r="F19" s="102"/>
      <c r="G19" s="102"/>
      <c r="H19" s="102"/>
      <c r="I19" s="102"/>
      <c r="J19" s="102"/>
      <c r="K19" s="102"/>
      <c r="L19" s="102"/>
      <c r="M19" s="102"/>
      <c r="N19" s="102"/>
      <c r="O19" s="102"/>
      <c r="P19" s="74" t="s">
        <v>118</v>
      </c>
      <c r="Q19" s="74"/>
      <c r="R19" s="74"/>
      <c r="S19" s="74"/>
      <c r="T19" s="74"/>
      <c r="U19" s="74"/>
      <c r="V19" s="74"/>
      <c r="W19" s="74"/>
      <c r="X19" s="74"/>
      <c r="Y19" s="74"/>
      <c r="Z19" s="74"/>
      <c r="AA19" s="74"/>
      <c r="AB19" s="74"/>
      <c r="AC19" s="82"/>
      <c r="AD19" s="74"/>
      <c r="AE19" s="74"/>
      <c r="AF19" s="74"/>
      <c r="AG19" s="74"/>
      <c r="AH19" s="74"/>
      <c r="AI19" s="74"/>
      <c r="AJ19" s="74"/>
      <c r="AK19" s="74"/>
      <c r="AL19" s="74"/>
      <c r="AM19" s="74"/>
      <c r="AN19" s="74"/>
      <c r="AO19" s="74"/>
      <c r="AP19" s="74"/>
      <c r="AQ19" s="74"/>
      <c r="AR19" s="74"/>
      <c r="AS19" s="74" t="s">
        <v>116</v>
      </c>
      <c r="AT19" s="74"/>
      <c r="AU19" s="74"/>
      <c r="AV19" s="74"/>
      <c r="AW19" s="74"/>
      <c r="AX19" s="74"/>
      <c r="AY19" s="74"/>
      <c r="AZ19" s="74"/>
      <c r="BA19" s="74"/>
      <c r="BB19" s="74"/>
      <c r="BC19" s="74"/>
      <c r="BD19" s="74"/>
      <c r="BE19" s="74"/>
      <c r="BF19" s="74"/>
      <c r="BG19" s="101" t="s">
        <v>531</v>
      </c>
      <c r="BH19" s="101"/>
      <c r="BI19" s="101"/>
      <c r="BJ19" s="101"/>
      <c r="BK19" s="101"/>
      <c r="BL19" s="101"/>
      <c r="BM19" s="101"/>
      <c r="BN19" s="101"/>
      <c r="BO19" s="101"/>
      <c r="BP19" s="101"/>
      <c r="BQ19" s="101"/>
      <c r="BR19" s="101"/>
      <c r="BS19" s="74" t="s">
        <v>42</v>
      </c>
      <c r="BT19" s="74"/>
      <c r="BU19" s="74"/>
      <c r="BV19" s="74" t="s">
        <v>83</v>
      </c>
      <c r="BW19" s="74"/>
      <c r="BX19" s="74"/>
      <c r="BY19" s="74" t="s">
        <v>75</v>
      </c>
      <c r="BZ19" s="74"/>
      <c r="CA19" s="74"/>
      <c r="CB19" s="74"/>
      <c r="CC19" s="24"/>
      <c r="CD19" s="74"/>
      <c r="CE19" s="74"/>
      <c r="CF19" s="74"/>
      <c r="CG19" s="74"/>
      <c r="CH19" s="74"/>
      <c r="CI19" s="74"/>
      <c r="CJ19" s="24"/>
      <c r="CK19" s="74"/>
      <c r="CL19" s="74"/>
      <c r="CM19" s="74"/>
      <c r="CN19" s="74"/>
      <c r="CO19" s="74"/>
      <c r="CP19" s="74"/>
      <c r="CQ19" s="24"/>
      <c r="CR19" s="74"/>
      <c r="CS19" s="74"/>
      <c r="CT19" s="74"/>
      <c r="CU19" s="74"/>
      <c r="CV19" s="74"/>
      <c r="CW19" s="74"/>
      <c r="CX19" s="75" t="str">
        <f t="shared" si="0"/>
        <v/>
      </c>
      <c r="CY19" s="76"/>
      <c r="CZ19" s="76"/>
      <c r="DA19" s="77"/>
      <c r="DB19" s="24" t="s">
        <v>58</v>
      </c>
      <c r="DC19" s="74" t="s">
        <v>526</v>
      </c>
      <c r="DD19" s="74"/>
      <c r="DE19" s="74"/>
      <c r="DF19" s="74" t="str">
        <f t="shared" si="1"/>
        <v>28/9/2022</v>
      </c>
      <c r="DG19" s="74"/>
      <c r="DH19" s="74"/>
      <c r="DI19" s="24"/>
      <c r="DJ19" s="74"/>
      <c r="DK19" s="74"/>
      <c r="DL19" s="74"/>
      <c r="DM19" s="74"/>
      <c r="DN19" s="74"/>
      <c r="DO19" s="74"/>
      <c r="DP19" s="24"/>
      <c r="DQ19" s="74"/>
      <c r="DR19" s="74"/>
      <c r="DS19" s="74"/>
      <c r="DT19" s="74"/>
      <c r="DU19" s="74"/>
      <c r="DV19" s="74"/>
      <c r="DW19" s="75" t="str">
        <f t="shared" si="2"/>
        <v>F</v>
      </c>
      <c r="DX19" s="76"/>
      <c r="DY19" s="76"/>
      <c r="DZ19" s="77"/>
      <c r="EA19" s="24"/>
      <c r="EB19" s="74"/>
      <c r="EC19" s="74"/>
      <c r="ED19" s="74"/>
      <c r="EE19" s="74"/>
      <c r="EF19" s="74"/>
      <c r="EG19" s="74"/>
      <c r="EH19" s="24"/>
      <c r="EI19" s="74"/>
      <c r="EJ19" s="74"/>
      <c r="EK19" s="74"/>
      <c r="EL19" s="74"/>
      <c r="EM19" s="74"/>
      <c r="EN19" s="74"/>
      <c r="EO19" s="24"/>
      <c r="EP19" s="74"/>
      <c r="EQ19" s="74"/>
      <c r="ER19" s="74"/>
      <c r="ES19" s="74"/>
      <c r="ET19" s="74"/>
      <c r="EU19" s="74"/>
      <c r="EV19" s="75" t="str">
        <f t="shared" si="3"/>
        <v/>
      </c>
      <c r="EW19" s="76"/>
      <c r="EX19" s="76"/>
      <c r="EY19" s="77"/>
      <c r="EZ19" s="78" t="s">
        <v>532</v>
      </c>
      <c r="FA19" s="74"/>
      <c r="FB19" s="74"/>
      <c r="FC19" s="74"/>
      <c r="FD19" s="74" t="s">
        <v>530</v>
      </c>
      <c r="FE19" s="74"/>
      <c r="FF19" s="74"/>
      <c r="FG19" s="74"/>
      <c r="FH19" s="74"/>
      <c r="FI19" s="74"/>
      <c r="FJ19" s="74"/>
      <c r="FK19" s="74"/>
    </row>
    <row r="20" spans="1:167" s="25" customFormat="1" ht="50.25" customHeight="1" x14ac:dyDescent="0.3">
      <c r="A20" s="83" t="str">
        <f>IF(AND(BG20="",BG20=""),"",$N$4&amp;"_"&amp;ROW()-12-COUNTBLANK($BG$13:BG20))</f>
        <v>SCAP10_5</v>
      </c>
      <c r="B20" s="84"/>
      <c r="C20" s="84"/>
      <c r="D20" s="85"/>
      <c r="E20" s="102"/>
      <c r="F20" s="102"/>
      <c r="G20" s="102"/>
      <c r="H20" s="102"/>
      <c r="I20" s="102"/>
      <c r="J20" s="102"/>
      <c r="K20" s="102"/>
      <c r="L20" s="102"/>
      <c r="M20" s="102"/>
      <c r="N20" s="102"/>
      <c r="O20" s="102"/>
      <c r="P20" s="74" t="s">
        <v>119</v>
      </c>
      <c r="Q20" s="74"/>
      <c r="R20" s="74"/>
      <c r="S20" s="74"/>
      <c r="T20" s="74"/>
      <c r="U20" s="74"/>
      <c r="V20" s="74"/>
      <c r="W20" s="74"/>
      <c r="X20" s="74"/>
      <c r="Y20" s="74"/>
      <c r="Z20" s="74"/>
      <c r="AA20" s="74"/>
      <c r="AB20" s="74"/>
      <c r="AC20" s="82"/>
      <c r="AD20" s="74"/>
      <c r="AE20" s="74"/>
      <c r="AF20" s="74"/>
      <c r="AG20" s="74"/>
      <c r="AH20" s="74"/>
      <c r="AI20" s="74"/>
      <c r="AJ20" s="74"/>
      <c r="AK20" s="74"/>
      <c r="AL20" s="74"/>
      <c r="AM20" s="74"/>
      <c r="AN20" s="74"/>
      <c r="AO20" s="74"/>
      <c r="AP20" s="74"/>
      <c r="AQ20" s="74"/>
      <c r="AR20" s="74"/>
      <c r="AS20" s="74" t="s">
        <v>120</v>
      </c>
      <c r="AT20" s="74"/>
      <c r="AU20" s="74"/>
      <c r="AV20" s="74"/>
      <c r="AW20" s="74"/>
      <c r="AX20" s="74"/>
      <c r="AY20" s="74"/>
      <c r="AZ20" s="74"/>
      <c r="BA20" s="74"/>
      <c r="BB20" s="74"/>
      <c r="BC20" s="74"/>
      <c r="BD20" s="74"/>
      <c r="BE20" s="74"/>
      <c r="BF20" s="74"/>
      <c r="BG20" s="74" t="s">
        <v>121</v>
      </c>
      <c r="BH20" s="74"/>
      <c r="BI20" s="74"/>
      <c r="BJ20" s="74"/>
      <c r="BK20" s="74"/>
      <c r="BL20" s="74"/>
      <c r="BM20" s="74"/>
      <c r="BN20" s="74"/>
      <c r="BO20" s="74"/>
      <c r="BP20" s="74"/>
      <c r="BQ20" s="74"/>
      <c r="BR20" s="74"/>
      <c r="BS20" s="74" t="s">
        <v>42</v>
      </c>
      <c r="BT20" s="74"/>
      <c r="BU20" s="74"/>
      <c r="BV20" s="74" t="s">
        <v>83</v>
      </c>
      <c r="BW20" s="74"/>
      <c r="BX20" s="74"/>
      <c r="BY20" s="74" t="s">
        <v>75</v>
      </c>
      <c r="BZ20" s="74"/>
      <c r="CA20" s="74"/>
      <c r="CB20" s="74"/>
      <c r="CC20" s="24"/>
      <c r="CD20" s="74"/>
      <c r="CE20" s="74"/>
      <c r="CF20" s="74"/>
      <c r="CG20" s="74"/>
      <c r="CH20" s="74"/>
      <c r="CI20" s="74"/>
      <c r="CJ20" s="24"/>
      <c r="CK20" s="74"/>
      <c r="CL20" s="74"/>
      <c r="CM20" s="74"/>
      <c r="CN20" s="74"/>
      <c r="CO20" s="74"/>
      <c r="CP20" s="74"/>
      <c r="CQ20" s="24"/>
      <c r="CR20" s="74"/>
      <c r="CS20" s="74"/>
      <c r="CT20" s="74"/>
      <c r="CU20" s="74"/>
      <c r="CV20" s="74"/>
      <c r="CW20" s="74"/>
      <c r="CX20" s="75" t="str">
        <f t="shared" ref="CX20" si="4">IF(OR(IF(CQ20="",IF(CJ20="",IF(CC20="","",CC20),CJ20),CQ20)="F")=TRUE,"F",
IF(OR(IF(CQ20="",IF(CJ20="",IF(CC20="","",CC20),CJ20),CQ20)="PE")=TRUE,"PE",
IF(OR(IF(CQ20="",IF(CJ20="",IF(CC20="","",CC20),CJ20),CQ20)="N/A")=TRUE,"N/A",
IF(AND(IF(CQ20="",IF(CJ20="",IF(CC20="","",CC20),CJ20),CQ20)="")=TRUE,"","P"))))</f>
        <v/>
      </c>
      <c r="CY20" s="76"/>
      <c r="CZ20" s="76"/>
      <c r="DA20" s="77"/>
      <c r="DB20" s="24" t="s">
        <v>57</v>
      </c>
      <c r="DC20" s="74" t="s">
        <v>526</v>
      </c>
      <c r="DD20" s="74"/>
      <c r="DE20" s="74"/>
      <c r="DF20" s="74" t="str">
        <f t="shared" ref="DF20:DF22" si="5">DF19</f>
        <v>28/9/2022</v>
      </c>
      <c r="DG20" s="74"/>
      <c r="DH20" s="74"/>
      <c r="DI20" s="24"/>
      <c r="DJ20" s="74"/>
      <c r="DK20" s="74"/>
      <c r="DL20" s="74"/>
      <c r="DM20" s="74"/>
      <c r="DN20" s="74"/>
      <c r="DO20" s="74"/>
      <c r="DP20" s="24"/>
      <c r="DQ20" s="74"/>
      <c r="DR20" s="74"/>
      <c r="DS20" s="74"/>
      <c r="DT20" s="74"/>
      <c r="DU20" s="74"/>
      <c r="DV20" s="74"/>
      <c r="DW20" s="75" t="str">
        <f t="shared" ref="DW20" si="6">IF(OR(IF(DP20="",IF(DI20="",IF(DB20="","",DB20),DI20),DP20)="F")=TRUE,"F",
IF(OR(IF(DP20="",IF(DI20="",IF(DB20="","",DB20),DI20),DP20)="PE")=TRUE,"PE",
IF(OR(IF(DP20="",IF(DI20="",IF(DB20="","",DB20),DI20),DP20)="N/A")=TRUE,"N/A",
IF(AND(IF(DP20="",IF(DI20="",IF(DB20="","",DB20),DI20),DP20)="")=TRUE,"","P"))))</f>
        <v>P</v>
      </c>
      <c r="DX20" s="76"/>
      <c r="DY20" s="76"/>
      <c r="DZ20" s="77"/>
      <c r="EA20" s="24"/>
      <c r="EB20" s="74"/>
      <c r="EC20" s="74"/>
      <c r="ED20" s="74"/>
      <c r="EE20" s="74"/>
      <c r="EF20" s="74"/>
      <c r="EG20" s="74"/>
      <c r="EH20" s="24"/>
      <c r="EI20" s="74"/>
      <c r="EJ20" s="74"/>
      <c r="EK20" s="74"/>
      <c r="EL20" s="74"/>
      <c r="EM20" s="74"/>
      <c r="EN20" s="74"/>
      <c r="EO20" s="24"/>
      <c r="EP20" s="74"/>
      <c r="EQ20" s="74"/>
      <c r="ER20" s="74"/>
      <c r="ES20" s="74"/>
      <c r="ET20" s="74"/>
      <c r="EU20" s="74"/>
      <c r="EV20" s="75" t="str">
        <f t="shared" ref="EV20" si="7">IF(OR(IF(EO20="",IF(EH20="",IF(EA20="","",EA20),EH20),EO20)="F")=TRUE,"F",
IF(OR(IF(EO20="",IF(EH20="",IF(EA20="","",EA20),EH20),EO20)="PE")=TRUE,"PE",
IF(OR(IF(EO20="",IF(EH20="",IF(EA20="","",EA20),EH20),EO20)="N/A")=TRUE,"N/A",
IF(AND(IF(EO20="",IF(EH20="",IF(EA20="","",EA20),EH20),EO20)="")=TRUE,"","P"))))</f>
        <v/>
      </c>
      <c r="EW20" s="76"/>
      <c r="EX20" s="76"/>
      <c r="EY20" s="77"/>
      <c r="EZ20" s="74"/>
      <c r="FA20" s="74"/>
      <c r="FB20" s="74"/>
      <c r="FC20" s="74"/>
      <c r="FD20" s="74"/>
      <c r="FE20" s="74"/>
      <c r="FF20" s="74"/>
      <c r="FG20" s="74"/>
      <c r="FH20" s="74"/>
      <c r="FI20" s="74"/>
      <c r="FJ20" s="74"/>
      <c r="FK20" s="74"/>
    </row>
    <row r="21" spans="1:167" s="25" customFormat="1" ht="50.25" customHeight="1" x14ac:dyDescent="0.3">
      <c r="A21" s="83" t="str">
        <f>IF(AND(BG21="",BG21=""),"",$N$4&amp;"_"&amp;ROW()-12-COUNTBLANK($BG$13:BG21))</f>
        <v>SCAP10_6</v>
      </c>
      <c r="B21" s="84"/>
      <c r="C21" s="84"/>
      <c r="D21" s="85"/>
      <c r="E21" s="102"/>
      <c r="F21" s="102"/>
      <c r="G21" s="102"/>
      <c r="H21" s="102"/>
      <c r="I21" s="102"/>
      <c r="J21" s="102"/>
      <c r="K21" s="102"/>
      <c r="L21" s="102"/>
      <c r="M21" s="102"/>
      <c r="N21" s="102"/>
      <c r="O21" s="102"/>
      <c r="P21" s="74" t="s">
        <v>122</v>
      </c>
      <c r="Q21" s="74"/>
      <c r="R21" s="74"/>
      <c r="S21" s="74"/>
      <c r="T21" s="74"/>
      <c r="U21" s="74"/>
      <c r="V21" s="74"/>
      <c r="W21" s="74"/>
      <c r="X21" s="74"/>
      <c r="Y21" s="74"/>
      <c r="Z21" s="74"/>
      <c r="AA21" s="74"/>
      <c r="AB21" s="74"/>
      <c r="AC21" s="82"/>
      <c r="AD21" s="74"/>
      <c r="AE21" s="74"/>
      <c r="AF21" s="74"/>
      <c r="AG21" s="74"/>
      <c r="AH21" s="74"/>
      <c r="AI21" s="74"/>
      <c r="AJ21" s="74"/>
      <c r="AK21" s="74"/>
      <c r="AL21" s="74"/>
      <c r="AM21" s="74"/>
      <c r="AN21" s="74"/>
      <c r="AO21" s="74"/>
      <c r="AP21" s="74"/>
      <c r="AQ21" s="74"/>
      <c r="AR21" s="74"/>
      <c r="AS21" s="74" t="s">
        <v>123</v>
      </c>
      <c r="AT21" s="74"/>
      <c r="AU21" s="74"/>
      <c r="AV21" s="74"/>
      <c r="AW21" s="74"/>
      <c r="AX21" s="74"/>
      <c r="AY21" s="74"/>
      <c r="AZ21" s="74"/>
      <c r="BA21" s="74"/>
      <c r="BB21" s="74"/>
      <c r="BC21" s="74"/>
      <c r="BD21" s="74"/>
      <c r="BE21" s="74"/>
      <c r="BF21" s="74"/>
      <c r="BG21" s="74" t="s">
        <v>124</v>
      </c>
      <c r="BH21" s="74"/>
      <c r="BI21" s="74"/>
      <c r="BJ21" s="74"/>
      <c r="BK21" s="74"/>
      <c r="BL21" s="74"/>
      <c r="BM21" s="74"/>
      <c r="BN21" s="74"/>
      <c r="BO21" s="74"/>
      <c r="BP21" s="74"/>
      <c r="BQ21" s="74"/>
      <c r="BR21" s="74"/>
      <c r="BS21" s="74" t="s">
        <v>42</v>
      </c>
      <c r="BT21" s="74"/>
      <c r="BU21" s="74"/>
      <c r="BV21" s="74" t="s">
        <v>83</v>
      </c>
      <c r="BW21" s="74"/>
      <c r="BX21" s="74"/>
      <c r="BY21" s="74" t="s">
        <v>75</v>
      </c>
      <c r="BZ21" s="74"/>
      <c r="CA21" s="74"/>
      <c r="CB21" s="74"/>
      <c r="CC21" s="24"/>
      <c r="CD21" s="74"/>
      <c r="CE21" s="74"/>
      <c r="CF21" s="74"/>
      <c r="CG21" s="74"/>
      <c r="CH21" s="74"/>
      <c r="CI21" s="74"/>
      <c r="CJ21" s="24"/>
      <c r="CK21" s="74"/>
      <c r="CL21" s="74"/>
      <c r="CM21" s="74"/>
      <c r="CN21" s="74"/>
      <c r="CO21" s="74"/>
      <c r="CP21" s="74"/>
      <c r="CQ21" s="24"/>
      <c r="CR21" s="74"/>
      <c r="CS21" s="74"/>
      <c r="CT21" s="74"/>
      <c r="CU21" s="74"/>
      <c r="CV21" s="74"/>
      <c r="CW21" s="74"/>
      <c r="CX21" s="75" t="str">
        <f t="shared" ref="CX21" si="8">IF(OR(IF(CQ21="",IF(CJ21="",IF(CC21="","",CC21),CJ21),CQ21)="F")=TRUE,"F",
IF(OR(IF(CQ21="",IF(CJ21="",IF(CC21="","",CC21),CJ21),CQ21)="PE")=TRUE,"PE",
IF(OR(IF(CQ21="",IF(CJ21="",IF(CC21="","",CC21),CJ21),CQ21)="N/A")=TRUE,"N/A",
IF(AND(IF(CQ21="",IF(CJ21="",IF(CC21="","",CC21),CJ21),CQ21)="")=TRUE,"","P"))))</f>
        <v/>
      </c>
      <c r="CY21" s="76"/>
      <c r="CZ21" s="76"/>
      <c r="DA21" s="77"/>
      <c r="DB21" s="24" t="s">
        <v>57</v>
      </c>
      <c r="DC21" s="74" t="s">
        <v>526</v>
      </c>
      <c r="DD21" s="74"/>
      <c r="DE21" s="74"/>
      <c r="DF21" s="74" t="str">
        <f t="shared" si="5"/>
        <v>28/9/2022</v>
      </c>
      <c r="DG21" s="74"/>
      <c r="DH21" s="74"/>
      <c r="DI21" s="24"/>
      <c r="DJ21" s="74"/>
      <c r="DK21" s="74"/>
      <c r="DL21" s="74"/>
      <c r="DM21" s="74"/>
      <c r="DN21" s="74"/>
      <c r="DO21" s="74"/>
      <c r="DP21" s="24"/>
      <c r="DQ21" s="74"/>
      <c r="DR21" s="74"/>
      <c r="DS21" s="74"/>
      <c r="DT21" s="74"/>
      <c r="DU21" s="74"/>
      <c r="DV21" s="74"/>
      <c r="DW21" s="75" t="str">
        <f t="shared" ref="DW21" si="9">IF(OR(IF(DP21="",IF(DI21="",IF(DB21="","",DB21),DI21),DP21)="F")=TRUE,"F",
IF(OR(IF(DP21="",IF(DI21="",IF(DB21="","",DB21),DI21),DP21)="PE")=TRUE,"PE",
IF(OR(IF(DP21="",IF(DI21="",IF(DB21="","",DB21),DI21),DP21)="N/A")=TRUE,"N/A",
IF(AND(IF(DP21="",IF(DI21="",IF(DB21="","",DB21),DI21),DP21)="")=TRUE,"","P"))))</f>
        <v>P</v>
      </c>
      <c r="DX21" s="76"/>
      <c r="DY21" s="76"/>
      <c r="DZ21" s="77"/>
      <c r="EA21" s="24"/>
      <c r="EB21" s="74"/>
      <c r="EC21" s="74"/>
      <c r="ED21" s="74"/>
      <c r="EE21" s="74"/>
      <c r="EF21" s="74"/>
      <c r="EG21" s="74"/>
      <c r="EH21" s="24"/>
      <c r="EI21" s="74"/>
      <c r="EJ21" s="74"/>
      <c r="EK21" s="74"/>
      <c r="EL21" s="74"/>
      <c r="EM21" s="74"/>
      <c r="EN21" s="74"/>
      <c r="EO21" s="24"/>
      <c r="EP21" s="74"/>
      <c r="EQ21" s="74"/>
      <c r="ER21" s="74"/>
      <c r="ES21" s="74"/>
      <c r="ET21" s="74"/>
      <c r="EU21" s="74"/>
      <c r="EV21" s="75" t="str">
        <f t="shared" ref="EV21" si="10">IF(OR(IF(EO21="",IF(EH21="",IF(EA21="","",EA21),EH21),EO21)="F")=TRUE,"F",
IF(OR(IF(EO21="",IF(EH21="",IF(EA21="","",EA21),EH21),EO21)="PE")=TRUE,"PE",
IF(OR(IF(EO21="",IF(EH21="",IF(EA21="","",EA21),EH21),EO21)="N/A")=TRUE,"N/A",
IF(AND(IF(EO21="",IF(EH21="",IF(EA21="","",EA21),EH21),EO21)="")=TRUE,"","P"))))</f>
        <v/>
      </c>
      <c r="EW21" s="76"/>
      <c r="EX21" s="76"/>
      <c r="EY21" s="77"/>
      <c r="EZ21" s="74"/>
      <c r="FA21" s="74"/>
      <c r="FB21" s="74"/>
      <c r="FC21" s="74"/>
      <c r="FD21" s="111"/>
      <c r="FE21" s="111"/>
      <c r="FF21" s="111"/>
      <c r="FG21" s="111"/>
      <c r="FH21" s="111"/>
      <c r="FI21" s="111"/>
      <c r="FJ21" s="111"/>
      <c r="FK21" s="111"/>
    </row>
    <row r="22" spans="1:167" s="25" customFormat="1" ht="50.25" customHeight="1" x14ac:dyDescent="0.3">
      <c r="A22" s="83" t="str">
        <f>IF(AND(BG22="",BG22=""),"",$N$4&amp;"_"&amp;ROW()-12-COUNTBLANK($BG$13:BG22))</f>
        <v>SCAP10_7</v>
      </c>
      <c r="B22" s="84"/>
      <c r="C22" s="84"/>
      <c r="D22" s="85"/>
      <c r="E22" s="102"/>
      <c r="F22" s="102"/>
      <c r="G22" s="102"/>
      <c r="H22" s="102"/>
      <c r="I22" s="102"/>
      <c r="J22" s="102"/>
      <c r="K22" s="102"/>
      <c r="L22" s="102"/>
      <c r="M22" s="102"/>
      <c r="N22" s="102"/>
      <c r="O22" s="102"/>
      <c r="P22" s="74" t="s">
        <v>125</v>
      </c>
      <c r="Q22" s="74"/>
      <c r="R22" s="74"/>
      <c r="S22" s="74"/>
      <c r="T22" s="74"/>
      <c r="U22" s="74"/>
      <c r="V22" s="74"/>
      <c r="W22" s="74"/>
      <c r="X22" s="74"/>
      <c r="Y22" s="74"/>
      <c r="Z22" s="74"/>
      <c r="AA22" s="74"/>
      <c r="AB22" s="74"/>
      <c r="AC22" s="82"/>
      <c r="AD22" s="74"/>
      <c r="AE22" s="74"/>
      <c r="AF22" s="74"/>
      <c r="AG22" s="74"/>
      <c r="AH22" s="74"/>
      <c r="AI22" s="74"/>
      <c r="AJ22" s="74"/>
      <c r="AK22" s="74"/>
      <c r="AL22" s="74"/>
      <c r="AM22" s="74"/>
      <c r="AN22" s="74"/>
      <c r="AO22" s="74"/>
      <c r="AP22" s="74"/>
      <c r="AQ22" s="74"/>
      <c r="AR22" s="74"/>
      <c r="AS22" s="74" t="s">
        <v>126</v>
      </c>
      <c r="AT22" s="74"/>
      <c r="AU22" s="74"/>
      <c r="AV22" s="74"/>
      <c r="AW22" s="74"/>
      <c r="AX22" s="74"/>
      <c r="AY22" s="74"/>
      <c r="AZ22" s="74"/>
      <c r="BA22" s="74"/>
      <c r="BB22" s="74"/>
      <c r="BC22" s="74"/>
      <c r="BD22" s="74"/>
      <c r="BE22" s="74"/>
      <c r="BF22" s="74"/>
      <c r="BG22" s="74" t="s">
        <v>127</v>
      </c>
      <c r="BH22" s="74"/>
      <c r="BI22" s="74"/>
      <c r="BJ22" s="74"/>
      <c r="BK22" s="74"/>
      <c r="BL22" s="74"/>
      <c r="BM22" s="74"/>
      <c r="BN22" s="74"/>
      <c r="BO22" s="74"/>
      <c r="BP22" s="74"/>
      <c r="BQ22" s="74"/>
      <c r="BR22" s="74"/>
      <c r="BS22" s="74" t="s">
        <v>42</v>
      </c>
      <c r="BT22" s="74"/>
      <c r="BU22" s="74"/>
      <c r="BV22" s="74" t="s">
        <v>83</v>
      </c>
      <c r="BW22" s="74"/>
      <c r="BX22" s="74"/>
      <c r="BY22" s="74" t="s">
        <v>75</v>
      </c>
      <c r="BZ22" s="74"/>
      <c r="CA22" s="74"/>
      <c r="CB22" s="74"/>
      <c r="CC22" s="24"/>
      <c r="CD22" s="74"/>
      <c r="CE22" s="74"/>
      <c r="CF22" s="74"/>
      <c r="CG22" s="74"/>
      <c r="CH22" s="74"/>
      <c r="CI22" s="74"/>
      <c r="CJ22" s="24"/>
      <c r="CK22" s="74"/>
      <c r="CL22" s="74"/>
      <c r="CM22" s="74"/>
      <c r="CN22" s="74"/>
      <c r="CO22" s="74"/>
      <c r="CP22" s="74"/>
      <c r="CQ22" s="24"/>
      <c r="CR22" s="74"/>
      <c r="CS22" s="74"/>
      <c r="CT22" s="74"/>
      <c r="CU22" s="74"/>
      <c r="CV22" s="74"/>
      <c r="CW22" s="74"/>
      <c r="CX22" s="75" t="str">
        <f t="shared" si="0"/>
        <v/>
      </c>
      <c r="CY22" s="76"/>
      <c r="CZ22" s="76"/>
      <c r="DA22" s="77"/>
      <c r="DB22" s="24" t="s">
        <v>57</v>
      </c>
      <c r="DC22" s="74" t="s">
        <v>526</v>
      </c>
      <c r="DD22" s="74"/>
      <c r="DE22" s="74"/>
      <c r="DF22" s="74" t="str">
        <f t="shared" si="5"/>
        <v>28/9/2022</v>
      </c>
      <c r="DG22" s="74"/>
      <c r="DH22" s="74"/>
      <c r="DI22" s="24"/>
      <c r="DJ22" s="74"/>
      <c r="DK22" s="74"/>
      <c r="DL22" s="74"/>
      <c r="DM22" s="74"/>
      <c r="DN22" s="74"/>
      <c r="DO22" s="74"/>
      <c r="DP22" s="24"/>
      <c r="DQ22" s="74"/>
      <c r="DR22" s="74"/>
      <c r="DS22" s="74"/>
      <c r="DT22" s="74"/>
      <c r="DU22" s="74"/>
      <c r="DV22" s="74"/>
      <c r="DW22" s="75" t="str">
        <f t="shared" si="2"/>
        <v>P</v>
      </c>
      <c r="DX22" s="76"/>
      <c r="DY22" s="76"/>
      <c r="DZ22" s="77"/>
      <c r="EA22" s="24"/>
      <c r="EB22" s="74"/>
      <c r="EC22" s="74"/>
      <c r="ED22" s="74"/>
      <c r="EE22" s="74"/>
      <c r="EF22" s="74"/>
      <c r="EG22" s="74"/>
      <c r="EH22" s="24"/>
      <c r="EI22" s="74"/>
      <c r="EJ22" s="74"/>
      <c r="EK22" s="74"/>
      <c r="EL22" s="74"/>
      <c r="EM22" s="74"/>
      <c r="EN22" s="74"/>
      <c r="EO22" s="24"/>
      <c r="EP22" s="74"/>
      <c r="EQ22" s="74"/>
      <c r="ER22" s="74"/>
      <c r="ES22" s="74"/>
      <c r="ET22" s="74"/>
      <c r="EU22" s="74"/>
      <c r="EV22" s="75" t="str">
        <f t="shared" si="3"/>
        <v/>
      </c>
      <c r="EW22" s="76"/>
      <c r="EX22" s="76"/>
      <c r="EY22" s="77"/>
      <c r="EZ22" s="74"/>
      <c r="FA22" s="74"/>
      <c r="FB22" s="74"/>
      <c r="FC22" s="74"/>
      <c r="FD22" s="74"/>
      <c r="FE22" s="74"/>
      <c r="FF22" s="74"/>
      <c r="FG22" s="74"/>
      <c r="FH22" s="74"/>
      <c r="FI22" s="74"/>
      <c r="FJ22" s="74"/>
      <c r="FK22" s="74"/>
    </row>
    <row r="23" spans="1:167" s="25" customFormat="1" ht="82.5" customHeight="1" x14ac:dyDescent="0.3">
      <c r="A23" s="83" t="str">
        <f>IF(AND(BG23="",BG23=""),"",$N$4&amp;"_"&amp;ROW()-12-COUNTBLANK($BG$13:BG23))</f>
        <v>SCAP10_8</v>
      </c>
      <c r="B23" s="84"/>
      <c r="C23" s="84"/>
      <c r="D23" s="85"/>
      <c r="E23" s="89" t="s">
        <v>128</v>
      </c>
      <c r="F23" s="90"/>
      <c r="G23" s="90"/>
      <c r="H23" s="90"/>
      <c r="I23" s="90"/>
      <c r="J23" s="90"/>
      <c r="K23" s="90"/>
      <c r="L23" s="90"/>
      <c r="M23" s="90"/>
      <c r="N23" s="90"/>
      <c r="O23" s="91"/>
      <c r="P23" s="74" t="s">
        <v>129</v>
      </c>
      <c r="Q23" s="74"/>
      <c r="R23" s="74"/>
      <c r="S23" s="74"/>
      <c r="T23" s="74"/>
      <c r="U23" s="74"/>
      <c r="V23" s="74"/>
      <c r="W23" s="74"/>
      <c r="X23" s="74"/>
      <c r="Y23" s="74"/>
      <c r="Z23" s="74"/>
      <c r="AA23" s="74"/>
      <c r="AB23" s="74"/>
      <c r="AC23" s="82"/>
      <c r="AD23" s="74"/>
      <c r="AE23" s="74"/>
      <c r="AF23" s="74"/>
      <c r="AG23" s="74"/>
      <c r="AH23" s="74"/>
      <c r="AI23" s="74"/>
      <c r="AJ23" s="74"/>
      <c r="AK23" s="74"/>
      <c r="AL23" s="74"/>
      <c r="AM23" s="74"/>
      <c r="AN23" s="74"/>
      <c r="AO23" s="74"/>
      <c r="AP23" s="74"/>
      <c r="AQ23" s="74"/>
      <c r="AR23" s="74"/>
      <c r="AS23" s="74" t="s">
        <v>130</v>
      </c>
      <c r="AT23" s="74"/>
      <c r="AU23" s="74"/>
      <c r="AV23" s="74"/>
      <c r="AW23" s="74"/>
      <c r="AX23" s="74"/>
      <c r="AY23" s="74"/>
      <c r="AZ23" s="74"/>
      <c r="BA23" s="74"/>
      <c r="BB23" s="74"/>
      <c r="BC23" s="74"/>
      <c r="BD23" s="74"/>
      <c r="BE23" s="74"/>
      <c r="BF23" s="74"/>
      <c r="BG23" s="74" t="s">
        <v>131</v>
      </c>
      <c r="BH23" s="74"/>
      <c r="BI23" s="74"/>
      <c r="BJ23" s="74"/>
      <c r="BK23" s="74"/>
      <c r="BL23" s="74"/>
      <c r="BM23" s="74"/>
      <c r="BN23" s="74"/>
      <c r="BO23" s="74"/>
      <c r="BP23" s="74"/>
      <c r="BQ23" s="74"/>
      <c r="BR23" s="74"/>
      <c r="BS23" s="74" t="s">
        <v>42</v>
      </c>
      <c r="BT23" s="74"/>
      <c r="BU23" s="74"/>
      <c r="BV23" s="74" t="s">
        <v>83</v>
      </c>
      <c r="BW23" s="74"/>
      <c r="BX23" s="74"/>
      <c r="BY23" s="74" t="s">
        <v>75</v>
      </c>
      <c r="BZ23" s="74"/>
      <c r="CA23" s="74"/>
      <c r="CB23" s="74"/>
      <c r="CC23" s="24"/>
      <c r="CD23" s="74"/>
      <c r="CE23" s="74"/>
      <c r="CF23" s="74"/>
      <c r="CG23" s="74"/>
      <c r="CH23" s="74"/>
      <c r="CI23" s="74"/>
      <c r="CJ23" s="24"/>
      <c r="CK23" s="74"/>
      <c r="CL23" s="74"/>
      <c r="CM23" s="74"/>
      <c r="CN23" s="74"/>
      <c r="CO23" s="74"/>
      <c r="CP23" s="74"/>
      <c r="CQ23" s="24"/>
      <c r="CR23" s="74"/>
      <c r="CS23" s="74"/>
      <c r="CT23" s="74"/>
      <c r="CU23" s="74"/>
      <c r="CV23" s="74"/>
      <c r="CW23" s="74"/>
      <c r="CX23" s="75" t="str">
        <f t="shared" ref="CX23" si="11">IF(OR(IF(CQ23="",IF(CJ23="",IF(CC23="","",CC23),CJ23),CQ23)="F")=TRUE,"F",
IF(OR(IF(CQ23="",IF(CJ23="",IF(CC23="","",CC23),CJ23),CQ23)="PE")=TRUE,"PE",
IF(OR(IF(CQ23="",IF(CJ23="",IF(CC23="","",CC23),CJ23),CQ23)="N/A")=TRUE,"N/A",
IF(AND(IF(CQ23="",IF(CJ23="",IF(CC23="","",CC23),CJ23),CQ23)="")=TRUE,"","P"))))</f>
        <v/>
      </c>
      <c r="CY23" s="76"/>
      <c r="CZ23" s="76"/>
      <c r="DA23" s="77"/>
      <c r="DB23" s="24" t="s">
        <v>57</v>
      </c>
      <c r="DC23" s="74" t="s">
        <v>526</v>
      </c>
      <c r="DD23" s="74"/>
      <c r="DE23" s="74"/>
      <c r="DF23" s="74" t="str">
        <f t="shared" ref="DF23:DF63" si="12">DF22</f>
        <v>28/9/2022</v>
      </c>
      <c r="DG23" s="74"/>
      <c r="DH23" s="74"/>
      <c r="DI23" s="24"/>
      <c r="DJ23" s="74"/>
      <c r="DK23" s="74"/>
      <c r="DL23" s="74"/>
      <c r="DM23" s="74"/>
      <c r="DN23" s="74"/>
      <c r="DO23" s="74"/>
      <c r="DP23" s="24"/>
      <c r="DQ23" s="74"/>
      <c r="DR23" s="74"/>
      <c r="DS23" s="74"/>
      <c r="DT23" s="74"/>
      <c r="DU23" s="74"/>
      <c r="DV23" s="74"/>
      <c r="DW23" s="75" t="str">
        <f t="shared" ref="DW23" si="13">IF(OR(IF(DP23="",IF(DI23="",IF(DB23="","",DB23),DI23),DP23)="F")=TRUE,"F",
IF(OR(IF(DP23="",IF(DI23="",IF(DB23="","",DB23),DI23),DP23)="PE")=TRUE,"PE",
IF(OR(IF(DP23="",IF(DI23="",IF(DB23="","",DB23),DI23),DP23)="N/A")=TRUE,"N/A",
IF(AND(IF(DP23="",IF(DI23="",IF(DB23="","",DB23),DI23),DP23)="")=TRUE,"","P"))))</f>
        <v>P</v>
      </c>
      <c r="DX23" s="76"/>
      <c r="DY23" s="76"/>
      <c r="DZ23" s="77"/>
      <c r="EA23" s="24"/>
      <c r="EB23" s="74"/>
      <c r="EC23" s="74"/>
      <c r="ED23" s="74"/>
      <c r="EE23" s="74"/>
      <c r="EF23" s="74"/>
      <c r="EG23" s="74"/>
      <c r="EH23" s="24"/>
      <c r="EI23" s="74"/>
      <c r="EJ23" s="74"/>
      <c r="EK23" s="74"/>
      <c r="EL23" s="74"/>
      <c r="EM23" s="74"/>
      <c r="EN23" s="74"/>
      <c r="EO23" s="24"/>
      <c r="EP23" s="74"/>
      <c r="EQ23" s="74"/>
      <c r="ER23" s="74"/>
      <c r="ES23" s="74"/>
      <c r="ET23" s="74"/>
      <c r="EU23" s="74"/>
      <c r="EV23" s="75" t="str">
        <f t="shared" ref="EV23" si="14">IF(OR(IF(EO23="",IF(EH23="",IF(EA23="","",EA23),EH23),EO23)="F")=TRUE,"F",
IF(OR(IF(EO23="",IF(EH23="",IF(EA23="","",EA23),EH23),EO23)="PE")=TRUE,"PE",
IF(OR(IF(EO23="",IF(EH23="",IF(EA23="","",EA23),EH23),EO23)="N/A")=TRUE,"N/A",
IF(AND(IF(EO23="",IF(EH23="",IF(EA23="","",EA23),EH23),EO23)="")=TRUE,"","P"))))</f>
        <v/>
      </c>
      <c r="EW23" s="76"/>
      <c r="EX23" s="76"/>
      <c r="EY23" s="77"/>
      <c r="EZ23" s="74"/>
      <c r="FA23" s="74"/>
      <c r="FB23" s="74"/>
      <c r="FC23" s="74"/>
      <c r="FD23" s="74"/>
      <c r="FE23" s="74"/>
      <c r="FF23" s="74"/>
      <c r="FG23" s="74"/>
      <c r="FH23" s="74"/>
      <c r="FI23" s="74"/>
      <c r="FJ23" s="74"/>
      <c r="FK23" s="74"/>
    </row>
    <row r="24" spans="1:167" s="25" customFormat="1" ht="43.5" customHeight="1" x14ac:dyDescent="0.3">
      <c r="A24" s="83" t="str">
        <f>IF(AND(BG24="",BG24=""),"",$N$4&amp;"_"&amp;ROW()-12-COUNTBLANK($BG$13:BG24))</f>
        <v>SCAP10_9</v>
      </c>
      <c r="B24" s="84"/>
      <c r="C24" s="84"/>
      <c r="D24" s="85"/>
      <c r="E24" s="92"/>
      <c r="F24" s="93"/>
      <c r="G24" s="93"/>
      <c r="H24" s="93"/>
      <c r="I24" s="93"/>
      <c r="J24" s="93"/>
      <c r="K24" s="93"/>
      <c r="L24" s="93"/>
      <c r="M24" s="93"/>
      <c r="N24" s="93"/>
      <c r="O24" s="94"/>
      <c r="P24" s="74" t="s">
        <v>132</v>
      </c>
      <c r="Q24" s="74"/>
      <c r="R24" s="74"/>
      <c r="S24" s="74"/>
      <c r="T24" s="74"/>
      <c r="U24" s="74"/>
      <c r="V24" s="74"/>
      <c r="W24" s="74"/>
      <c r="X24" s="74"/>
      <c r="Y24" s="74"/>
      <c r="Z24" s="74"/>
      <c r="AA24" s="74"/>
      <c r="AB24" s="74"/>
      <c r="AC24" s="82"/>
      <c r="AD24" s="74"/>
      <c r="AE24" s="74"/>
      <c r="AF24" s="74"/>
      <c r="AG24" s="74"/>
      <c r="AH24" s="74"/>
      <c r="AI24" s="74"/>
      <c r="AJ24" s="74"/>
      <c r="AK24" s="74"/>
      <c r="AL24" s="74"/>
      <c r="AM24" s="74"/>
      <c r="AN24" s="74"/>
      <c r="AO24" s="74"/>
      <c r="AP24" s="74"/>
      <c r="AQ24" s="74"/>
      <c r="AR24" s="74"/>
      <c r="AS24" s="74" t="s">
        <v>133</v>
      </c>
      <c r="AT24" s="74"/>
      <c r="AU24" s="74"/>
      <c r="AV24" s="74"/>
      <c r="AW24" s="74"/>
      <c r="AX24" s="74"/>
      <c r="AY24" s="74"/>
      <c r="AZ24" s="74"/>
      <c r="BA24" s="74"/>
      <c r="BB24" s="74"/>
      <c r="BC24" s="74"/>
      <c r="BD24" s="74"/>
      <c r="BE24" s="74"/>
      <c r="BF24" s="74"/>
      <c r="BG24" s="74" t="s">
        <v>134</v>
      </c>
      <c r="BH24" s="74"/>
      <c r="BI24" s="74"/>
      <c r="BJ24" s="74"/>
      <c r="BK24" s="74"/>
      <c r="BL24" s="74"/>
      <c r="BM24" s="74"/>
      <c r="BN24" s="74"/>
      <c r="BO24" s="74"/>
      <c r="BP24" s="74"/>
      <c r="BQ24" s="74"/>
      <c r="BR24" s="74"/>
      <c r="BS24" s="74" t="s">
        <v>42</v>
      </c>
      <c r="BT24" s="74"/>
      <c r="BU24" s="74"/>
      <c r="BV24" s="74" t="s">
        <v>83</v>
      </c>
      <c r="BW24" s="74"/>
      <c r="BX24" s="74"/>
      <c r="BY24" s="74" t="s">
        <v>75</v>
      </c>
      <c r="BZ24" s="74"/>
      <c r="CA24" s="74"/>
      <c r="CB24" s="74"/>
      <c r="CC24" s="24"/>
      <c r="CD24" s="74"/>
      <c r="CE24" s="74"/>
      <c r="CF24" s="74"/>
      <c r="CG24" s="74"/>
      <c r="CH24" s="74"/>
      <c r="CI24" s="74"/>
      <c r="CJ24" s="24"/>
      <c r="CK24" s="74"/>
      <c r="CL24" s="74"/>
      <c r="CM24" s="74"/>
      <c r="CN24" s="74"/>
      <c r="CO24" s="74"/>
      <c r="CP24" s="74"/>
      <c r="CQ24" s="24"/>
      <c r="CR24" s="74"/>
      <c r="CS24" s="74"/>
      <c r="CT24" s="74"/>
      <c r="CU24" s="74"/>
      <c r="CV24" s="74"/>
      <c r="CW24" s="74"/>
      <c r="CX24" s="75" t="str">
        <f t="shared" ref="CX24:CX26" si="15">IF(OR(IF(CQ24="",IF(CJ24="",IF(CC24="","",CC24),CJ24),CQ24)="F")=TRUE,"F",
IF(OR(IF(CQ24="",IF(CJ24="",IF(CC24="","",CC24),CJ24),CQ24)="PE")=TRUE,"PE",
IF(OR(IF(CQ24="",IF(CJ24="",IF(CC24="","",CC24),CJ24),CQ24)="N/A")=TRUE,"N/A",
IF(AND(IF(CQ24="",IF(CJ24="",IF(CC24="","",CC24),CJ24),CQ24)="")=TRUE,"","P"))))</f>
        <v/>
      </c>
      <c r="CY24" s="76"/>
      <c r="CZ24" s="76"/>
      <c r="DA24" s="77"/>
      <c r="DB24" s="24" t="s">
        <v>57</v>
      </c>
      <c r="DC24" s="74" t="s">
        <v>526</v>
      </c>
      <c r="DD24" s="74"/>
      <c r="DE24" s="74"/>
      <c r="DF24" s="74" t="str">
        <f t="shared" si="12"/>
        <v>28/9/2022</v>
      </c>
      <c r="DG24" s="74"/>
      <c r="DH24" s="74"/>
      <c r="DI24" s="24"/>
      <c r="DJ24" s="74"/>
      <c r="DK24" s="74"/>
      <c r="DL24" s="74"/>
      <c r="DM24" s="74"/>
      <c r="DN24" s="74"/>
      <c r="DO24" s="74"/>
      <c r="DP24" s="24"/>
      <c r="DQ24" s="74"/>
      <c r="DR24" s="74"/>
      <c r="DS24" s="74"/>
      <c r="DT24" s="74"/>
      <c r="DU24" s="74"/>
      <c r="DV24" s="74"/>
      <c r="DW24" s="75" t="str">
        <f t="shared" ref="DW24:DW26" si="16">IF(OR(IF(DP24="",IF(DI24="",IF(DB24="","",DB24),DI24),DP24)="F")=TRUE,"F",
IF(OR(IF(DP24="",IF(DI24="",IF(DB24="","",DB24),DI24),DP24)="PE")=TRUE,"PE",
IF(OR(IF(DP24="",IF(DI24="",IF(DB24="","",DB24),DI24),DP24)="N/A")=TRUE,"N/A",
IF(AND(IF(DP24="",IF(DI24="",IF(DB24="","",DB24),DI24),DP24)="")=TRUE,"","P"))))</f>
        <v>P</v>
      </c>
      <c r="DX24" s="76"/>
      <c r="DY24" s="76"/>
      <c r="DZ24" s="77"/>
      <c r="EA24" s="24"/>
      <c r="EB24" s="74"/>
      <c r="EC24" s="74"/>
      <c r="ED24" s="74"/>
      <c r="EE24" s="74"/>
      <c r="EF24" s="74"/>
      <c r="EG24" s="74"/>
      <c r="EH24" s="24"/>
      <c r="EI24" s="74"/>
      <c r="EJ24" s="74"/>
      <c r="EK24" s="74"/>
      <c r="EL24" s="74"/>
      <c r="EM24" s="74"/>
      <c r="EN24" s="74"/>
      <c r="EO24" s="24"/>
      <c r="EP24" s="74"/>
      <c r="EQ24" s="74"/>
      <c r="ER24" s="74"/>
      <c r="ES24" s="74"/>
      <c r="ET24" s="74"/>
      <c r="EU24" s="74"/>
      <c r="EV24" s="75" t="str">
        <f t="shared" ref="EV24:EV26" si="17">IF(OR(IF(EO24="",IF(EH24="",IF(EA24="","",EA24),EH24),EO24)="F")=TRUE,"F",
IF(OR(IF(EO24="",IF(EH24="",IF(EA24="","",EA24),EH24),EO24)="PE")=TRUE,"PE",
IF(OR(IF(EO24="",IF(EH24="",IF(EA24="","",EA24),EH24),EO24)="N/A")=TRUE,"N/A",
IF(AND(IF(EO24="",IF(EH24="",IF(EA24="","",EA24),EH24),EO24)="")=TRUE,"","P"))))</f>
        <v/>
      </c>
      <c r="EW24" s="76"/>
      <c r="EX24" s="76"/>
      <c r="EY24" s="77"/>
      <c r="EZ24" s="74"/>
      <c r="FA24" s="74"/>
      <c r="FB24" s="74"/>
      <c r="FC24" s="74"/>
      <c r="FD24" s="74"/>
      <c r="FE24" s="74"/>
      <c r="FF24" s="74"/>
      <c r="FG24" s="74"/>
      <c r="FH24" s="74"/>
      <c r="FI24" s="74"/>
      <c r="FJ24" s="74"/>
      <c r="FK24" s="74"/>
    </row>
    <row r="25" spans="1:167" s="25" customFormat="1" ht="43.5" customHeight="1" x14ac:dyDescent="0.3">
      <c r="A25" s="83" t="str">
        <f>IF(AND(BG25="",BG25=""),"",$N$4&amp;"_"&amp;ROW()-12-COUNTBLANK($BG$13:BG25))</f>
        <v>SCAP10_10</v>
      </c>
      <c r="B25" s="84"/>
      <c r="C25" s="84"/>
      <c r="D25" s="85"/>
      <c r="E25" s="92"/>
      <c r="F25" s="93"/>
      <c r="G25" s="93"/>
      <c r="H25" s="93"/>
      <c r="I25" s="93"/>
      <c r="J25" s="93"/>
      <c r="K25" s="93"/>
      <c r="L25" s="93"/>
      <c r="M25" s="93"/>
      <c r="N25" s="93"/>
      <c r="O25" s="94"/>
      <c r="P25" s="74" t="s">
        <v>135</v>
      </c>
      <c r="Q25" s="74"/>
      <c r="R25" s="74"/>
      <c r="S25" s="74"/>
      <c r="T25" s="74"/>
      <c r="U25" s="74"/>
      <c r="V25" s="74"/>
      <c r="W25" s="74"/>
      <c r="X25" s="74"/>
      <c r="Y25" s="74"/>
      <c r="Z25" s="74"/>
      <c r="AA25" s="74"/>
      <c r="AB25" s="74"/>
      <c r="AC25" s="82"/>
      <c r="AD25" s="74"/>
      <c r="AE25" s="74"/>
      <c r="AF25" s="74"/>
      <c r="AG25" s="74"/>
      <c r="AH25" s="74"/>
      <c r="AI25" s="74"/>
      <c r="AJ25" s="74"/>
      <c r="AK25" s="74"/>
      <c r="AL25" s="74"/>
      <c r="AM25" s="74"/>
      <c r="AN25" s="74"/>
      <c r="AO25" s="74"/>
      <c r="AP25" s="74"/>
      <c r="AQ25" s="74"/>
      <c r="AR25" s="74"/>
      <c r="AS25" s="74" t="s">
        <v>136</v>
      </c>
      <c r="AT25" s="74"/>
      <c r="AU25" s="74"/>
      <c r="AV25" s="74"/>
      <c r="AW25" s="74"/>
      <c r="AX25" s="74"/>
      <c r="AY25" s="74"/>
      <c r="AZ25" s="74"/>
      <c r="BA25" s="74"/>
      <c r="BB25" s="74"/>
      <c r="BC25" s="74"/>
      <c r="BD25" s="74"/>
      <c r="BE25" s="74"/>
      <c r="BF25" s="74"/>
      <c r="BG25" s="74" t="s">
        <v>137</v>
      </c>
      <c r="BH25" s="74"/>
      <c r="BI25" s="74"/>
      <c r="BJ25" s="74"/>
      <c r="BK25" s="74"/>
      <c r="BL25" s="74"/>
      <c r="BM25" s="74"/>
      <c r="BN25" s="74"/>
      <c r="BO25" s="74"/>
      <c r="BP25" s="74"/>
      <c r="BQ25" s="74"/>
      <c r="BR25" s="74"/>
      <c r="BS25" s="74" t="s">
        <v>42</v>
      </c>
      <c r="BT25" s="74"/>
      <c r="BU25" s="74"/>
      <c r="BV25" s="74" t="s">
        <v>83</v>
      </c>
      <c r="BW25" s="74"/>
      <c r="BX25" s="74"/>
      <c r="BY25" s="74" t="s">
        <v>75</v>
      </c>
      <c r="BZ25" s="74"/>
      <c r="CA25" s="74"/>
      <c r="CB25" s="74"/>
      <c r="CC25" s="24"/>
      <c r="CD25" s="74"/>
      <c r="CE25" s="74"/>
      <c r="CF25" s="74"/>
      <c r="CG25" s="74"/>
      <c r="CH25" s="74"/>
      <c r="CI25" s="74"/>
      <c r="CJ25" s="24"/>
      <c r="CK25" s="74"/>
      <c r="CL25" s="74"/>
      <c r="CM25" s="74"/>
      <c r="CN25" s="74"/>
      <c r="CO25" s="74"/>
      <c r="CP25" s="74"/>
      <c r="CQ25" s="24"/>
      <c r="CR25" s="74"/>
      <c r="CS25" s="74"/>
      <c r="CT25" s="74"/>
      <c r="CU25" s="74"/>
      <c r="CV25" s="74"/>
      <c r="CW25" s="74"/>
      <c r="CX25" s="75" t="str">
        <f t="shared" ref="CX25" si="18">IF(OR(IF(CQ25="",IF(CJ25="",IF(CC25="","",CC25),CJ25),CQ25)="F")=TRUE,"F",
IF(OR(IF(CQ25="",IF(CJ25="",IF(CC25="","",CC25),CJ25),CQ25)="PE")=TRUE,"PE",
IF(OR(IF(CQ25="",IF(CJ25="",IF(CC25="","",CC25),CJ25),CQ25)="N/A")=TRUE,"N/A",
IF(AND(IF(CQ25="",IF(CJ25="",IF(CC25="","",CC25),CJ25),CQ25)="")=TRUE,"","P"))))</f>
        <v/>
      </c>
      <c r="CY25" s="76"/>
      <c r="CZ25" s="76"/>
      <c r="DA25" s="77"/>
      <c r="DB25" s="24" t="s">
        <v>58</v>
      </c>
      <c r="DC25" s="74" t="s">
        <v>526</v>
      </c>
      <c r="DD25" s="74"/>
      <c r="DE25" s="74"/>
      <c r="DF25" s="74" t="str">
        <f t="shared" si="12"/>
        <v>28/9/2022</v>
      </c>
      <c r="DG25" s="74"/>
      <c r="DH25" s="74"/>
      <c r="DI25" s="24"/>
      <c r="DJ25" s="74"/>
      <c r="DK25" s="74"/>
      <c r="DL25" s="74"/>
      <c r="DM25" s="74"/>
      <c r="DN25" s="74"/>
      <c r="DO25" s="74"/>
      <c r="DP25" s="24"/>
      <c r="DQ25" s="74"/>
      <c r="DR25" s="74"/>
      <c r="DS25" s="74"/>
      <c r="DT25" s="74"/>
      <c r="DU25" s="74"/>
      <c r="DV25" s="74"/>
      <c r="DW25" s="75" t="str">
        <f t="shared" ref="DW25" si="19">IF(OR(IF(DP25="",IF(DI25="",IF(DB25="","",DB25),DI25),DP25)="F")=TRUE,"F",
IF(OR(IF(DP25="",IF(DI25="",IF(DB25="","",DB25),DI25),DP25)="PE")=TRUE,"PE",
IF(OR(IF(DP25="",IF(DI25="",IF(DB25="","",DB25),DI25),DP25)="N/A")=TRUE,"N/A",
IF(AND(IF(DP25="",IF(DI25="",IF(DB25="","",DB25),DI25),DP25)="")=TRUE,"","P"))))</f>
        <v>F</v>
      </c>
      <c r="DX25" s="76"/>
      <c r="DY25" s="76"/>
      <c r="DZ25" s="77"/>
      <c r="EA25" s="24"/>
      <c r="EB25" s="74"/>
      <c r="EC25" s="74"/>
      <c r="ED25" s="74"/>
      <c r="EE25" s="74"/>
      <c r="EF25" s="74"/>
      <c r="EG25" s="74"/>
      <c r="EH25" s="24"/>
      <c r="EI25" s="74"/>
      <c r="EJ25" s="74"/>
      <c r="EK25" s="74"/>
      <c r="EL25" s="74"/>
      <c r="EM25" s="74"/>
      <c r="EN25" s="74"/>
      <c r="EO25" s="24"/>
      <c r="EP25" s="74"/>
      <c r="EQ25" s="74"/>
      <c r="ER25" s="74"/>
      <c r="ES25" s="74"/>
      <c r="ET25" s="74"/>
      <c r="EU25" s="74"/>
      <c r="EV25" s="75" t="str">
        <f t="shared" ref="EV25" si="20">IF(OR(IF(EO25="",IF(EH25="",IF(EA25="","",EA25),EH25),EO25)="F")=TRUE,"F",
IF(OR(IF(EO25="",IF(EH25="",IF(EA25="","",EA25),EH25),EO25)="PE")=TRUE,"PE",
IF(OR(IF(EO25="",IF(EH25="",IF(EA25="","",EA25),EH25),EO25)="N/A")=TRUE,"N/A",
IF(AND(IF(EO25="",IF(EH25="",IF(EA25="","",EA25),EH25),EO25)="")=TRUE,"","P"))))</f>
        <v/>
      </c>
      <c r="EW25" s="76"/>
      <c r="EX25" s="76"/>
      <c r="EY25" s="77"/>
      <c r="EZ25" s="78" t="s">
        <v>534</v>
      </c>
      <c r="FA25" s="74"/>
      <c r="FB25" s="74"/>
      <c r="FC25" s="74"/>
      <c r="FD25" s="74" t="s">
        <v>533</v>
      </c>
      <c r="FE25" s="74"/>
      <c r="FF25" s="74"/>
      <c r="FG25" s="74"/>
      <c r="FH25" s="74"/>
      <c r="FI25" s="74"/>
      <c r="FJ25" s="74"/>
      <c r="FK25" s="74"/>
    </row>
    <row r="26" spans="1:167" s="25" customFormat="1" ht="60" customHeight="1" x14ac:dyDescent="0.3">
      <c r="A26" s="83" t="str">
        <f>IF(AND(BG26="",BG26=""),"",$N$4&amp;"_"&amp;ROW()-12-COUNTBLANK($BG$13:BG26))</f>
        <v>SCAP10_11</v>
      </c>
      <c r="B26" s="84"/>
      <c r="C26" s="84"/>
      <c r="D26" s="85"/>
      <c r="E26" s="92"/>
      <c r="F26" s="93"/>
      <c r="G26" s="93"/>
      <c r="H26" s="93"/>
      <c r="I26" s="93"/>
      <c r="J26" s="93"/>
      <c r="K26" s="93"/>
      <c r="L26" s="93"/>
      <c r="M26" s="93"/>
      <c r="N26" s="93"/>
      <c r="O26" s="94"/>
      <c r="P26" s="74" t="s">
        <v>138</v>
      </c>
      <c r="Q26" s="74"/>
      <c r="R26" s="74"/>
      <c r="S26" s="74"/>
      <c r="T26" s="74"/>
      <c r="U26" s="74"/>
      <c r="V26" s="74"/>
      <c r="W26" s="74"/>
      <c r="X26" s="74"/>
      <c r="Y26" s="74"/>
      <c r="Z26" s="74"/>
      <c r="AA26" s="74"/>
      <c r="AB26" s="74"/>
      <c r="AC26" s="82"/>
      <c r="AD26" s="74"/>
      <c r="AE26" s="74"/>
      <c r="AF26" s="74"/>
      <c r="AG26" s="74"/>
      <c r="AH26" s="74"/>
      <c r="AI26" s="74"/>
      <c r="AJ26" s="74"/>
      <c r="AK26" s="74"/>
      <c r="AL26" s="74"/>
      <c r="AM26" s="74"/>
      <c r="AN26" s="74"/>
      <c r="AO26" s="74"/>
      <c r="AP26" s="74"/>
      <c r="AQ26" s="74"/>
      <c r="AR26" s="74"/>
      <c r="AS26" s="74" t="s">
        <v>139</v>
      </c>
      <c r="AT26" s="74"/>
      <c r="AU26" s="74"/>
      <c r="AV26" s="74"/>
      <c r="AW26" s="74"/>
      <c r="AX26" s="74"/>
      <c r="AY26" s="74"/>
      <c r="AZ26" s="74"/>
      <c r="BA26" s="74"/>
      <c r="BB26" s="74"/>
      <c r="BC26" s="74"/>
      <c r="BD26" s="74"/>
      <c r="BE26" s="74"/>
      <c r="BF26" s="74"/>
      <c r="BG26" s="74" t="s">
        <v>140</v>
      </c>
      <c r="BH26" s="74"/>
      <c r="BI26" s="74"/>
      <c r="BJ26" s="74"/>
      <c r="BK26" s="74"/>
      <c r="BL26" s="74"/>
      <c r="BM26" s="74"/>
      <c r="BN26" s="74"/>
      <c r="BO26" s="74"/>
      <c r="BP26" s="74"/>
      <c r="BQ26" s="74"/>
      <c r="BR26" s="74"/>
      <c r="BS26" s="74" t="s">
        <v>42</v>
      </c>
      <c r="BT26" s="74"/>
      <c r="BU26" s="74"/>
      <c r="BV26" s="74" t="s">
        <v>83</v>
      </c>
      <c r="BW26" s="74"/>
      <c r="BX26" s="74"/>
      <c r="BY26" s="74" t="s">
        <v>75</v>
      </c>
      <c r="BZ26" s="74"/>
      <c r="CA26" s="74"/>
      <c r="CB26" s="74"/>
      <c r="CC26" s="24"/>
      <c r="CD26" s="74"/>
      <c r="CE26" s="74"/>
      <c r="CF26" s="74"/>
      <c r="CG26" s="74"/>
      <c r="CH26" s="74"/>
      <c r="CI26" s="74"/>
      <c r="CJ26" s="24"/>
      <c r="CK26" s="74"/>
      <c r="CL26" s="74"/>
      <c r="CM26" s="74"/>
      <c r="CN26" s="74"/>
      <c r="CO26" s="74"/>
      <c r="CP26" s="74"/>
      <c r="CQ26" s="24"/>
      <c r="CR26" s="74"/>
      <c r="CS26" s="74"/>
      <c r="CT26" s="74"/>
      <c r="CU26" s="74"/>
      <c r="CV26" s="74"/>
      <c r="CW26" s="74"/>
      <c r="CX26" s="75" t="str">
        <f t="shared" si="15"/>
        <v/>
      </c>
      <c r="CY26" s="76"/>
      <c r="CZ26" s="76"/>
      <c r="DA26" s="77"/>
      <c r="DB26" s="24" t="s">
        <v>58</v>
      </c>
      <c r="DC26" s="74" t="s">
        <v>526</v>
      </c>
      <c r="DD26" s="74"/>
      <c r="DE26" s="74"/>
      <c r="DF26" s="74" t="str">
        <f t="shared" si="12"/>
        <v>28/9/2022</v>
      </c>
      <c r="DG26" s="74"/>
      <c r="DH26" s="74"/>
      <c r="DI26" s="24"/>
      <c r="DJ26" s="74"/>
      <c r="DK26" s="74"/>
      <c r="DL26" s="74"/>
      <c r="DM26" s="74"/>
      <c r="DN26" s="74"/>
      <c r="DO26" s="74"/>
      <c r="DP26" s="24"/>
      <c r="DQ26" s="74"/>
      <c r="DR26" s="74"/>
      <c r="DS26" s="74"/>
      <c r="DT26" s="74"/>
      <c r="DU26" s="74"/>
      <c r="DV26" s="74"/>
      <c r="DW26" s="75" t="str">
        <f t="shared" si="16"/>
        <v>F</v>
      </c>
      <c r="DX26" s="76"/>
      <c r="DY26" s="76"/>
      <c r="DZ26" s="77"/>
      <c r="EA26" s="24"/>
      <c r="EB26" s="74"/>
      <c r="EC26" s="74"/>
      <c r="ED26" s="74"/>
      <c r="EE26" s="74"/>
      <c r="EF26" s="74"/>
      <c r="EG26" s="74"/>
      <c r="EH26" s="24"/>
      <c r="EI26" s="74"/>
      <c r="EJ26" s="74"/>
      <c r="EK26" s="74"/>
      <c r="EL26" s="74"/>
      <c r="EM26" s="74"/>
      <c r="EN26" s="74"/>
      <c r="EO26" s="24"/>
      <c r="EP26" s="74"/>
      <c r="EQ26" s="74"/>
      <c r="ER26" s="74"/>
      <c r="ES26" s="74"/>
      <c r="ET26" s="74"/>
      <c r="EU26" s="74"/>
      <c r="EV26" s="75" t="str">
        <f t="shared" si="17"/>
        <v/>
      </c>
      <c r="EW26" s="76"/>
      <c r="EX26" s="76"/>
      <c r="EY26" s="77"/>
      <c r="EZ26" s="78" t="s">
        <v>537</v>
      </c>
      <c r="FA26" s="74"/>
      <c r="FB26" s="74"/>
      <c r="FC26" s="74"/>
      <c r="FD26" s="74" t="s">
        <v>535</v>
      </c>
      <c r="FE26" s="74"/>
      <c r="FF26" s="74"/>
      <c r="FG26" s="74"/>
      <c r="FH26" s="74"/>
      <c r="FI26" s="74"/>
      <c r="FJ26" s="74"/>
      <c r="FK26" s="74"/>
    </row>
    <row r="27" spans="1:167" s="25" customFormat="1" ht="68.25" customHeight="1" x14ac:dyDescent="0.3">
      <c r="A27" s="83" t="str">
        <f>IF(AND(BG27="",BG27=""),"",$N$4&amp;"_"&amp;ROW()-12-COUNTBLANK($BG$13:BG27))</f>
        <v>SCAP10_12</v>
      </c>
      <c r="B27" s="84"/>
      <c r="C27" s="84"/>
      <c r="D27" s="85"/>
      <c r="E27" s="92"/>
      <c r="F27" s="93"/>
      <c r="G27" s="93"/>
      <c r="H27" s="93"/>
      <c r="I27" s="93"/>
      <c r="J27" s="93"/>
      <c r="K27" s="93"/>
      <c r="L27" s="93"/>
      <c r="M27" s="93"/>
      <c r="N27" s="93"/>
      <c r="O27" s="94"/>
      <c r="P27" s="74" t="s">
        <v>141</v>
      </c>
      <c r="Q27" s="74"/>
      <c r="R27" s="74"/>
      <c r="S27" s="74"/>
      <c r="T27" s="74"/>
      <c r="U27" s="74"/>
      <c r="V27" s="74"/>
      <c r="W27" s="74"/>
      <c r="X27" s="74"/>
      <c r="Y27" s="74"/>
      <c r="Z27" s="74"/>
      <c r="AA27" s="74"/>
      <c r="AB27" s="74"/>
      <c r="AC27" s="82"/>
      <c r="AD27" s="74"/>
      <c r="AE27" s="74"/>
      <c r="AF27" s="74"/>
      <c r="AG27" s="74"/>
      <c r="AH27" s="74"/>
      <c r="AI27" s="74"/>
      <c r="AJ27" s="74"/>
      <c r="AK27" s="74"/>
      <c r="AL27" s="74"/>
      <c r="AM27" s="74"/>
      <c r="AN27" s="74"/>
      <c r="AO27" s="74"/>
      <c r="AP27" s="74"/>
      <c r="AQ27" s="74"/>
      <c r="AR27" s="74"/>
      <c r="AS27" s="74" t="s">
        <v>142</v>
      </c>
      <c r="AT27" s="74"/>
      <c r="AU27" s="74"/>
      <c r="AV27" s="74"/>
      <c r="AW27" s="74"/>
      <c r="AX27" s="74"/>
      <c r="AY27" s="74"/>
      <c r="AZ27" s="74"/>
      <c r="BA27" s="74"/>
      <c r="BB27" s="74"/>
      <c r="BC27" s="74"/>
      <c r="BD27" s="74"/>
      <c r="BE27" s="74"/>
      <c r="BF27" s="74"/>
      <c r="BG27" s="74" t="s">
        <v>143</v>
      </c>
      <c r="BH27" s="74"/>
      <c r="BI27" s="74"/>
      <c r="BJ27" s="74"/>
      <c r="BK27" s="74"/>
      <c r="BL27" s="74"/>
      <c r="BM27" s="74"/>
      <c r="BN27" s="74"/>
      <c r="BO27" s="74"/>
      <c r="BP27" s="74"/>
      <c r="BQ27" s="74"/>
      <c r="BR27" s="74"/>
      <c r="BS27" s="74" t="s">
        <v>42</v>
      </c>
      <c r="BT27" s="74"/>
      <c r="BU27" s="74"/>
      <c r="BV27" s="74" t="s">
        <v>83</v>
      </c>
      <c r="BW27" s="74"/>
      <c r="BX27" s="74"/>
      <c r="BY27" s="74" t="s">
        <v>75</v>
      </c>
      <c r="BZ27" s="74"/>
      <c r="CA27" s="74"/>
      <c r="CB27" s="74"/>
      <c r="CC27" s="24"/>
      <c r="CD27" s="74"/>
      <c r="CE27" s="74"/>
      <c r="CF27" s="74"/>
      <c r="CG27" s="74"/>
      <c r="CH27" s="74"/>
      <c r="CI27" s="74"/>
      <c r="CJ27" s="24"/>
      <c r="CK27" s="74"/>
      <c r="CL27" s="74"/>
      <c r="CM27" s="74"/>
      <c r="CN27" s="74"/>
      <c r="CO27" s="74"/>
      <c r="CP27" s="74"/>
      <c r="CQ27" s="24"/>
      <c r="CR27" s="74"/>
      <c r="CS27" s="74"/>
      <c r="CT27" s="74"/>
      <c r="CU27" s="74"/>
      <c r="CV27" s="74"/>
      <c r="CW27" s="74"/>
      <c r="CX27" s="75" t="str">
        <f t="shared" si="0"/>
        <v/>
      </c>
      <c r="CY27" s="76"/>
      <c r="CZ27" s="76"/>
      <c r="DA27" s="77"/>
      <c r="DB27" s="24" t="s">
        <v>58</v>
      </c>
      <c r="DC27" s="74" t="s">
        <v>526</v>
      </c>
      <c r="DD27" s="74"/>
      <c r="DE27" s="74"/>
      <c r="DF27" s="74" t="str">
        <f t="shared" si="12"/>
        <v>28/9/2022</v>
      </c>
      <c r="DG27" s="74"/>
      <c r="DH27" s="74"/>
      <c r="DI27" s="24"/>
      <c r="DJ27" s="74"/>
      <c r="DK27" s="74"/>
      <c r="DL27" s="74"/>
      <c r="DM27" s="74"/>
      <c r="DN27" s="74"/>
      <c r="DO27" s="74"/>
      <c r="DP27" s="24"/>
      <c r="DQ27" s="74"/>
      <c r="DR27" s="74"/>
      <c r="DS27" s="74"/>
      <c r="DT27" s="74"/>
      <c r="DU27" s="74"/>
      <c r="DV27" s="74"/>
      <c r="DW27" s="75" t="str">
        <f t="shared" si="2"/>
        <v>F</v>
      </c>
      <c r="DX27" s="76"/>
      <c r="DY27" s="76"/>
      <c r="DZ27" s="77"/>
      <c r="EA27" s="24"/>
      <c r="EB27" s="74"/>
      <c r="EC27" s="74"/>
      <c r="ED27" s="74"/>
      <c r="EE27" s="74"/>
      <c r="EF27" s="74"/>
      <c r="EG27" s="74"/>
      <c r="EH27" s="24"/>
      <c r="EI27" s="74"/>
      <c r="EJ27" s="74"/>
      <c r="EK27" s="74"/>
      <c r="EL27" s="74"/>
      <c r="EM27" s="74"/>
      <c r="EN27" s="74"/>
      <c r="EO27" s="24"/>
      <c r="EP27" s="74"/>
      <c r="EQ27" s="74"/>
      <c r="ER27" s="74"/>
      <c r="ES27" s="74"/>
      <c r="ET27" s="74"/>
      <c r="EU27" s="74"/>
      <c r="EV27" s="75" t="str">
        <f t="shared" si="3"/>
        <v/>
      </c>
      <c r="EW27" s="76"/>
      <c r="EX27" s="76"/>
      <c r="EY27" s="77"/>
      <c r="EZ27" s="78" t="s">
        <v>538</v>
      </c>
      <c r="FA27" s="74"/>
      <c r="FB27" s="74"/>
      <c r="FC27" s="74"/>
      <c r="FD27" s="74" t="s">
        <v>536</v>
      </c>
      <c r="FE27" s="74"/>
      <c r="FF27" s="74"/>
      <c r="FG27" s="74"/>
      <c r="FH27" s="74"/>
      <c r="FI27" s="74"/>
      <c r="FJ27" s="74"/>
      <c r="FK27" s="74"/>
    </row>
    <row r="28" spans="1:167" s="25" customFormat="1" ht="45.75" customHeight="1" x14ac:dyDescent="0.3">
      <c r="A28" s="83" t="str">
        <f>IF(AND(BG28="",BG28=""),"",$N$4&amp;"_"&amp;ROW()-12-COUNTBLANK($BG$13:BG28))</f>
        <v>SCAP10_13</v>
      </c>
      <c r="B28" s="84"/>
      <c r="C28" s="84"/>
      <c r="D28" s="85"/>
      <c r="E28" s="92"/>
      <c r="F28" s="93"/>
      <c r="G28" s="93"/>
      <c r="H28" s="93"/>
      <c r="I28" s="93"/>
      <c r="J28" s="93"/>
      <c r="K28" s="93"/>
      <c r="L28" s="93"/>
      <c r="M28" s="93"/>
      <c r="N28" s="93"/>
      <c r="O28" s="94"/>
      <c r="P28" s="74" t="s">
        <v>144</v>
      </c>
      <c r="Q28" s="74"/>
      <c r="R28" s="74"/>
      <c r="S28" s="74"/>
      <c r="T28" s="74"/>
      <c r="U28" s="74"/>
      <c r="V28" s="74"/>
      <c r="W28" s="74"/>
      <c r="X28" s="74"/>
      <c r="Y28" s="74"/>
      <c r="Z28" s="74"/>
      <c r="AA28" s="74"/>
      <c r="AB28" s="74"/>
      <c r="AC28" s="82"/>
      <c r="AD28" s="74"/>
      <c r="AE28" s="74"/>
      <c r="AF28" s="74"/>
      <c r="AG28" s="74"/>
      <c r="AH28" s="74"/>
      <c r="AI28" s="74"/>
      <c r="AJ28" s="74"/>
      <c r="AK28" s="74"/>
      <c r="AL28" s="74"/>
      <c r="AM28" s="74"/>
      <c r="AN28" s="74"/>
      <c r="AO28" s="74"/>
      <c r="AP28" s="74"/>
      <c r="AQ28" s="74"/>
      <c r="AR28" s="74"/>
      <c r="AS28" s="74" t="s">
        <v>145</v>
      </c>
      <c r="AT28" s="74"/>
      <c r="AU28" s="74"/>
      <c r="AV28" s="74"/>
      <c r="AW28" s="74"/>
      <c r="AX28" s="74"/>
      <c r="AY28" s="74"/>
      <c r="AZ28" s="74"/>
      <c r="BA28" s="74"/>
      <c r="BB28" s="74"/>
      <c r="BC28" s="74"/>
      <c r="BD28" s="74"/>
      <c r="BE28" s="74"/>
      <c r="BF28" s="74"/>
      <c r="BG28" s="74" t="s">
        <v>146</v>
      </c>
      <c r="BH28" s="74"/>
      <c r="BI28" s="74"/>
      <c r="BJ28" s="74"/>
      <c r="BK28" s="74"/>
      <c r="BL28" s="74"/>
      <c r="BM28" s="74"/>
      <c r="BN28" s="74"/>
      <c r="BO28" s="74"/>
      <c r="BP28" s="74"/>
      <c r="BQ28" s="74"/>
      <c r="BR28" s="74"/>
      <c r="BS28" s="74" t="s">
        <v>42</v>
      </c>
      <c r="BT28" s="74"/>
      <c r="BU28" s="74"/>
      <c r="BV28" s="74" t="s">
        <v>83</v>
      </c>
      <c r="BW28" s="74"/>
      <c r="BX28" s="74"/>
      <c r="BY28" s="74" t="s">
        <v>75</v>
      </c>
      <c r="BZ28" s="74"/>
      <c r="CA28" s="74"/>
      <c r="CB28" s="74"/>
      <c r="CC28" s="24"/>
      <c r="CD28" s="74"/>
      <c r="CE28" s="74"/>
      <c r="CF28" s="74"/>
      <c r="CG28" s="74"/>
      <c r="CH28" s="74"/>
      <c r="CI28" s="74"/>
      <c r="CJ28" s="24"/>
      <c r="CK28" s="74"/>
      <c r="CL28" s="74"/>
      <c r="CM28" s="74"/>
      <c r="CN28" s="74"/>
      <c r="CO28" s="74"/>
      <c r="CP28" s="74"/>
      <c r="CQ28" s="24"/>
      <c r="CR28" s="74"/>
      <c r="CS28" s="74"/>
      <c r="CT28" s="74"/>
      <c r="CU28" s="74"/>
      <c r="CV28" s="74"/>
      <c r="CW28" s="74"/>
      <c r="CX28" s="75" t="str">
        <f t="shared" ref="CX28" si="21">IF(OR(IF(CQ28="",IF(CJ28="",IF(CC28="","",CC28),CJ28),CQ28)="F")=TRUE,"F",
IF(OR(IF(CQ28="",IF(CJ28="",IF(CC28="","",CC28),CJ28),CQ28)="PE")=TRUE,"PE",
IF(OR(IF(CQ28="",IF(CJ28="",IF(CC28="","",CC28),CJ28),CQ28)="N/A")=TRUE,"N/A",
IF(AND(IF(CQ28="",IF(CJ28="",IF(CC28="","",CC28),CJ28),CQ28)="")=TRUE,"","P"))))</f>
        <v/>
      </c>
      <c r="CY28" s="76"/>
      <c r="CZ28" s="76"/>
      <c r="DA28" s="77"/>
      <c r="DB28" s="24" t="s">
        <v>57</v>
      </c>
      <c r="DC28" s="74" t="s">
        <v>526</v>
      </c>
      <c r="DD28" s="74"/>
      <c r="DE28" s="74"/>
      <c r="DF28" s="74" t="str">
        <f t="shared" si="12"/>
        <v>28/9/2022</v>
      </c>
      <c r="DG28" s="74"/>
      <c r="DH28" s="74"/>
      <c r="DI28" s="24"/>
      <c r="DJ28" s="74"/>
      <c r="DK28" s="74"/>
      <c r="DL28" s="74"/>
      <c r="DM28" s="74"/>
      <c r="DN28" s="74"/>
      <c r="DO28" s="74"/>
      <c r="DP28" s="24"/>
      <c r="DQ28" s="74"/>
      <c r="DR28" s="74"/>
      <c r="DS28" s="74"/>
      <c r="DT28" s="74"/>
      <c r="DU28" s="74"/>
      <c r="DV28" s="74"/>
      <c r="DW28" s="75" t="str">
        <f t="shared" ref="DW28" si="22">IF(OR(IF(DP28="",IF(DI28="",IF(DB28="","",DB28),DI28),DP28)="F")=TRUE,"F",
IF(OR(IF(DP28="",IF(DI28="",IF(DB28="","",DB28),DI28),DP28)="PE")=TRUE,"PE",
IF(OR(IF(DP28="",IF(DI28="",IF(DB28="","",DB28),DI28),DP28)="N/A")=TRUE,"N/A",
IF(AND(IF(DP28="",IF(DI28="",IF(DB28="","",DB28),DI28),DP28)="")=TRUE,"","P"))))</f>
        <v>P</v>
      </c>
      <c r="DX28" s="76"/>
      <c r="DY28" s="76"/>
      <c r="DZ28" s="77"/>
      <c r="EA28" s="24"/>
      <c r="EB28" s="74"/>
      <c r="EC28" s="74"/>
      <c r="ED28" s="74"/>
      <c r="EE28" s="74"/>
      <c r="EF28" s="74"/>
      <c r="EG28" s="74"/>
      <c r="EH28" s="24"/>
      <c r="EI28" s="74"/>
      <c r="EJ28" s="74"/>
      <c r="EK28" s="74"/>
      <c r="EL28" s="74"/>
      <c r="EM28" s="74"/>
      <c r="EN28" s="74"/>
      <c r="EO28" s="24"/>
      <c r="EP28" s="74"/>
      <c r="EQ28" s="74"/>
      <c r="ER28" s="74"/>
      <c r="ES28" s="74"/>
      <c r="ET28" s="74"/>
      <c r="EU28" s="74"/>
      <c r="EV28" s="75" t="str">
        <f t="shared" ref="EV28" si="23">IF(OR(IF(EO28="",IF(EH28="",IF(EA28="","",EA28),EH28),EO28)="F")=TRUE,"F",
IF(OR(IF(EO28="",IF(EH28="",IF(EA28="","",EA28),EH28),EO28)="PE")=TRUE,"PE",
IF(OR(IF(EO28="",IF(EH28="",IF(EA28="","",EA28),EH28),EO28)="N/A")=TRUE,"N/A",
IF(AND(IF(EO28="",IF(EH28="",IF(EA28="","",EA28),EH28),EO28)="")=TRUE,"","P"))))</f>
        <v/>
      </c>
      <c r="EW28" s="76"/>
      <c r="EX28" s="76"/>
      <c r="EY28" s="77"/>
      <c r="EZ28" s="74"/>
      <c r="FA28" s="74"/>
      <c r="FB28" s="74"/>
      <c r="FC28" s="74"/>
      <c r="FD28" s="74"/>
      <c r="FE28" s="74"/>
      <c r="FF28" s="74"/>
      <c r="FG28" s="74"/>
      <c r="FH28" s="74"/>
      <c r="FI28" s="74"/>
      <c r="FJ28" s="74"/>
      <c r="FK28" s="74"/>
    </row>
    <row r="29" spans="1:167" s="25" customFormat="1" ht="45.75" customHeight="1" x14ac:dyDescent="0.3">
      <c r="A29" s="83" t="str">
        <f>IF(AND(BG29="",BG29=""),"",$N$4&amp;"_"&amp;ROW()-12-COUNTBLANK($BG$13:BG29))</f>
        <v>SCAP10_14</v>
      </c>
      <c r="B29" s="84"/>
      <c r="C29" s="84"/>
      <c r="D29" s="85"/>
      <c r="E29" s="92"/>
      <c r="F29" s="93"/>
      <c r="G29" s="93"/>
      <c r="H29" s="93"/>
      <c r="I29" s="93"/>
      <c r="J29" s="93"/>
      <c r="K29" s="93"/>
      <c r="L29" s="93"/>
      <c r="M29" s="93"/>
      <c r="N29" s="93"/>
      <c r="O29" s="94"/>
      <c r="P29" s="74" t="s">
        <v>147</v>
      </c>
      <c r="Q29" s="74"/>
      <c r="R29" s="74"/>
      <c r="S29" s="74"/>
      <c r="T29" s="74"/>
      <c r="U29" s="74"/>
      <c r="V29" s="74"/>
      <c r="W29" s="74"/>
      <c r="X29" s="74"/>
      <c r="Y29" s="74"/>
      <c r="Z29" s="74"/>
      <c r="AA29" s="74"/>
      <c r="AB29" s="74"/>
      <c r="AC29" s="82"/>
      <c r="AD29" s="74"/>
      <c r="AE29" s="74"/>
      <c r="AF29" s="74"/>
      <c r="AG29" s="74"/>
      <c r="AH29" s="74"/>
      <c r="AI29" s="74"/>
      <c r="AJ29" s="74"/>
      <c r="AK29" s="74"/>
      <c r="AL29" s="74"/>
      <c r="AM29" s="74"/>
      <c r="AN29" s="74"/>
      <c r="AO29" s="74"/>
      <c r="AP29" s="74"/>
      <c r="AQ29" s="74"/>
      <c r="AR29" s="74"/>
      <c r="AS29" s="74" t="s">
        <v>148</v>
      </c>
      <c r="AT29" s="74"/>
      <c r="AU29" s="74"/>
      <c r="AV29" s="74"/>
      <c r="AW29" s="74"/>
      <c r="AX29" s="74"/>
      <c r="AY29" s="74"/>
      <c r="AZ29" s="74"/>
      <c r="BA29" s="74"/>
      <c r="BB29" s="74"/>
      <c r="BC29" s="74"/>
      <c r="BD29" s="74"/>
      <c r="BE29" s="74"/>
      <c r="BF29" s="74"/>
      <c r="BG29" s="74" t="s">
        <v>149</v>
      </c>
      <c r="BH29" s="74"/>
      <c r="BI29" s="74"/>
      <c r="BJ29" s="74"/>
      <c r="BK29" s="74"/>
      <c r="BL29" s="74"/>
      <c r="BM29" s="74"/>
      <c r="BN29" s="74"/>
      <c r="BO29" s="74"/>
      <c r="BP29" s="74"/>
      <c r="BQ29" s="74"/>
      <c r="BR29" s="74"/>
      <c r="BS29" s="74" t="s">
        <v>42</v>
      </c>
      <c r="BT29" s="74"/>
      <c r="BU29" s="74"/>
      <c r="BV29" s="74" t="s">
        <v>83</v>
      </c>
      <c r="BW29" s="74"/>
      <c r="BX29" s="74"/>
      <c r="BY29" s="74" t="s">
        <v>75</v>
      </c>
      <c r="BZ29" s="74"/>
      <c r="CA29" s="74"/>
      <c r="CB29" s="74"/>
      <c r="CC29" s="24"/>
      <c r="CD29" s="74"/>
      <c r="CE29" s="74"/>
      <c r="CF29" s="74"/>
      <c r="CG29" s="74"/>
      <c r="CH29" s="74"/>
      <c r="CI29" s="74"/>
      <c r="CJ29" s="24"/>
      <c r="CK29" s="74"/>
      <c r="CL29" s="74"/>
      <c r="CM29" s="74"/>
      <c r="CN29" s="74"/>
      <c r="CO29" s="74"/>
      <c r="CP29" s="74"/>
      <c r="CQ29" s="24"/>
      <c r="CR29" s="74"/>
      <c r="CS29" s="74"/>
      <c r="CT29" s="74"/>
      <c r="CU29" s="74"/>
      <c r="CV29" s="74"/>
      <c r="CW29" s="74"/>
      <c r="CX29" s="75" t="str">
        <f t="shared" ref="CX29" si="24">IF(OR(IF(CQ29="",IF(CJ29="",IF(CC29="","",CC29),CJ29),CQ29)="F")=TRUE,"F",
IF(OR(IF(CQ29="",IF(CJ29="",IF(CC29="","",CC29),CJ29),CQ29)="PE")=TRUE,"PE",
IF(OR(IF(CQ29="",IF(CJ29="",IF(CC29="","",CC29),CJ29),CQ29)="N/A")=TRUE,"N/A",
IF(AND(IF(CQ29="",IF(CJ29="",IF(CC29="","",CC29),CJ29),CQ29)="")=TRUE,"","P"))))</f>
        <v/>
      </c>
      <c r="CY29" s="76"/>
      <c r="CZ29" s="76"/>
      <c r="DA29" s="77"/>
      <c r="DB29" s="24" t="s">
        <v>57</v>
      </c>
      <c r="DC29" s="74" t="s">
        <v>526</v>
      </c>
      <c r="DD29" s="74"/>
      <c r="DE29" s="74"/>
      <c r="DF29" s="74" t="str">
        <f t="shared" si="12"/>
        <v>28/9/2022</v>
      </c>
      <c r="DG29" s="74"/>
      <c r="DH29" s="74"/>
      <c r="DI29" s="24"/>
      <c r="DJ29" s="74"/>
      <c r="DK29" s="74"/>
      <c r="DL29" s="74"/>
      <c r="DM29" s="74"/>
      <c r="DN29" s="74"/>
      <c r="DO29" s="74"/>
      <c r="DP29" s="24"/>
      <c r="DQ29" s="74"/>
      <c r="DR29" s="74"/>
      <c r="DS29" s="74"/>
      <c r="DT29" s="74"/>
      <c r="DU29" s="74"/>
      <c r="DV29" s="74"/>
      <c r="DW29" s="75" t="str">
        <f t="shared" ref="DW29" si="25">IF(OR(IF(DP29="",IF(DI29="",IF(DB29="","",DB29),DI29),DP29)="F")=TRUE,"F",
IF(OR(IF(DP29="",IF(DI29="",IF(DB29="","",DB29),DI29),DP29)="PE")=TRUE,"PE",
IF(OR(IF(DP29="",IF(DI29="",IF(DB29="","",DB29),DI29),DP29)="N/A")=TRUE,"N/A",
IF(AND(IF(DP29="",IF(DI29="",IF(DB29="","",DB29),DI29),DP29)="")=TRUE,"","P"))))</f>
        <v>P</v>
      </c>
      <c r="DX29" s="76"/>
      <c r="DY29" s="76"/>
      <c r="DZ29" s="77"/>
      <c r="EA29" s="24"/>
      <c r="EB29" s="74"/>
      <c r="EC29" s="74"/>
      <c r="ED29" s="74"/>
      <c r="EE29" s="74"/>
      <c r="EF29" s="74"/>
      <c r="EG29" s="74"/>
      <c r="EH29" s="24"/>
      <c r="EI29" s="74"/>
      <c r="EJ29" s="74"/>
      <c r="EK29" s="74"/>
      <c r="EL29" s="74"/>
      <c r="EM29" s="74"/>
      <c r="EN29" s="74"/>
      <c r="EO29" s="24"/>
      <c r="EP29" s="74"/>
      <c r="EQ29" s="74"/>
      <c r="ER29" s="74"/>
      <c r="ES29" s="74"/>
      <c r="ET29" s="74"/>
      <c r="EU29" s="74"/>
      <c r="EV29" s="75" t="str">
        <f t="shared" ref="EV29" si="26">IF(OR(IF(EO29="",IF(EH29="",IF(EA29="","",EA29),EH29),EO29)="F")=TRUE,"F",
IF(OR(IF(EO29="",IF(EH29="",IF(EA29="","",EA29),EH29),EO29)="PE")=TRUE,"PE",
IF(OR(IF(EO29="",IF(EH29="",IF(EA29="","",EA29),EH29),EO29)="N/A")=TRUE,"N/A",
IF(AND(IF(EO29="",IF(EH29="",IF(EA29="","",EA29),EH29),EO29)="")=TRUE,"","P"))))</f>
        <v/>
      </c>
      <c r="EW29" s="76"/>
      <c r="EX29" s="76"/>
      <c r="EY29" s="77"/>
      <c r="EZ29" s="74"/>
      <c r="FA29" s="74"/>
      <c r="FB29" s="74"/>
      <c r="FC29" s="74"/>
      <c r="FD29" s="74"/>
      <c r="FE29" s="74"/>
      <c r="FF29" s="74"/>
      <c r="FG29" s="74"/>
      <c r="FH29" s="74"/>
      <c r="FI29" s="74"/>
      <c r="FJ29" s="74"/>
      <c r="FK29" s="74"/>
    </row>
    <row r="30" spans="1:167" s="25" customFormat="1" ht="45.75" customHeight="1" x14ac:dyDescent="0.3">
      <c r="A30" s="83" t="str">
        <f>IF(AND(BG30="",BG30=""),"",$N$4&amp;"_"&amp;ROW()-12-COUNTBLANK($BG$13:BG30))</f>
        <v>SCAP10_15</v>
      </c>
      <c r="B30" s="84"/>
      <c r="C30" s="84"/>
      <c r="D30" s="85"/>
      <c r="E30" s="92"/>
      <c r="F30" s="93"/>
      <c r="G30" s="93"/>
      <c r="H30" s="93"/>
      <c r="I30" s="93"/>
      <c r="J30" s="93"/>
      <c r="K30" s="93"/>
      <c r="L30" s="93"/>
      <c r="M30" s="93"/>
      <c r="N30" s="93"/>
      <c r="O30" s="94"/>
      <c r="P30" s="74" t="s">
        <v>150</v>
      </c>
      <c r="Q30" s="74"/>
      <c r="R30" s="74"/>
      <c r="S30" s="74"/>
      <c r="T30" s="74"/>
      <c r="U30" s="74"/>
      <c r="V30" s="74"/>
      <c r="W30" s="74"/>
      <c r="X30" s="74"/>
      <c r="Y30" s="74"/>
      <c r="Z30" s="74"/>
      <c r="AA30" s="74"/>
      <c r="AB30" s="74"/>
      <c r="AC30" s="82"/>
      <c r="AD30" s="74"/>
      <c r="AE30" s="74"/>
      <c r="AF30" s="74"/>
      <c r="AG30" s="74"/>
      <c r="AH30" s="74"/>
      <c r="AI30" s="74"/>
      <c r="AJ30" s="74"/>
      <c r="AK30" s="74"/>
      <c r="AL30" s="74"/>
      <c r="AM30" s="74"/>
      <c r="AN30" s="74"/>
      <c r="AO30" s="74"/>
      <c r="AP30" s="74"/>
      <c r="AQ30" s="74"/>
      <c r="AR30" s="74"/>
      <c r="AS30" s="74" t="s">
        <v>151</v>
      </c>
      <c r="AT30" s="74"/>
      <c r="AU30" s="74"/>
      <c r="AV30" s="74"/>
      <c r="AW30" s="74"/>
      <c r="AX30" s="74"/>
      <c r="AY30" s="74"/>
      <c r="AZ30" s="74"/>
      <c r="BA30" s="74"/>
      <c r="BB30" s="74"/>
      <c r="BC30" s="74"/>
      <c r="BD30" s="74"/>
      <c r="BE30" s="74"/>
      <c r="BF30" s="74"/>
      <c r="BG30" s="74" t="s">
        <v>152</v>
      </c>
      <c r="BH30" s="74"/>
      <c r="BI30" s="74"/>
      <c r="BJ30" s="74"/>
      <c r="BK30" s="74"/>
      <c r="BL30" s="74"/>
      <c r="BM30" s="74"/>
      <c r="BN30" s="74"/>
      <c r="BO30" s="74"/>
      <c r="BP30" s="74"/>
      <c r="BQ30" s="74"/>
      <c r="BR30" s="74"/>
      <c r="BS30" s="74" t="s">
        <v>42</v>
      </c>
      <c r="BT30" s="74"/>
      <c r="BU30" s="74"/>
      <c r="BV30" s="74" t="s">
        <v>83</v>
      </c>
      <c r="BW30" s="74"/>
      <c r="BX30" s="74"/>
      <c r="BY30" s="74" t="s">
        <v>75</v>
      </c>
      <c r="BZ30" s="74"/>
      <c r="CA30" s="74"/>
      <c r="CB30" s="74"/>
      <c r="CC30" s="24"/>
      <c r="CD30" s="74"/>
      <c r="CE30" s="74"/>
      <c r="CF30" s="74"/>
      <c r="CG30" s="74"/>
      <c r="CH30" s="74"/>
      <c r="CI30" s="74"/>
      <c r="CJ30" s="24"/>
      <c r="CK30" s="74"/>
      <c r="CL30" s="74"/>
      <c r="CM30" s="74"/>
      <c r="CN30" s="74"/>
      <c r="CO30" s="74"/>
      <c r="CP30" s="74"/>
      <c r="CQ30" s="24"/>
      <c r="CR30" s="74"/>
      <c r="CS30" s="74"/>
      <c r="CT30" s="74"/>
      <c r="CU30" s="74"/>
      <c r="CV30" s="74"/>
      <c r="CW30" s="74"/>
      <c r="CX30" s="75" t="str">
        <f t="shared" ref="CX30" si="27">IF(OR(IF(CQ30="",IF(CJ30="",IF(CC30="","",CC30),CJ30),CQ30)="F")=TRUE,"F",
IF(OR(IF(CQ30="",IF(CJ30="",IF(CC30="","",CC30),CJ30),CQ30)="PE")=TRUE,"PE",
IF(OR(IF(CQ30="",IF(CJ30="",IF(CC30="","",CC30),CJ30),CQ30)="N/A")=TRUE,"N/A",
IF(AND(IF(CQ30="",IF(CJ30="",IF(CC30="","",CC30),CJ30),CQ30)="")=TRUE,"","P"))))</f>
        <v/>
      </c>
      <c r="CY30" s="76"/>
      <c r="CZ30" s="76"/>
      <c r="DA30" s="77"/>
      <c r="DB30" s="24" t="s">
        <v>58</v>
      </c>
      <c r="DC30" s="74" t="s">
        <v>526</v>
      </c>
      <c r="DD30" s="74"/>
      <c r="DE30" s="74"/>
      <c r="DF30" s="74" t="str">
        <f t="shared" si="12"/>
        <v>28/9/2022</v>
      </c>
      <c r="DG30" s="74"/>
      <c r="DH30" s="74"/>
      <c r="DI30" s="24"/>
      <c r="DJ30" s="74"/>
      <c r="DK30" s="74"/>
      <c r="DL30" s="74"/>
      <c r="DM30" s="74"/>
      <c r="DN30" s="74"/>
      <c r="DO30" s="74"/>
      <c r="DP30" s="24"/>
      <c r="DQ30" s="74"/>
      <c r="DR30" s="74"/>
      <c r="DS30" s="74"/>
      <c r="DT30" s="74"/>
      <c r="DU30" s="74"/>
      <c r="DV30" s="74"/>
      <c r="DW30" s="75" t="str">
        <f t="shared" ref="DW30" si="28">IF(OR(IF(DP30="",IF(DI30="",IF(DB30="","",DB30),DI30),DP30)="F")=TRUE,"F",
IF(OR(IF(DP30="",IF(DI30="",IF(DB30="","",DB30),DI30),DP30)="PE")=TRUE,"PE",
IF(OR(IF(DP30="",IF(DI30="",IF(DB30="","",DB30),DI30),DP30)="N/A")=TRUE,"N/A",
IF(AND(IF(DP30="",IF(DI30="",IF(DB30="","",DB30),DI30),DP30)="")=TRUE,"","P"))))</f>
        <v>F</v>
      </c>
      <c r="DX30" s="76"/>
      <c r="DY30" s="76"/>
      <c r="DZ30" s="77"/>
      <c r="EA30" s="24"/>
      <c r="EB30" s="74"/>
      <c r="EC30" s="74"/>
      <c r="ED30" s="74"/>
      <c r="EE30" s="74"/>
      <c r="EF30" s="74"/>
      <c r="EG30" s="74"/>
      <c r="EH30" s="24"/>
      <c r="EI30" s="74"/>
      <c r="EJ30" s="74"/>
      <c r="EK30" s="74"/>
      <c r="EL30" s="74"/>
      <c r="EM30" s="74"/>
      <c r="EN30" s="74"/>
      <c r="EO30" s="24"/>
      <c r="EP30" s="74"/>
      <c r="EQ30" s="74"/>
      <c r="ER30" s="74"/>
      <c r="ES30" s="74"/>
      <c r="ET30" s="74"/>
      <c r="EU30" s="74"/>
      <c r="EV30" s="75" t="str">
        <f t="shared" ref="EV30" si="29">IF(OR(IF(EO30="",IF(EH30="",IF(EA30="","",EA30),EH30),EO30)="F")=TRUE,"F",
IF(OR(IF(EO30="",IF(EH30="",IF(EA30="","",EA30),EH30),EO30)="PE")=TRUE,"PE",
IF(OR(IF(EO30="",IF(EH30="",IF(EA30="","",EA30),EH30),EO30)="N/A")=TRUE,"N/A",
IF(AND(IF(EO30="",IF(EH30="",IF(EA30="","",EA30),EH30),EO30)="")=TRUE,"","P"))))</f>
        <v/>
      </c>
      <c r="EW30" s="76"/>
      <c r="EX30" s="76"/>
      <c r="EY30" s="77"/>
      <c r="EZ30" s="78" t="s">
        <v>540</v>
      </c>
      <c r="FA30" s="74"/>
      <c r="FB30" s="74"/>
      <c r="FC30" s="74"/>
      <c r="FD30" s="74" t="s">
        <v>539</v>
      </c>
      <c r="FE30" s="74"/>
      <c r="FF30" s="74"/>
      <c r="FG30" s="74"/>
      <c r="FH30" s="74"/>
      <c r="FI30" s="74"/>
      <c r="FJ30" s="74"/>
      <c r="FK30" s="74"/>
    </row>
    <row r="31" spans="1:167" s="25" customFormat="1" ht="45.75" customHeight="1" x14ac:dyDescent="0.3">
      <c r="A31" s="83" t="str">
        <f>IF(AND(BG31="",BG31=""),"",$N$4&amp;"_"&amp;ROW()-12-COUNTBLANK($BG$13:BG31))</f>
        <v>SCAP10_16</v>
      </c>
      <c r="B31" s="84"/>
      <c r="C31" s="84"/>
      <c r="D31" s="85"/>
      <c r="E31" s="92"/>
      <c r="F31" s="93"/>
      <c r="G31" s="93"/>
      <c r="H31" s="93"/>
      <c r="I31" s="93"/>
      <c r="J31" s="93"/>
      <c r="K31" s="93"/>
      <c r="L31" s="93"/>
      <c r="M31" s="93"/>
      <c r="N31" s="93"/>
      <c r="O31" s="94"/>
      <c r="P31" s="74" t="s">
        <v>153</v>
      </c>
      <c r="Q31" s="74"/>
      <c r="R31" s="74"/>
      <c r="S31" s="74"/>
      <c r="T31" s="74"/>
      <c r="U31" s="74"/>
      <c r="V31" s="74"/>
      <c r="W31" s="74"/>
      <c r="X31" s="74"/>
      <c r="Y31" s="74"/>
      <c r="Z31" s="74"/>
      <c r="AA31" s="74"/>
      <c r="AB31" s="74"/>
      <c r="AC31" s="82"/>
      <c r="AD31" s="74"/>
      <c r="AE31" s="74"/>
      <c r="AF31" s="74"/>
      <c r="AG31" s="74"/>
      <c r="AH31" s="74"/>
      <c r="AI31" s="74"/>
      <c r="AJ31" s="74"/>
      <c r="AK31" s="74"/>
      <c r="AL31" s="74"/>
      <c r="AM31" s="74"/>
      <c r="AN31" s="74"/>
      <c r="AO31" s="74"/>
      <c r="AP31" s="74"/>
      <c r="AQ31" s="74"/>
      <c r="AR31" s="74"/>
      <c r="AS31" s="74" t="s">
        <v>154</v>
      </c>
      <c r="AT31" s="74"/>
      <c r="AU31" s="74"/>
      <c r="AV31" s="74"/>
      <c r="AW31" s="74"/>
      <c r="AX31" s="74"/>
      <c r="AY31" s="74"/>
      <c r="AZ31" s="74"/>
      <c r="BA31" s="74"/>
      <c r="BB31" s="74"/>
      <c r="BC31" s="74"/>
      <c r="BD31" s="74"/>
      <c r="BE31" s="74"/>
      <c r="BF31" s="74"/>
      <c r="BG31" s="74" t="s">
        <v>155</v>
      </c>
      <c r="BH31" s="74"/>
      <c r="BI31" s="74"/>
      <c r="BJ31" s="74"/>
      <c r="BK31" s="74"/>
      <c r="BL31" s="74"/>
      <c r="BM31" s="74"/>
      <c r="BN31" s="74"/>
      <c r="BO31" s="74"/>
      <c r="BP31" s="74"/>
      <c r="BQ31" s="74"/>
      <c r="BR31" s="74"/>
      <c r="BS31" s="74" t="s">
        <v>42</v>
      </c>
      <c r="BT31" s="74"/>
      <c r="BU31" s="74"/>
      <c r="BV31" s="74" t="s">
        <v>83</v>
      </c>
      <c r="BW31" s="74"/>
      <c r="BX31" s="74"/>
      <c r="BY31" s="74" t="s">
        <v>75</v>
      </c>
      <c r="BZ31" s="74"/>
      <c r="CA31" s="74"/>
      <c r="CB31" s="74"/>
      <c r="CC31" s="24"/>
      <c r="CD31" s="74"/>
      <c r="CE31" s="74"/>
      <c r="CF31" s="74"/>
      <c r="CG31" s="74"/>
      <c r="CH31" s="74"/>
      <c r="CI31" s="74"/>
      <c r="CJ31" s="24"/>
      <c r="CK31" s="74"/>
      <c r="CL31" s="74"/>
      <c r="CM31" s="74"/>
      <c r="CN31" s="74"/>
      <c r="CO31" s="74"/>
      <c r="CP31" s="74"/>
      <c r="CQ31" s="24"/>
      <c r="CR31" s="74"/>
      <c r="CS31" s="74"/>
      <c r="CT31" s="74"/>
      <c r="CU31" s="74"/>
      <c r="CV31" s="74"/>
      <c r="CW31" s="74"/>
      <c r="CX31" s="75" t="str">
        <f t="shared" ref="CX31" si="30">IF(OR(IF(CQ31="",IF(CJ31="",IF(CC31="","",CC31),CJ31),CQ31)="F")=TRUE,"F",
IF(OR(IF(CQ31="",IF(CJ31="",IF(CC31="","",CC31),CJ31),CQ31)="PE")=TRUE,"PE",
IF(OR(IF(CQ31="",IF(CJ31="",IF(CC31="","",CC31),CJ31),CQ31)="N/A")=TRUE,"N/A",
IF(AND(IF(CQ31="",IF(CJ31="",IF(CC31="","",CC31),CJ31),CQ31)="")=TRUE,"","P"))))</f>
        <v/>
      </c>
      <c r="CY31" s="76"/>
      <c r="CZ31" s="76"/>
      <c r="DA31" s="77"/>
      <c r="DB31" s="24" t="s">
        <v>57</v>
      </c>
      <c r="DC31" s="74" t="s">
        <v>526</v>
      </c>
      <c r="DD31" s="74"/>
      <c r="DE31" s="74"/>
      <c r="DF31" s="74" t="str">
        <f t="shared" si="12"/>
        <v>28/9/2022</v>
      </c>
      <c r="DG31" s="74"/>
      <c r="DH31" s="74"/>
      <c r="DI31" s="24"/>
      <c r="DJ31" s="74"/>
      <c r="DK31" s="74"/>
      <c r="DL31" s="74"/>
      <c r="DM31" s="74"/>
      <c r="DN31" s="74"/>
      <c r="DO31" s="74"/>
      <c r="DP31" s="24"/>
      <c r="DQ31" s="74"/>
      <c r="DR31" s="74"/>
      <c r="DS31" s="74"/>
      <c r="DT31" s="74"/>
      <c r="DU31" s="74"/>
      <c r="DV31" s="74"/>
      <c r="DW31" s="75" t="str">
        <f t="shared" ref="DW31" si="31">IF(OR(IF(DP31="",IF(DI31="",IF(DB31="","",DB31),DI31),DP31)="F")=TRUE,"F",
IF(OR(IF(DP31="",IF(DI31="",IF(DB31="","",DB31),DI31),DP31)="PE")=TRUE,"PE",
IF(OR(IF(DP31="",IF(DI31="",IF(DB31="","",DB31),DI31),DP31)="N/A")=TRUE,"N/A",
IF(AND(IF(DP31="",IF(DI31="",IF(DB31="","",DB31),DI31),DP31)="")=TRUE,"","P"))))</f>
        <v>P</v>
      </c>
      <c r="DX31" s="76"/>
      <c r="DY31" s="76"/>
      <c r="DZ31" s="77"/>
      <c r="EA31" s="24"/>
      <c r="EB31" s="74"/>
      <c r="EC31" s="74"/>
      <c r="ED31" s="74"/>
      <c r="EE31" s="74"/>
      <c r="EF31" s="74"/>
      <c r="EG31" s="74"/>
      <c r="EH31" s="24"/>
      <c r="EI31" s="74"/>
      <c r="EJ31" s="74"/>
      <c r="EK31" s="74"/>
      <c r="EL31" s="74"/>
      <c r="EM31" s="74"/>
      <c r="EN31" s="74"/>
      <c r="EO31" s="24"/>
      <c r="EP31" s="74"/>
      <c r="EQ31" s="74"/>
      <c r="ER31" s="74"/>
      <c r="ES31" s="74"/>
      <c r="ET31" s="74"/>
      <c r="EU31" s="74"/>
      <c r="EV31" s="75" t="str">
        <f t="shared" ref="EV31" si="32">IF(OR(IF(EO31="",IF(EH31="",IF(EA31="","",EA31),EH31),EO31)="F")=TRUE,"F",
IF(OR(IF(EO31="",IF(EH31="",IF(EA31="","",EA31),EH31),EO31)="PE")=TRUE,"PE",
IF(OR(IF(EO31="",IF(EH31="",IF(EA31="","",EA31),EH31),EO31)="N/A")=TRUE,"N/A",
IF(AND(IF(EO31="",IF(EH31="",IF(EA31="","",EA31),EH31),EO31)="")=TRUE,"","P"))))</f>
        <v/>
      </c>
      <c r="EW31" s="76"/>
      <c r="EX31" s="76"/>
      <c r="EY31" s="77"/>
      <c r="EZ31" s="74"/>
      <c r="FA31" s="74"/>
      <c r="FB31" s="74"/>
      <c r="FC31" s="74"/>
      <c r="FD31" s="74"/>
      <c r="FE31" s="74"/>
      <c r="FF31" s="74"/>
      <c r="FG31" s="74"/>
      <c r="FH31" s="74"/>
      <c r="FI31" s="74"/>
      <c r="FJ31" s="74"/>
      <c r="FK31" s="74"/>
    </row>
    <row r="32" spans="1:167" s="25" customFormat="1" ht="45.75" customHeight="1" x14ac:dyDescent="0.3">
      <c r="A32" s="83" t="str">
        <f>IF(AND(BG32="",BG32=""),"",$N$4&amp;"_"&amp;ROW()-12-COUNTBLANK($BG$13:BG32))</f>
        <v>SCAP10_17</v>
      </c>
      <c r="B32" s="84"/>
      <c r="C32" s="84"/>
      <c r="D32" s="85"/>
      <c r="E32" s="92"/>
      <c r="F32" s="93"/>
      <c r="G32" s="93"/>
      <c r="H32" s="93"/>
      <c r="I32" s="93"/>
      <c r="J32" s="93"/>
      <c r="K32" s="93"/>
      <c r="L32" s="93"/>
      <c r="M32" s="93"/>
      <c r="N32" s="93"/>
      <c r="O32" s="94"/>
      <c r="P32" s="74" t="s">
        <v>156</v>
      </c>
      <c r="Q32" s="74"/>
      <c r="R32" s="74"/>
      <c r="S32" s="74"/>
      <c r="T32" s="74"/>
      <c r="U32" s="74"/>
      <c r="V32" s="74"/>
      <c r="W32" s="74"/>
      <c r="X32" s="74"/>
      <c r="Y32" s="74"/>
      <c r="Z32" s="74"/>
      <c r="AA32" s="74"/>
      <c r="AB32" s="74"/>
      <c r="AC32" s="82"/>
      <c r="AD32" s="74"/>
      <c r="AE32" s="74"/>
      <c r="AF32" s="74"/>
      <c r="AG32" s="74"/>
      <c r="AH32" s="74"/>
      <c r="AI32" s="74"/>
      <c r="AJ32" s="74"/>
      <c r="AK32" s="74"/>
      <c r="AL32" s="74"/>
      <c r="AM32" s="74"/>
      <c r="AN32" s="74"/>
      <c r="AO32" s="74"/>
      <c r="AP32" s="74"/>
      <c r="AQ32" s="74"/>
      <c r="AR32" s="74"/>
      <c r="AS32" s="74" t="s">
        <v>157</v>
      </c>
      <c r="AT32" s="74"/>
      <c r="AU32" s="74"/>
      <c r="AV32" s="74"/>
      <c r="AW32" s="74"/>
      <c r="AX32" s="74"/>
      <c r="AY32" s="74"/>
      <c r="AZ32" s="74"/>
      <c r="BA32" s="74"/>
      <c r="BB32" s="74"/>
      <c r="BC32" s="74"/>
      <c r="BD32" s="74"/>
      <c r="BE32" s="74"/>
      <c r="BF32" s="74"/>
      <c r="BG32" s="74" t="s">
        <v>158</v>
      </c>
      <c r="BH32" s="74"/>
      <c r="BI32" s="74"/>
      <c r="BJ32" s="74"/>
      <c r="BK32" s="74"/>
      <c r="BL32" s="74"/>
      <c r="BM32" s="74"/>
      <c r="BN32" s="74"/>
      <c r="BO32" s="74"/>
      <c r="BP32" s="74"/>
      <c r="BQ32" s="74"/>
      <c r="BR32" s="74"/>
      <c r="BS32" s="74" t="s">
        <v>42</v>
      </c>
      <c r="BT32" s="74"/>
      <c r="BU32" s="74"/>
      <c r="BV32" s="74" t="s">
        <v>83</v>
      </c>
      <c r="BW32" s="74"/>
      <c r="BX32" s="74"/>
      <c r="BY32" s="74" t="s">
        <v>75</v>
      </c>
      <c r="BZ32" s="74"/>
      <c r="CA32" s="74"/>
      <c r="CB32" s="74"/>
      <c r="CC32" s="24"/>
      <c r="CD32" s="74"/>
      <c r="CE32" s="74"/>
      <c r="CF32" s="74"/>
      <c r="CG32" s="74"/>
      <c r="CH32" s="74"/>
      <c r="CI32" s="74"/>
      <c r="CJ32" s="24"/>
      <c r="CK32" s="74"/>
      <c r="CL32" s="74"/>
      <c r="CM32" s="74"/>
      <c r="CN32" s="74"/>
      <c r="CO32" s="74"/>
      <c r="CP32" s="74"/>
      <c r="CQ32" s="24"/>
      <c r="CR32" s="74"/>
      <c r="CS32" s="74"/>
      <c r="CT32" s="74"/>
      <c r="CU32" s="74"/>
      <c r="CV32" s="74"/>
      <c r="CW32" s="74"/>
      <c r="CX32" s="75" t="str">
        <f t="shared" ref="CX32" si="33">IF(OR(IF(CQ32="",IF(CJ32="",IF(CC32="","",CC32),CJ32),CQ32)="F")=TRUE,"F",
IF(OR(IF(CQ32="",IF(CJ32="",IF(CC32="","",CC32),CJ32),CQ32)="PE")=TRUE,"PE",
IF(OR(IF(CQ32="",IF(CJ32="",IF(CC32="","",CC32),CJ32),CQ32)="N/A")=TRUE,"N/A",
IF(AND(IF(CQ32="",IF(CJ32="",IF(CC32="","",CC32),CJ32),CQ32)="")=TRUE,"","P"))))</f>
        <v/>
      </c>
      <c r="CY32" s="76"/>
      <c r="CZ32" s="76"/>
      <c r="DA32" s="77"/>
      <c r="DB32" s="24" t="s">
        <v>57</v>
      </c>
      <c r="DC32" s="74" t="s">
        <v>526</v>
      </c>
      <c r="DD32" s="74"/>
      <c r="DE32" s="74"/>
      <c r="DF32" s="74" t="str">
        <f t="shared" si="12"/>
        <v>28/9/2022</v>
      </c>
      <c r="DG32" s="74"/>
      <c r="DH32" s="74"/>
      <c r="DI32" s="24"/>
      <c r="DJ32" s="74"/>
      <c r="DK32" s="74"/>
      <c r="DL32" s="74"/>
      <c r="DM32" s="74"/>
      <c r="DN32" s="74"/>
      <c r="DO32" s="74"/>
      <c r="DP32" s="24"/>
      <c r="DQ32" s="74"/>
      <c r="DR32" s="74"/>
      <c r="DS32" s="74"/>
      <c r="DT32" s="74"/>
      <c r="DU32" s="74"/>
      <c r="DV32" s="74"/>
      <c r="DW32" s="75" t="str">
        <f t="shared" ref="DW32" si="34">IF(OR(IF(DP32="",IF(DI32="",IF(DB32="","",DB32),DI32),DP32)="F")=TRUE,"F",
IF(OR(IF(DP32="",IF(DI32="",IF(DB32="","",DB32),DI32),DP32)="PE")=TRUE,"PE",
IF(OR(IF(DP32="",IF(DI32="",IF(DB32="","",DB32),DI32),DP32)="N/A")=TRUE,"N/A",
IF(AND(IF(DP32="",IF(DI32="",IF(DB32="","",DB32),DI32),DP32)="")=TRUE,"","P"))))</f>
        <v>P</v>
      </c>
      <c r="DX32" s="76"/>
      <c r="DY32" s="76"/>
      <c r="DZ32" s="77"/>
      <c r="EA32" s="24"/>
      <c r="EB32" s="74"/>
      <c r="EC32" s="74"/>
      <c r="ED32" s="74"/>
      <c r="EE32" s="74"/>
      <c r="EF32" s="74"/>
      <c r="EG32" s="74"/>
      <c r="EH32" s="24"/>
      <c r="EI32" s="74"/>
      <c r="EJ32" s="74"/>
      <c r="EK32" s="74"/>
      <c r="EL32" s="74"/>
      <c r="EM32" s="74"/>
      <c r="EN32" s="74"/>
      <c r="EO32" s="24"/>
      <c r="EP32" s="74"/>
      <c r="EQ32" s="74"/>
      <c r="ER32" s="74"/>
      <c r="ES32" s="74"/>
      <c r="ET32" s="74"/>
      <c r="EU32" s="74"/>
      <c r="EV32" s="75" t="str">
        <f t="shared" ref="EV32" si="35">IF(OR(IF(EO32="",IF(EH32="",IF(EA32="","",EA32),EH32),EO32)="F")=TRUE,"F",
IF(OR(IF(EO32="",IF(EH32="",IF(EA32="","",EA32),EH32),EO32)="PE")=TRUE,"PE",
IF(OR(IF(EO32="",IF(EH32="",IF(EA32="","",EA32),EH32),EO32)="N/A")=TRUE,"N/A",
IF(AND(IF(EO32="",IF(EH32="",IF(EA32="","",EA32),EH32),EO32)="")=TRUE,"","P"))))</f>
        <v/>
      </c>
      <c r="EW32" s="76"/>
      <c r="EX32" s="76"/>
      <c r="EY32" s="77"/>
      <c r="EZ32" s="74"/>
      <c r="FA32" s="74"/>
      <c r="FB32" s="74"/>
      <c r="FC32" s="74"/>
      <c r="FD32" s="74"/>
      <c r="FE32" s="74"/>
      <c r="FF32" s="74"/>
      <c r="FG32" s="74"/>
      <c r="FH32" s="74"/>
      <c r="FI32" s="74"/>
      <c r="FJ32" s="74"/>
      <c r="FK32" s="74"/>
    </row>
    <row r="33" spans="1:167" s="25" customFormat="1" ht="111.75" customHeight="1" x14ac:dyDescent="0.3">
      <c r="A33" s="83" t="str">
        <f>IF(AND(BG33="",BG33=""),"",$N$4&amp;"_"&amp;ROW()-12-COUNTBLANK($BG$13:BG33))</f>
        <v>SCAP10_18</v>
      </c>
      <c r="B33" s="84"/>
      <c r="C33" s="84"/>
      <c r="D33" s="85"/>
      <c r="E33" s="92"/>
      <c r="F33" s="93"/>
      <c r="G33" s="93"/>
      <c r="H33" s="93"/>
      <c r="I33" s="93"/>
      <c r="J33" s="93"/>
      <c r="K33" s="93"/>
      <c r="L33" s="93"/>
      <c r="M33" s="93"/>
      <c r="N33" s="93"/>
      <c r="O33" s="94"/>
      <c r="P33" s="74" t="s">
        <v>159</v>
      </c>
      <c r="Q33" s="74"/>
      <c r="R33" s="74"/>
      <c r="S33" s="74"/>
      <c r="T33" s="74"/>
      <c r="U33" s="74"/>
      <c r="V33" s="74"/>
      <c r="W33" s="74"/>
      <c r="X33" s="74"/>
      <c r="Y33" s="74"/>
      <c r="Z33" s="74"/>
      <c r="AA33" s="74"/>
      <c r="AB33" s="74"/>
      <c r="AC33" s="82"/>
      <c r="AD33" s="74"/>
      <c r="AE33" s="74"/>
      <c r="AF33" s="74"/>
      <c r="AG33" s="74"/>
      <c r="AH33" s="74"/>
      <c r="AI33" s="74"/>
      <c r="AJ33" s="74"/>
      <c r="AK33" s="74"/>
      <c r="AL33" s="74"/>
      <c r="AM33" s="74"/>
      <c r="AN33" s="74"/>
      <c r="AO33" s="74"/>
      <c r="AP33" s="74"/>
      <c r="AQ33" s="74"/>
      <c r="AR33" s="74"/>
      <c r="AS33" s="74" t="s">
        <v>160</v>
      </c>
      <c r="AT33" s="74"/>
      <c r="AU33" s="74"/>
      <c r="AV33" s="74"/>
      <c r="AW33" s="74"/>
      <c r="AX33" s="74"/>
      <c r="AY33" s="74"/>
      <c r="AZ33" s="74"/>
      <c r="BA33" s="74"/>
      <c r="BB33" s="74"/>
      <c r="BC33" s="74"/>
      <c r="BD33" s="74"/>
      <c r="BE33" s="74"/>
      <c r="BF33" s="74"/>
      <c r="BG33" s="101" t="s">
        <v>543</v>
      </c>
      <c r="BH33" s="101"/>
      <c r="BI33" s="101"/>
      <c r="BJ33" s="101"/>
      <c r="BK33" s="101"/>
      <c r="BL33" s="101"/>
      <c r="BM33" s="101"/>
      <c r="BN33" s="101"/>
      <c r="BO33" s="101"/>
      <c r="BP33" s="101"/>
      <c r="BQ33" s="101"/>
      <c r="BR33" s="101"/>
      <c r="BS33" s="74" t="s">
        <v>42</v>
      </c>
      <c r="BT33" s="74"/>
      <c r="BU33" s="74"/>
      <c r="BV33" s="74" t="s">
        <v>83</v>
      </c>
      <c r="BW33" s="74"/>
      <c r="BX33" s="74"/>
      <c r="BY33" s="74" t="s">
        <v>75</v>
      </c>
      <c r="BZ33" s="74"/>
      <c r="CA33" s="74"/>
      <c r="CB33" s="74"/>
      <c r="CC33" s="24"/>
      <c r="CD33" s="74"/>
      <c r="CE33" s="74"/>
      <c r="CF33" s="74"/>
      <c r="CG33" s="74"/>
      <c r="CH33" s="74"/>
      <c r="CI33" s="74"/>
      <c r="CJ33" s="24"/>
      <c r="CK33" s="74"/>
      <c r="CL33" s="74"/>
      <c r="CM33" s="74"/>
      <c r="CN33" s="74"/>
      <c r="CO33" s="74"/>
      <c r="CP33" s="74"/>
      <c r="CQ33" s="24"/>
      <c r="CR33" s="74"/>
      <c r="CS33" s="74"/>
      <c r="CT33" s="74"/>
      <c r="CU33" s="74"/>
      <c r="CV33" s="74"/>
      <c r="CW33" s="74"/>
      <c r="CX33" s="75" t="str">
        <f t="shared" si="0"/>
        <v/>
      </c>
      <c r="CY33" s="76"/>
      <c r="CZ33" s="76"/>
      <c r="DA33" s="77"/>
      <c r="DB33" s="24" t="s">
        <v>57</v>
      </c>
      <c r="DC33" s="74" t="s">
        <v>526</v>
      </c>
      <c r="DD33" s="74"/>
      <c r="DE33" s="74"/>
      <c r="DF33" s="74" t="str">
        <f t="shared" si="12"/>
        <v>28/9/2022</v>
      </c>
      <c r="DG33" s="74"/>
      <c r="DH33" s="74"/>
      <c r="DI33" s="24"/>
      <c r="DJ33" s="74"/>
      <c r="DK33" s="74"/>
      <c r="DL33" s="74"/>
      <c r="DM33" s="74"/>
      <c r="DN33" s="74"/>
      <c r="DO33" s="74"/>
      <c r="DP33" s="24"/>
      <c r="DQ33" s="74"/>
      <c r="DR33" s="74"/>
      <c r="DS33" s="74"/>
      <c r="DT33" s="74"/>
      <c r="DU33" s="74"/>
      <c r="DV33" s="74"/>
      <c r="DW33" s="75" t="str">
        <f t="shared" si="2"/>
        <v>P</v>
      </c>
      <c r="DX33" s="76"/>
      <c r="DY33" s="76"/>
      <c r="DZ33" s="77"/>
      <c r="EA33" s="24"/>
      <c r="EB33" s="74"/>
      <c r="EC33" s="74"/>
      <c r="ED33" s="74"/>
      <c r="EE33" s="74"/>
      <c r="EF33" s="74"/>
      <c r="EG33" s="74"/>
      <c r="EH33" s="24"/>
      <c r="EI33" s="74"/>
      <c r="EJ33" s="74"/>
      <c r="EK33" s="74"/>
      <c r="EL33" s="74"/>
      <c r="EM33" s="74"/>
      <c r="EN33" s="74"/>
      <c r="EO33" s="24"/>
      <c r="EP33" s="74"/>
      <c r="EQ33" s="74"/>
      <c r="ER33" s="74"/>
      <c r="ES33" s="74"/>
      <c r="ET33" s="74"/>
      <c r="EU33" s="74"/>
      <c r="EV33" s="75" t="str">
        <f t="shared" si="3"/>
        <v/>
      </c>
      <c r="EW33" s="76"/>
      <c r="EX33" s="76"/>
      <c r="EY33" s="77"/>
      <c r="EZ33" s="74"/>
      <c r="FA33" s="74"/>
      <c r="FB33" s="74"/>
      <c r="FC33" s="74"/>
      <c r="FD33" s="109" t="s">
        <v>542</v>
      </c>
      <c r="FE33" s="109"/>
      <c r="FF33" s="109"/>
      <c r="FG33" s="109"/>
      <c r="FH33" s="109"/>
      <c r="FI33" s="109"/>
      <c r="FJ33" s="109"/>
      <c r="FK33" s="109"/>
    </row>
    <row r="34" spans="1:167" s="25" customFormat="1" ht="45.75" customHeight="1" x14ac:dyDescent="0.3">
      <c r="A34" s="83" t="str">
        <f>IF(AND(BG34="",BG34=""),"",$N$4&amp;"_"&amp;ROW()-12-COUNTBLANK($BG$13:BG34))</f>
        <v>SCAP10_19</v>
      </c>
      <c r="B34" s="84"/>
      <c r="C34" s="84"/>
      <c r="D34" s="85"/>
      <c r="E34" s="92"/>
      <c r="F34" s="93"/>
      <c r="G34" s="93"/>
      <c r="H34" s="93"/>
      <c r="I34" s="93"/>
      <c r="J34" s="93"/>
      <c r="K34" s="93"/>
      <c r="L34" s="93"/>
      <c r="M34" s="93"/>
      <c r="N34" s="93"/>
      <c r="O34" s="94"/>
      <c r="P34" s="74" t="s">
        <v>161</v>
      </c>
      <c r="Q34" s="74"/>
      <c r="R34" s="74"/>
      <c r="S34" s="74"/>
      <c r="T34" s="74"/>
      <c r="U34" s="74"/>
      <c r="V34" s="74"/>
      <c r="W34" s="74"/>
      <c r="X34" s="74"/>
      <c r="Y34" s="74"/>
      <c r="Z34" s="74"/>
      <c r="AA34" s="74"/>
      <c r="AB34" s="74"/>
      <c r="AC34" s="82"/>
      <c r="AD34" s="74"/>
      <c r="AE34" s="74"/>
      <c r="AF34" s="74"/>
      <c r="AG34" s="74"/>
      <c r="AH34" s="74"/>
      <c r="AI34" s="74"/>
      <c r="AJ34" s="74"/>
      <c r="AK34" s="74"/>
      <c r="AL34" s="74"/>
      <c r="AM34" s="74"/>
      <c r="AN34" s="74"/>
      <c r="AO34" s="74"/>
      <c r="AP34" s="74"/>
      <c r="AQ34" s="74"/>
      <c r="AR34" s="74"/>
      <c r="AS34" s="74" t="s">
        <v>162</v>
      </c>
      <c r="AT34" s="74"/>
      <c r="AU34" s="74"/>
      <c r="AV34" s="74"/>
      <c r="AW34" s="74"/>
      <c r="AX34" s="74"/>
      <c r="AY34" s="74"/>
      <c r="AZ34" s="74"/>
      <c r="BA34" s="74"/>
      <c r="BB34" s="74"/>
      <c r="BC34" s="74"/>
      <c r="BD34" s="74"/>
      <c r="BE34" s="74"/>
      <c r="BF34" s="74"/>
      <c r="BG34" s="74" t="s">
        <v>163</v>
      </c>
      <c r="BH34" s="74"/>
      <c r="BI34" s="74"/>
      <c r="BJ34" s="74"/>
      <c r="BK34" s="74"/>
      <c r="BL34" s="74"/>
      <c r="BM34" s="74"/>
      <c r="BN34" s="74"/>
      <c r="BO34" s="74"/>
      <c r="BP34" s="74"/>
      <c r="BQ34" s="74"/>
      <c r="BR34" s="74"/>
      <c r="BS34" s="74" t="s">
        <v>42</v>
      </c>
      <c r="BT34" s="74"/>
      <c r="BU34" s="74"/>
      <c r="BV34" s="74" t="s">
        <v>83</v>
      </c>
      <c r="BW34" s="74"/>
      <c r="BX34" s="74"/>
      <c r="BY34" s="74" t="s">
        <v>75</v>
      </c>
      <c r="BZ34" s="74"/>
      <c r="CA34" s="74"/>
      <c r="CB34" s="74"/>
      <c r="CC34" s="24"/>
      <c r="CD34" s="74"/>
      <c r="CE34" s="74"/>
      <c r="CF34" s="74"/>
      <c r="CG34" s="74"/>
      <c r="CH34" s="74"/>
      <c r="CI34" s="74"/>
      <c r="CJ34" s="24"/>
      <c r="CK34" s="74"/>
      <c r="CL34" s="74"/>
      <c r="CM34" s="74"/>
      <c r="CN34" s="74"/>
      <c r="CO34" s="74"/>
      <c r="CP34" s="74"/>
      <c r="CQ34" s="24"/>
      <c r="CR34" s="74"/>
      <c r="CS34" s="74"/>
      <c r="CT34" s="74"/>
      <c r="CU34" s="74"/>
      <c r="CV34" s="74"/>
      <c r="CW34" s="74"/>
      <c r="CX34" s="75" t="str">
        <f t="shared" ref="CX34:CX62" si="36">IF(OR(IF(CQ34="",IF(CJ34="",IF(CC34="","",CC34),CJ34),CQ34)="F")=TRUE,"F",
IF(OR(IF(CQ34="",IF(CJ34="",IF(CC34="","",CC34),CJ34),CQ34)="PE")=TRUE,"PE",
IF(OR(IF(CQ34="",IF(CJ34="",IF(CC34="","",CC34),CJ34),CQ34)="N/A")=TRUE,"N/A",
IF(AND(IF(CQ34="",IF(CJ34="",IF(CC34="","",CC34),CJ34),CQ34)="")=TRUE,"","P"))))</f>
        <v/>
      </c>
      <c r="CY34" s="76"/>
      <c r="CZ34" s="76"/>
      <c r="DA34" s="77"/>
      <c r="DB34" s="24" t="s">
        <v>57</v>
      </c>
      <c r="DC34" s="74" t="s">
        <v>526</v>
      </c>
      <c r="DD34" s="74"/>
      <c r="DE34" s="74"/>
      <c r="DF34" s="74" t="str">
        <f t="shared" si="12"/>
        <v>28/9/2022</v>
      </c>
      <c r="DG34" s="74"/>
      <c r="DH34" s="74"/>
      <c r="DI34" s="24"/>
      <c r="DJ34" s="74"/>
      <c r="DK34" s="74"/>
      <c r="DL34" s="74"/>
      <c r="DM34" s="74"/>
      <c r="DN34" s="74"/>
      <c r="DO34" s="74"/>
      <c r="DP34" s="24"/>
      <c r="DQ34" s="74"/>
      <c r="DR34" s="74"/>
      <c r="DS34" s="74"/>
      <c r="DT34" s="74"/>
      <c r="DU34" s="74"/>
      <c r="DV34" s="74"/>
      <c r="DW34" s="75" t="str">
        <f t="shared" ref="DW34:DW62" si="37">IF(OR(IF(DP34="",IF(DI34="",IF(DB34="","",DB34),DI34),DP34)="F")=TRUE,"F",
IF(OR(IF(DP34="",IF(DI34="",IF(DB34="","",DB34),DI34),DP34)="PE")=TRUE,"PE",
IF(OR(IF(DP34="",IF(DI34="",IF(DB34="","",DB34),DI34),DP34)="N/A")=TRUE,"N/A",
IF(AND(IF(DP34="",IF(DI34="",IF(DB34="","",DB34),DI34),DP34)="")=TRUE,"","P"))))</f>
        <v>P</v>
      </c>
      <c r="DX34" s="76"/>
      <c r="DY34" s="76"/>
      <c r="DZ34" s="77"/>
      <c r="EA34" s="24"/>
      <c r="EB34" s="74"/>
      <c r="EC34" s="74"/>
      <c r="ED34" s="74"/>
      <c r="EE34" s="74"/>
      <c r="EF34" s="74"/>
      <c r="EG34" s="74"/>
      <c r="EH34" s="24"/>
      <c r="EI34" s="74"/>
      <c r="EJ34" s="74"/>
      <c r="EK34" s="74"/>
      <c r="EL34" s="74"/>
      <c r="EM34" s="74"/>
      <c r="EN34" s="74"/>
      <c r="EO34" s="24"/>
      <c r="EP34" s="74"/>
      <c r="EQ34" s="74"/>
      <c r="ER34" s="74"/>
      <c r="ES34" s="74"/>
      <c r="ET34" s="74"/>
      <c r="EU34" s="74"/>
      <c r="EV34" s="75" t="str">
        <f t="shared" ref="EV34:EV62" si="38">IF(OR(IF(EO34="",IF(EH34="",IF(EA34="","",EA34),EH34),EO34)="F")=TRUE,"F",
IF(OR(IF(EO34="",IF(EH34="",IF(EA34="","",EA34),EH34),EO34)="PE")=TRUE,"PE",
IF(OR(IF(EO34="",IF(EH34="",IF(EA34="","",EA34),EH34),EO34)="N/A")=TRUE,"N/A",
IF(AND(IF(EO34="",IF(EH34="",IF(EA34="","",EA34),EH34),EO34)="")=TRUE,"","P"))))</f>
        <v/>
      </c>
      <c r="EW34" s="76"/>
      <c r="EX34" s="76"/>
      <c r="EY34" s="77"/>
      <c r="EZ34" s="74"/>
      <c r="FA34" s="74"/>
      <c r="FB34" s="74"/>
      <c r="FC34" s="74"/>
      <c r="FD34" s="74"/>
      <c r="FE34" s="74"/>
      <c r="FF34" s="74"/>
      <c r="FG34" s="74"/>
      <c r="FH34" s="74"/>
      <c r="FI34" s="74"/>
      <c r="FJ34" s="74"/>
      <c r="FK34" s="74"/>
    </row>
    <row r="35" spans="1:167" s="25" customFormat="1" ht="60" customHeight="1" x14ac:dyDescent="0.3">
      <c r="A35" s="83" t="str">
        <f>IF(AND(BG35="",BG35=""),"",$N$4&amp;"_"&amp;ROW()-12-COUNTBLANK($BG$13:BG35))</f>
        <v>SCAP10_20</v>
      </c>
      <c r="B35" s="84"/>
      <c r="C35" s="84"/>
      <c r="D35" s="85"/>
      <c r="E35" s="92"/>
      <c r="F35" s="93"/>
      <c r="G35" s="93"/>
      <c r="H35" s="93"/>
      <c r="I35" s="93"/>
      <c r="J35" s="93"/>
      <c r="K35" s="93"/>
      <c r="L35" s="93"/>
      <c r="M35" s="93"/>
      <c r="N35" s="93"/>
      <c r="O35" s="94"/>
      <c r="P35" s="74" t="s">
        <v>164</v>
      </c>
      <c r="Q35" s="74"/>
      <c r="R35" s="74"/>
      <c r="S35" s="74"/>
      <c r="T35" s="74"/>
      <c r="U35" s="74"/>
      <c r="V35" s="74"/>
      <c r="W35" s="74"/>
      <c r="X35" s="74"/>
      <c r="Y35" s="74"/>
      <c r="Z35" s="74"/>
      <c r="AA35" s="74"/>
      <c r="AB35" s="74"/>
      <c r="AC35" s="82"/>
      <c r="AD35" s="74"/>
      <c r="AE35" s="74"/>
      <c r="AF35" s="74"/>
      <c r="AG35" s="74"/>
      <c r="AH35" s="74"/>
      <c r="AI35" s="74"/>
      <c r="AJ35" s="74"/>
      <c r="AK35" s="74"/>
      <c r="AL35" s="74"/>
      <c r="AM35" s="74"/>
      <c r="AN35" s="74"/>
      <c r="AO35" s="74"/>
      <c r="AP35" s="74"/>
      <c r="AQ35" s="74"/>
      <c r="AR35" s="74"/>
      <c r="AS35" s="74" t="s">
        <v>165</v>
      </c>
      <c r="AT35" s="74"/>
      <c r="AU35" s="74"/>
      <c r="AV35" s="74"/>
      <c r="AW35" s="74"/>
      <c r="AX35" s="74"/>
      <c r="AY35" s="74"/>
      <c r="AZ35" s="74"/>
      <c r="BA35" s="74"/>
      <c r="BB35" s="74"/>
      <c r="BC35" s="74"/>
      <c r="BD35" s="74"/>
      <c r="BE35" s="74"/>
      <c r="BF35" s="74"/>
      <c r="BG35" s="74" t="s">
        <v>166</v>
      </c>
      <c r="BH35" s="74"/>
      <c r="BI35" s="74"/>
      <c r="BJ35" s="74"/>
      <c r="BK35" s="74"/>
      <c r="BL35" s="74"/>
      <c r="BM35" s="74"/>
      <c r="BN35" s="74"/>
      <c r="BO35" s="74"/>
      <c r="BP35" s="74"/>
      <c r="BQ35" s="74"/>
      <c r="BR35" s="74"/>
      <c r="BS35" s="74" t="s">
        <v>42</v>
      </c>
      <c r="BT35" s="74"/>
      <c r="BU35" s="74"/>
      <c r="BV35" s="74" t="s">
        <v>83</v>
      </c>
      <c r="BW35" s="74"/>
      <c r="BX35" s="74"/>
      <c r="BY35" s="74" t="s">
        <v>75</v>
      </c>
      <c r="BZ35" s="74"/>
      <c r="CA35" s="74"/>
      <c r="CB35" s="74"/>
      <c r="CC35" s="24"/>
      <c r="CD35" s="74"/>
      <c r="CE35" s="74"/>
      <c r="CF35" s="74"/>
      <c r="CG35" s="74"/>
      <c r="CH35" s="74"/>
      <c r="CI35" s="74"/>
      <c r="CJ35" s="24"/>
      <c r="CK35" s="74"/>
      <c r="CL35" s="74"/>
      <c r="CM35" s="74"/>
      <c r="CN35" s="74"/>
      <c r="CO35" s="74"/>
      <c r="CP35" s="74"/>
      <c r="CQ35" s="24"/>
      <c r="CR35" s="74"/>
      <c r="CS35" s="74"/>
      <c r="CT35" s="74"/>
      <c r="CU35" s="74"/>
      <c r="CV35" s="74"/>
      <c r="CW35" s="74"/>
      <c r="CX35" s="75" t="str">
        <f t="shared" si="36"/>
        <v/>
      </c>
      <c r="CY35" s="76"/>
      <c r="CZ35" s="76"/>
      <c r="DA35" s="77"/>
      <c r="DB35" s="24" t="s">
        <v>58</v>
      </c>
      <c r="DC35" s="74" t="s">
        <v>526</v>
      </c>
      <c r="DD35" s="74"/>
      <c r="DE35" s="74"/>
      <c r="DF35" s="74" t="str">
        <f t="shared" si="12"/>
        <v>28/9/2022</v>
      </c>
      <c r="DG35" s="74"/>
      <c r="DH35" s="74"/>
      <c r="DI35" s="24"/>
      <c r="DJ35" s="74"/>
      <c r="DK35" s="74"/>
      <c r="DL35" s="74"/>
      <c r="DM35" s="74"/>
      <c r="DN35" s="74"/>
      <c r="DO35" s="74"/>
      <c r="DP35" s="24"/>
      <c r="DQ35" s="74"/>
      <c r="DR35" s="74"/>
      <c r="DS35" s="74"/>
      <c r="DT35" s="74"/>
      <c r="DU35" s="74"/>
      <c r="DV35" s="74"/>
      <c r="DW35" s="75" t="str">
        <f t="shared" si="37"/>
        <v>F</v>
      </c>
      <c r="DX35" s="76"/>
      <c r="DY35" s="76"/>
      <c r="DZ35" s="77"/>
      <c r="EA35" s="24"/>
      <c r="EB35" s="74"/>
      <c r="EC35" s="74"/>
      <c r="ED35" s="74"/>
      <c r="EE35" s="74"/>
      <c r="EF35" s="74"/>
      <c r="EG35" s="74"/>
      <c r="EH35" s="24"/>
      <c r="EI35" s="74"/>
      <c r="EJ35" s="74"/>
      <c r="EK35" s="74"/>
      <c r="EL35" s="74"/>
      <c r="EM35" s="74"/>
      <c r="EN35" s="74"/>
      <c r="EO35" s="24"/>
      <c r="EP35" s="74"/>
      <c r="EQ35" s="74"/>
      <c r="ER35" s="74"/>
      <c r="ES35" s="74"/>
      <c r="ET35" s="74"/>
      <c r="EU35" s="74"/>
      <c r="EV35" s="75" t="str">
        <f t="shared" si="38"/>
        <v/>
      </c>
      <c r="EW35" s="76"/>
      <c r="EX35" s="76"/>
      <c r="EY35" s="77"/>
      <c r="EZ35" s="78" t="s">
        <v>582</v>
      </c>
      <c r="FA35" s="74"/>
      <c r="FB35" s="74"/>
      <c r="FC35" s="74"/>
      <c r="FD35" s="74" t="s">
        <v>562</v>
      </c>
      <c r="FE35" s="74"/>
      <c r="FF35" s="74"/>
      <c r="FG35" s="74"/>
      <c r="FH35" s="74"/>
      <c r="FI35" s="74"/>
      <c r="FJ35" s="74"/>
      <c r="FK35" s="74"/>
    </row>
    <row r="36" spans="1:167" s="25" customFormat="1" ht="60" customHeight="1" x14ac:dyDescent="0.3">
      <c r="A36" s="83" t="str">
        <f>IF(AND(BG36="",BG36=""),"",$N$4&amp;"_"&amp;ROW()-12-COUNTBLANK($BG$13:BG36))</f>
        <v>SCAP10_21</v>
      </c>
      <c r="B36" s="84"/>
      <c r="C36" s="84"/>
      <c r="D36" s="85"/>
      <c r="E36" s="92"/>
      <c r="F36" s="93"/>
      <c r="G36" s="93"/>
      <c r="H36" s="93"/>
      <c r="I36" s="93"/>
      <c r="J36" s="93"/>
      <c r="K36" s="93"/>
      <c r="L36" s="93"/>
      <c r="M36" s="93"/>
      <c r="N36" s="93"/>
      <c r="O36" s="94"/>
      <c r="P36" s="74" t="s">
        <v>167</v>
      </c>
      <c r="Q36" s="74"/>
      <c r="R36" s="74"/>
      <c r="S36" s="74"/>
      <c r="T36" s="74"/>
      <c r="U36" s="74"/>
      <c r="V36" s="74"/>
      <c r="W36" s="74"/>
      <c r="X36" s="74"/>
      <c r="Y36" s="74"/>
      <c r="Z36" s="74"/>
      <c r="AA36" s="74"/>
      <c r="AB36" s="74"/>
      <c r="AC36" s="82"/>
      <c r="AD36" s="74"/>
      <c r="AE36" s="74"/>
      <c r="AF36" s="74"/>
      <c r="AG36" s="74"/>
      <c r="AH36" s="74"/>
      <c r="AI36" s="74"/>
      <c r="AJ36" s="74"/>
      <c r="AK36" s="74"/>
      <c r="AL36" s="74"/>
      <c r="AM36" s="74"/>
      <c r="AN36" s="74"/>
      <c r="AO36" s="74"/>
      <c r="AP36" s="74"/>
      <c r="AQ36" s="74"/>
      <c r="AR36" s="74"/>
      <c r="AS36" s="74" t="s">
        <v>168</v>
      </c>
      <c r="AT36" s="74"/>
      <c r="AU36" s="74"/>
      <c r="AV36" s="74"/>
      <c r="AW36" s="74"/>
      <c r="AX36" s="74"/>
      <c r="AY36" s="74"/>
      <c r="AZ36" s="74"/>
      <c r="BA36" s="74"/>
      <c r="BB36" s="74"/>
      <c r="BC36" s="74"/>
      <c r="BD36" s="74"/>
      <c r="BE36" s="74"/>
      <c r="BF36" s="74"/>
      <c r="BG36" s="74" t="s">
        <v>541</v>
      </c>
      <c r="BH36" s="74"/>
      <c r="BI36" s="74"/>
      <c r="BJ36" s="74"/>
      <c r="BK36" s="74"/>
      <c r="BL36" s="74"/>
      <c r="BM36" s="74"/>
      <c r="BN36" s="74"/>
      <c r="BO36" s="74"/>
      <c r="BP36" s="74"/>
      <c r="BQ36" s="74"/>
      <c r="BR36" s="74"/>
      <c r="BS36" s="74" t="s">
        <v>42</v>
      </c>
      <c r="BT36" s="74"/>
      <c r="BU36" s="74"/>
      <c r="BV36" s="74" t="s">
        <v>83</v>
      </c>
      <c r="BW36" s="74"/>
      <c r="BX36" s="74"/>
      <c r="BY36" s="74" t="s">
        <v>75</v>
      </c>
      <c r="BZ36" s="74"/>
      <c r="CA36" s="74"/>
      <c r="CB36" s="74"/>
      <c r="CC36" s="24"/>
      <c r="CD36" s="74"/>
      <c r="CE36" s="74"/>
      <c r="CF36" s="74"/>
      <c r="CG36" s="74"/>
      <c r="CH36" s="74"/>
      <c r="CI36" s="74"/>
      <c r="CJ36" s="24"/>
      <c r="CK36" s="74"/>
      <c r="CL36" s="74"/>
      <c r="CM36" s="74"/>
      <c r="CN36" s="74"/>
      <c r="CO36" s="74"/>
      <c r="CP36" s="74"/>
      <c r="CQ36" s="24"/>
      <c r="CR36" s="74"/>
      <c r="CS36" s="74"/>
      <c r="CT36" s="74"/>
      <c r="CU36" s="74"/>
      <c r="CV36" s="74"/>
      <c r="CW36" s="74"/>
      <c r="CX36" s="75" t="str">
        <f t="shared" ref="CX36" si="39">IF(OR(IF(CQ36="",IF(CJ36="",IF(CC36="","",CC36),CJ36),CQ36)="F")=TRUE,"F",
IF(OR(IF(CQ36="",IF(CJ36="",IF(CC36="","",CC36),CJ36),CQ36)="PE")=TRUE,"PE",
IF(OR(IF(CQ36="",IF(CJ36="",IF(CC36="","",CC36),CJ36),CQ36)="N/A")=TRUE,"N/A",
IF(AND(IF(CQ36="",IF(CJ36="",IF(CC36="","",CC36),CJ36),CQ36)="")=TRUE,"","P"))))</f>
        <v/>
      </c>
      <c r="CY36" s="76"/>
      <c r="CZ36" s="76"/>
      <c r="DA36" s="77"/>
      <c r="DB36" s="24" t="s">
        <v>57</v>
      </c>
      <c r="DC36" s="74" t="s">
        <v>526</v>
      </c>
      <c r="DD36" s="74"/>
      <c r="DE36" s="74"/>
      <c r="DF36" s="74" t="str">
        <f t="shared" si="12"/>
        <v>28/9/2022</v>
      </c>
      <c r="DG36" s="74"/>
      <c r="DH36" s="74"/>
      <c r="DI36" s="24"/>
      <c r="DJ36" s="74"/>
      <c r="DK36" s="74"/>
      <c r="DL36" s="74"/>
      <c r="DM36" s="74"/>
      <c r="DN36" s="74"/>
      <c r="DO36" s="74"/>
      <c r="DP36" s="24"/>
      <c r="DQ36" s="74"/>
      <c r="DR36" s="74"/>
      <c r="DS36" s="74"/>
      <c r="DT36" s="74"/>
      <c r="DU36" s="74"/>
      <c r="DV36" s="74"/>
      <c r="DW36" s="75" t="str">
        <f t="shared" ref="DW36" si="40">IF(OR(IF(DP36="",IF(DI36="",IF(DB36="","",DB36),DI36),DP36)="F")=TRUE,"F",
IF(OR(IF(DP36="",IF(DI36="",IF(DB36="","",DB36),DI36),DP36)="PE")=TRUE,"PE",
IF(OR(IF(DP36="",IF(DI36="",IF(DB36="","",DB36),DI36),DP36)="N/A")=TRUE,"N/A",
IF(AND(IF(DP36="",IF(DI36="",IF(DB36="","",DB36),DI36),DP36)="")=TRUE,"","P"))))</f>
        <v>P</v>
      </c>
      <c r="DX36" s="76"/>
      <c r="DY36" s="76"/>
      <c r="DZ36" s="77"/>
      <c r="EA36" s="24"/>
      <c r="EB36" s="74"/>
      <c r="EC36" s="74"/>
      <c r="ED36" s="74"/>
      <c r="EE36" s="74"/>
      <c r="EF36" s="74"/>
      <c r="EG36" s="74"/>
      <c r="EH36" s="24"/>
      <c r="EI36" s="74"/>
      <c r="EJ36" s="74"/>
      <c r="EK36" s="74"/>
      <c r="EL36" s="74"/>
      <c r="EM36" s="74"/>
      <c r="EN36" s="74"/>
      <c r="EO36" s="24"/>
      <c r="EP36" s="74"/>
      <c r="EQ36" s="74"/>
      <c r="ER36" s="74"/>
      <c r="ES36" s="74"/>
      <c r="ET36" s="74"/>
      <c r="EU36" s="74"/>
      <c r="EV36" s="75" t="str">
        <f t="shared" ref="EV36" si="41">IF(OR(IF(EO36="",IF(EH36="",IF(EA36="","",EA36),EH36),EO36)="F")=TRUE,"F",
IF(OR(IF(EO36="",IF(EH36="",IF(EA36="","",EA36),EH36),EO36)="PE")=TRUE,"PE",
IF(OR(IF(EO36="",IF(EH36="",IF(EA36="","",EA36),EH36),EO36)="N/A")=TRUE,"N/A",
IF(AND(IF(EO36="",IF(EH36="",IF(EA36="","",EA36),EH36),EO36)="")=TRUE,"","P"))))</f>
        <v/>
      </c>
      <c r="EW36" s="76"/>
      <c r="EX36" s="76"/>
      <c r="EY36" s="77"/>
      <c r="EZ36" s="74"/>
      <c r="FA36" s="74"/>
      <c r="FB36" s="74"/>
      <c r="FC36" s="74"/>
      <c r="FD36" s="74"/>
      <c r="FE36" s="74"/>
      <c r="FF36" s="74"/>
      <c r="FG36" s="74"/>
      <c r="FH36" s="74"/>
      <c r="FI36" s="74"/>
      <c r="FJ36" s="74"/>
      <c r="FK36" s="74"/>
    </row>
    <row r="37" spans="1:167" s="25" customFormat="1" ht="60" customHeight="1" x14ac:dyDescent="0.3">
      <c r="A37" s="83" t="str">
        <f>IF(AND(BG37="",BG37=""),"",$N$4&amp;"_"&amp;ROW()-12-COUNTBLANK($BG$13:BG37))</f>
        <v>SCAP10_22</v>
      </c>
      <c r="B37" s="84"/>
      <c r="C37" s="84"/>
      <c r="D37" s="85"/>
      <c r="E37" s="92"/>
      <c r="F37" s="93"/>
      <c r="G37" s="93"/>
      <c r="H37" s="93"/>
      <c r="I37" s="93"/>
      <c r="J37" s="93"/>
      <c r="K37" s="93"/>
      <c r="L37" s="93"/>
      <c r="M37" s="93"/>
      <c r="N37" s="93"/>
      <c r="O37" s="94"/>
      <c r="P37" s="74" t="s">
        <v>169</v>
      </c>
      <c r="Q37" s="74"/>
      <c r="R37" s="74"/>
      <c r="S37" s="74"/>
      <c r="T37" s="74"/>
      <c r="U37" s="74"/>
      <c r="V37" s="74"/>
      <c r="W37" s="74"/>
      <c r="X37" s="74"/>
      <c r="Y37" s="74"/>
      <c r="Z37" s="74"/>
      <c r="AA37" s="74"/>
      <c r="AB37" s="74"/>
      <c r="AC37" s="82"/>
      <c r="AD37" s="74"/>
      <c r="AE37" s="74"/>
      <c r="AF37" s="74"/>
      <c r="AG37" s="74"/>
      <c r="AH37" s="74"/>
      <c r="AI37" s="74"/>
      <c r="AJ37" s="74"/>
      <c r="AK37" s="74"/>
      <c r="AL37" s="74"/>
      <c r="AM37" s="74"/>
      <c r="AN37" s="74"/>
      <c r="AO37" s="74"/>
      <c r="AP37" s="74"/>
      <c r="AQ37" s="74"/>
      <c r="AR37" s="74"/>
      <c r="AS37" s="74" t="s">
        <v>170</v>
      </c>
      <c r="AT37" s="74"/>
      <c r="AU37" s="74"/>
      <c r="AV37" s="74"/>
      <c r="AW37" s="74"/>
      <c r="AX37" s="74"/>
      <c r="AY37" s="74"/>
      <c r="AZ37" s="74"/>
      <c r="BA37" s="74"/>
      <c r="BB37" s="74"/>
      <c r="BC37" s="74"/>
      <c r="BD37" s="74"/>
      <c r="BE37" s="74"/>
      <c r="BF37" s="74"/>
      <c r="BG37" s="74" t="s">
        <v>166</v>
      </c>
      <c r="BH37" s="74"/>
      <c r="BI37" s="74"/>
      <c r="BJ37" s="74"/>
      <c r="BK37" s="74"/>
      <c r="BL37" s="74"/>
      <c r="BM37" s="74"/>
      <c r="BN37" s="74"/>
      <c r="BO37" s="74"/>
      <c r="BP37" s="74"/>
      <c r="BQ37" s="74"/>
      <c r="BR37" s="74"/>
      <c r="BS37" s="74" t="s">
        <v>42</v>
      </c>
      <c r="BT37" s="74"/>
      <c r="BU37" s="74"/>
      <c r="BV37" s="74" t="s">
        <v>83</v>
      </c>
      <c r="BW37" s="74"/>
      <c r="BX37" s="74"/>
      <c r="BY37" s="74" t="s">
        <v>75</v>
      </c>
      <c r="BZ37" s="74"/>
      <c r="CA37" s="74"/>
      <c r="CB37" s="74"/>
      <c r="CC37" s="24"/>
      <c r="CD37" s="74"/>
      <c r="CE37" s="74"/>
      <c r="CF37" s="74"/>
      <c r="CG37" s="74"/>
      <c r="CH37" s="74"/>
      <c r="CI37" s="74"/>
      <c r="CJ37" s="24"/>
      <c r="CK37" s="74"/>
      <c r="CL37" s="74"/>
      <c r="CM37" s="74"/>
      <c r="CN37" s="74"/>
      <c r="CO37" s="74"/>
      <c r="CP37" s="74"/>
      <c r="CQ37" s="24"/>
      <c r="CR37" s="74"/>
      <c r="CS37" s="74"/>
      <c r="CT37" s="74"/>
      <c r="CU37" s="74"/>
      <c r="CV37" s="74"/>
      <c r="CW37" s="74"/>
      <c r="CX37" s="75" t="str">
        <f t="shared" si="36"/>
        <v/>
      </c>
      <c r="CY37" s="76"/>
      <c r="CZ37" s="76"/>
      <c r="DA37" s="77"/>
      <c r="DB37" s="24" t="s">
        <v>57</v>
      </c>
      <c r="DC37" s="74" t="s">
        <v>526</v>
      </c>
      <c r="DD37" s="74"/>
      <c r="DE37" s="74"/>
      <c r="DF37" s="74" t="str">
        <f t="shared" si="12"/>
        <v>28/9/2022</v>
      </c>
      <c r="DG37" s="74"/>
      <c r="DH37" s="74"/>
      <c r="DI37" s="24"/>
      <c r="DJ37" s="74"/>
      <c r="DK37" s="74"/>
      <c r="DL37" s="74"/>
      <c r="DM37" s="74"/>
      <c r="DN37" s="74"/>
      <c r="DO37" s="74"/>
      <c r="DP37" s="24"/>
      <c r="DQ37" s="74"/>
      <c r="DR37" s="74"/>
      <c r="DS37" s="74"/>
      <c r="DT37" s="74"/>
      <c r="DU37" s="74"/>
      <c r="DV37" s="74"/>
      <c r="DW37" s="75" t="str">
        <f t="shared" si="37"/>
        <v>P</v>
      </c>
      <c r="DX37" s="76"/>
      <c r="DY37" s="76"/>
      <c r="DZ37" s="77"/>
      <c r="EA37" s="24"/>
      <c r="EB37" s="74"/>
      <c r="EC37" s="74"/>
      <c r="ED37" s="74"/>
      <c r="EE37" s="74"/>
      <c r="EF37" s="74"/>
      <c r="EG37" s="74"/>
      <c r="EH37" s="24"/>
      <c r="EI37" s="74"/>
      <c r="EJ37" s="74"/>
      <c r="EK37" s="74"/>
      <c r="EL37" s="74"/>
      <c r="EM37" s="74"/>
      <c r="EN37" s="74"/>
      <c r="EO37" s="24"/>
      <c r="EP37" s="74"/>
      <c r="EQ37" s="74"/>
      <c r="ER37" s="74"/>
      <c r="ES37" s="74"/>
      <c r="ET37" s="74"/>
      <c r="EU37" s="74"/>
      <c r="EV37" s="75" t="str">
        <f t="shared" si="38"/>
        <v/>
      </c>
      <c r="EW37" s="76"/>
      <c r="EX37" s="76"/>
      <c r="EY37" s="77"/>
      <c r="EZ37" s="74"/>
      <c r="FA37" s="74"/>
      <c r="FB37" s="74"/>
      <c r="FC37" s="74"/>
      <c r="FD37" s="74"/>
      <c r="FE37" s="74"/>
      <c r="FF37" s="74"/>
      <c r="FG37" s="74"/>
      <c r="FH37" s="74"/>
      <c r="FI37" s="74"/>
      <c r="FJ37" s="74"/>
      <c r="FK37" s="74"/>
    </row>
    <row r="38" spans="1:167" s="25" customFormat="1" ht="43.5" customHeight="1" x14ac:dyDescent="0.3">
      <c r="A38" s="83" t="str">
        <f>IF(AND(BG38="",BG38=""),"",$N$4&amp;"_"&amp;ROW()-12-COUNTBLANK($BG$13:BG38))</f>
        <v>SCAP10_23</v>
      </c>
      <c r="B38" s="84"/>
      <c r="C38" s="84"/>
      <c r="D38" s="85"/>
      <c r="E38" s="92"/>
      <c r="F38" s="93"/>
      <c r="G38" s="93"/>
      <c r="H38" s="93"/>
      <c r="I38" s="93"/>
      <c r="J38" s="93"/>
      <c r="K38" s="93"/>
      <c r="L38" s="93"/>
      <c r="M38" s="93"/>
      <c r="N38" s="93"/>
      <c r="O38" s="94"/>
      <c r="P38" s="74" t="s">
        <v>171</v>
      </c>
      <c r="Q38" s="74"/>
      <c r="R38" s="74"/>
      <c r="S38" s="74"/>
      <c r="T38" s="74"/>
      <c r="U38" s="74"/>
      <c r="V38" s="74"/>
      <c r="W38" s="74"/>
      <c r="X38" s="74"/>
      <c r="Y38" s="74"/>
      <c r="Z38" s="74"/>
      <c r="AA38" s="74"/>
      <c r="AB38" s="74"/>
      <c r="AC38" s="82"/>
      <c r="AD38" s="74"/>
      <c r="AE38" s="74"/>
      <c r="AF38" s="74"/>
      <c r="AG38" s="74"/>
      <c r="AH38" s="74"/>
      <c r="AI38" s="74"/>
      <c r="AJ38" s="74"/>
      <c r="AK38" s="74"/>
      <c r="AL38" s="74"/>
      <c r="AM38" s="74"/>
      <c r="AN38" s="74"/>
      <c r="AO38" s="74"/>
      <c r="AP38" s="74"/>
      <c r="AQ38" s="74"/>
      <c r="AR38" s="74"/>
      <c r="AS38" s="74" t="s">
        <v>172</v>
      </c>
      <c r="AT38" s="74"/>
      <c r="AU38" s="74"/>
      <c r="AV38" s="74"/>
      <c r="AW38" s="74"/>
      <c r="AX38" s="74"/>
      <c r="AY38" s="74"/>
      <c r="AZ38" s="74"/>
      <c r="BA38" s="74"/>
      <c r="BB38" s="74"/>
      <c r="BC38" s="74"/>
      <c r="BD38" s="74"/>
      <c r="BE38" s="74"/>
      <c r="BF38" s="74"/>
      <c r="BG38" s="74" t="s">
        <v>137</v>
      </c>
      <c r="BH38" s="74"/>
      <c r="BI38" s="74"/>
      <c r="BJ38" s="74"/>
      <c r="BK38" s="74"/>
      <c r="BL38" s="74"/>
      <c r="BM38" s="74"/>
      <c r="BN38" s="74"/>
      <c r="BO38" s="74"/>
      <c r="BP38" s="74"/>
      <c r="BQ38" s="74"/>
      <c r="BR38" s="74"/>
      <c r="BS38" s="74" t="s">
        <v>42</v>
      </c>
      <c r="BT38" s="74"/>
      <c r="BU38" s="74"/>
      <c r="BV38" s="74" t="s">
        <v>83</v>
      </c>
      <c r="BW38" s="74"/>
      <c r="BX38" s="74"/>
      <c r="BY38" s="74" t="s">
        <v>75</v>
      </c>
      <c r="BZ38" s="74"/>
      <c r="CA38" s="74"/>
      <c r="CB38" s="74"/>
      <c r="CC38" s="24"/>
      <c r="CD38" s="74"/>
      <c r="CE38" s="74"/>
      <c r="CF38" s="74"/>
      <c r="CG38" s="74"/>
      <c r="CH38" s="74"/>
      <c r="CI38" s="74"/>
      <c r="CJ38" s="24"/>
      <c r="CK38" s="74"/>
      <c r="CL38" s="74"/>
      <c r="CM38" s="74"/>
      <c r="CN38" s="74"/>
      <c r="CO38" s="74"/>
      <c r="CP38" s="74"/>
      <c r="CQ38" s="24"/>
      <c r="CR38" s="74"/>
      <c r="CS38" s="74"/>
      <c r="CT38" s="74"/>
      <c r="CU38" s="74"/>
      <c r="CV38" s="74"/>
      <c r="CW38" s="74"/>
      <c r="CX38" s="75" t="str">
        <f t="shared" si="36"/>
        <v/>
      </c>
      <c r="CY38" s="76"/>
      <c r="CZ38" s="76"/>
      <c r="DA38" s="77"/>
      <c r="DB38" s="24" t="s">
        <v>58</v>
      </c>
      <c r="DC38" s="74" t="s">
        <v>526</v>
      </c>
      <c r="DD38" s="74"/>
      <c r="DE38" s="74"/>
      <c r="DF38" s="74" t="str">
        <f t="shared" si="12"/>
        <v>28/9/2022</v>
      </c>
      <c r="DG38" s="74"/>
      <c r="DH38" s="74"/>
      <c r="DI38" s="24"/>
      <c r="DJ38" s="74"/>
      <c r="DK38" s="74"/>
      <c r="DL38" s="74"/>
      <c r="DM38" s="74"/>
      <c r="DN38" s="74"/>
      <c r="DO38" s="74"/>
      <c r="DP38" s="24"/>
      <c r="DQ38" s="74"/>
      <c r="DR38" s="74"/>
      <c r="DS38" s="74"/>
      <c r="DT38" s="74"/>
      <c r="DU38" s="74"/>
      <c r="DV38" s="74"/>
      <c r="DW38" s="75" t="str">
        <f t="shared" si="37"/>
        <v>F</v>
      </c>
      <c r="DX38" s="76"/>
      <c r="DY38" s="76"/>
      <c r="DZ38" s="77"/>
      <c r="EA38" s="24"/>
      <c r="EB38" s="74"/>
      <c r="EC38" s="74"/>
      <c r="ED38" s="74"/>
      <c r="EE38" s="74"/>
      <c r="EF38" s="74"/>
      <c r="EG38" s="74"/>
      <c r="EH38" s="24"/>
      <c r="EI38" s="74"/>
      <c r="EJ38" s="74"/>
      <c r="EK38" s="74"/>
      <c r="EL38" s="74"/>
      <c r="EM38" s="74"/>
      <c r="EN38" s="74"/>
      <c r="EO38" s="24"/>
      <c r="EP38" s="74"/>
      <c r="EQ38" s="74"/>
      <c r="ER38" s="74"/>
      <c r="ES38" s="74"/>
      <c r="ET38" s="74"/>
      <c r="EU38" s="74"/>
      <c r="EV38" s="75" t="str">
        <f t="shared" si="38"/>
        <v/>
      </c>
      <c r="EW38" s="76"/>
      <c r="EX38" s="76"/>
      <c r="EY38" s="77"/>
      <c r="EZ38" s="78" t="s">
        <v>545</v>
      </c>
      <c r="FA38" s="74"/>
      <c r="FB38" s="74"/>
      <c r="FC38" s="74"/>
      <c r="FD38" s="74" t="s">
        <v>544</v>
      </c>
      <c r="FE38" s="74"/>
      <c r="FF38" s="74"/>
      <c r="FG38" s="74"/>
      <c r="FH38" s="74"/>
      <c r="FI38" s="74"/>
      <c r="FJ38" s="74"/>
      <c r="FK38" s="74"/>
    </row>
    <row r="39" spans="1:167" s="25" customFormat="1" ht="60" customHeight="1" x14ac:dyDescent="0.3">
      <c r="A39" s="83" t="str">
        <f>IF(AND(BG39="",BG39=""),"",$N$4&amp;"_"&amp;ROW()-12-COUNTBLANK($BG$13:BG39))</f>
        <v>SCAP10_24</v>
      </c>
      <c r="B39" s="84"/>
      <c r="C39" s="84"/>
      <c r="D39" s="85"/>
      <c r="E39" s="92"/>
      <c r="F39" s="93"/>
      <c r="G39" s="93"/>
      <c r="H39" s="93"/>
      <c r="I39" s="93"/>
      <c r="J39" s="93"/>
      <c r="K39" s="93"/>
      <c r="L39" s="93"/>
      <c r="M39" s="93"/>
      <c r="N39" s="93"/>
      <c r="O39" s="94"/>
      <c r="P39" s="74" t="s">
        <v>173</v>
      </c>
      <c r="Q39" s="74"/>
      <c r="R39" s="74"/>
      <c r="S39" s="74"/>
      <c r="T39" s="74"/>
      <c r="U39" s="74"/>
      <c r="V39" s="74"/>
      <c r="W39" s="74"/>
      <c r="X39" s="74"/>
      <c r="Y39" s="74"/>
      <c r="Z39" s="74"/>
      <c r="AA39" s="74"/>
      <c r="AB39" s="74"/>
      <c r="AC39" s="82"/>
      <c r="AD39" s="74"/>
      <c r="AE39" s="74"/>
      <c r="AF39" s="74"/>
      <c r="AG39" s="74"/>
      <c r="AH39" s="74"/>
      <c r="AI39" s="74"/>
      <c r="AJ39" s="74"/>
      <c r="AK39" s="74"/>
      <c r="AL39" s="74"/>
      <c r="AM39" s="74"/>
      <c r="AN39" s="74"/>
      <c r="AO39" s="74"/>
      <c r="AP39" s="74"/>
      <c r="AQ39" s="74"/>
      <c r="AR39" s="74"/>
      <c r="AS39" s="74" t="s">
        <v>174</v>
      </c>
      <c r="AT39" s="74"/>
      <c r="AU39" s="74"/>
      <c r="AV39" s="74"/>
      <c r="AW39" s="74"/>
      <c r="AX39" s="74"/>
      <c r="AY39" s="74"/>
      <c r="AZ39" s="74"/>
      <c r="BA39" s="74"/>
      <c r="BB39" s="74"/>
      <c r="BC39" s="74"/>
      <c r="BD39" s="74"/>
      <c r="BE39" s="74"/>
      <c r="BF39" s="74"/>
      <c r="BG39" s="74" t="s">
        <v>175</v>
      </c>
      <c r="BH39" s="74"/>
      <c r="BI39" s="74"/>
      <c r="BJ39" s="74"/>
      <c r="BK39" s="74"/>
      <c r="BL39" s="74"/>
      <c r="BM39" s="74"/>
      <c r="BN39" s="74"/>
      <c r="BO39" s="74"/>
      <c r="BP39" s="74"/>
      <c r="BQ39" s="74"/>
      <c r="BR39" s="74"/>
      <c r="BS39" s="74" t="s">
        <v>42</v>
      </c>
      <c r="BT39" s="74"/>
      <c r="BU39" s="74"/>
      <c r="BV39" s="74" t="s">
        <v>83</v>
      </c>
      <c r="BW39" s="74"/>
      <c r="BX39" s="74"/>
      <c r="BY39" s="74" t="s">
        <v>75</v>
      </c>
      <c r="BZ39" s="74"/>
      <c r="CA39" s="74"/>
      <c r="CB39" s="74"/>
      <c r="CC39" s="24"/>
      <c r="CD39" s="74"/>
      <c r="CE39" s="74"/>
      <c r="CF39" s="74"/>
      <c r="CG39" s="74"/>
      <c r="CH39" s="74"/>
      <c r="CI39" s="74"/>
      <c r="CJ39" s="24"/>
      <c r="CK39" s="74"/>
      <c r="CL39" s="74"/>
      <c r="CM39" s="74"/>
      <c r="CN39" s="74"/>
      <c r="CO39" s="74"/>
      <c r="CP39" s="74"/>
      <c r="CQ39" s="24"/>
      <c r="CR39" s="74"/>
      <c r="CS39" s="74"/>
      <c r="CT39" s="74"/>
      <c r="CU39" s="74"/>
      <c r="CV39" s="74"/>
      <c r="CW39" s="74"/>
      <c r="CX39" s="75" t="str">
        <f t="shared" si="36"/>
        <v/>
      </c>
      <c r="CY39" s="76"/>
      <c r="CZ39" s="76"/>
      <c r="DA39" s="77"/>
      <c r="DB39" s="24" t="s">
        <v>58</v>
      </c>
      <c r="DC39" s="74" t="s">
        <v>526</v>
      </c>
      <c r="DD39" s="74"/>
      <c r="DE39" s="74"/>
      <c r="DF39" s="74" t="str">
        <f t="shared" si="12"/>
        <v>28/9/2022</v>
      </c>
      <c r="DG39" s="74"/>
      <c r="DH39" s="74"/>
      <c r="DI39" s="24"/>
      <c r="DJ39" s="74"/>
      <c r="DK39" s="74"/>
      <c r="DL39" s="74"/>
      <c r="DM39" s="74"/>
      <c r="DN39" s="74"/>
      <c r="DO39" s="74"/>
      <c r="DP39" s="24"/>
      <c r="DQ39" s="74"/>
      <c r="DR39" s="74"/>
      <c r="DS39" s="74"/>
      <c r="DT39" s="74"/>
      <c r="DU39" s="74"/>
      <c r="DV39" s="74"/>
      <c r="DW39" s="75" t="str">
        <f t="shared" si="37"/>
        <v>F</v>
      </c>
      <c r="DX39" s="76"/>
      <c r="DY39" s="76"/>
      <c r="DZ39" s="77"/>
      <c r="EA39" s="24"/>
      <c r="EB39" s="74"/>
      <c r="EC39" s="74"/>
      <c r="ED39" s="74"/>
      <c r="EE39" s="74"/>
      <c r="EF39" s="74"/>
      <c r="EG39" s="74"/>
      <c r="EH39" s="24"/>
      <c r="EI39" s="74"/>
      <c r="EJ39" s="74"/>
      <c r="EK39" s="74"/>
      <c r="EL39" s="74"/>
      <c r="EM39" s="74"/>
      <c r="EN39" s="74"/>
      <c r="EO39" s="24"/>
      <c r="EP39" s="74"/>
      <c r="EQ39" s="74"/>
      <c r="ER39" s="74"/>
      <c r="ES39" s="74"/>
      <c r="ET39" s="74"/>
      <c r="EU39" s="74"/>
      <c r="EV39" s="75" t="str">
        <f t="shared" si="38"/>
        <v/>
      </c>
      <c r="EW39" s="76"/>
      <c r="EX39" s="76"/>
      <c r="EY39" s="77"/>
      <c r="EZ39" s="78" t="s">
        <v>587</v>
      </c>
      <c r="FA39" s="74"/>
      <c r="FB39" s="74"/>
      <c r="FC39" s="74"/>
      <c r="FD39" s="74" t="s">
        <v>588</v>
      </c>
      <c r="FE39" s="74"/>
      <c r="FF39" s="74"/>
      <c r="FG39" s="74"/>
      <c r="FH39" s="74"/>
      <c r="FI39" s="74"/>
      <c r="FJ39" s="74"/>
      <c r="FK39" s="74"/>
    </row>
    <row r="40" spans="1:167" s="25" customFormat="1" ht="60" customHeight="1" x14ac:dyDescent="0.3">
      <c r="A40" s="83" t="str">
        <f>IF(AND(BG40="",BG40=""),"",$N$4&amp;"_"&amp;ROW()-12-COUNTBLANK($BG$13:BG40))</f>
        <v>SCAP10_25</v>
      </c>
      <c r="B40" s="84"/>
      <c r="C40" s="84"/>
      <c r="D40" s="85"/>
      <c r="E40" s="92"/>
      <c r="F40" s="93"/>
      <c r="G40" s="93"/>
      <c r="H40" s="93"/>
      <c r="I40" s="93"/>
      <c r="J40" s="93"/>
      <c r="K40" s="93"/>
      <c r="L40" s="93"/>
      <c r="M40" s="93"/>
      <c r="N40" s="93"/>
      <c r="O40" s="94"/>
      <c r="P40" s="74" t="s">
        <v>176</v>
      </c>
      <c r="Q40" s="74"/>
      <c r="R40" s="74"/>
      <c r="S40" s="74"/>
      <c r="T40" s="74"/>
      <c r="U40" s="74"/>
      <c r="V40" s="74"/>
      <c r="W40" s="74"/>
      <c r="X40" s="74"/>
      <c r="Y40" s="74"/>
      <c r="Z40" s="74"/>
      <c r="AA40" s="74"/>
      <c r="AB40" s="74"/>
      <c r="AC40" s="82"/>
      <c r="AD40" s="74"/>
      <c r="AE40" s="74"/>
      <c r="AF40" s="74"/>
      <c r="AG40" s="74"/>
      <c r="AH40" s="74"/>
      <c r="AI40" s="74"/>
      <c r="AJ40" s="74"/>
      <c r="AK40" s="74"/>
      <c r="AL40" s="74"/>
      <c r="AM40" s="74"/>
      <c r="AN40" s="74"/>
      <c r="AO40" s="74"/>
      <c r="AP40" s="74"/>
      <c r="AQ40" s="74"/>
      <c r="AR40" s="74"/>
      <c r="AS40" s="74" t="s">
        <v>174</v>
      </c>
      <c r="AT40" s="74"/>
      <c r="AU40" s="74"/>
      <c r="AV40" s="74"/>
      <c r="AW40" s="74"/>
      <c r="AX40" s="74"/>
      <c r="AY40" s="74"/>
      <c r="AZ40" s="74"/>
      <c r="BA40" s="74"/>
      <c r="BB40" s="74"/>
      <c r="BC40" s="74"/>
      <c r="BD40" s="74"/>
      <c r="BE40" s="74"/>
      <c r="BF40" s="74"/>
      <c r="BG40" s="74" t="s">
        <v>177</v>
      </c>
      <c r="BH40" s="74"/>
      <c r="BI40" s="74"/>
      <c r="BJ40" s="74"/>
      <c r="BK40" s="74"/>
      <c r="BL40" s="74"/>
      <c r="BM40" s="74"/>
      <c r="BN40" s="74"/>
      <c r="BO40" s="74"/>
      <c r="BP40" s="74"/>
      <c r="BQ40" s="74"/>
      <c r="BR40" s="74"/>
      <c r="BS40" s="74" t="s">
        <v>42</v>
      </c>
      <c r="BT40" s="74"/>
      <c r="BU40" s="74"/>
      <c r="BV40" s="74" t="s">
        <v>83</v>
      </c>
      <c r="BW40" s="74"/>
      <c r="BX40" s="74"/>
      <c r="BY40" s="74" t="s">
        <v>75</v>
      </c>
      <c r="BZ40" s="74"/>
      <c r="CA40" s="74"/>
      <c r="CB40" s="74"/>
      <c r="CC40" s="24"/>
      <c r="CD40" s="74"/>
      <c r="CE40" s="74"/>
      <c r="CF40" s="74"/>
      <c r="CG40" s="74"/>
      <c r="CH40" s="74"/>
      <c r="CI40" s="74"/>
      <c r="CJ40" s="24"/>
      <c r="CK40" s="74"/>
      <c r="CL40" s="74"/>
      <c r="CM40" s="74"/>
      <c r="CN40" s="74"/>
      <c r="CO40" s="74"/>
      <c r="CP40" s="74"/>
      <c r="CQ40" s="24"/>
      <c r="CR40" s="74"/>
      <c r="CS40" s="74"/>
      <c r="CT40" s="74"/>
      <c r="CU40" s="74"/>
      <c r="CV40" s="74"/>
      <c r="CW40" s="74"/>
      <c r="CX40" s="75" t="str">
        <f t="shared" ref="CX40" si="42">IF(OR(IF(CQ40="",IF(CJ40="",IF(CC40="","",CC40),CJ40),CQ40)="F")=TRUE,"F",
IF(OR(IF(CQ40="",IF(CJ40="",IF(CC40="","",CC40),CJ40),CQ40)="PE")=TRUE,"PE",
IF(OR(IF(CQ40="",IF(CJ40="",IF(CC40="","",CC40),CJ40),CQ40)="N/A")=TRUE,"N/A",
IF(AND(IF(CQ40="",IF(CJ40="",IF(CC40="","",CC40),CJ40),CQ40)="")=TRUE,"","P"))))</f>
        <v/>
      </c>
      <c r="CY40" s="76"/>
      <c r="CZ40" s="76"/>
      <c r="DA40" s="77"/>
      <c r="DB40" s="24" t="s">
        <v>57</v>
      </c>
      <c r="DC40" s="74" t="s">
        <v>526</v>
      </c>
      <c r="DD40" s="74"/>
      <c r="DE40" s="74"/>
      <c r="DF40" s="74" t="str">
        <f t="shared" si="12"/>
        <v>28/9/2022</v>
      </c>
      <c r="DG40" s="74"/>
      <c r="DH40" s="74"/>
      <c r="DI40" s="24"/>
      <c r="DJ40" s="74"/>
      <c r="DK40" s="74"/>
      <c r="DL40" s="74"/>
      <c r="DM40" s="74"/>
      <c r="DN40" s="74"/>
      <c r="DO40" s="74"/>
      <c r="DP40" s="24"/>
      <c r="DQ40" s="74"/>
      <c r="DR40" s="74"/>
      <c r="DS40" s="74"/>
      <c r="DT40" s="74"/>
      <c r="DU40" s="74"/>
      <c r="DV40" s="74"/>
      <c r="DW40" s="75" t="str">
        <f t="shared" ref="DW40" si="43">IF(OR(IF(DP40="",IF(DI40="",IF(DB40="","",DB40),DI40),DP40)="F")=TRUE,"F",
IF(OR(IF(DP40="",IF(DI40="",IF(DB40="","",DB40),DI40),DP40)="PE")=TRUE,"PE",
IF(OR(IF(DP40="",IF(DI40="",IF(DB40="","",DB40),DI40),DP40)="N/A")=TRUE,"N/A",
IF(AND(IF(DP40="",IF(DI40="",IF(DB40="","",DB40),DI40),DP40)="")=TRUE,"","P"))))</f>
        <v>P</v>
      </c>
      <c r="DX40" s="76"/>
      <c r="DY40" s="76"/>
      <c r="DZ40" s="77"/>
      <c r="EA40" s="24"/>
      <c r="EB40" s="74"/>
      <c r="EC40" s="74"/>
      <c r="ED40" s="74"/>
      <c r="EE40" s="74"/>
      <c r="EF40" s="74"/>
      <c r="EG40" s="74"/>
      <c r="EH40" s="24"/>
      <c r="EI40" s="74"/>
      <c r="EJ40" s="74"/>
      <c r="EK40" s="74"/>
      <c r="EL40" s="74"/>
      <c r="EM40" s="74"/>
      <c r="EN40" s="74"/>
      <c r="EO40" s="24"/>
      <c r="EP40" s="74"/>
      <c r="EQ40" s="74"/>
      <c r="ER40" s="74"/>
      <c r="ES40" s="74"/>
      <c r="ET40" s="74"/>
      <c r="EU40" s="74"/>
      <c r="EV40" s="75" t="str">
        <f t="shared" ref="EV40" si="44">IF(OR(IF(EO40="",IF(EH40="",IF(EA40="","",EA40),EH40),EO40)="F")=TRUE,"F",
IF(OR(IF(EO40="",IF(EH40="",IF(EA40="","",EA40),EH40),EO40)="PE")=TRUE,"PE",
IF(OR(IF(EO40="",IF(EH40="",IF(EA40="","",EA40),EH40),EO40)="N/A")=TRUE,"N/A",
IF(AND(IF(EO40="",IF(EH40="",IF(EA40="","",EA40),EH40),EO40)="")=TRUE,"","P"))))</f>
        <v/>
      </c>
      <c r="EW40" s="76"/>
      <c r="EX40" s="76"/>
      <c r="EY40" s="77"/>
      <c r="EZ40" s="78"/>
      <c r="FA40" s="74"/>
      <c r="FB40" s="74"/>
      <c r="FC40" s="74"/>
      <c r="FD40" s="74"/>
      <c r="FE40" s="74"/>
      <c r="FF40" s="74"/>
      <c r="FG40" s="74"/>
      <c r="FH40" s="74"/>
      <c r="FI40" s="74"/>
      <c r="FJ40" s="74"/>
      <c r="FK40" s="74"/>
    </row>
    <row r="41" spans="1:167" s="25" customFormat="1" ht="97.5" customHeight="1" x14ac:dyDescent="0.3">
      <c r="A41" s="83" t="str">
        <f>IF(AND(BG41="",BG41=""),"",$N$4&amp;"_"&amp;ROW()-12-COUNTBLANK($BG$13:BG41))</f>
        <v>SCAP10_26</v>
      </c>
      <c r="B41" s="84"/>
      <c r="C41" s="84"/>
      <c r="D41" s="85"/>
      <c r="E41" s="92"/>
      <c r="F41" s="93"/>
      <c r="G41" s="93"/>
      <c r="H41" s="93"/>
      <c r="I41" s="93"/>
      <c r="J41" s="93"/>
      <c r="K41" s="93"/>
      <c r="L41" s="93"/>
      <c r="M41" s="93"/>
      <c r="N41" s="93"/>
      <c r="O41" s="94"/>
      <c r="P41" s="74" t="s">
        <v>178</v>
      </c>
      <c r="Q41" s="74"/>
      <c r="R41" s="74"/>
      <c r="S41" s="74"/>
      <c r="T41" s="74"/>
      <c r="U41" s="74"/>
      <c r="V41" s="74"/>
      <c r="W41" s="74"/>
      <c r="X41" s="74"/>
      <c r="Y41" s="74"/>
      <c r="Z41" s="74"/>
      <c r="AA41" s="74"/>
      <c r="AB41" s="74"/>
      <c r="AC41" s="82"/>
      <c r="AD41" s="74"/>
      <c r="AE41" s="74"/>
      <c r="AF41" s="74"/>
      <c r="AG41" s="74"/>
      <c r="AH41" s="74"/>
      <c r="AI41" s="74"/>
      <c r="AJ41" s="74"/>
      <c r="AK41" s="74"/>
      <c r="AL41" s="74"/>
      <c r="AM41" s="74"/>
      <c r="AN41" s="74"/>
      <c r="AO41" s="74"/>
      <c r="AP41" s="74"/>
      <c r="AQ41" s="74"/>
      <c r="AR41" s="74"/>
      <c r="AS41" s="74" t="s">
        <v>179</v>
      </c>
      <c r="AT41" s="74"/>
      <c r="AU41" s="74"/>
      <c r="AV41" s="74"/>
      <c r="AW41" s="74"/>
      <c r="AX41" s="74"/>
      <c r="AY41" s="74"/>
      <c r="AZ41" s="74"/>
      <c r="BA41" s="74"/>
      <c r="BB41" s="74"/>
      <c r="BC41" s="74"/>
      <c r="BD41" s="74"/>
      <c r="BE41" s="74"/>
      <c r="BF41" s="74"/>
      <c r="BG41" s="74" t="s">
        <v>180</v>
      </c>
      <c r="BH41" s="74"/>
      <c r="BI41" s="74"/>
      <c r="BJ41" s="74"/>
      <c r="BK41" s="74"/>
      <c r="BL41" s="74"/>
      <c r="BM41" s="74"/>
      <c r="BN41" s="74"/>
      <c r="BO41" s="74"/>
      <c r="BP41" s="74"/>
      <c r="BQ41" s="74"/>
      <c r="BR41" s="74"/>
      <c r="BS41" s="74" t="s">
        <v>42</v>
      </c>
      <c r="BT41" s="74"/>
      <c r="BU41" s="74"/>
      <c r="BV41" s="74" t="s">
        <v>83</v>
      </c>
      <c r="BW41" s="74"/>
      <c r="BX41" s="74"/>
      <c r="BY41" s="74" t="s">
        <v>75</v>
      </c>
      <c r="BZ41" s="74"/>
      <c r="CA41" s="74"/>
      <c r="CB41" s="74"/>
      <c r="CC41" s="24"/>
      <c r="CD41" s="74"/>
      <c r="CE41" s="74"/>
      <c r="CF41" s="74"/>
      <c r="CG41" s="74"/>
      <c r="CH41" s="74"/>
      <c r="CI41" s="74"/>
      <c r="CJ41" s="24"/>
      <c r="CK41" s="74"/>
      <c r="CL41" s="74"/>
      <c r="CM41" s="74"/>
      <c r="CN41" s="74"/>
      <c r="CO41" s="74"/>
      <c r="CP41" s="74"/>
      <c r="CQ41" s="24"/>
      <c r="CR41" s="74"/>
      <c r="CS41" s="74"/>
      <c r="CT41" s="74"/>
      <c r="CU41" s="74"/>
      <c r="CV41" s="74"/>
      <c r="CW41" s="74"/>
      <c r="CX41" s="75" t="str">
        <f t="shared" si="36"/>
        <v/>
      </c>
      <c r="CY41" s="76"/>
      <c r="CZ41" s="76"/>
      <c r="DA41" s="77"/>
      <c r="DB41" s="24" t="s">
        <v>57</v>
      </c>
      <c r="DC41" s="74" t="s">
        <v>526</v>
      </c>
      <c r="DD41" s="74"/>
      <c r="DE41" s="74"/>
      <c r="DF41" s="74" t="str">
        <f t="shared" si="12"/>
        <v>28/9/2022</v>
      </c>
      <c r="DG41" s="74"/>
      <c r="DH41" s="74"/>
      <c r="DI41" s="24"/>
      <c r="DJ41" s="74"/>
      <c r="DK41" s="74"/>
      <c r="DL41" s="74"/>
      <c r="DM41" s="74"/>
      <c r="DN41" s="74"/>
      <c r="DO41" s="74"/>
      <c r="DP41" s="24"/>
      <c r="DQ41" s="74"/>
      <c r="DR41" s="74"/>
      <c r="DS41" s="74"/>
      <c r="DT41" s="74"/>
      <c r="DU41" s="74"/>
      <c r="DV41" s="74"/>
      <c r="DW41" s="75" t="str">
        <f t="shared" si="37"/>
        <v>P</v>
      </c>
      <c r="DX41" s="76"/>
      <c r="DY41" s="76"/>
      <c r="DZ41" s="77"/>
      <c r="EA41" s="24"/>
      <c r="EB41" s="74"/>
      <c r="EC41" s="74"/>
      <c r="ED41" s="74"/>
      <c r="EE41" s="74"/>
      <c r="EF41" s="74"/>
      <c r="EG41" s="74"/>
      <c r="EH41" s="24"/>
      <c r="EI41" s="74"/>
      <c r="EJ41" s="74"/>
      <c r="EK41" s="74"/>
      <c r="EL41" s="74"/>
      <c r="EM41" s="74"/>
      <c r="EN41" s="74"/>
      <c r="EO41" s="24"/>
      <c r="EP41" s="74"/>
      <c r="EQ41" s="74"/>
      <c r="ER41" s="74"/>
      <c r="ES41" s="74"/>
      <c r="ET41" s="74"/>
      <c r="EU41" s="74"/>
      <c r="EV41" s="75" t="str">
        <f t="shared" si="38"/>
        <v/>
      </c>
      <c r="EW41" s="76"/>
      <c r="EX41" s="76"/>
      <c r="EY41" s="77"/>
      <c r="EZ41" s="74"/>
      <c r="FA41" s="74"/>
      <c r="FB41" s="74"/>
      <c r="FC41" s="74"/>
      <c r="FD41" s="74"/>
      <c r="FE41" s="74"/>
      <c r="FF41" s="74"/>
      <c r="FG41" s="74"/>
      <c r="FH41" s="74"/>
      <c r="FI41" s="74"/>
      <c r="FJ41" s="74"/>
      <c r="FK41" s="74"/>
    </row>
    <row r="42" spans="1:167" s="25" customFormat="1" ht="60" customHeight="1" x14ac:dyDescent="0.3">
      <c r="A42" s="83" t="str">
        <f>IF(AND(BG42="",BG42=""),"",$N$4&amp;"_"&amp;ROW()-12-COUNTBLANK($BG$13:BG42))</f>
        <v>SCAP10_27</v>
      </c>
      <c r="B42" s="84"/>
      <c r="C42" s="84"/>
      <c r="D42" s="85"/>
      <c r="E42" s="92"/>
      <c r="F42" s="93"/>
      <c r="G42" s="93"/>
      <c r="H42" s="93"/>
      <c r="I42" s="93"/>
      <c r="J42" s="93"/>
      <c r="K42" s="93"/>
      <c r="L42" s="93"/>
      <c r="M42" s="93"/>
      <c r="N42" s="93"/>
      <c r="O42" s="94"/>
      <c r="P42" s="74" t="s">
        <v>181</v>
      </c>
      <c r="Q42" s="74"/>
      <c r="R42" s="74"/>
      <c r="S42" s="74"/>
      <c r="T42" s="74"/>
      <c r="U42" s="74"/>
      <c r="V42" s="74"/>
      <c r="W42" s="74"/>
      <c r="X42" s="74"/>
      <c r="Y42" s="74"/>
      <c r="Z42" s="74"/>
      <c r="AA42" s="74"/>
      <c r="AB42" s="74"/>
      <c r="AC42" s="82"/>
      <c r="AD42" s="74"/>
      <c r="AE42" s="74"/>
      <c r="AF42" s="74"/>
      <c r="AG42" s="74"/>
      <c r="AH42" s="74"/>
      <c r="AI42" s="74"/>
      <c r="AJ42" s="74"/>
      <c r="AK42" s="74"/>
      <c r="AL42" s="74"/>
      <c r="AM42" s="74"/>
      <c r="AN42" s="74"/>
      <c r="AO42" s="74"/>
      <c r="AP42" s="74"/>
      <c r="AQ42" s="74"/>
      <c r="AR42" s="74"/>
      <c r="AS42" s="74" t="s">
        <v>182</v>
      </c>
      <c r="AT42" s="74"/>
      <c r="AU42" s="74"/>
      <c r="AV42" s="74"/>
      <c r="AW42" s="74"/>
      <c r="AX42" s="74"/>
      <c r="AY42" s="74"/>
      <c r="AZ42" s="74"/>
      <c r="BA42" s="74"/>
      <c r="BB42" s="74"/>
      <c r="BC42" s="74"/>
      <c r="BD42" s="74"/>
      <c r="BE42" s="74"/>
      <c r="BF42" s="74"/>
      <c r="BG42" s="74" t="s">
        <v>183</v>
      </c>
      <c r="BH42" s="74"/>
      <c r="BI42" s="74"/>
      <c r="BJ42" s="74"/>
      <c r="BK42" s="74"/>
      <c r="BL42" s="74"/>
      <c r="BM42" s="74"/>
      <c r="BN42" s="74"/>
      <c r="BO42" s="74"/>
      <c r="BP42" s="74"/>
      <c r="BQ42" s="74"/>
      <c r="BR42" s="74"/>
      <c r="BS42" s="74" t="s">
        <v>42</v>
      </c>
      <c r="BT42" s="74"/>
      <c r="BU42" s="74"/>
      <c r="BV42" s="74" t="s">
        <v>83</v>
      </c>
      <c r="BW42" s="74"/>
      <c r="BX42" s="74"/>
      <c r="BY42" s="74" t="s">
        <v>75</v>
      </c>
      <c r="BZ42" s="74"/>
      <c r="CA42" s="74"/>
      <c r="CB42" s="74"/>
      <c r="CC42" s="24"/>
      <c r="CD42" s="74"/>
      <c r="CE42" s="74"/>
      <c r="CF42" s="74"/>
      <c r="CG42" s="74"/>
      <c r="CH42" s="74"/>
      <c r="CI42" s="74"/>
      <c r="CJ42" s="24"/>
      <c r="CK42" s="74"/>
      <c r="CL42" s="74"/>
      <c r="CM42" s="74"/>
      <c r="CN42" s="74"/>
      <c r="CO42" s="74"/>
      <c r="CP42" s="74"/>
      <c r="CQ42" s="24"/>
      <c r="CR42" s="74"/>
      <c r="CS42" s="74"/>
      <c r="CT42" s="74"/>
      <c r="CU42" s="74"/>
      <c r="CV42" s="74"/>
      <c r="CW42" s="74"/>
      <c r="CX42" s="75" t="str">
        <f t="shared" ref="CX42" si="45">IF(OR(IF(CQ42="",IF(CJ42="",IF(CC42="","",CC42),CJ42),CQ42)="F")=TRUE,"F",
IF(OR(IF(CQ42="",IF(CJ42="",IF(CC42="","",CC42),CJ42),CQ42)="PE")=TRUE,"PE",
IF(OR(IF(CQ42="",IF(CJ42="",IF(CC42="","",CC42),CJ42),CQ42)="N/A")=TRUE,"N/A",
IF(AND(IF(CQ42="",IF(CJ42="",IF(CC42="","",CC42),CJ42),CQ42)="")=TRUE,"","P"))))</f>
        <v/>
      </c>
      <c r="CY42" s="76"/>
      <c r="CZ42" s="76"/>
      <c r="DA42" s="77"/>
      <c r="DB42" s="24" t="s">
        <v>57</v>
      </c>
      <c r="DC42" s="74" t="s">
        <v>526</v>
      </c>
      <c r="DD42" s="74"/>
      <c r="DE42" s="74"/>
      <c r="DF42" s="74" t="str">
        <f t="shared" si="12"/>
        <v>28/9/2022</v>
      </c>
      <c r="DG42" s="74"/>
      <c r="DH42" s="74"/>
      <c r="DI42" s="24"/>
      <c r="DJ42" s="74"/>
      <c r="DK42" s="74"/>
      <c r="DL42" s="74"/>
      <c r="DM42" s="74"/>
      <c r="DN42" s="74"/>
      <c r="DO42" s="74"/>
      <c r="DP42" s="24"/>
      <c r="DQ42" s="74"/>
      <c r="DR42" s="74"/>
      <c r="DS42" s="74"/>
      <c r="DT42" s="74"/>
      <c r="DU42" s="74"/>
      <c r="DV42" s="74"/>
      <c r="DW42" s="75" t="str">
        <f t="shared" ref="DW42" si="46">IF(OR(IF(DP42="",IF(DI42="",IF(DB42="","",DB42),DI42),DP42)="F")=TRUE,"F",
IF(OR(IF(DP42="",IF(DI42="",IF(DB42="","",DB42),DI42),DP42)="PE")=TRUE,"PE",
IF(OR(IF(DP42="",IF(DI42="",IF(DB42="","",DB42),DI42),DP42)="N/A")=TRUE,"N/A",
IF(AND(IF(DP42="",IF(DI42="",IF(DB42="","",DB42),DI42),DP42)="")=TRUE,"","P"))))</f>
        <v>P</v>
      </c>
      <c r="DX42" s="76"/>
      <c r="DY42" s="76"/>
      <c r="DZ42" s="77"/>
      <c r="EA42" s="24"/>
      <c r="EB42" s="74"/>
      <c r="EC42" s="74"/>
      <c r="ED42" s="74"/>
      <c r="EE42" s="74"/>
      <c r="EF42" s="74"/>
      <c r="EG42" s="74"/>
      <c r="EH42" s="24"/>
      <c r="EI42" s="74"/>
      <c r="EJ42" s="74"/>
      <c r="EK42" s="74"/>
      <c r="EL42" s="74"/>
      <c r="EM42" s="74"/>
      <c r="EN42" s="74"/>
      <c r="EO42" s="24"/>
      <c r="EP42" s="74"/>
      <c r="EQ42" s="74"/>
      <c r="ER42" s="74"/>
      <c r="ES42" s="74"/>
      <c r="ET42" s="74"/>
      <c r="EU42" s="74"/>
      <c r="EV42" s="75" t="str">
        <f t="shared" ref="EV42" si="47">IF(OR(IF(EO42="",IF(EH42="",IF(EA42="","",EA42),EH42),EO42)="F")=TRUE,"F",
IF(OR(IF(EO42="",IF(EH42="",IF(EA42="","",EA42),EH42),EO42)="PE")=TRUE,"PE",
IF(OR(IF(EO42="",IF(EH42="",IF(EA42="","",EA42),EH42),EO42)="N/A")=TRUE,"N/A",
IF(AND(IF(EO42="",IF(EH42="",IF(EA42="","",EA42),EH42),EO42)="")=TRUE,"","P"))))</f>
        <v/>
      </c>
      <c r="EW42" s="76"/>
      <c r="EX42" s="76"/>
      <c r="EY42" s="77"/>
      <c r="EZ42" s="74"/>
      <c r="FA42" s="74"/>
      <c r="FB42" s="74"/>
      <c r="FC42" s="74"/>
      <c r="FD42" s="74"/>
      <c r="FE42" s="74"/>
      <c r="FF42" s="74"/>
      <c r="FG42" s="74"/>
      <c r="FH42" s="74"/>
      <c r="FI42" s="74"/>
      <c r="FJ42" s="74"/>
      <c r="FK42" s="74"/>
    </row>
    <row r="43" spans="1:167" s="25" customFormat="1" ht="60" customHeight="1" x14ac:dyDescent="0.3">
      <c r="A43" s="83" t="str">
        <f>IF(AND(BG43="",BG43=""),"",$N$4&amp;"_"&amp;ROW()-12-COUNTBLANK($BG$13:BG43))</f>
        <v>SCAP10_28</v>
      </c>
      <c r="B43" s="84"/>
      <c r="C43" s="84"/>
      <c r="D43" s="85"/>
      <c r="E43" s="92"/>
      <c r="F43" s="93"/>
      <c r="G43" s="93"/>
      <c r="H43" s="93"/>
      <c r="I43" s="93"/>
      <c r="J43" s="93"/>
      <c r="K43" s="93"/>
      <c r="L43" s="93"/>
      <c r="M43" s="93"/>
      <c r="N43" s="93"/>
      <c r="O43" s="94"/>
      <c r="P43" s="74" t="s">
        <v>184</v>
      </c>
      <c r="Q43" s="74"/>
      <c r="R43" s="74"/>
      <c r="S43" s="74"/>
      <c r="T43" s="74"/>
      <c r="U43" s="74"/>
      <c r="V43" s="74"/>
      <c r="W43" s="74"/>
      <c r="X43" s="74"/>
      <c r="Y43" s="74"/>
      <c r="Z43" s="74"/>
      <c r="AA43" s="74"/>
      <c r="AB43" s="74"/>
      <c r="AC43" s="82"/>
      <c r="AD43" s="74"/>
      <c r="AE43" s="74"/>
      <c r="AF43" s="74"/>
      <c r="AG43" s="74"/>
      <c r="AH43" s="74"/>
      <c r="AI43" s="74"/>
      <c r="AJ43" s="74"/>
      <c r="AK43" s="74"/>
      <c r="AL43" s="74"/>
      <c r="AM43" s="74"/>
      <c r="AN43" s="74"/>
      <c r="AO43" s="74"/>
      <c r="AP43" s="74"/>
      <c r="AQ43" s="74"/>
      <c r="AR43" s="74"/>
      <c r="AS43" s="74" t="s">
        <v>185</v>
      </c>
      <c r="AT43" s="74"/>
      <c r="AU43" s="74"/>
      <c r="AV43" s="74"/>
      <c r="AW43" s="74"/>
      <c r="AX43" s="74"/>
      <c r="AY43" s="74"/>
      <c r="AZ43" s="74"/>
      <c r="BA43" s="74"/>
      <c r="BB43" s="74"/>
      <c r="BC43" s="74"/>
      <c r="BD43" s="74"/>
      <c r="BE43" s="74"/>
      <c r="BF43" s="74"/>
      <c r="BG43" s="74" t="s">
        <v>186</v>
      </c>
      <c r="BH43" s="74"/>
      <c r="BI43" s="74"/>
      <c r="BJ43" s="74"/>
      <c r="BK43" s="74"/>
      <c r="BL43" s="74"/>
      <c r="BM43" s="74"/>
      <c r="BN43" s="74"/>
      <c r="BO43" s="74"/>
      <c r="BP43" s="74"/>
      <c r="BQ43" s="74"/>
      <c r="BR43" s="74"/>
      <c r="BS43" s="74" t="s">
        <v>42</v>
      </c>
      <c r="BT43" s="74"/>
      <c r="BU43" s="74"/>
      <c r="BV43" s="74" t="s">
        <v>83</v>
      </c>
      <c r="BW43" s="74"/>
      <c r="BX43" s="74"/>
      <c r="BY43" s="74" t="s">
        <v>75</v>
      </c>
      <c r="BZ43" s="74"/>
      <c r="CA43" s="74"/>
      <c r="CB43" s="74"/>
      <c r="CC43" s="24"/>
      <c r="CD43" s="74"/>
      <c r="CE43" s="74"/>
      <c r="CF43" s="74"/>
      <c r="CG43" s="74"/>
      <c r="CH43" s="74"/>
      <c r="CI43" s="74"/>
      <c r="CJ43" s="24"/>
      <c r="CK43" s="74"/>
      <c r="CL43" s="74"/>
      <c r="CM43" s="74"/>
      <c r="CN43" s="74"/>
      <c r="CO43" s="74"/>
      <c r="CP43" s="74"/>
      <c r="CQ43" s="24"/>
      <c r="CR43" s="74"/>
      <c r="CS43" s="74"/>
      <c r="CT43" s="74"/>
      <c r="CU43" s="74"/>
      <c r="CV43" s="74"/>
      <c r="CW43" s="74"/>
      <c r="CX43" s="75" t="str">
        <f t="shared" si="36"/>
        <v/>
      </c>
      <c r="CY43" s="76"/>
      <c r="CZ43" s="76"/>
      <c r="DA43" s="77"/>
      <c r="DB43" s="24" t="s">
        <v>57</v>
      </c>
      <c r="DC43" s="74" t="s">
        <v>526</v>
      </c>
      <c r="DD43" s="74"/>
      <c r="DE43" s="74"/>
      <c r="DF43" s="74" t="str">
        <f t="shared" si="12"/>
        <v>28/9/2022</v>
      </c>
      <c r="DG43" s="74"/>
      <c r="DH43" s="74"/>
      <c r="DI43" s="24"/>
      <c r="DJ43" s="74"/>
      <c r="DK43" s="74"/>
      <c r="DL43" s="74"/>
      <c r="DM43" s="74"/>
      <c r="DN43" s="74"/>
      <c r="DO43" s="74"/>
      <c r="DP43" s="24"/>
      <c r="DQ43" s="74"/>
      <c r="DR43" s="74"/>
      <c r="DS43" s="74"/>
      <c r="DT43" s="74"/>
      <c r="DU43" s="74"/>
      <c r="DV43" s="74"/>
      <c r="DW43" s="75" t="str">
        <f t="shared" si="37"/>
        <v>P</v>
      </c>
      <c r="DX43" s="76"/>
      <c r="DY43" s="76"/>
      <c r="DZ43" s="77"/>
      <c r="EA43" s="24"/>
      <c r="EB43" s="74"/>
      <c r="EC43" s="74"/>
      <c r="ED43" s="74"/>
      <c r="EE43" s="74"/>
      <c r="EF43" s="74"/>
      <c r="EG43" s="74"/>
      <c r="EH43" s="24"/>
      <c r="EI43" s="74"/>
      <c r="EJ43" s="74"/>
      <c r="EK43" s="74"/>
      <c r="EL43" s="74"/>
      <c r="EM43" s="74"/>
      <c r="EN43" s="74"/>
      <c r="EO43" s="24"/>
      <c r="EP43" s="74"/>
      <c r="EQ43" s="74"/>
      <c r="ER43" s="74"/>
      <c r="ES43" s="74"/>
      <c r="ET43" s="74"/>
      <c r="EU43" s="74"/>
      <c r="EV43" s="75" t="str">
        <f t="shared" si="38"/>
        <v/>
      </c>
      <c r="EW43" s="76"/>
      <c r="EX43" s="76"/>
      <c r="EY43" s="77"/>
      <c r="EZ43" s="74"/>
      <c r="FA43" s="74"/>
      <c r="FB43" s="74"/>
      <c r="FC43" s="74"/>
      <c r="FD43" s="74"/>
      <c r="FE43" s="74"/>
      <c r="FF43" s="74"/>
      <c r="FG43" s="74"/>
      <c r="FH43" s="74"/>
      <c r="FI43" s="74"/>
      <c r="FJ43" s="74"/>
      <c r="FK43" s="74"/>
    </row>
    <row r="44" spans="1:167" s="25" customFormat="1" ht="60" customHeight="1" x14ac:dyDescent="0.3">
      <c r="A44" s="83" t="str">
        <f>IF(AND(BG44="",BG44=""),"",$N$4&amp;"_"&amp;ROW()-12-COUNTBLANK($BG$13:BG44))</f>
        <v>SCAP10_29</v>
      </c>
      <c r="B44" s="84"/>
      <c r="C44" s="84"/>
      <c r="D44" s="85"/>
      <c r="E44" s="92"/>
      <c r="F44" s="93"/>
      <c r="G44" s="93"/>
      <c r="H44" s="93"/>
      <c r="I44" s="93"/>
      <c r="J44" s="93"/>
      <c r="K44" s="93"/>
      <c r="L44" s="93"/>
      <c r="M44" s="93"/>
      <c r="N44" s="93"/>
      <c r="O44" s="94"/>
      <c r="P44" s="74" t="s">
        <v>187</v>
      </c>
      <c r="Q44" s="74"/>
      <c r="R44" s="74"/>
      <c r="S44" s="74"/>
      <c r="T44" s="74"/>
      <c r="U44" s="74"/>
      <c r="V44" s="74"/>
      <c r="W44" s="74"/>
      <c r="X44" s="74"/>
      <c r="Y44" s="74"/>
      <c r="Z44" s="74"/>
      <c r="AA44" s="74"/>
      <c r="AB44" s="74"/>
      <c r="AC44" s="82"/>
      <c r="AD44" s="74"/>
      <c r="AE44" s="74"/>
      <c r="AF44" s="74"/>
      <c r="AG44" s="74"/>
      <c r="AH44" s="74"/>
      <c r="AI44" s="74"/>
      <c r="AJ44" s="74"/>
      <c r="AK44" s="74"/>
      <c r="AL44" s="74"/>
      <c r="AM44" s="74"/>
      <c r="AN44" s="74"/>
      <c r="AO44" s="74"/>
      <c r="AP44" s="74"/>
      <c r="AQ44" s="74"/>
      <c r="AR44" s="74"/>
      <c r="AS44" s="74" t="s">
        <v>188</v>
      </c>
      <c r="AT44" s="74"/>
      <c r="AU44" s="74"/>
      <c r="AV44" s="74"/>
      <c r="AW44" s="74"/>
      <c r="AX44" s="74"/>
      <c r="AY44" s="74"/>
      <c r="AZ44" s="74"/>
      <c r="BA44" s="74"/>
      <c r="BB44" s="74"/>
      <c r="BC44" s="74"/>
      <c r="BD44" s="74"/>
      <c r="BE44" s="74"/>
      <c r="BF44" s="74"/>
      <c r="BG44" s="74" t="s">
        <v>189</v>
      </c>
      <c r="BH44" s="74"/>
      <c r="BI44" s="74"/>
      <c r="BJ44" s="74"/>
      <c r="BK44" s="74"/>
      <c r="BL44" s="74"/>
      <c r="BM44" s="74"/>
      <c r="BN44" s="74"/>
      <c r="BO44" s="74"/>
      <c r="BP44" s="74"/>
      <c r="BQ44" s="74"/>
      <c r="BR44" s="74"/>
      <c r="BS44" s="74" t="s">
        <v>42</v>
      </c>
      <c r="BT44" s="74"/>
      <c r="BU44" s="74"/>
      <c r="BV44" s="74" t="s">
        <v>83</v>
      </c>
      <c r="BW44" s="74"/>
      <c r="BX44" s="74"/>
      <c r="BY44" s="74" t="s">
        <v>75</v>
      </c>
      <c r="BZ44" s="74"/>
      <c r="CA44" s="74"/>
      <c r="CB44" s="74"/>
      <c r="CC44" s="24"/>
      <c r="CD44" s="74"/>
      <c r="CE44" s="74"/>
      <c r="CF44" s="74"/>
      <c r="CG44" s="74"/>
      <c r="CH44" s="74"/>
      <c r="CI44" s="74"/>
      <c r="CJ44" s="24"/>
      <c r="CK44" s="74"/>
      <c r="CL44" s="74"/>
      <c r="CM44" s="74"/>
      <c r="CN44" s="74"/>
      <c r="CO44" s="74"/>
      <c r="CP44" s="74"/>
      <c r="CQ44" s="24"/>
      <c r="CR44" s="74"/>
      <c r="CS44" s="74"/>
      <c r="CT44" s="74"/>
      <c r="CU44" s="74"/>
      <c r="CV44" s="74"/>
      <c r="CW44" s="74"/>
      <c r="CX44" s="75" t="str">
        <f t="shared" si="36"/>
        <v/>
      </c>
      <c r="CY44" s="76"/>
      <c r="CZ44" s="76"/>
      <c r="DA44" s="77"/>
      <c r="DB44" s="24" t="s">
        <v>57</v>
      </c>
      <c r="DC44" s="74" t="s">
        <v>526</v>
      </c>
      <c r="DD44" s="74"/>
      <c r="DE44" s="74"/>
      <c r="DF44" s="74" t="str">
        <f t="shared" si="12"/>
        <v>28/9/2022</v>
      </c>
      <c r="DG44" s="74"/>
      <c r="DH44" s="74"/>
      <c r="DI44" s="24"/>
      <c r="DJ44" s="74"/>
      <c r="DK44" s="74"/>
      <c r="DL44" s="74"/>
      <c r="DM44" s="74"/>
      <c r="DN44" s="74"/>
      <c r="DO44" s="74"/>
      <c r="DP44" s="24"/>
      <c r="DQ44" s="74"/>
      <c r="DR44" s="74"/>
      <c r="DS44" s="74"/>
      <c r="DT44" s="74"/>
      <c r="DU44" s="74"/>
      <c r="DV44" s="74"/>
      <c r="DW44" s="75" t="str">
        <f t="shared" si="37"/>
        <v>P</v>
      </c>
      <c r="DX44" s="76"/>
      <c r="DY44" s="76"/>
      <c r="DZ44" s="77"/>
      <c r="EA44" s="24"/>
      <c r="EB44" s="74"/>
      <c r="EC44" s="74"/>
      <c r="ED44" s="74"/>
      <c r="EE44" s="74"/>
      <c r="EF44" s="74"/>
      <c r="EG44" s="74"/>
      <c r="EH44" s="24"/>
      <c r="EI44" s="74"/>
      <c r="EJ44" s="74"/>
      <c r="EK44" s="74"/>
      <c r="EL44" s="74"/>
      <c r="EM44" s="74"/>
      <c r="EN44" s="74"/>
      <c r="EO44" s="24"/>
      <c r="EP44" s="74"/>
      <c r="EQ44" s="74"/>
      <c r="ER44" s="74"/>
      <c r="ES44" s="74"/>
      <c r="ET44" s="74"/>
      <c r="EU44" s="74"/>
      <c r="EV44" s="75" t="str">
        <f t="shared" si="38"/>
        <v/>
      </c>
      <c r="EW44" s="76"/>
      <c r="EX44" s="76"/>
      <c r="EY44" s="77"/>
      <c r="EZ44" s="74"/>
      <c r="FA44" s="74"/>
      <c r="FB44" s="74"/>
      <c r="FC44" s="74"/>
      <c r="FD44" s="74"/>
      <c r="FE44" s="74"/>
      <c r="FF44" s="74"/>
      <c r="FG44" s="74"/>
      <c r="FH44" s="74"/>
      <c r="FI44" s="74"/>
      <c r="FJ44" s="74"/>
      <c r="FK44" s="74"/>
    </row>
    <row r="45" spans="1:167" s="25" customFormat="1" ht="60" customHeight="1" x14ac:dyDescent="0.3">
      <c r="A45" s="83" t="str">
        <f>IF(AND(BG45="",BG45=""),"",$N$4&amp;"_"&amp;ROW()-12-COUNTBLANK($BG$13:BG45))</f>
        <v>SCAP10_30</v>
      </c>
      <c r="B45" s="84"/>
      <c r="C45" s="84"/>
      <c r="D45" s="85"/>
      <c r="E45" s="92"/>
      <c r="F45" s="93"/>
      <c r="G45" s="93"/>
      <c r="H45" s="93"/>
      <c r="I45" s="93"/>
      <c r="J45" s="93"/>
      <c r="K45" s="93"/>
      <c r="L45" s="93"/>
      <c r="M45" s="93"/>
      <c r="N45" s="93"/>
      <c r="O45" s="94"/>
      <c r="P45" s="74" t="s">
        <v>190</v>
      </c>
      <c r="Q45" s="74"/>
      <c r="R45" s="74"/>
      <c r="S45" s="74"/>
      <c r="T45" s="74"/>
      <c r="U45" s="74"/>
      <c r="V45" s="74"/>
      <c r="W45" s="74"/>
      <c r="X45" s="74"/>
      <c r="Y45" s="74"/>
      <c r="Z45" s="74"/>
      <c r="AA45" s="74"/>
      <c r="AB45" s="74"/>
      <c r="AC45" s="82"/>
      <c r="AD45" s="74"/>
      <c r="AE45" s="74"/>
      <c r="AF45" s="74"/>
      <c r="AG45" s="74"/>
      <c r="AH45" s="74"/>
      <c r="AI45" s="74"/>
      <c r="AJ45" s="74"/>
      <c r="AK45" s="74"/>
      <c r="AL45" s="74"/>
      <c r="AM45" s="74"/>
      <c r="AN45" s="74"/>
      <c r="AO45" s="74"/>
      <c r="AP45" s="74"/>
      <c r="AQ45" s="74"/>
      <c r="AR45" s="74"/>
      <c r="AS45" s="74" t="s">
        <v>191</v>
      </c>
      <c r="AT45" s="74"/>
      <c r="AU45" s="74"/>
      <c r="AV45" s="74"/>
      <c r="AW45" s="74"/>
      <c r="AX45" s="74"/>
      <c r="AY45" s="74"/>
      <c r="AZ45" s="74"/>
      <c r="BA45" s="74"/>
      <c r="BB45" s="74"/>
      <c r="BC45" s="74"/>
      <c r="BD45" s="74"/>
      <c r="BE45" s="74"/>
      <c r="BF45" s="74"/>
      <c r="BG45" s="74" t="s">
        <v>192</v>
      </c>
      <c r="BH45" s="74"/>
      <c r="BI45" s="74"/>
      <c r="BJ45" s="74"/>
      <c r="BK45" s="74"/>
      <c r="BL45" s="74"/>
      <c r="BM45" s="74"/>
      <c r="BN45" s="74"/>
      <c r="BO45" s="74"/>
      <c r="BP45" s="74"/>
      <c r="BQ45" s="74"/>
      <c r="BR45" s="74"/>
      <c r="BS45" s="74" t="s">
        <v>42</v>
      </c>
      <c r="BT45" s="74"/>
      <c r="BU45" s="74"/>
      <c r="BV45" s="74" t="s">
        <v>83</v>
      </c>
      <c r="BW45" s="74"/>
      <c r="BX45" s="74"/>
      <c r="BY45" s="74" t="s">
        <v>75</v>
      </c>
      <c r="BZ45" s="74"/>
      <c r="CA45" s="74"/>
      <c r="CB45" s="74"/>
      <c r="CC45" s="24"/>
      <c r="CD45" s="74"/>
      <c r="CE45" s="74"/>
      <c r="CF45" s="74"/>
      <c r="CG45" s="74"/>
      <c r="CH45" s="74"/>
      <c r="CI45" s="74"/>
      <c r="CJ45" s="24"/>
      <c r="CK45" s="74"/>
      <c r="CL45" s="74"/>
      <c r="CM45" s="74"/>
      <c r="CN45" s="74"/>
      <c r="CO45" s="74"/>
      <c r="CP45" s="74"/>
      <c r="CQ45" s="24"/>
      <c r="CR45" s="74"/>
      <c r="CS45" s="74"/>
      <c r="CT45" s="74"/>
      <c r="CU45" s="74"/>
      <c r="CV45" s="74"/>
      <c r="CW45" s="74"/>
      <c r="CX45" s="75" t="str">
        <f t="shared" si="36"/>
        <v/>
      </c>
      <c r="CY45" s="76"/>
      <c r="CZ45" s="76"/>
      <c r="DA45" s="77"/>
      <c r="DB45" s="24" t="s">
        <v>57</v>
      </c>
      <c r="DC45" s="74" t="s">
        <v>526</v>
      </c>
      <c r="DD45" s="74"/>
      <c r="DE45" s="74"/>
      <c r="DF45" s="74" t="str">
        <f t="shared" si="12"/>
        <v>28/9/2022</v>
      </c>
      <c r="DG45" s="74"/>
      <c r="DH45" s="74"/>
      <c r="DI45" s="24"/>
      <c r="DJ45" s="74"/>
      <c r="DK45" s="74"/>
      <c r="DL45" s="74"/>
      <c r="DM45" s="74"/>
      <c r="DN45" s="74"/>
      <c r="DO45" s="74"/>
      <c r="DP45" s="24"/>
      <c r="DQ45" s="74"/>
      <c r="DR45" s="74"/>
      <c r="DS45" s="74"/>
      <c r="DT45" s="74"/>
      <c r="DU45" s="74"/>
      <c r="DV45" s="74"/>
      <c r="DW45" s="75" t="str">
        <f t="shared" si="37"/>
        <v>P</v>
      </c>
      <c r="DX45" s="76"/>
      <c r="DY45" s="76"/>
      <c r="DZ45" s="77"/>
      <c r="EA45" s="24"/>
      <c r="EB45" s="74"/>
      <c r="EC45" s="74"/>
      <c r="ED45" s="74"/>
      <c r="EE45" s="74"/>
      <c r="EF45" s="74"/>
      <c r="EG45" s="74"/>
      <c r="EH45" s="24"/>
      <c r="EI45" s="74"/>
      <c r="EJ45" s="74"/>
      <c r="EK45" s="74"/>
      <c r="EL45" s="74"/>
      <c r="EM45" s="74"/>
      <c r="EN45" s="74"/>
      <c r="EO45" s="24"/>
      <c r="EP45" s="74"/>
      <c r="EQ45" s="74"/>
      <c r="ER45" s="74"/>
      <c r="ES45" s="74"/>
      <c r="ET45" s="74"/>
      <c r="EU45" s="74"/>
      <c r="EV45" s="75" t="str">
        <f t="shared" si="38"/>
        <v/>
      </c>
      <c r="EW45" s="76"/>
      <c r="EX45" s="76"/>
      <c r="EY45" s="77"/>
      <c r="EZ45" s="74"/>
      <c r="FA45" s="74"/>
      <c r="FB45" s="74"/>
      <c r="FC45" s="74"/>
      <c r="FD45" s="74"/>
      <c r="FE45" s="74"/>
      <c r="FF45" s="74"/>
      <c r="FG45" s="74"/>
      <c r="FH45" s="74"/>
      <c r="FI45" s="74"/>
      <c r="FJ45" s="74"/>
      <c r="FK45" s="74"/>
    </row>
    <row r="46" spans="1:167" s="25" customFormat="1" ht="96.75" customHeight="1" x14ac:dyDescent="0.3">
      <c r="A46" s="83" t="str">
        <f>IF(AND(BG46="",BG46=""),"",$N$4&amp;"_"&amp;ROW()-12-COUNTBLANK($BG$13:BG46))</f>
        <v>SCAP10_31</v>
      </c>
      <c r="B46" s="84"/>
      <c r="C46" s="84"/>
      <c r="D46" s="85"/>
      <c r="E46" s="92"/>
      <c r="F46" s="93"/>
      <c r="G46" s="93"/>
      <c r="H46" s="93"/>
      <c r="I46" s="93"/>
      <c r="J46" s="93"/>
      <c r="K46" s="93"/>
      <c r="L46" s="93"/>
      <c r="M46" s="93"/>
      <c r="N46" s="93"/>
      <c r="O46" s="94"/>
      <c r="P46" s="74" t="s">
        <v>193</v>
      </c>
      <c r="Q46" s="74"/>
      <c r="R46" s="74"/>
      <c r="S46" s="74"/>
      <c r="T46" s="74"/>
      <c r="U46" s="74"/>
      <c r="V46" s="74"/>
      <c r="W46" s="74"/>
      <c r="X46" s="74"/>
      <c r="Y46" s="74"/>
      <c r="Z46" s="74"/>
      <c r="AA46" s="74"/>
      <c r="AB46" s="74"/>
      <c r="AC46" s="82"/>
      <c r="AD46" s="74"/>
      <c r="AE46" s="74"/>
      <c r="AF46" s="74"/>
      <c r="AG46" s="74"/>
      <c r="AH46" s="74"/>
      <c r="AI46" s="74"/>
      <c r="AJ46" s="74"/>
      <c r="AK46" s="74"/>
      <c r="AL46" s="74"/>
      <c r="AM46" s="74"/>
      <c r="AN46" s="74"/>
      <c r="AO46" s="74"/>
      <c r="AP46" s="74"/>
      <c r="AQ46" s="74"/>
      <c r="AR46" s="74"/>
      <c r="AS46" s="74" t="s">
        <v>194</v>
      </c>
      <c r="AT46" s="74"/>
      <c r="AU46" s="74"/>
      <c r="AV46" s="74"/>
      <c r="AW46" s="74"/>
      <c r="AX46" s="74"/>
      <c r="AY46" s="74"/>
      <c r="AZ46" s="74"/>
      <c r="BA46" s="74"/>
      <c r="BB46" s="74"/>
      <c r="BC46" s="74"/>
      <c r="BD46" s="74"/>
      <c r="BE46" s="74"/>
      <c r="BF46" s="74"/>
      <c r="BG46" s="74" t="s">
        <v>195</v>
      </c>
      <c r="BH46" s="74"/>
      <c r="BI46" s="74"/>
      <c r="BJ46" s="74"/>
      <c r="BK46" s="74"/>
      <c r="BL46" s="74"/>
      <c r="BM46" s="74"/>
      <c r="BN46" s="74"/>
      <c r="BO46" s="74"/>
      <c r="BP46" s="74"/>
      <c r="BQ46" s="74"/>
      <c r="BR46" s="74"/>
      <c r="BS46" s="74" t="s">
        <v>42</v>
      </c>
      <c r="BT46" s="74"/>
      <c r="BU46" s="74"/>
      <c r="BV46" s="74" t="s">
        <v>83</v>
      </c>
      <c r="BW46" s="74"/>
      <c r="BX46" s="74"/>
      <c r="BY46" s="74" t="s">
        <v>75</v>
      </c>
      <c r="BZ46" s="74"/>
      <c r="CA46" s="74"/>
      <c r="CB46" s="74"/>
      <c r="CC46" s="24"/>
      <c r="CD46" s="74"/>
      <c r="CE46" s="74"/>
      <c r="CF46" s="74"/>
      <c r="CG46" s="74"/>
      <c r="CH46" s="74"/>
      <c r="CI46" s="74"/>
      <c r="CJ46" s="24"/>
      <c r="CK46" s="74"/>
      <c r="CL46" s="74"/>
      <c r="CM46" s="74"/>
      <c r="CN46" s="74"/>
      <c r="CO46" s="74"/>
      <c r="CP46" s="74"/>
      <c r="CQ46" s="24"/>
      <c r="CR46" s="74"/>
      <c r="CS46" s="74"/>
      <c r="CT46" s="74"/>
      <c r="CU46" s="74"/>
      <c r="CV46" s="74"/>
      <c r="CW46" s="74"/>
      <c r="CX46" s="75" t="str">
        <f t="shared" si="36"/>
        <v/>
      </c>
      <c r="CY46" s="76"/>
      <c r="CZ46" s="76"/>
      <c r="DA46" s="77"/>
      <c r="DB46" s="24" t="s">
        <v>57</v>
      </c>
      <c r="DC46" s="74" t="s">
        <v>526</v>
      </c>
      <c r="DD46" s="74"/>
      <c r="DE46" s="74"/>
      <c r="DF46" s="74" t="str">
        <f t="shared" si="12"/>
        <v>28/9/2022</v>
      </c>
      <c r="DG46" s="74"/>
      <c r="DH46" s="74"/>
      <c r="DI46" s="24"/>
      <c r="DJ46" s="74"/>
      <c r="DK46" s="74"/>
      <c r="DL46" s="74"/>
      <c r="DM46" s="74"/>
      <c r="DN46" s="74"/>
      <c r="DO46" s="74"/>
      <c r="DP46" s="24"/>
      <c r="DQ46" s="74"/>
      <c r="DR46" s="74"/>
      <c r="DS46" s="74"/>
      <c r="DT46" s="74"/>
      <c r="DU46" s="74"/>
      <c r="DV46" s="74"/>
      <c r="DW46" s="75" t="str">
        <f t="shared" si="37"/>
        <v>P</v>
      </c>
      <c r="DX46" s="76"/>
      <c r="DY46" s="76"/>
      <c r="DZ46" s="77"/>
      <c r="EA46" s="24"/>
      <c r="EB46" s="74"/>
      <c r="EC46" s="74"/>
      <c r="ED46" s="74"/>
      <c r="EE46" s="74"/>
      <c r="EF46" s="74"/>
      <c r="EG46" s="74"/>
      <c r="EH46" s="24"/>
      <c r="EI46" s="74"/>
      <c r="EJ46" s="74"/>
      <c r="EK46" s="74"/>
      <c r="EL46" s="74"/>
      <c r="EM46" s="74"/>
      <c r="EN46" s="74"/>
      <c r="EO46" s="24"/>
      <c r="EP46" s="74"/>
      <c r="EQ46" s="74"/>
      <c r="ER46" s="74"/>
      <c r="ES46" s="74"/>
      <c r="ET46" s="74"/>
      <c r="EU46" s="74"/>
      <c r="EV46" s="75" t="str">
        <f t="shared" si="38"/>
        <v/>
      </c>
      <c r="EW46" s="76"/>
      <c r="EX46" s="76"/>
      <c r="EY46" s="77"/>
      <c r="EZ46" s="74"/>
      <c r="FA46" s="74"/>
      <c r="FB46" s="74"/>
      <c r="FC46" s="74"/>
      <c r="FD46" s="74"/>
      <c r="FE46" s="74"/>
      <c r="FF46" s="74"/>
      <c r="FG46" s="74"/>
      <c r="FH46" s="74"/>
      <c r="FI46" s="74"/>
      <c r="FJ46" s="74"/>
      <c r="FK46" s="74"/>
    </row>
    <row r="47" spans="1:167" s="25" customFormat="1" ht="43.5" customHeight="1" x14ac:dyDescent="0.3">
      <c r="A47" s="83" t="str">
        <f>IF(AND(BG47="",BG47=""),"",$N$4&amp;"_"&amp;ROW()-12-COUNTBLANK($BG$13:BG47))</f>
        <v>SCAP10_32</v>
      </c>
      <c r="B47" s="84"/>
      <c r="C47" s="84"/>
      <c r="D47" s="85"/>
      <c r="E47" s="92"/>
      <c r="F47" s="93"/>
      <c r="G47" s="93"/>
      <c r="H47" s="93"/>
      <c r="I47" s="93"/>
      <c r="J47" s="93"/>
      <c r="K47" s="93"/>
      <c r="L47" s="93"/>
      <c r="M47" s="93"/>
      <c r="N47" s="93"/>
      <c r="O47" s="94"/>
      <c r="P47" s="74" t="s">
        <v>196</v>
      </c>
      <c r="Q47" s="74"/>
      <c r="R47" s="74"/>
      <c r="S47" s="74"/>
      <c r="T47" s="74"/>
      <c r="U47" s="74"/>
      <c r="V47" s="74"/>
      <c r="W47" s="74"/>
      <c r="X47" s="74"/>
      <c r="Y47" s="74"/>
      <c r="Z47" s="74"/>
      <c r="AA47" s="74"/>
      <c r="AB47" s="74"/>
      <c r="AC47" s="82"/>
      <c r="AD47" s="74"/>
      <c r="AE47" s="74"/>
      <c r="AF47" s="74"/>
      <c r="AG47" s="74"/>
      <c r="AH47" s="74"/>
      <c r="AI47" s="74"/>
      <c r="AJ47" s="74"/>
      <c r="AK47" s="74"/>
      <c r="AL47" s="74"/>
      <c r="AM47" s="74"/>
      <c r="AN47" s="74"/>
      <c r="AO47" s="74"/>
      <c r="AP47" s="74"/>
      <c r="AQ47" s="74"/>
      <c r="AR47" s="74"/>
      <c r="AS47" s="74" t="s">
        <v>197</v>
      </c>
      <c r="AT47" s="74"/>
      <c r="AU47" s="74"/>
      <c r="AV47" s="74"/>
      <c r="AW47" s="74"/>
      <c r="AX47" s="74"/>
      <c r="AY47" s="74"/>
      <c r="AZ47" s="74"/>
      <c r="BA47" s="74"/>
      <c r="BB47" s="74"/>
      <c r="BC47" s="74"/>
      <c r="BD47" s="74"/>
      <c r="BE47" s="74"/>
      <c r="BF47" s="74"/>
      <c r="BG47" s="74" t="s">
        <v>198</v>
      </c>
      <c r="BH47" s="74"/>
      <c r="BI47" s="74"/>
      <c r="BJ47" s="74"/>
      <c r="BK47" s="74"/>
      <c r="BL47" s="74"/>
      <c r="BM47" s="74"/>
      <c r="BN47" s="74"/>
      <c r="BO47" s="74"/>
      <c r="BP47" s="74"/>
      <c r="BQ47" s="74"/>
      <c r="BR47" s="74"/>
      <c r="BS47" s="74" t="s">
        <v>42</v>
      </c>
      <c r="BT47" s="74"/>
      <c r="BU47" s="74"/>
      <c r="BV47" s="74" t="s">
        <v>83</v>
      </c>
      <c r="BW47" s="74"/>
      <c r="BX47" s="74"/>
      <c r="BY47" s="74" t="s">
        <v>75</v>
      </c>
      <c r="BZ47" s="74"/>
      <c r="CA47" s="74"/>
      <c r="CB47" s="74"/>
      <c r="CC47" s="24"/>
      <c r="CD47" s="74"/>
      <c r="CE47" s="74"/>
      <c r="CF47" s="74"/>
      <c r="CG47" s="74"/>
      <c r="CH47" s="74"/>
      <c r="CI47" s="74"/>
      <c r="CJ47" s="24"/>
      <c r="CK47" s="74"/>
      <c r="CL47" s="74"/>
      <c r="CM47" s="74"/>
      <c r="CN47" s="74"/>
      <c r="CO47" s="74"/>
      <c r="CP47" s="74"/>
      <c r="CQ47" s="24"/>
      <c r="CR47" s="74"/>
      <c r="CS47" s="74"/>
      <c r="CT47" s="74"/>
      <c r="CU47" s="74"/>
      <c r="CV47" s="74"/>
      <c r="CW47" s="74"/>
      <c r="CX47" s="75" t="str">
        <f t="shared" si="36"/>
        <v/>
      </c>
      <c r="CY47" s="76"/>
      <c r="CZ47" s="76"/>
      <c r="DA47" s="77"/>
      <c r="DB47" s="24" t="s">
        <v>57</v>
      </c>
      <c r="DC47" s="74" t="s">
        <v>526</v>
      </c>
      <c r="DD47" s="74"/>
      <c r="DE47" s="74"/>
      <c r="DF47" s="74" t="str">
        <f t="shared" si="12"/>
        <v>28/9/2022</v>
      </c>
      <c r="DG47" s="74"/>
      <c r="DH47" s="74"/>
      <c r="DI47" s="24"/>
      <c r="DJ47" s="74"/>
      <c r="DK47" s="74"/>
      <c r="DL47" s="74"/>
      <c r="DM47" s="74"/>
      <c r="DN47" s="74"/>
      <c r="DO47" s="74"/>
      <c r="DP47" s="24"/>
      <c r="DQ47" s="74"/>
      <c r="DR47" s="74"/>
      <c r="DS47" s="74"/>
      <c r="DT47" s="74"/>
      <c r="DU47" s="74"/>
      <c r="DV47" s="74"/>
      <c r="DW47" s="75" t="str">
        <f t="shared" si="37"/>
        <v>P</v>
      </c>
      <c r="DX47" s="76"/>
      <c r="DY47" s="76"/>
      <c r="DZ47" s="77"/>
      <c r="EA47" s="24"/>
      <c r="EB47" s="74"/>
      <c r="EC47" s="74"/>
      <c r="ED47" s="74"/>
      <c r="EE47" s="74"/>
      <c r="EF47" s="74"/>
      <c r="EG47" s="74"/>
      <c r="EH47" s="24"/>
      <c r="EI47" s="74"/>
      <c r="EJ47" s="74"/>
      <c r="EK47" s="74"/>
      <c r="EL47" s="74"/>
      <c r="EM47" s="74"/>
      <c r="EN47" s="74"/>
      <c r="EO47" s="24"/>
      <c r="EP47" s="74"/>
      <c r="EQ47" s="74"/>
      <c r="ER47" s="74"/>
      <c r="ES47" s="74"/>
      <c r="ET47" s="74"/>
      <c r="EU47" s="74"/>
      <c r="EV47" s="75" t="str">
        <f t="shared" si="38"/>
        <v/>
      </c>
      <c r="EW47" s="76"/>
      <c r="EX47" s="76"/>
      <c r="EY47" s="77"/>
      <c r="EZ47" s="74"/>
      <c r="FA47" s="74"/>
      <c r="FB47" s="74"/>
      <c r="FC47" s="74"/>
      <c r="FD47" s="74"/>
      <c r="FE47" s="74"/>
      <c r="FF47" s="74"/>
      <c r="FG47" s="74"/>
      <c r="FH47" s="74"/>
      <c r="FI47" s="74"/>
      <c r="FJ47" s="74"/>
      <c r="FK47" s="74"/>
    </row>
    <row r="48" spans="1:167" s="25" customFormat="1" ht="43.5" customHeight="1" x14ac:dyDescent="0.3">
      <c r="A48" s="83" t="str">
        <f>IF(AND(BG48="",BG48=""),"",$N$4&amp;"_"&amp;ROW()-12-COUNTBLANK($BG$13:BG48))</f>
        <v>SCAP10_33</v>
      </c>
      <c r="B48" s="84"/>
      <c r="C48" s="84"/>
      <c r="D48" s="85"/>
      <c r="E48" s="92"/>
      <c r="F48" s="93"/>
      <c r="G48" s="93"/>
      <c r="H48" s="93"/>
      <c r="I48" s="93"/>
      <c r="J48" s="93"/>
      <c r="K48" s="93"/>
      <c r="L48" s="93"/>
      <c r="M48" s="93"/>
      <c r="N48" s="93"/>
      <c r="O48" s="94"/>
      <c r="P48" s="74" t="s">
        <v>199</v>
      </c>
      <c r="Q48" s="74"/>
      <c r="R48" s="74"/>
      <c r="S48" s="74"/>
      <c r="T48" s="74"/>
      <c r="U48" s="74"/>
      <c r="V48" s="74"/>
      <c r="W48" s="74"/>
      <c r="X48" s="74"/>
      <c r="Y48" s="74"/>
      <c r="Z48" s="74"/>
      <c r="AA48" s="74"/>
      <c r="AB48" s="74"/>
      <c r="AC48" s="82"/>
      <c r="AD48" s="74"/>
      <c r="AE48" s="74"/>
      <c r="AF48" s="74"/>
      <c r="AG48" s="74"/>
      <c r="AH48" s="74"/>
      <c r="AI48" s="74"/>
      <c r="AJ48" s="74"/>
      <c r="AK48" s="74"/>
      <c r="AL48" s="74"/>
      <c r="AM48" s="74"/>
      <c r="AN48" s="74"/>
      <c r="AO48" s="74"/>
      <c r="AP48" s="74"/>
      <c r="AQ48" s="74"/>
      <c r="AR48" s="74"/>
      <c r="AS48" s="74" t="s">
        <v>200</v>
      </c>
      <c r="AT48" s="74"/>
      <c r="AU48" s="74"/>
      <c r="AV48" s="74"/>
      <c r="AW48" s="74"/>
      <c r="AX48" s="74"/>
      <c r="AY48" s="74"/>
      <c r="AZ48" s="74"/>
      <c r="BA48" s="74"/>
      <c r="BB48" s="74"/>
      <c r="BC48" s="74"/>
      <c r="BD48" s="74"/>
      <c r="BE48" s="74"/>
      <c r="BF48" s="74"/>
      <c r="BG48" s="74" t="s">
        <v>166</v>
      </c>
      <c r="BH48" s="74"/>
      <c r="BI48" s="74"/>
      <c r="BJ48" s="74"/>
      <c r="BK48" s="74"/>
      <c r="BL48" s="74"/>
      <c r="BM48" s="74"/>
      <c r="BN48" s="74"/>
      <c r="BO48" s="74"/>
      <c r="BP48" s="74"/>
      <c r="BQ48" s="74"/>
      <c r="BR48" s="74"/>
      <c r="BS48" s="74" t="s">
        <v>42</v>
      </c>
      <c r="BT48" s="74"/>
      <c r="BU48" s="74"/>
      <c r="BV48" s="74" t="s">
        <v>83</v>
      </c>
      <c r="BW48" s="74"/>
      <c r="BX48" s="74"/>
      <c r="BY48" s="74" t="s">
        <v>75</v>
      </c>
      <c r="BZ48" s="74"/>
      <c r="CA48" s="74"/>
      <c r="CB48" s="74"/>
      <c r="CC48" s="24"/>
      <c r="CD48" s="74"/>
      <c r="CE48" s="74"/>
      <c r="CF48" s="74"/>
      <c r="CG48" s="74"/>
      <c r="CH48" s="74"/>
      <c r="CI48" s="74"/>
      <c r="CJ48" s="24"/>
      <c r="CK48" s="74"/>
      <c r="CL48" s="74"/>
      <c r="CM48" s="74"/>
      <c r="CN48" s="74"/>
      <c r="CO48" s="74"/>
      <c r="CP48" s="74"/>
      <c r="CQ48" s="24"/>
      <c r="CR48" s="74"/>
      <c r="CS48" s="74"/>
      <c r="CT48" s="74"/>
      <c r="CU48" s="74"/>
      <c r="CV48" s="74"/>
      <c r="CW48" s="74"/>
      <c r="CX48" s="75" t="str">
        <f t="shared" si="36"/>
        <v/>
      </c>
      <c r="CY48" s="76"/>
      <c r="CZ48" s="76"/>
      <c r="DA48" s="77"/>
      <c r="DB48" s="24" t="s">
        <v>57</v>
      </c>
      <c r="DC48" s="74" t="s">
        <v>526</v>
      </c>
      <c r="DD48" s="74"/>
      <c r="DE48" s="74"/>
      <c r="DF48" s="74" t="str">
        <f t="shared" si="12"/>
        <v>28/9/2022</v>
      </c>
      <c r="DG48" s="74"/>
      <c r="DH48" s="74"/>
      <c r="DI48" s="24"/>
      <c r="DJ48" s="74"/>
      <c r="DK48" s="74"/>
      <c r="DL48" s="74"/>
      <c r="DM48" s="74"/>
      <c r="DN48" s="74"/>
      <c r="DO48" s="74"/>
      <c r="DP48" s="24"/>
      <c r="DQ48" s="74"/>
      <c r="DR48" s="74"/>
      <c r="DS48" s="74"/>
      <c r="DT48" s="74"/>
      <c r="DU48" s="74"/>
      <c r="DV48" s="74"/>
      <c r="DW48" s="75" t="str">
        <f t="shared" si="37"/>
        <v>P</v>
      </c>
      <c r="DX48" s="76"/>
      <c r="DY48" s="76"/>
      <c r="DZ48" s="77"/>
      <c r="EA48" s="24"/>
      <c r="EB48" s="74"/>
      <c r="EC48" s="74"/>
      <c r="ED48" s="74"/>
      <c r="EE48" s="74"/>
      <c r="EF48" s="74"/>
      <c r="EG48" s="74"/>
      <c r="EH48" s="24"/>
      <c r="EI48" s="74"/>
      <c r="EJ48" s="74"/>
      <c r="EK48" s="74"/>
      <c r="EL48" s="74"/>
      <c r="EM48" s="74"/>
      <c r="EN48" s="74"/>
      <c r="EO48" s="24"/>
      <c r="EP48" s="74"/>
      <c r="EQ48" s="74"/>
      <c r="ER48" s="74"/>
      <c r="ES48" s="74"/>
      <c r="ET48" s="74"/>
      <c r="EU48" s="74"/>
      <c r="EV48" s="75" t="str">
        <f t="shared" si="38"/>
        <v/>
      </c>
      <c r="EW48" s="76"/>
      <c r="EX48" s="76"/>
      <c r="EY48" s="77"/>
      <c r="EZ48" s="74"/>
      <c r="FA48" s="74"/>
      <c r="FB48" s="74"/>
      <c r="FC48" s="74"/>
      <c r="FD48" s="74"/>
      <c r="FE48" s="74"/>
      <c r="FF48" s="74"/>
      <c r="FG48" s="74"/>
      <c r="FH48" s="74"/>
      <c r="FI48" s="74"/>
      <c r="FJ48" s="74"/>
      <c r="FK48" s="74"/>
    </row>
    <row r="49" spans="1:167" s="25" customFormat="1" ht="57.75" customHeight="1" x14ac:dyDescent="0.3">
      <c r="A49" s="83" t="str">
        <f>IF(AND(BG49="",BG49=""),"",$N$4&amp;"_"&amp;ROW()-12-COUNTBLANK($BG$13:BG49))</f>
        <v>SCAP10_34</v>
      </c>
      <c r="B49" s="84"/>
      <c r="C49" s="84"/>
      <c r="D49" s="85"/>
      <c r="E49" s="92"/>
      <c r="F49" s="93"/>
      <c r="G49" s="93"/>
      <c r="H49" s="93"/>
      <c r="I49" s="93"/>
      <c r="J49" s="93"/>
      <c r="K49" s="93"/>
      <c r="L49" s="93"/>
      <c r="M49" s="93"/>
      <c r="N49" s="93"/>
      <c r="O49" s="94"/>
      <c r="P49" s="74" t="s">
        <v>201</v>
      </c>
      <c r="Q49" s="74"/>
      <c r="R49" s="74"/>
      <c r="S49" s="74"/>
      <c r="T49" s="74"/>
      <c r="U49" s="74"/>
      <c r="V49" s="74"/>
      <c r="W49" s="74"/>
      <c r="X49" s="74"/>
      <c r="Y49" s="74"/>
      <c r="Z49" s="74"/>
      <c r="AA49" s="74"/>
      <c r="AB49" s="74"/>
      <c r="AC49" s="82"/>
      <c r="AD49" s="74"/>
      <c r="AE49" s="74"/>
      <c r="AF49" s="74"/>
      <c r="AG49" s="74"/>
      <c r="AH49" s="74"/>
      <c r="AI49" s="74"/>
      <c r="AJ49" s="74"/>
      <c r="AK49" s="74"/>
      <c r="AL49" s="74"/>
      <c r="AM49" s="74"/>
      <c r="AN49" s="74"/>
      <c r="AO49" s="74"/>
      <c r="AP49" s="74"/>
      <c r="AQ49" s="74"/>
      <c r="AR49" s="74"/>
      <c r="AS49" s="74" t="s">
        <v>202</v>
      </c>
      <c r="AT49" s="74"/>
      <c r="AU49" s="74"/>
      <c r="AV49" s="74"/>
      <c r="AW49" s="74"/>
      <c r="AX49" s="74"/>
      <c r="AY49" s="74"/>
      <c r="AZ49" s="74"/>
      <c r="BA49" s="74"/>
      <c r="BB49" s="74"/>
      <c r="BC49" s="74"/>
      <c r="BD49" s="74"/>
      <c r="BE49" s="74"/>
      <c r="BF49" s="74"/>
      <c r="BG49" s="101" t="s">
        <v>546</v>
      </c>
      <c r="BH49" s="101"/>
      <c r="BI49" s="101"/>
      <c r="BJ49" s="101"/>
      <c r="BK49" s="101"/>
      <c r="BL49" s="101"/>
      <c r="BM49" s="101"/>
      <c r="BN49" s="101"/>
      <c r="BO49" s="101"/>
      <c r="BP49" s="101"/>
      <c r="BQ49" s="101"/>
      <c r="BR49" s="101"/>
      <c r="BS49" s="74" t="s">
        <v>42</v>
      </c>
      <c r="BT49" s="74"/>
      <c r="BU49" s="74"/>
      <c r="BV49" s="74" t="s">
        <v>83</v>
      </c>
      <c r="BW49" s="74"/>
      <c r="BX49" s="74"/>
      <c r="BY49" s="74" t="s">
        <v>75</v>
      </c>
      <c r="BZ49" s="74"/>
      <c r="CA49" s="74"/>
      <c r="CB49" s="74"/>
      <c r="CC49" s="24"/>
      <c r="CD49" s="74"/>
      <c r="CE49" s="74"/>
      <c r="CF49" s="74"/>
      <c r="CG49" s="74"/>
      <c r="CH49" s="74"/>
      <c r="CI49" s="74"/>
      <c r="CJ49" s="24"/>
      <c r="CK49" s="74"/>
      <c r="CL49" s="74"/>
      <c r="CM49" s="74"/>
      <c r="CN49" s="74"/>
      <c r="CO49" s="74"/>
      <c r="CP49" s="74"/>
      <c r="CQ49" s="24"/>
      <c r="CR49" s="74"/>
      <c r="CS49" s="74"/>
      <c r="CT49" s="74"/>
      <c r="CU49" s="74"/>
      <c r="CV49" s="74"/>
      <c r="CW49" s="74"/>
      <c r="CX49" s="75" t="str">
        <f t="shared" ref="CX49:CX52" si="48">IF(OR(IF(CQ49="",IF(CJ49="",IF(CC49="","",CC49),CJ49),CQ49)="F")=TRUE,"F",
IF(OR(IF(CQ49="",IF(CJ49="",IF(CC49="","",CC49),CJ49),CQ49)="PE")=TRUE,"PE",
IF(OR(IF(CQ49="",IF(CJ49="",IF(CC49="","",CC49),CJ49),CQ49)="N/A")=TRUE,"N/A",
IF(AND(IF(CQ49="",IF(CJ49="",IF(CC49="","",CC49),CJ49),CQ49)="")=TRUE,"","P"))))</f>
        <v/>
      </c>
      <c r="CY49" s="76"/>
      <c r="CZ49" s="76"/>
      <c r="DA49" s="77"/>
      <c r="DB49" s="24" t="s">
        <v>58</v>
      </c>
      <c r="DC49" s="74" t="s">
        <v>526</v>
      </c>
      <c r="DD49" s="74"/>
      <c r="DE49" s="74"/>
      <c r="DF49" s="74" t="str">
        <f t="shared" si="12"/>
        <v>28/9/2022</v>
      </c>
      <c r="DG49" s="74"/>
      <c r="DH49" s="74"/>
      <c r="DI49" s="24"/>
      <c r="DJ49" s="74"/>
      <c r="DK49" s="74"/>
      <c r="DL49" s="74"/>
      <c r="DM49" s="74"/>
      <c r="DN49" s="74"/>
      <c r="DO49" s="74"/>
      <c r="DP49" s="24"/>
      <c r="DQ49" s="74"/>
      <c r="DR49" s="74"/>
      <c r="DS49" s="74"/>
      <c r="DT49" s="74"/>
      <c r="DU49" s="74"/>
      <c r="DV49" s="74"/>
      <c r="DW49" s="75" t="str">
        <f t="shared" ref="DW49:DW52" si="49">IF(OR(IF(DP49="",IF(DI49="",IF(DB49="","",DB49),DI49),DP49)="F")=TRUE,"F",
IF(OR(IF(DP49="",IF(DI49="",IF(DB49="","",DB49),DI49),DP49)="PE")=TRUE,"PE",
IF(OR(IF(DP49="",IF(DI49="",IF(DB49="","",DB49),DI49),DP49)="N/A")=TRUE,"N/A",
IF(AND(IF(DP49="",IF(DI49="",IF(DB49="","",DB49),DI49),DP49)="")=TRUE,"","P"))))</f>
        <v>F</v>
      </c>
      <c r="DX49" s="76"/>
      <c r="DY49" s="76"/>
      <c r="DZ49" s="77"/>
      <c r="EA49" s="24"/>
      <c r="EB49" s="74"/>
      <c r="EC49" s="74"/>
      <c r="ED49" s="74"/>
      <c r="EE49" s="74"/>
      <c r="EF49" s="74"/>
      <c r="EG49" s="74"/>
      <c r="EH49" s="24"/>
      <c r="EI49" s="74"/>
      <c r="EJ49" s="74"/>
      <c r="EK49" s="74"/>
      <c r="EL49" s="74"/>
      <c r="EM49" s="74"/>
      <c r="EN49" s="74"/>
      <c r="EO49" s="24"/>
      <c r="EP49" s="74"/>
      <c r="EQ49" s="74"/>
      <c r="ER49" s="74"/>
      <c r="ES49" s="74"/>
      <c r="ET49" s="74"/>
      <c r="EU49" s="74"/>
      <c r="EV49" s="75" t="str">
        <f t="shared" ref="EV49:EV52" si="50">IF(OR(IF(EO49="",IF(EH49="",IF(EA49="","",EA49),EH49),EO49)="F")=TRUE,"F",
IF(OR(IF(EO49="",IF(EH49="",IF(EA49="","",EA49),EH49),EO49)="PE")=TRUE,"PE",
IF(OR(IF(EO49="",IF(EH49="",IF(EA49="","",EA49),EH49),EO49)="N/A")=TRUE,"N/A",
IF(AND(IF(EO49="",IF(EH49="",IF(EA49="","",EA49),EH49),EO49)="")=TRUE,"","P"))))</f>
        <v/>
      </c>
      <c r="EW49" s="76"/>
      <c r="EX49" s="76"/>
      <c r="EY49" s="77"/>
      <c r="EZ49" s="78" t="s">
        <v>548</v>
      </c>
      <c r="FA49" s="74"/>
      <c r="FB49" s="74"/>
      <c r="FC49" s="74"/>
      <c r="FD49" s="74" t="s">
        <v>547</v>
      </c>
      <c r="FE49" s="74"/>
      <c r="FF49" s="74"/>
      <c r="FG49" s="74"/>
      <c r="FH49" s="74"/>
      <c r="FI49" s="74"/>
      <c r="FJ49" s="74"/>
      <c r="FK49" s="74"/>
    </row>
    <row r="50" spans="1:167" s="25" customFormat="1" ht="55.5" customHeight="1" x14ac:dyDescent="0.3">
      <c r="A50" s="83" t="str">
        <f>IF(AND(BG50="",BG50=""),"",$N$4&amp;"_"&amp;ROW()-12-COUNTBLANK($BG$13:BG50))</f>
        <v>SCAP10_35</v>
      </c>
      <c r="B50" s="84"/>
      <c r="C50" s="84"/>
      <c r="D50" s="85"/>
      <c r="E50" s="92"/>
      <c r="F50" s="93"/>
      <c r="G50" s="93"/>
      <c r="H50" s="93"/>
      <c r="I50" s="93"/>
      <c r="J50" s="93"/>
      <c r="K50" s="93"/>
      <c r="L50" s="93"/>
      <c r="M50" s="93"/>
      <c r="N50" s="93"/>
      <c r="O50" s="94"/>
      <c r="P50" s="74" t="s">
        <v>203</v>
      </c>
      <c r="Q50" s="74"/>
      <c r="R50" s="74"/>
      <c r="S50" s="74"/>
      <c r="T50" s="74"/>
      <c r="U50" s="74"/>
      <c r="V50" s="74"/>
      <c r="W50" s="74"/>
      <c r="X50" s="74"/>
      <c r="Y50" s="74"/>
      <c r="Z50" s="74"/>
      <c r="AA50" s="74"/>
      <c r="AB50" s="74"/>
      <c r="AC50" s="82"/>
      <c r="AD50" s="74"/>
      <c r="AE50" s="74"/>
      <c r="AF50" s="74"/>
      <c r="AG50" s="74"/>
      <c r="AH50" s="74"/>
      <c r="AI50" s="74"/>
      <c r="AJ50" s="74"/>
      <c r="AK50" s="74"/>
      <c r="AL50" s="74"/>
      <c r="AM50" s="74"/>
      <c r="AN50" s="74"/>
      <c r="AO50" s="74"/>
      <c r="AP50" s="74"/>
      <c r="AQ50" s="74"/>
      <c r="AR50" s="74"/>
      <c r="AS50" s="74" t="s">
        <v>204</v>
      </c>
      <c r="AT50" s="74"/>
      <c r="AU50" s="74"/>
      <c r="AV50" s="74"/>
      <c r="AW50" s="74"/>
      <c r="AX50" s="74"/>
      <c r="AY50" s="74"/>
      <c r="AZ50" s="74"/>
      <c r="BA50" s="74"/>
      <c r="BB50" s="74"/>
      <c r="BC50" s="74"/>
      <c r="BD50" s="74"/>
      <c r="BE50" s="74"/>
      <c r="BF50" s="74"/>
      <c r="BG50" s="101" t="s">
        <v>549</v>
      </c>
      <c r="BH50" s="101"/>
      <c r="BI50" s="101"/>
      <c r="BJ50" s="101"/>
      <c r="BK50" s="101"/>
      <c r="BL50" s="101"/>
      <c r="BM50" s="101"/>
      <c r="BN50" s="101"/>
      <c r="BO50" s="101"/>
      <c r="BP50" s="101"/>
      <c r="BQ50" s="101"/>
      <c r="BR50" s="101"/>
      <c r="BS50" s="74" t="s">
        <v>42</v>
      </c>
      <c r="BT50" s="74"/>
      <c r="BU50" s="74"/>
      <c r="BV50" s="74" t="s">
        <v>83</v>
      </c>
      <c r="BW50" s="74"/>
      <c r="BX50" s="74"/>
      <c r="BY50" s="74" t="s">
        <v>75</v>
      </c>
      <c r="BZ50" s="74"/>
      <c r="CA50" s="74"/>
      <c r="CB50" s="74"/>
      <c r="CC50" s="24"/>
      <c r="CD50" s="74"/>
      <c r="CE50" s="74"/>
      <c r="CF50" s="74"/>
      <c r="CG50" s="74"/>
      <c r="CH50" s="74"/>
      <c r="CI50" s="74"/>
      <c r="CJ50" s="24"/>
      <c r="CK50" s="74"/>
      <c r="CL50" s="74"/>
      <c r="CM50" s="74"/>
      <c r="CN50" s="74"/>
      <c r="CO50" s="74"/>
      <c r="CP50" s="74"/>
      <c r="CQ50" s="24"/>
      <c r="CR50" s="74"/>
      <c r="CS50" s="74"/>
      <c r="CT50" s="74"/>
      <c r="CU50" s="74"/>
      <c r="CV50" s="74"/>
      <c r="CW50" s="74"/>
      <c r="CX50" s="75" t="str">
        <f t="shared" si="48"/>
        <v/>
      </c>
      <c r="CY50" s="76"/>
      <c r="CZ50" s="76"/>
      <c r="DA50" s="77"/>
      <c r="DB50" s="24" t="s">
        <v>58</v>
      </c>
      <c r="DC50" s="74" t="s">
        <v>526</v>
      </c>
      <c r="DD50" s="74"/>
      <c r="DE50" s="74"/>
      <c r="DF50" s="74" t="str">
        <f t="shared" si="12"/>
        <v>28/9/2022</v>
      </c>
      <c r="DG50" s="74"/>
      <c r="DH50" s="74"/>
      <c r="DI50" s="24"/>
      <c r="DJ50" s="74"/>
      <c r="DK50" s="74"/>
      <c r="DL50" s="74"/>
      <c r="DM50" s="74"/>
      <c r="DN50" s="74"/>
      <c r="DO50" s="74"/>
      <c r="DP50" s="24"/>
      <c r="DQ50" s="74"/>
      <c r="DR50" s="74"/>
      <c r="DS50" s="74"/>
      <c r="DT50" s="74"/>
      <c r="DU50" s="74"/>
      <c r="DV50" s="74"/>
      <c r="DW50" s="75" t="str">
        <f t="shared" si="49"/>
        <v>F</v>
      </c>
      <c r="DX50" s="76"/>
      <c r="DY50" s="76"/>
      <c r="DZ50" s="77"/>
      <c r="EA50" s="24"/>
      <c r="EB50" s="74"/>
      <c r="EC50" s="74"/>
      <c r="ED50" s="74"/>
      <c r="EE50" s="74"/>
      <c r="EF50" s="74"/>
      <c r="EG50" s="74"/>
      <c r="EH50" s="24"/>
      <c r="EI50" s="74"/>
      <c r="EJ50" s="74"/>
      <c r="EK50" s="74"/>
      <c r="EL50" s="74"/>
      <c r="EM50" s="74"/>
      <c r="EN50" s="74"/>
      <c r="EO50" s="24"/>
      <c r="EP50" s="74"/>
      <c r="EQ50" s="74"/>
      <c r="ER50" s="74"/>
      <c r="ES50" s="74"/>
      <c r="ET50" s="74"/>
      <c r="EU50" s="74"/>
      <c r="EV50" s="75" t="str">
        <f t="shared" si="50"/>
        <v/>
      </c>
      <c r="EW50" s="76"/>
      <c r="EX50" s="76"/>
      <c r="EY50" s="77"/>
      <c r="EZ50" s="78" t="s">
        <v>553</v>
      </c>
      <c r="FA50" s="74"/>
      <c r="FB50" s="74"/>
      <c r="FC50" s="74"/>
      <c r="FD50" s="74" t="s">
        <v>547</v>
      </c>
      <c r="FE50" s="74"/>
      <c r="FF50" s="74"/>
      <c r="FG50" s="74"/>
      <c r="FH50" s="74"/>
      <c r="FI50" s="74"/>
      <c r="FJ50" s="74"/>
      <c r="FK50" s="74"/>
    </row>
    <row r="51" spans="1:167" s="25" customFormat="1" ht="51" customHeight="1" x14ac:dyDescent="0.3">
      <c r="A51" s="83" t="str">
        <f>IF(AND(BG51="",BG51=""),"",$N$4&amp;"_"&amp;ROW()-12-COUNTBLANK($BG$13:BG51))</f>
        <v>SCAP10_36</v>
      </c>
      <c r="B51" s="84"/>
      <c r="C51" s="84"/>
      <c r="D51" s="85"/>
      <c r="E51" s="92"/>
      <c r="F51" s="93"/>
      <c r="G51" s="93"/>
      <c r="H51" s="93"/>
      <c r="I51" s="93"/>
      <c r="J51" s="93"/>
      <c r="K51" s="93"/>
      <c r="L51" s="93"/>
      <c r="M51" s="93"/>
      <c r="N51" s="93"/>
      <c r="O51" s="94"/>
      <c r="P51" s="74" t="s">
        <v>205</v>
      </c>
      <c r="Q51" s="74"/>
      <c r="R51" s="74"/>
      <c r="S51" s="74"/>
      <c r="T51" s="74"/>
      <c r="U51" s="74"/>
      <c r="V51" s="74"/>
      <c r="W51" s="74"/>
      <c r="X51" s="74"/>
      <c r="Y51" s="74"/>
      <c r="Z51" s="74"/>
      <c r="AA51" s="74"/>
      <c r="AB51" s="74"/>
      <c r="AC51" s="82"/>
      <c r="AD51" s="74"/>
      <c r="AE51" s="74"/>
      <c r="AF51" s="74"/>
      <c r="AG51" s="74"/>
      <c r="AH51" s="74"/>
      <c r="AI51" s="74"/>
      <c r="AJ51" s="74"/>
      <c r="AK51" s="74"/>
      <c r="AL51" s="74"/>
      <c r="AM51" s="74"/>
      <c r="AN51" s="74"/>
      <c r="AO51" s="74"/>
      <c r="AP51" s="74"/>
      <c r="AQ51" s="74"/>
      <c r="AR51" s="74"/>
      <c r="AS51" s="74" t="s">
        <v>206</v>
      </c>
      <c r="AT51" s="74"/>
      <c r="AU51" s="74"/>
      <c r="AV51" s="74"/>
      <c r="AW51" s="74"/>
      <c r="AX51" s="74"/>
      <c r="AY51" s="74"/>
      <c r="AZ51" s="74"/>
      <c r="BA51" s="74"/>
      <c r="BB51" s="74"/>
      <c r="BC51" s="74"/>
      <c r="BD51" s="74"/>
      <c r="BE51" s="74"/>
      <c r="BF51" s="74"/>
      <c r="BG51" s="101" t="s">
        <v>550</v>
      </c>
      <c r="BH51" s="101"/>
      <c r="BI51" s="101"/>
      <c r="BJ51" s="101"/>
      <c r="BK51" s="101"/>
      <c r="BL51" s="101"/>
      <c r="BM51" s="101"/>
      <c r="BN51" s="101"/>
      <c r="BO51" s="101"/>
      <c r="BP51" s="101"/>
      <c r="BQ51" s="101"/>
      <c r="BR51" s="101"/>
      <c r="BS51" s="74" t="s">
        <v>42</v>
      </c>
      <c r="BT51" s="74"/>
      <c r="BU51" s="74"/>
      <c r="BV51" s="74" t="s">
        <v>83</v>
      </c>
      <c r="BW51" s="74"/>
      <c r="BX51" s="74"/>
      <c r="BY51" s="74" t="s">
        <v>75</v>
      </c>
      <c r="BZ51" s="74"/>
      <c r="CA51" s="74"/>
      <c r="CB51" s="74"/>
      <c r="CC51" s="24"/>
      <c r="CD51" s="74"/>
      <c r="CE51" s="74"/>
      <c r="CF51" s="74"/>
      <c r="CG51" s="74"/>
      <c r="CH51" s="74"/>
      <c r="CI51" s="74"/>
      <c r="CJ51" s="24"/>
      <c r="CK51" s="74"/>
      <c r="CL51" s="74"/>
      <c r="CM51" s="74"/>
      <c r="CN51" s="74"/>
      <c r="CO51" s="74"/>
      <c r="CP51" s="74"/>
      <c r="CQ51" s="24"/>
      <c r="CR51" s="74"/>
      <c r="CS51" s="74"/>
      <c r="CT51" s="74"/>
      <c r="CU51" s="74"/>
      <c r="CV51" s="74"/>
      <c r="CW51" s="74"/>
      <c r="CX51" s="75" t="str">
        <f t="shared" si="48"/>
        <v/>
      </c>
      <c r="CY51" s="76"/>
      <c r="CZ51" s="76"/>
      <c r="DA51" s="77"/>
      <c r="DB51" s="24" t="s">
        <v>58</v>
      </c>
      <c r="DC51" s="74" t="s">
        <v>526</v>
      </c>
      <c r="DD51" s="74"/>
      <c r="DE51" s="74"/>
      <c r="DF51" s="74" t="str">
        <f t="shared" si="12"/>
        <v>28/9/2022</v>
      </c>
      <c r="DG51" s="74"/>
      <c r="DH51" s="74"/>
      <c r="DI51" s="24"/>
      <c r="DJ51" s="74"/>
      <c r="DK51" s="74"/>
      <c r="DL51" s="74"/>
      <c r="DM51" s="74"/>
      <c r="DN51" s="74"/>
      <c r="DO51" s="74"/>
      <c r="DP51" s="24"/>
      <c r="DQ51" s="74"/>
      <c r="DR51" s="74"/>
      <c r="DS51" s="74"/>
      <c r="DT51" s="74"/>
      <c r="DU51" s="74"/>
      <c r="DV51" s="74"/>
      <c r="DW51" s="75" t="str">
        <f t="shared" si="49"/>
        <v>F</v>
      </c>
      <c r="DX51" s="76"/>
      <c r="DY51" s="76"/>
      <c r="DZ51" s="77"/>
      <c r="EA51" s="24"/>
      <c r="EB51" s="74"/>
      <c r="EC51" s="74"/>
      <c r="ED51" s="74"/>
      <c r="EE51" s="74"/>
      <c r="EF51" s="74"/>
      <c r="EG51" s="74"/>
      <c r="EH51" s="24"/>
      <c r="EI51" s="74"/>
      <c r="EJ51" s="74"/>
      <c r="EK51" s="74"/>
      <c r="EL51" s="74"/>
      <c r="EM51" s="74"/>
      <c r="EN51" s="74"/>
      <c r="EO51" s="24"/>
      <c r="EP51" s="74"/>
      <c r="EQ51" s="74"/>
      <c r="ER51" s="74"/>
      <c r="ES51" s="74"/>
      <c r="ET51" s="74"/>
      <c r="EU51" s="74"/>
      <c r="EV51" s="75" t="str">
        <f t="shared" si="50"/>
        <v/>
      </c>
      <c r="EW51" s="76"/>
      <c r="EX51" s="76"/>
      <c r="EY51" s="77"/>
      <c r="EZ51" s="78" t="s">
        <v>554</v>
      </c>
      <c r="FA51" s="74"/>
      <c r="FB51" s="74"/>
      <c r="FC51" s="74"/>
      <c r="FD51" s="74" t="s">
        <v>547</v>
      </c>
      <c r="FE51" s="74"/>
      <c r="FF51" s="74"/>
      <c r="FG51" s="74"/>
      <c r="FH51" s="74"/>
      <c r="FI51" s="74"/>
      <c r="FJ51" s="74"/>
      <c r="FK51" s="74"/>
    </row>
    <row r="52" spans="1:167" s="25" customFormat="1" ht="56.25" customHeight="1" x14ac:dyDescent="0.3">
      <c r="A52" s="83" t="str">
        <f>IF(AND(BG52="",BG52=""),"",$N$4&amp;"_"&amp;ROW()-12-COUNTBLANK($BG$13:BG52))</f>
        <v>SCAP10_37</v>
      </c>
      <c r="B52" s="84"/>
      <c r="C52" s="84"/>
      <c r="D52" s="85"/>
      <c r="E52" s="92"/>
      <c r="F52" s="93"/>
      <c r="G52" s="93"/>
      <c r="H52" s="93"/>
      <c r="I52" s="93"/>
      <c r="J52" s="93"/>
      <c r="K52" s="93"/>
      <c r="L52" s="93"/>
      <c r="M52" s="93"/>
      <c r="N52" s="93"/>
      <c r="O52" s="94"/>
      <c r="P52" s="74" t="s">
        <v>207</v>
      </c>
      <c r="Q52" s="74"/>
      <c r="R52" s="74"/>
      <c r="S52" s="74"/>
      <c r="T52" s="74"/>
      <c r="U52" s="74"/>
      <c r="V52" s="74"/>
      <c r="W52" s="74"/>
      <c r="X52" s="74"/>
      <c r="Y52" s="74"/>
      <c r="Z52" s="74"/>
      <c r="AA52" s="74"/>
      <c r="AB52" s="74"/>
      <c r="AC52" s="82"/>
      <c r="AD52" s="74"/>
      <c r="AE52" s="74"/>
      <c r="AF52" s="74"/>
      <c r="AG52" s="74"/>
      <c r="AH52" s="74"/>
      <c r="AI52" s="74"/>
      <c r="AJ52" s="74"/>
      <c r="AK52" s="74"/>
      <c r="AL52" s="74"/>
      <c r="AM52" s="74"/>
      <c r="AN52" s="74"/>
      <c r="AO52" s="74"/>
      <c r="AP52" s="74"/>
      <c r="AQ52" s="74"/>
      <c r="AR52" s="74"/>
      <c r="AS52" s="74" t="s">
        <v>208</v>
      </c>
      <c r="AT52" s="74"/>
      <c r="AU52" s="74"/>
      <c r="AV52" s="74"/>
      <c r="AW52" s="74"/>
      <c r="AX52" s="74"/>
      <c r="AY52" s="74"/>
      <c r="AZ52" s="74"/>
      <c r="BA52" s="74"/>
      <c r="BB52" s="74"/>
      <c r="BC52" s="74"/>
      <c r="BD52" s="74"/>
      <c r="BE52" s="74"/>
      <c r="BF52" s="74"/>
      <c r="BG52" s="101" t="s">
        <v>551</v>
      </c>
      <c r="BH52" s="101"/>
      <c r="BI52" s="101"/>
      <c r="BJ52" s="101"/>
      <c r="BK52" s="101"/>
      <c r="BL52" s="101"/>
      <c r="BM52" s="101"/>
      <c r="BN52" s="101"/>
      <c r="BO52" s="101"/>
      <c r="BP52" s="101"/>
      <c r="BQ52" s="101"/>
      <c r="BR52" s="101"/>
      <c r="BS52" s="74" t="s">
        <v>42</v>
      </c>
      <c r="BT52" s="74"/>
      <c r="BU52" s="74"/>
      <c r="BV52" s="74" t="s">
        <v>83</v>
      </c>
      <c r="BW52" s="74"/>
      <c r="BX52" s="74"/>
      <c r="BY52" s="74" t="s">
        <v>75</v>
      </c>
      <c r="BZ52" s="74"/>
      <c r="CA52" s="74"/>
      <c r="CB52" s="74"/>
      <c r="CC52" s="24"/>
      <c r="CD52" s="74"/>
      <c r="CE52" s="74"/>
      <c r="CF52" s="74"/>
      <c r="CG52" s="74"/>
      <c r="CH52" s="74"/>
      <c r="CI52" s="74"/>
      <c r="CJ52" s="24"/>
      <c r="CK52" s="74"/>
      <c r="CL52" s="74"/>
      <c r="CM52" s="74"/>
      <c r="CN52" s="74"/>
      <c r="CO52" s="74"/>
      <c r="CP52" s="74"/>
      <c r="CQ52" s="24"/>
      <c r="CR52" s="74"/>
      <c r="CS52" s="74"/>
      <c r="CT52" s="74"/>
      <c r="CU52" s="74"/>
      <c r="CV52" s="74"/>
      <c r="CW52" s="74"/>
      <c r="CX52" s="75" t="str">
        <f t="shared" si="48"/>
        <v/>
      </c>
      <c r="CY52" s="76"/>
      <c r="CZ52" s="76"/>
      <c r="DA52" s="77"/>
      <c r="DB52" s="24" t="s">
        <v>58</v>
      </c>
      <c r="DC52" s="74" t="s">
        <v>526</v>
      </c>
      <c r="DD52" s="74"/>
      <c r="DE52" s="74"/>
      <c r="DF52" s="74" t="str">
        <f t="shared" si="12"/>
        <v>28/9/2022</v>
      </c>
      <c r="DG52" s="74"/>
      <c r="DH52" s="74"/>
      <c r="DI52" s="24"/>
      <c r="DJ52" s="74"/>
      <c r="DK52" s="74"/>
      <c r="DL52" s="74"/>
      <c r="DM52" s="74"/>
      <c r="DN52" s="74"/>
      <c r="DO52" s="74"/>
      <c r="DP52" s="24"/>
      <c r="DQ52" s="74"/>
      <c r="DR52" s="74"/>
      <c r="DS52" s="74"/>
      <c r="DT52" s="74"/>
      <c r="DU52" s="74"/>
      <c r="DV52" s="74"/>
      <c r="DW52" s="75" t="str">
        <f t="shared" si="49"/>
        <v>F</v>
      </c>
      <c r="DX52" s="76"/>
      <c r="DY52" s="76"/>
      <c r="DZ52" s="77"/>
      <c r="EA52" s="24"/>
      <c r="EB52" s="74"/>
      <c r="EC52" s="74"/>
      <c r="ED52" s="74"/>
      <c r="EE52" s="74"/>
      <c r="EF52" s="74"/>
      <c r="EG52" s="74"/>
      <c r="EH52" s="24"/>
      <c r="EI52" s="74"/>
      <c r="EJ52" s="74"/>
      <c r="EK52" s="74"/>
      <c r="EL52" s="74"/>
      <c r="EM52" s="74"/>
      <c r="EN52" s="74"/>
      <c r="EO52" s="24"/>
      <c r="EP52" s="74"/>
      <c r="EQ52" s="74"/>
      <c r="ER52" s="74"/>
      <c r="ES52" s="74"/>
      <c r="ET52" s="74"/>
      <c r="EU52" s="74"/>
      <c r="EV52" s="75" t="str">
        <f t="shared" si="50"/>
        <v/>
      </c>
      <c r="EW52" s="76"/>
      <c r="EX52" s="76"/>
      <c r="EY52" s="77"/>
      <c r="EZ52" s="78" t="s">
        <v>555</v>
      </c>
      <c r="FA52" s="74"/>
      <c r="FB52" s="74"/>
      <c r="FC52" s="74"/>
      <c r="FD52" s="74" t="s">
        <v>547</v>
      </c>
      <c r="FE52" s="74"/>
      <c r="FF52" s="74"/>
      <c r="FG52" s="74"/>
      <c r="FH52" s="74"/>
      <c r="FI52" s="74"/>
      <c r="FJ52" s="74"/>
      <c r="FK52" s="74"/>
    </row>
    <row r="53" spans="1:167" s="25" customFormat="1" ht="54.75" customHeight="1" x14ac:dyDescent="0.3">
      <c r="A53" s="83" t="str">
        <f>IF(AND(BG53="",BG53=""),"",$N$4&amp;"_"&amp;ROW()-12-COUNTBLANK($BG$13:BG53))</f>
        <v>SCAP10_38</v>
      </c>
      <c r="B53" s="84"/>
      <c r="C53" s="84"/>
      <c r="D53" s="85"/>
      <c r="E53" s="92"/>
      <c r="F53" s="93"/>
      <c r="G53" s="93"/>
      <c r="H53" s="93"/>
      <c r="I53" s="93"/>
      <c r="J53" s="93"/>
      <c r="K53" s="93"/>
      <c r="L53" s="93"/>
      <c r="M53" s="93"/>
      <c r="N53" s="93"/>
      <c r="O53" s="94"/>
      <c r="P53" s="74" t="s">
        <v>209</v>
      </c>
      <c r="Q53" s="74"/>
      <c r="R53" s="74"/>
      <c r="S53" s="74"/>
      <c r="T53" s="74"/>
      <c r="U53" s="74"/>
      <c r="V53" s="74"/>
      <c r="W53" s="74"/>
      <c r="X53" s="74"/>
      <c r="Y53" s="74"/>
      <c r="Z53" s="74"/>
      <c r="AA53" s="74"/>
      <c r="AB53" s="74"/>
      <c r="AC53" s="82"/>
      <c r="AD53" s="74"/>
      <c r="AE53" s="74"/>
      <c r="AF53" s="74"/>
      <c r="AG53" s="74"/>
      <c r="AH53" s="74"/>
      <c r="AI53" s="74"/>
      <c r="AJ53" s="74"/>
      <c r="AK53" s="74"/>
      <c r="AL53" s="74"/>
      <c r="AM53" s="74"/>
      <c r="AN53" s="74"/>
      <c r="AO53" s="74"/>
      <c r="AP53" s="74"/>
      <c r="AQ53" s="74"/>
      <c r="AR53" s="74"/>
      <c r="AS53" s="74" t="s">
        <v>210</v>
      </c>
      <c r="AT53" s="74"/>
      <c r="AU53" s="74"/>
      <c r="AV53" s="74"/>
      <c r="AW53" s="74"/>
      <c r="AX53" s="74"/>
      <c r="AY53" s="74"/>
      <c r="AZ53" s="74"/>
      <c r="BA53" s="74"/>
      <c r="BB53" s="74"/>
      <c r="BC53" s="74"/>
      <c r="BD53" s="74"/>
      <c r="BE53" s="74"/>
      <c r="BF53" s="74"/>
      <c r="BG53" s="101" t="s">
        <v>552</v>
      </c>
      <c r="BH53" s="101"/>
      <c r="BI53" s="101"/>
      <c r="BJ53" s="101"/>
      <c r="BK53" s="101"/>
      <c r="BL53" s="101"/>
      <c r="BM53" s="101"/>
      <c r="BN53" s="101"/>
      <c r="BO53" s="101"/>
      <c r="BP53" s="101"/>
      <c r="BQ53" s="101"/>
      <c r="BR53" s="101"/>
      <c r="BS53" s="74" t="s">
        <v>42</v>
      </c>
      <c r="BT53" s="74"/>
      <c r="BU53" s="74"/>
      <c r="BV53" s="74" t="s">
        <v>83</v>
      </c>
      <c r="BW53" s="74"/>
      <c r="BX53" s="74"/>
      <c r="BY53" s="74" t="s">
        <v>75</v>
      </c>
      <c r="BZ53" s="74"/>
      <c r="CA53" s="74"/>
      <c r="CB53" s="74"/>
      <c r="CC53" s="24"/>
      <c r="CD53" s="74"/>
      <c r="CE53" s="74"/>
      <c r="CF53" s="74"/>
      <c r="CG53" s="74"/>
      <c r="CH53" s="74"/>
      <c r="CI53" s="74"/>
      <c r="CJ53" s="24"/>
      <c r="CK53" s="74"/>
      <c r="CL53" s="74"/>
      <c r="CM53" s="74"/>
      <c r="CN53" s="74"/>
      <c r="CO53" s="74"/>
      <c r="CP53" s="74"/>
      <c r="CQ53" s="24"/>
      <c r="CR53" s="74"/>
      <c r="CS53" s="74"/>
      <c r="CT53" s="74"/>
      <c r="CU53" s="74"/>
      <c r="CV53" s="74"/>
      <c r="CW53" s="74"/>
      <c r="CX53" s="75" t="str">
        <f t="shared" si="36"/>
        <v/>
      </c>
      <c r="CY53" s="76"/>
      <c r="CZ53" s="76"/>
      <c r="DA53" s="77"/>
      <c r="DB53" s="24" t="s">
        <v>58</v>
      </c>
      <c r="DC53" s="74" t="s">
        <v>526</v>
      </c>
      <c r="DD53" s="74"/>
      <c r="DE53" s="74"/>
      <c r="DF53" s="74" t="str">
        <f t="shared" si="12"/>
        <v>28/9/2022</v>
      </c>
      <c r="DG53" s="74"/>
      <c r="DH53" s="74"/>
      <c r="DI53" s="24"/>
      <c r="DJ53" s="74"/>
      <c r="DK53" s="74"/>
      <c r="DL53" s="74"/>
      <c r="DM53" s="74"/>
      <c r="DN53" s="74"/>
      <c r="DO53" s="74"/>
      <c r="DP53" s="24"/>
      <c r="DQ53" s="74"/>
      <c r="DR53" s="74"/>
      <c r="DS53" s="74"/>
      <c r="DT53" s="74"/>
      <c r="DU53" s="74"/>
      <c r="DV53" s="74"/>
      <c r="DW53" s="75" t="str">
        <f t="shared" si="37"/>
        <v>F</v>
      </c>
      <c r="DX53" s="76"/>
      <c r="DY53" s="76"/>
      <c r="DZ53" s="77"/>
      <c r="EA53" s="24"/>
      <c r="EB53" s="74"/>
      <c r="EC53" s="74"/>
      <c r="ED53" s="74"/>
      <c r="EE53" s="74"/>
      <c r="EF53" s="74"/>
      <c r="EG53" s="74"/>
      <c r="EH53" s="24"/>
      <c r="EI53" s="74"/>
      <c r="EJ53" s="74"/>
      <c r="EK53" s="74"/>
      <c r="EL53" s="74"/>
      <c r="EM53" s="74"/>
      <c r="EN53" s="74"/>
      <c r="EO53" s="24"/>
      <c r="EP53" s="74"/>
      <c r="EQ53" s="74"/>
      <c r="ER53" s="74"/>
      <c r="ES53" s="74"/>
      <c r="ET53" s="74"/>
      <c r="EU53" s="74"/>
      <c r="EV53" s="75" t="str">
        <f t="shared" si="38"/>
        <v/>
      </c>
      <c r="EW53" s="76"/>
      <c r="EX53" s="76"/>
      <c r="EY53" s="77"/>
      <c r="EZ53" s="78" t="s">
        <v>556</v>
      </c>
      <c r="FA53" s="74"/>
      <c r="FB53" s="74"/>
      <c r="FC53" s="74"/>
      <c r="FD53" s="74" t="s">
        <v>547</v>
      </c>
      <c r="FE53" s="74"/>
      <c r="FF53" s="74"/>
      <c r="FG53" s="74"/>
      <c r="FH53" s="74"/>
      <c r="FI53" s="74"/>
      <c r="FJ53" s="74"/>
      <c r="FK53" s="74"/>
    </row>
    <row r="54" spans="1:167" s="25" customFormat="1" ht="88.5" customHeight="1" x14ac:dyDescent="0.3">
      <c r="A54" s="83" t="str">
        <f>IF(AND(BG54="",BG54=""),"",$N$4&amp;"_"&amp;ROW()-12-COUNTBLANK($BG$13:BG54))</f>
        <v>SCAP10_39</v>
      </c>
      <c r="B54" s="84"/>
      <c r="C54" s="84"/>
      <c r="D54" s="85"/>
      <c r="E54" s="92"/>
      <c r="F54" s="93"/>
      <c r="G54" s="93"/>
      <c r="H54" s="93"/>
      <c r="I54" s="93"/>
      <c r="J54" s="93"/>
      <c r="K54" s="93"/>
      <c r="L54" s="93"/>
      <c r="M54" s="93"/>
      <c r="N54" s="93"/>
      <c r="O54" s="94"/>
      <c r="P54" s="74" t="s">
        <v>211</v>
      </c>
      <c r="Q54" s="74"/>
      <c r="R54" s="74"/>
      <c r="S54" s="74"/>
      <c r="T54" s="74"/>
      <c r="U54" s="74"/>
      <c r="V54" s="74"/>
      <c r="W54" s="74"/>
      <c r="X54" s="74"/>
      <c r="Y54" s="74"/>
      <c r="Z54" s="74"/>
      <c r="AA54" s="74"/>
      <c r="AB54" s="74"/>
      <c r="AC54" s="82"/>
      <c r="AD54" s="74"/>
      <c r="AE54" s="74"/>
      <c r="AF54" s="74"/>
      <c r="AG54" s="74"/>
      <c r="AH54" s="74"/>
      <c r="AI54" s="74"/>
      <c r="AJ54" s="74"/>
      <c r="AK54" s="74"/>
      <c r="AL54" s="74"/>
      <c r="AM54" s="74"/>
      <c r="AN54" s="74"/>
      <c r="AO54" s="74"/>
      <c r="AP54" s="74"/>
      <c r="AQ54" s="74"/>
      <c r="AR54" s="74"/>
      <c r="AS54" s="74" t="s">
        <v>212</v>
      </c>
      <c r="AT54" s="74"/>
      <c r="AU54" s="74"/>
      <c r="AV54" s="74"/>
      <c r="AW54" s="74"/>
      <c r="AX54" s="74"/>
      <c r="AY54" s="74"/>
      <c r="AZ54" s="74"/>
      <c r="BA54" s="74"/>
      <c r="BB54" s="74"/>
      <c r="BC54" s="74"/>
      <c r="BD54" s="74"/>
      <c r="BE54" s="74"/>
      <c r="BF54" s="74"/>
      <c r="BG54" s="101" t="s">
        <v>558</v>
      </c>
      <c r="BH54" s="101"/>
      <c r="BI54" s="101"/>
      <c r="BJ54" s="101"/>
      <c r="BK54" s="101"/>
      <c r="BL54" s="101"/>
      <c r="BM54" s="101"/>
      <c r="BN54" s="101"/>
      <c r="BO54" s="101"/>
      <c r="BP54" s="101"/>
      <c r="BQ54" s="101"/>
      <c r="BR54" s="101"/>
      <c r="BS54" s="74" t="s">
        <v>42</v>
      </c>
      <c r="BT54" s="74"/>
      <c r="BU54" s="74"/>
      <c r="BV54" s="74" t="s">
        <v>83</v>
      </c>
      <c r="BW54" s="74"/>
      <c r="BX54" s="74"/>
      <c r="BY54" s="74" t="s">
        <v>75</v>
      </c>
      <c r="BZ54" s="74"/>
      <c r="CA54" s="74"/>
      <c r="CB54" s="74"/>
      <c r="CC54" s="24"/>
      <c r="CD54" s="74"/>
      <c r="CE54" s="74"/>
      <c r="CF54" s="74"/>
      <c r="CG54" s="74"/>
      <c r="CH54" s="74"/>
      <c r="CI54" s="74"/>
      <c r="CJ54" s="24"/>
      <c r="CK54" s="74"/>
      <c r="CL54" s="74"/>
      <c r="CM54" s="74"/>
      <c r="CN54" s="74"/>
      <c r="CO54" s="74"/>
      <c r="CP54" s="74"/>
      <c r="CQ54" s="24"/>
      <c r="CR54" s="74"/>
      <c r="CS54" s="74"/>
      <c r="CT54" s="74"/>
      <c r="CU54" s="74"/>
      <c r="CV54" s="74"/>
      <c r="CW54" s="74"/>
      <c r="CX54" s="75" t="str">
        <f t="shared" si="36"/>
        <v/>
      </c>
      <c r="CY54" s="76"/>
      <c r="CZ54" s="76"/>
      <c r="DA54" s="77"/>
      <c r="DB54" s="24" t="s">
        <v>57</v>
      </c>
      <c r="DC54" s="74" t="s">
        <v>526</v>
      </c>
      <c r="DD54" s="74"/>
      <c r="DE54" s="74"/>
      <c r="DF54" s="74" t="str">
        <f t="shared" si="12"/>
        <v>28/9/2022</v>
      </c>
      <c r="DG54" s="74"/>
      <c r="DH54" s="74"/>
      <c r="DI54" s="24"/>
      <c r="DJ54" s="74"/>
      <c r="DK54" s="74"/>
      <c r="DL54" s="74"/>
      <c r="DM54" s="74"/>
      <c r="DN54" s="74"/>
      <c r="DO54" s="74"/>
      <c r="DP54" s="24"/>
      <c r="DQ54" s="74"/>
      <c r="DR54" s="74"/>
      <c r="DS54" s="74"/>
      <c r="DT54" s="74"/>
      <c r="DU54" s="74"/>
      <c r="DV54" s="74"/>
      <c r="DW54" s="75" t="str">
        <f t="shared" si="37"/>
        <v>P</v>
      </c>
      <c r="DX54" s="76"/>
      <c r="DY54" s="76"/>
      <c r="DZ54" s="77"/>
      <c r="EA54" s="24"/>
      <c r="EB54" s="74"/>
      <c r="EC54" s="74"/>
      <c r="ED54" s="74"/>
      <c r="EE54" s="74"/>
      <c r="EF54" s="74"/>
      <c r="EG54" s="74"/>
      <c r="EH54" s="24"/>
      <c r="EI54" s="74"/>
      <c r="EJ54" s="74"/>
      <c r="EK54" s="74"/>
      <c r="EL54" s="74"/>
      <c r="EM54" s="74"/>
      <c r="EN54" s="74"/>
      <c r="EO54" s="24"/>
      <c r="EP54" s="74"/>
      <c r="EQ54" s="74"/>
      <c r="ER54" s="74"/>
      <c r="ES54" s="74"/>
      <c r="ET54" s="74"/>
      <c r="EU54" s="74"/>
      <c r="EV54" s="75" t="str">
        <f t="shared" si="38"/>
        <v/>
      </c>
      <c r="EW54" s="76"/>
      <c r="EX54" s="76"/>
      <c r="EY54" s="77"/>
      <c r="EZ54" s="74"/>
      <c r="FA54" s="74"/>
      <c r="FB54" s="74"/>
      <c r="FC54" s="74"/>
      <c r="FD54" s="74" t="s">
        <v>557</v>
      </c>
      <c r="FE54" s="74"/>
      <c r="FF54" s="74"/>
      <c r="FG54" s="74"/>
      <c r="FH54" s="74"/>
      <c r="FI54" s="74"/>
      <c r="FJ54" s="74"/>
      <c r="FK54" s="74"/>
    </row>
    <row r="55" spans="1:167" s="25" customFormat="1" ht="43.5" customHeight="1" x14ac:dyDescent="0.3">
      <c r="A55" s="83" t="str">
        <f>IF(AND(BG55="",BG55=""),"",$N$4&amp;"_"&amp;ROW()-12-COUNTBLANK($BG$13:BG55))</f>
        <v>SCAP10_40</v>
      </c>
      <c r="B55" s="84"/>
      <c r="C55" s="84"/>
      <c r="D55" s="85"/>
      <c r="E55" s="92"/>
      <c r="F55" s="93"/>
      <c r="G55" s="93"/>
      <c r="H55" s="93"/>
      <c r="I55" s="93"/>
      <c r="J55" s="93"/>
      <c r="K55" s="93"/>
      <c r="L55" s="93"/>
      <c r="M55" s="93"/>
      <c r="N55" s="93"/>
      <c r="O55" s="94"/>
      <c r="P55" s="74" t="s">
        <v>213</v>
      </c>
      <c r="Q55" s="74"/>
      <c r="R55" s="74"/>
      <c r="S55" s="74"/>
      <c r="T55" s="74"/>
      <c r="U55" s="74"/>
      <c r="V55" s="74"/>
      <c r="W55" s="74"/>
      <c r="X55" s="74"/>
      <c r="Y55" s="74"/>
      <c r="Z55" s="74"/>
      <c r="AA55" s="74"/>
      <c r="AB55" s="74"/>
      <c r="AC55" s="82"/>
      <c r="AD55" s="74"/>
      <c r="AE55" s="74"/>
      <c r="AF55" s="74"/>
      <c r="AG55" s="74"/>
      <c r="AH55" s="74"/>
      <c r="AI55" s="74"/>
      <c r="AJ55" s="74"/>
      <c r="AK55" s="74"/>
      <c r="AL55" s="74"/>
      <c r="AM55" s="74"/>
      <c r="AN55" s="74"/>
      <c r="AO55" s="74"/>
      <c r="AP55" s="74"/>
      <c r="AQ55" s="74"/>
      <c r="AR55" s="74"/>
      <c r="AS55" s="74" t="s">
        <v>214</v>
      </c>
      <c r="AT55" s="74"/>
      <c r="AU55" s="74"/>
      <c r="AV55" s="74"/>
      <c r="AW55" s="74"/>
      <c r="AX55" s="74"/>
      <c r="AY55" s="74"/>
      <c r="AZ55" s="74"/>
      <c r="BA55" s="74"/>
      <c r="BB55" s="74"/>
      <c r="BC55" s="74"/>
      <c r="BD55" s="74"/>
      <c r="BE55" s="74"/>
      <c r="BF55" s="74"/>
      <c r="BG55" s="74" t="s">
        <v>215</v>
      </c>
      <c r="BH55" s="74"/>
      <c r="BI55" s="74"/>
      <c r="BJ55" s="74"/>
      <c r="BK55" s="74"/>
      <c r="BL55" s="74"/>
      <c r="BM55" s="74"/>
      <c r="BN55" s="74"/>
      <c r="BO55" s="74"/>
      <c r="BP55" s="74"/>
      <c r="BQ55" s="74"/>
      <c r="BR55" s="74"/>
      <c r="BS55" s="74" t="s">
        <v>42</v>
      </c>
      <c r="BT55" s="74"/>
      <c r="BU55" s="74"/>
      <c r="BV55" s="74" t="s">
        <v>83</v>
      </c>
      <c r="BW55" s="74"/>
      <c r="BX55" s="74"/>
      <c r="BY55" s="74" t="s">
        <v>75</v>
      </c>
      <c r="BZ55" s="74"/>
      <c r="CA55" s="74"/>
      <c r="CB55" s="74"/>
      <c r="CC55" s="24"/>
      <c r="CD55" s="74"/>
      <c r="CE55" s="74"/>
      <c r="CF55" s="74"/>
      <c r="CG55" s="74"/>
      <c r="CH55" s="74"/>
      <c r="CI55" s="74"/>
      <c r="CJ55" s="24"/>
      <c r="CK55" s="74"/>
      <c r="CL55" s="74"/>
      <c r="CM55" s="74"/>
      <c r="CN55" s="74"/>
      <c r="CO55" s="74"/>
      <c r="CP55" s="74"/>
      <c r="CQ55" s="24"/>
      <c r="CR55" s="74"/>
      <c r="CS55" s="74"/>
      <c r="CT55" s="74"/>
      <c r="CU55" s="74"/>
      <c r="CV55" s="74"/>
      <c r="CW55" s="74"/>
      <c r="CX55" s="75" t="str">
        <f t="shared" ref="CX55:CX60" si="51">IF(OR(IF(CQ55="",IF(CJ55="",IF(CC55="","",CC55),CJ55),CQ55)="F")=TRUE,"F",
IF(OR(IF(CQ55="",IF(CJ55="",IF(CC55="","",CC55),CJ55),CQ55)="PE")=TRUE,"PE",
IF(OR(IF(CQ55="",IF(CJ55="",IF(CC55="","",CC55),CJ55),CQ55)="N/A")=TRUE,"N/A",
IF(AND(IF(CQ55="",IF(CJ55="",IF(CC55="","",CC55),CJ55),CQ55)="")=TRUE,"","P"))))</f>
        <v/>
      </c>
      <c r="CY55" s="76"/>
      <c r="CZ55" s="76"/>
      <c r="DA55" s="77"/>
      <c r="DB55" s="24" t="s">
        <v>57</v>
      </c>
      <c r="DC55" s="74" t="s">
        <v>526</v>
      </c>
      <c r="DD55" s="74"/>
      <c r="DE55" s="74"/>
      <c r="DF55" s="74" t="str">
        <f t="shared" si="12"/>
        <v>28/9/2022</v>
      </c>
      <c r="DG55" s="74"/>
      <c r="DH55" s="74"/>
      <c r="DI55" s="24"/>
      <c r="DJ55" s="74"/>
      <c r="DK55" s="74"/>
      <c r="DL55" s="74"/>
      <c r="DM55" s="74"/>
      <c r="DN55" s="74"/>
      <c r="DO55" s="74"/>
      <c r="DP55" s="24"/>
      <c r="DQ55" s="74"/>
      <c r="DR55" s="74"/>
      <c r="DS55" s="74"/>
      <c r="DT55" s="74"/>
      <c r="DU55" s="74"/>
      <c r="DV55" s="74"/>
      <c r="DW55" s="75" t="str">
        <f t="shared" ref="DW55:DW60" si="52">IF(OR(IF(DP55="",IF(DI55="",IF(DB55="","",DB55),DI55),DP55)="F")=TRUE,"F",
IF(OR(IF(DP55="",IF(DI55="",IF(DB55="","",DB55),DI55),DP55)="PE")=TRUE,"PE",
IF(OR(IF(DP55="",IF(DI55="",IF(DB55="","",DB55),DI55),DP55)="N/A")=TRUE,"N/A",
IF(AND(IF(DP55="",IF(DI55="",IF(DB55="","",DB55),DI55),DP55)="")=TRUE,"","P"))))</f>
        <v>P</v>
      </c>
      <c r="DX55" s="76"/>
      <c r="DY55" s="76"/>
      <c r="DZ55" s="77"/>
      <c r="EA55" s="24"/>
      <c r="EB55" s="74"/>
      <c r="EC55" s="74"/>
      <c r="ED55" s="74"/>
      <c r="EE55" s="74"/>
      <c r="EF55" s="74"/>
      <c r="EG55" s="74"/>
      <c r="EH55" s="24"/>
      <c r="EI55" s="74"/>
      <c r="EJ55" s="74"/>
      <c r="EK55" s="74"/>
      <c r="EL55" s="74"/>
      <c r="EM55" s="74"/>
      <c r="EN55" s="74"/>
      <c r="EO55" s="24"/>
      <c r="EP55" s="74"/>
      <c r="EQ55" s="74"/>
      <c r="ER55" s="74"/>
      <c r="ES55" s="74"/>
      <c r="ET55" s="74"/>
      <c r="EU55" s="74"/>
      <c r="EV55" s="75" t="str">
        <f t="shared" ref="EV55:EV60" si="53">IF(OR(IF(EO55="",IF(EH55="",IF(EA55="","",EA55),EH55),EO55)="F")=TRUE,"F",
IF(OR(IF(EO55="",IF(EH55="",IF(EA55="","",EA55),EH55),EO55)="PE")=TRUE,"PE",
IF(OR(IF(EO55="",IF(EH55="",IF(EA55="","",EA55),EH55),EO55)="N/A")=TRUE,"N/A",
IF(AND(IF(EO55="",IF(EH55="",IF(EA55="","",EA55),EH55),EO55)="")=TRUE,"","P"))))</f>
        <v/>
      </c>
      <c r="EW55" s="76"/>
      <c r="EX55" s="76"/>
      <c r="EY55" s="77"/>
      <c r="EZ55" s="74"/>
      <c r="FA55" s="74"/>
      <c r="FB55" s="74"/>
      <c r="FC55" s="74"/>
      <c r="FD55" s="74"/>
      <c r="FE55" s="74"/>
      <c r="FF55" s="74"/>
      <c r="FG55" s="74"/>
      <c r="FH55" s="74"/>
      <c r="FI55" s="74"/>
      <c r="FJ55" s="74"/>
      <c r="FK55" s="74"/>
    </row>
    <row r="56" spans="1:167" s="25" customFormat="1" ht="47.25" customHeight="1" x14ac:dyDescent="0.3">
      <c r="A56" s="83" t="str">
        <f>IF(AND(BG56="",BG56=""),"",$N$4&amp;"_"&amp;ROW()-12-COUNTBLANK($BG$13:BG56))</f>
        <v>SCAP10_41</v>
      </c>
      <c r="B56" s="84"/>
      <c r="C56" s="84"/>
      <c r="D56" s="85"/>
      <c r="E56" s="92"/>
      <c r="F56" s="93"/>
      <c r="G56" s="93"/>
      <c r="H56" s="93"/>
      <c r="I56" s="93"/>
      <c r="J56" s="93"/>
      <c r="K56" s="93"/>
      <c r="L56" s="93"/>
      <c r="M56" s="93"/>
      <c r="N56" s="93"/>
      <c r="O56" s="94"/>
      <c r="P56" s="74" t="s">
        <v>216</v>
      </c>
      <c r="Q56" s="74"/>
      <c r="R56" s="74"/>
      <c r="S56" s="74"/>
      <c r="T56" s="74"/>
      <c r="U56" s="74"/>
      <c r="V56" s="74"/>
      <c r="W56" s="74"/>
      <c r="X56" s="74"/>
      <c r="Y56" s="74"/>
      <c r="Z56" s="74"/>
      <c r="AA56" s="74"/>
      <c r="AB56" s="74"/>
      <c r="AC56" s="82"/>
      <c r="AD56" s="74"/>
      <c r="AE56" s="74"/>
      <c r="AF56" s="74"/>
      <c r="AG56" s="74"/>
      <c r="AH56" s="74"/>
      <c r="AI56" s="74"/>
      <c r="AJ56" s="74"/>
      <c r="AK56" s="74"/>
      <c r="AL56" s="74"/>
      <c r="AM56" s="74"/>
      <c r="AN56" s="74"/>
      <c r="AO56" s="74"/>
      <c r="AP56" s="74"/>
      <c r="AQ56" s="74"/>
      <c r="AR56" s="74"/>
      <c r="AS56" s="74" t="s">
        <v>217</v>
      </c>
      <c r="AT56" s="74"/>
      <c r="AU56" s="74"/>
      <c r="AV56" s="74"/>
      <c r="AW56" s="74"/>
      <c r="AX56" s="74"/>
      <c r="AY56" s="74"/>
      <c r="AZ56" s="74"/>
      <c r="BA56" s="74"/>
      <c r="BB56" s="74"/>
      <c r="BC56" s="74"/>
      <c r="BD56" s="74"/>
      <c r="BE56" s="74"/>
      <c r="BF56" s="74"/>
      <c r="BG56" s="74" t="s">
        <v>137</v>
      </c>
      <c r="BH56" s="74"/>
      <c r="BI56" s="74"/>
      <c r="BJ56" s="74"/>
      <c r="BK56" s="74"/>
      <c r="BL56" s="74"/>
      <c r="BM56" s="74"/>
      <c r="BN56" s="74"/>
      <c r="BO56" s="74"/>
      <c r="BP56" s="74"/>
      <c r="BQ56" s="74"/>
      <c r="BR56" s="74"/>
      <c r="BS56" s="74" t="s">
        <v>42</v>
      </c>
      <c r="BT56" s="74"/>
      <c r="BU56" s="74"/>
      <c r="BV56" s="74" t="s">
        <v>83</v>
      </c>
      <c r="BW56" s="74"/>
      <c r="BX56" s="74"/>
      <c r="BY56" s="74" t="s">
        <v>75</v>
      </c>
      <c r="BZ56" s="74"/>
      <c r="CA56" s="74"/>
      <c r="CB56" s="74"/>
      <c r="CC56" s="24"/>
      <c r="CD56" s="74"/>
      <c r="CE56" s="74"/>
      <c r="CF56" s="74"/>
      <c r="CG56" s="74"/>
      <c r="CH56" s="74"/>
      <c r="CI56" s="74"/>
      <c r="CJ56" s="24"/>
      <c r="CK56" s="74"/>
      <c r="CL56" s="74"/>
      <c r="CM56" s="74"/>
      <c r="CN56" s="74"/>
      <c r="CO56" s="74"/>
      <c r="CP56" s="74"/>
      <c r="CQ56" s="24"/>
      <c r="CR56" s="74"/>
      <c r="CS56" s="74"/>
      <c r="CT56" s="74"/>
      <c r="CU56" s="74"/>
      <c r="CV56" s="74"/>
      <c r="CW56" s="74"/>
      <c r="CX56" s="75" t="str">
        <f t="shared" si="51"/>
        <v/>
      </c>
      <c r="CY56" s="76"/>
      <c r="CZ56" s="76"/>
      <c r="DA56" s="77"/>
      <c r="DB56" s="24" t="s">
        <v>58</v>
      </c>
      <c r="DC56" s="74" t="s">
        <v>526</v>
      </c>
      <c r="DD56" s="74"/>
      <c r="DE56" s="74"/>
      <c r="DF56" s="74" t="str">
        <f t="shared" si="12"/>
        <v>28/9/2022</v>
      </c>
      <c r="DG56" s="74"/>
      <c r="DH56" s="74"/>
      <c r="DI56" s="24"/>
      <c r="DJ56" s="74"/>
      <c r="DK56" s="74"/>
      <c r="DL56" s="74"/>
      <c r="DM56" s="74"/>
      <c r="DN56" s="74"/>
      <c r="DO56" s="74"/>
      <c r="DP56" s="24"/>
      <c r="DQ56" s="74"/>
      <c r="DR56" s="74"/>
      <c r="DS56" s="74"/>
      <c r="DT56" s="74"/>
      <c r="DU56" s="74"/>
      <c r="DV56" s="74"/>
      <c r="DW56" s="75" t="str">
        <f t="shared" si="52"/>
        <v>F</v>
      </c>
      <c r="DX56" s="76"/>
      <c r="DY56" s="76"/>
      <c r="DZ56" s="77"/>
      <c r="EA56" s="24"/>
      <c r="EB56" s="74"/>
      <c r="EC56" s="74"/>
      <c r="ED56" s="74"/>
      <c r="EE56" s="74"/>
      <c r="EF56" s="74"/>
      <c r="EG56" s="74"/>
      <c r="EH56" s="24"/>
      <c r="EI56" s="74"/>
      <c r="EJ56" s="74"/>
      <c r="EK56" s="74"/>
      <c r="EL56" s="74"/>
      <c r="EM56" s="74"/>
      <c r="EN56" s="74"/>
      <c r="EO56" s="24"/>
      <c r="EP56" s="74"/>
      <c r="EQ56" s="74"/>
      <c r="ER56" s="74"/>
      <c r="ES56" s="74"/>
      <c r="ET56" s="74"/>
      <c r="EU56" s="74"/>
      <c r="EV56" s="75" t="str">
        <f t="shared" si="53"/>
        <v/>
      </c>
      <c r="EW56" s="76"/>
      <c r="EX56" s="76"/>
      <c r="EY56" s="77"/>
      <c r="EZ56" s="78" t="s">
        <v>559</v>
      </c>
      <c r="FA56" s="74"/>
      <c r="FB56" s="74"/>
      <c r="FC56" s="74"/>
      <c r="FD56" s="74" t="s">
        <v>560</v>
      </c>
      <c r="FE56" s="74"/>
      <c r="FF56" s="74"/>
      <c r="FG56" s="74"/>
      <c r="FH56" s="74"/>
      <c r="FI56" s="74"/>
      <c r="FJ56" s="74"/>
      <c r="FK56" s="74"/>
    </row>
    <row r="57" spans="1:167" s="25" customFormat="1" ht="43.5" customHeight="1" x14ac:dyDescent="0.3">
      <c r="A57" s="83" t="str">
        <f>IF(AND(BG57="",BG57=""),"",$N$4&amp;"_"&amp;ROW()-12-COUNTBLANK($BG$13:BG57))</f>
        <v>SCAP10_42</v>
      </c>
      <c r="B57" s="84"/>
      <c r="C57" s="84"/>
      <c r="D57" s="85"/>
      <c r="E57" s="92"/>
      <c r="F57" s="93"/>
      <c r="G57" s="93"/>
      <c r="H57" s="93"/>
      <c r="I57" s="93"/>
      <c r="J57" s="93"/>
      <c r="K57" s="93"/>
      <c r="L57" s="93"/>
      <c r="M57" s="93"/>
      <c r="N57" s="93"/>
      <c r="O57" s="94"/>
      <c r="P57" s="74" t="s">
        <v>218</v>
      </c>
      <c r="Q57" s="74"/>
      <c r="R57" s="74"/>
      <c r="S57" s="74"/>
      <c r="T57" s="74"/>
      <c r="U57" s="74"/>
      <c r="V57" s="74"/>
      <c r="W57" s="74"/>
      <c r="X57" s="74"/>
      <c r="Y57" s="74"/>
      <c r="Z57" s="74"/>
      <c r="AA57" s="74"/>
      <c r="AB57" s="74"/>
      <c r="AC57" s="82"/>
      <c r="AD57" s="74"/>
      <c r="AE57" s="74"/>
      <c r="AF57" s="74"/>
      <c r="AG57" s="74"/>
      <c r="AH57" s="74"/>
      <c r="AI57" s="74"/>
      <c r="AJ57" s="74"/>
      <c r="AK57" s="74"/>
      <c r="AL57" s="74"/>
      <c r="AM57" s="74"/>
      <c r="AN57" s="74"/>
      <c r="AO57" s="74"/>
      <c r="AP57" s="74"/>
      <c r="AQ57" s="74"/>
      <c r="AR57" s="74"/>
      <c r="AS57" s="74" t="s">
        <v>219</v>
      </c>
      <c r="AT57" s="74"/>
      <c r="AU57" s="74"/>
      <c r="AV57" s="74"/>
      <c r="AW57" s="74"/>
      <c r="AX57" s="74"/>
      <c r="AY57" s="74"/>
      <c r="AZ57" s="74"/>
      <c r="BA57" s="74"/>
      <c r="BB57" s="74"/>
      <c r="BC57" s="74"/>
      <c r="BD57" s="74"/>
      <c r="BE57" s="74"/>
      <c r="BF57" s="74"/>
      <c r="BG57" s="74" t="s">
        <v>215</v>
      </c>
      <c r="BH57" s="74"/>
      <c r="BI57" s="74"/>
      <c r="BJ57" s="74"/>
      <c r="BK57" s="74"/>
      <c r="BL57" s="74"/>
      <c r="BM57" s="74"/>
      <c r="BN57" s="74"/>
      <c r="BO57" s="74"/>
      <c r="BP57" s="74"/>
      <c r="BQ57" s="74"/>
      <c r="BR57" s="74"/>
      <c r="BS57" s="74" t="s">
        <v>42</v>
      </c>
      <c r="BT57" s="74"/>
      <c r="BU57" s="74"/>
      <c r="BV57" s="74" t="s">
        <v>83</v>
      </c>
      <c r="BW57" s="74"/>
      <c r="BX57" s="74"/>
      <c r="BY57" s="74" t="s">
        <v>75</v>
      </c>
      <c r="BZ57" s="74"/>
      <c r="CA57" s="74"/>
      <c r="CB57" s="74"/>
      <c r="CC57" s="24"/>
      <c r="CD57" s="74"/>
      <c r="CE57" s="74"/>
      <c r="CF57" s="74"/>
      <c r="CG57" s="74"/>
      <c r="CH57" s="74"/>
      <c r="CI57" s="74"/>
      <c r="CJ57" s="24"/>
      <c r="CK57" s="74"/>
      <c r="CL57" s="74"/>
      <c r="CM57" s="74"/>
      <c r="CN57" s="74"/>
      <c r="CO57" s="74"/>
      <c r="CP57" s="74"/>
      <c r="CQ57" s="24"/>
      <c r="CR57" s="74"/>
      <c r="CS57" s="74"/>
      <c r="CT57" s="74"/>
      <c r="CU57" s="74"/>
      <c r="CV57" s="74"/>
      <c r="CW57" s="74"/>
      <c r="CX57" s="75" t="str">
        <f t="shared" si="51"/>
        <v/>
      </c>
      <c r="CY57" s="76"/>
      <c r="CZ57" s="76"/>
      <c r="DA57" s="77"/>
      <c r="DB57" s="24" t="s">
        <v>58</v>
      </c>
      <c r="DC57" s="74" t="s">
        <v>526</v>
      </c>
      <c r="DD57" s="74"/>
      <c r="DE57" s="74"/>
      <c r="DF57" s="74" t="str">
        <f t="shared" si="12"/>
        <v>28/9/2022</v>
      </c>
      <c r="DG57" s="74"/>
      <c r="DH57" s="74"/>
      <c r="DI57" s="24"/>
      <c r="DJ57" s="74"/>
      <c r="DK57" s="74"/>
      <c r="DL57" s="74"/>
      <c r="DM57" s="74"/>
      <c r="DN57" s="74"/>
      <c r="DO57" s="74"/>
      <c r="DP57" s="24"/>
      <c r="DQ57" s="74"/>
      <c r="DR57" s="74"/>
      <c r="DS57" s="74"/>
      <c r="DT57" s="74"/>
      <c r="DU57" s="74"/>
      <c r="DV57" s="74"/>
      <c r="DW57" s="75" t="str">
        <f t="shared" si="52"/>
        <v>F</v>
      </c>
      <c r="DX57" s="76"/>
      <c r="DY57" s="76"/>
      <c r="DZ57" s="77"/>
      <c r="EA57" s="24"/>
      <c r="EB57" s="74"/>
      <c r="EC57" s="74"/>
      <c r="ED57" s="74"/>
      <c r="EE57" s="74"/>
      <c r="EF57" s="74"/>
      <c r="EG57" s="74"/>
      <c r="EH57" s="24"/>
      <c r="EI57" s="74"/>
      <c r="EJ57" s="74"/>
      <c r="EK57" s="74"/>
      <c r="EL57" s="74"/>
      <c r="EM57" s="74"/>
      <c r="EN57" s="74"/>
      <c r="EO57" s="24"/>
      <c r="EP57" s="74"/>
      <c r="EQ57" s="74"/>
      <c r="ER57" s="74"/>
      <c r="ES57" s="74"/>
      <c r="ET57" s="74"/>
      <c r="EU57" s="74"/>
      <c r="EV57" s="75" t="str">
        <f t="shared" si="53"/>
        <v/>
      </c>
      <c r="EW57" s="76"/>
      <c r="EX57" s="76"/>
      <c r="EY57" s="77"/>
      <c r="EZ57" s="78" t="s">
        <v>563</v>
      </c>
      <c r="FA57" s="74"/>
      <c r="FB57" s="74"/>
      <c r="FC57" s="74"/>
      <c r="FD57" s="74" t="s">
        <v>562</v>
      </c>
      <c r="FE57" s="74"/>
      <c r="FF57" s="74"/>
      <c r="FG57" s="74"/>
      <c r="FH57" s="74"/>
      <c r="FI57" s="74"/>
      <c r="FJ57" s="74"/>
      <c r="FK57" s="74"/>
    </row>
    <row r="58" spans="1:167" s="25" customFormat="1" ht="60" customHeight="1" x14ac:dyDescent="0.3">
      <c r="A58" s="83" t="str">
        <f>IF(AND(BG58="",BG58=""),"",$N$4&amp;"_"&amp;ROW()-12-COUNTBLANK($BG$13:BG58))</f>
        <v>SCAP10_43</v>
      </c>
      <c r="B58" s="84"/>
      <c r="C58" s="84"/>
      <c r="D58" s="85"/>
      <c r="E58" s="92"/>
      <c r="F58" s="93"/>
      <c r="G58" s="93"/>
      <c r="H58" s="93"/>
      <c r="I58" s="93"/>
      <c r="J58" s="93"/>
      <c r="K58" s="93"/>
      <c r="L58" s="93"/>
      <c r="M58" s="93"/>
      <c r="N58" s="93"/>
      <c r="O58" s="94"/>
      <c r="P58" s="74" t="s">
        <v>220</v>
      </c>
      <c r="Q58" s="74"/>
      <c r="R58" s="74"/>
      <c r="S58" s="74"/>
      <c r="T58" s="74"/>
      <c r="U58" s="74"/>
      <c r="V58" s="74"/>
      <c r="W58" s="74"/>
      <c r="X58" s="74"/>
      <c r="Y58" s="74"/>
      <c r="Z58" s="74"/>
      <c r="AA58" s="74"/>
      <c r="AB58" s="74"/>
      <c r="AC58" s="82"/>
      <c r="AD58" s="74"/>
      <c r="AE58" s="74"/>
      <c r="AF58" s="74"/>
      <c r="AG58" s="74"/>
      <c r="AH58" s="74"/>
      <c r="AI58" s="74"/>
      <c r="AJ58" s="74"/>
      <c r="AK58" s="74"/>
      <c r="AL58" s="74"/>
      <c r="AM58" s="74"/>
      <c r="AN58" s="74"/>
      <c r="AO58" s="74"/>
      <c r="AP58" s="74"/>
      <c r="AQ58" s="74"/>
      <c r="AR58" s="74"/>
      <c r="AS58" s="74" t="s">
        <v>221</v>
      </c>
      <c r="AT58" s="74"/>
      <c r="AU58" s="74"/>
      <c r="AV58" s="74"/>
      <c r="AW58" s="74"/>
      <c r="AX58" s="74"/>
      <c r="AY58" s="74"/>
      <c r="AZ58" s="74"/>
      <c r="BA58" s="74"/>
      <c r="BB58" s="74"/>
      <c r="BC58" s="74"/>
      <c r="BD58" s="74"/>
      <c r="BE58" s="74"/>
      <c r="BF58" s="74"/>
      <c r="BG58" s="74" t="s">
        <v>222</v>
      </c>
      <c r="BH58" s="74"/>
      <c r="BI58" s="74"/>
      <c r="BJ58" s="74"/>
      <c r="BK58" s="74"/>
      <c r="BL58" s="74"/>
      <c r="BM58" s="74"/>
      <c r="BN58" s="74"/>
      <c r="BO58" s="74"/>
      <c r="BP58" s="74"/>
      <c r="BQ58" s="74"/>
      <c r="BR58" s="74"/>
      <c r="BS58" s="74" t="s">
        <v>42</v>
      </c>
      <c r="BT58" s="74"/>
      <c r="BU58" s="74"/>
      <c r="BV58" s="74" t="s">
        <v>83</v>
      </c>
      <c r="BW58" s="74"/>
      <c r="BX58" s="74"/>
      <c r="BY58" s="74" t="s">
        <v>75</v>
      </c>
      <c r="BZ58" s="74"/>
      <c r="CA58" s="74"/>
      <c r="CB58" s="74"/>
      <c r="CC58" s="24"/>
      <c r="CD58" s="74"/>
      <c r="CE58" s="74"/>
      <c r="CF58" s="74"/>
      <c r="CG58" s="74"/>
      <c r="CH58" s="74"/>
      <c r="CI58" s="74"/>
      <c r="CJ58" s="24"/>
      <c r="CK58" s="74"/>
      <c r="CL58" s="74"/>
      <c r="CM58" s="74"/>
      <c r="CN58" s="74"/>
      <c r="CO58" s="74"/>
      <c r="CP58" s="74"/>
      <c r="CQ58" s="24"/>
      <c r="CR58" s="74"/>
      <c r="CS58" s="74"/>
      <c r="CT58" s="74"/>
      <c r="CU58" s="74"/>
      <c r="CV58" s="74"/>
      <c r="CW58" s="74"/>
      <c r="CX58" s="75" t="str">
        <f t="shared" si="51"/>
        <v/>
      </c>
      <c r="CY58" s="76"/>
      <c r="CZ58" s="76"/>
      <c r="DA58" s="77"/>
      <c r="DB58" s="24" t="s">
        <v>57</v>
      </c>
      <c r="DC58" s="74" t="s">
        <v>526</v>
      </c>
      <c r="DD58" s="74"/>
      <c r="DE58" s="74"/>
      <c r="DF58" s="74" t="str">
        <f t="shared" si="12"/>
        <v>28/9/2022</v>
      </c>
      <c r="DG58" s="74"/>
      <c r="DH58" s="74"/>
      <c r="DI58" s="24"/>
      <c r="DJ58" s="74"/>
      <c r="DK58" s="74"/>
      <c r="DL58" s="74"/>
      <c r="DM58" s="74"/>
      <c r="DN58" s="74"/>
      <c r="DO58" s="74"/>
      <c r="DP58" s="24"/>
      <c r="DQ58" s="74"/>
      <c r="DR58" s="74"/>
      <c r="DS58" s="74"/>
      <c r="DT58" s="74"/>
      <c r="DU58" s="74"/>
      <c r="DV58" s="74"/>
      <c r="DW58" s="75" t="str">
        <f t="shared" si="52"/>
        <v>P</v>
      </c>
      <c r="DX58" s="76"/>
      <c r="DY58" s="76"/>
      <c r="DZ58" s="77"/>
      <c r="EA58" s="24"/>
      <c r="EB58" s="74"/>
      <c r="EC58" s="74"/>
      <c r="ED58" s="74"/>
      <c r="EE58" s="74"/>
      <c r="EF58" s="74"/>
      <c r="EG58" s="74"/>
      <c r="EH58" s="24"/>
      <c r="EI58" s="74"/>
      <c r="EJ58" s="74"/>
      <c r="EK58" s="74"/>
      <c r="EL58" s="74"/>
      <c r="EM58" s="74"/>
      <c r="EN58" s="74"/>
      <c r="EO58" s="24"/>
      <c r="EP58" s="74"/>
      <c r="EQ58" s="74"/>
      <c r="ER58" s="74"/>
      <c r="ES58" s="74"/>
      <c r="ET58" s="74"/>
      <c r="EU58" s="74"/>
      <c r="EV58" s="75" t="str">
        <f t="shared" si="53"/>
        <v/>
      </c>
      <c r="EW58" s="76"/>
      <c r="EX58" s="76"/>
      <c r="EY58" s="77"/>
      <c r="EZ58" s="74"/>
      <c r="FA58" s="74"/>
      <c r="FB58" s="74"/>
      <c r="FC58" s="74"/>
      <c r="FD58" s="74"/>
      <c r="FE58" s="74"/>
      <c r="FF58" s="74"/>
      <c r="FG58" s="74"/>
      <c r="FH58" s="74"/>
      <c r="FI58" s="74"/>
      <c r="FJ58" s="74"/>
      <c r="FK58" s="74"/>
    </row>
    <row r="59" spans="1:167" s="25" customFormat="1" ht="71.25" customHeight="1" x14ac:dyDescent="0.3">
      <c r="A59" s="83" t="str">
        <f>IF(AND(BG59="",BG59=""),"",$N$4&amp;"_"&amp;ROW()-12-COUNTBLANK($BG$13:BG59))</f>
        <v>SCAP10_44</v>
      </c>
      <c r="B59" s="84"/>
      <c r="C59" s="84"/>
      <c r="D59" s="85"/>
      <c r="E59" s="92"/>
      <c r="F59" s="93"/>
      <c r="G59" s="93"/>
      <c r="H59" s="93"/>
      <c r="I59" s="93"/>
      <c r="J59" s="93"/>
      <c r="K59" s="93"/>
      <c r="L59" s="93"/>
      <c r="M59" s="93"/>
      <c r="N59" s="93"/>
      <c r="O59" s="94"/>
      <c r="P59" s="74" t="s">
        <v>223</v>
      </c>
      <c r="Q59" s="74"/>
      <c r="R59" s="74"/>
      <c r="S59" s="74"/>
      <c r="T59" s="74"/>
      <c r="U59" s="74"/>
      <c r="V59" s="74"/>
      <c r="W59" s="74"/>
      <c r="X59" s="74"/>
      <c r="Y59" s="74"/>
      <c r="Z59" s="74"/>
      <c r="AA59" s="74"/>
      <c r="AB59" s="74"/>
      <c r="AC59" s="82"/>
      <c r="AD59" s="74"/>
      <c r="AE59" s="74"/>
      <c r="AF59" s="74"/>
      <c r="AG59" s="74"/>
      <c r="AH59" s="74"/>
      <c r="AI59" s="74"/>
      <c r="AJ59" s="74"/>
      <c r="AK59" s="74"/>
      <c r="AL59" s="74"/>
      <c r="AM59" s="74"/>
      <c r="AN59" s="74"/>
      <c r="AO59" s="74"/>
      <c r="AP59" s="74"/>
      <c r="AQ59" s="74"/>
      <c r="AR59" s="74"/>
      <c r="AS59" s="74" t="s">
        <v>224</v>
      </c>
      <c r="AT59" s="74"/>
      <c r="AU59" s="74"/>
      <c r="AV59" s="74"/>
      <c r="AW59" s="74"/>
      <c r="AX59" s="74"/>
      <c r="AY59" s="74"/>
      <c r="AZ59" s="74"/>
      <c r="BA59" s="74"/>
      <c r="BB59" s="74"/>
      <c r="BC59" s="74"/>
      <c r="BD59" s="74"/>
      <c r="BE59" s="74"/>
      <c r="BF59" s="74"/>
      <c r="BG59" s="101" t="s">
        <v>561</v>
      </c>
      <c r="BH59" s="101"/>
      <c r="BI59" s="101"/>
      <c r="BJ59" s="101"/>
      <c r="BK59" s="101"/>
      <c r="BL59" s="101"/>
      <c r="BM59" s="101"/>
      <c r="BN59" s="101"/>
      <c r="BO59" s="101"/>
      <c r="BP59" s="101"/>
      <c r="BQ59" s="101"/>
      <c r="BR59" s="101"/>
      <c r="BS59" s="74" t="s">
        <v>42</v>
      </c>
      <c r="BT59" s="74"/>
      <c r="BU59" s="74"/>
      <c r="BV59" s="74" t="s">
        <v>83</v>
      </c>
      <c r="BW59" s="74"/>
      <c r="BX59" s="74"/>
      <c r="BY59" s="74" t="s">
        <v>75</v>
      </c>
      <c r="BZ59" s="74"/>
      <c r="CA59" s="74"/>
      <c r="CB59" s="74"/>
      <c r="CC59" s="24"/>
      <c r="CD59" s="74"/>
      <c r="CE59" s="74"/>
      <c r="CF59" s="74"/>
      <c r="CG59" s="74"/>
      <c r="CH59" s="74"/>
      <c r="CI59" s="74"/>
      <c r="CJ59" s="24"/>
      <c r="CK59" s="74"/>
      <c r="CL59" s="74"/>
      <c r="CM59" s="74"/>
      <c r="CN59" s="74"/>
      <c r="CO59" s="74"/>
      <c r="CP59" s="74"/>
      <c r="CQ59" s="24"/>
      <c r="CR59" s="74"/>
      <c r="CS59" s="74"/>
      <c r="CT59" s="74"/>
      <c r="CU59" s="74"/>
      <c r="CV59" s="74"/>
      <c r="CW59" s="74"/>
      <c r="CX59" s="75" t="str">
        <f t="shared" si="51"/>
        <v/>
      </c>
      <c r="CY59" s="76"/>
      <c r="CZ59" s="76"/>
      <c r="DA59" s="77"/>
      <c r="DB59" s="24" t="s">
        <v>57</v>
      </c>
      <c r="DC59" s="74" t="s">
        <v>526</v>
      </c>
      <c r="DD59" s="74"/>
      <c r="DE59" s="74"/>
      <c r="DF59" s="74" t="str">
        <f t="shared" si="12"/>
        <v>28/9/2022</v>
      </c>
      <c r="DG59" s="74"/>
      <c r="DH59" s="74"/>
      <c r="DI59" s="24"/>
      <c r="DJ59" s="74"/>
      <c r="DK59" s="74"/>
      <c r="DL59" s="74"/>
      <c r="DM59" s="74"/>
      <c r="DN59" s="74"/>
      <c r="DO59" s="74"/>
      <c r="DP59" s="24"/>
      <c r="DQ59" s="74"/>
      <c r="DR59" s="74"/>
      <c r="DS59" s="74"/>
      <c r="DT59" s="74"/>
      <c r="DU59" s="74"/>
      <c r="DV59" s="74"/>
      <c r="DW59" s="75" t="str">
        <f t="shared" si="52"/>
        <v>P</v>
      </c>
      <c r="DX59" s="76"/>
      <c r="DY59" s="76"/>
      <c r="DZ59" s="77"/>
      <c r="EA59" s="24"/>
      <c r="EB59" s="74"/>
      <c r="EC59" s="74"/>
      <c r="ED59" s="74"/>
      <c r="EE59" s="74"/>
      <c r="EF59" s="74"/>
      <c r="EG59" s="74"/>
      <c r="EH59" s="24"/>
      <c r="EI59" s="74"/>
      <c r="EJ59" s="74"/>
      <c r="EK59" s="74"/>
      <c r="EL59" s="74"/>
      <c r="EM59" s="74"/>
      <c r="EN59" s="74"/>
      <c r="EO59" s="24"/>
      <c r="EP59" s="74"/>
      <c r="EQ59" s="74"/>
      <c r="ER59" s="74"/>
      <c r="ES59" s="74"/>
      <c r="ET59" s="74"/>
      <c r="EU59" s="74"/>
      <c r="EV59" s="75" t="str">
        <f t="shared" si="53"/>
        <v/>
      </c>
      <c r="EW59" s="76"/>
      <c r="EX59" s="76"/>
      <c r="EY59" s="77"/>
      <c r="EZ59" s="74"/>
      <c r="FA59" s="74"/>
      <c r="FB59" s="74"/>
      <c r="FC59" s="74"/>
      <c r="FD59" s="74"/>
      <c r="FE59" s="74"/>
      <c r="FF59" s="74"/>
      <c r="FG59" s="74"/>
      <c r="FH59" s="74"/>
      <c r="FI59" s="74"/>
      <c r="FJ59" s="74"/>
      <c r="FK59" s="74"/>
    </row>
    <row r="60" spans="1:167" s="25" customFormat="1" ht="57.75" customHeight="1" x14ac:dyDescent="0.3">
      <c r="A60" s="83" t="str">
        <f>IF(AND(BG60="",BG60=""),"",$N$4&amp;"_"&amp;ROW()-12-COUNTBLANK($BG$13:BG60))</f>
        <v>SCAP10_45</v>
      </c>
      <c r="B60" s="84"/>
      <c r="C60" s="84"/>
      <c r="D60" s="85"/>
      <c r="E60" s="92"/>
      <c r="F60" s="93"/>
      <c r="G60" s="93"/>
      <c r="H60" s="93"/>
      <c r="I60" s="93"/>
      <c r="J60" s="93"/>
      <c r="K60" s="93"/>
      <c r="L60" s="93"/>
      <c r="M60" s="93"/>
      <c r="N60" s="93"/>
      <c r="O60" s="94"/>
      <c r="P60" s="74" t="s">
        <v>225</v>
      </c>
      <c r="Q60" s="74"/>
      <c r="R60" s="74"/>
      <c r="S60" s="74"/>
      <c r="T60" s="74"/>
      <c r="U60" s="74"/>
      <c r="V60" s="74"/>
      <c r="W60" s="74"/>
      <c r="X60" s="74"/>
      <c r="Y60" s="74"/>
      <c r="Z60" s="74"/>
      <c r="AA60" s="74"/>
      <c r="AB60" s="74"/>
      <c r="AC60" s="82"/>
      <c r="AD60" s="74"/>
      <c r="AE60" s="74"/>
      <c r="AF60" s="74"/>
      <c r="AG60" s="74"/>
      <c r="AH60" s="74"/>
      <c r="AI60" s="74"/>
      <c r="AJ60" s="74"/>
      <c r="AK60" s="74"/>
      <c r="AL60" s="74"/>
      <c r="AM60" s="74"/>
      <c r="AN60" s="74"/>
      <c r="AO60" s="74"/>
      <c r="AP60" s="74"/>
      <c r="AQ60" s="74"/>
      <c r="AR60" s="74"/>
      <c r="AS60" s="74" t="s">
        <v>226</v>
      </c>
      <c r="AT60" s="74"/>
      <c r="AU60" s="74"/>
      <c r="AV60" s="74"/>
      <c r="AW60" s="74"/>
      <c r="AX60" s="74"/>
      <c r="AY60" s="74"/>
      <c r="AZ60" s="74"/>
      <c r="BA60" s="74"/>
      <c r="BB60" s="74"/>
      <c r="BC60" s="74"/>
      <c r="BD60" s="74"/>
      <c r="BE60" s="74"/>
      <c r="BF60" s="74"/>
      <c r="BG60" s="74" t="s">
        <v>215</v>
      </c>
      <c r="BH60" s="74"/>
      <c r="BI60" s="74"/>
      <c r="BJ60" s="74"/>
      <c r="BK60" s="74"/>
      <c r="BL60" s="74"/>
      <c r="BM60" s="74"/>
      <c r="BN60" s="74"/>
      <c r="BO60" s="74"/>
      <c r="BP60" s="74"/>
      <c r="BQ60" s="74"/>
      <c r="BR60" s="74"/>
      <c r="BS60" s="74" t="s">
        <v>42</v>
      </c>
      <c r="BT60" s="74"/>
      <c r="BU60" s="74"/>
      <c r="BV60" s="74" t="s">
        <v>83</v>
      </c>
      <c r="BW60" s="74"/>
      <c r="BX60" s="74"/>
      <c r="BY60" s="74" t="s">
        <v>75</v>
      </c>
      <c r="BZ60" s="74"/>
      <c r="CA60" s="74"/>
      <c r="CB60" s="74"/>
      <c r="CC60" s="24"/>
      <c r="CD60" s="74"/>
      <c r="CE60" s="74"/>
      <c r="CF60" s="74"/>
      <c r="CG60" s="74"/>
      <c r="CH60" s="74"/>
      <c r="CI60" s="74"/>
      <c r="CJ60" s="24"/>
      <c r="CK60" s="74"/>
      <c r="CL60" s="74"/>
      <c r="CM60" s="74"/>
      <c r="CN60" s="74"/>
      <c r="CO60" s="74"/>
      <c r="CP60" s="74"/>
      <c r="CQ60" s="24"/>
      <c r="CR60" s="74"/>
      <c r="CS60" s="74"/>
      <c r="CT60" s="74"/>
      <c r="CU60" s="74"/>
      <c r="CV60" s="74"/>
      <c r="CW60" s="74"/>
      <c r="CX60" s="75" t="str">
        <f t="shared" si="51"/>
        <v/>
      </c>
      <c r="CY60" s="76"/>
      <c r="CZ60" s="76"/>
      <c r="DA60" s="77"/>
      <c r="DB60" s="24" t="s">
        <v>58</v>
      </c>
      <c r="DC60" s="74" t="s">
        <v>526</v>
      </c>
      <c r="DD60" s="74"/>
      <c r="DE60" s="74"/>
      <c r="DF60" s="74" t="str">
        <f t="shared" si="12"/>
        <v>28/9/2022</v>
      </c>
      <c r="DG60" s="74"/>
      <c r="DH60" s="74"/>
      <c r="DI60" s="24"/>
      <c r="DJ60" s="74"/>
      <c r="DK60" s="74"/>
      <c r="DL60" s="74"/>
      <c r="DM60" s="74"/>
      <c r="DN60" s="74"/>
      <c r="DO60" s="74"/>
      <c r="DP60" s="24"/>
      <c r="DQ60" s="74"/>
      <c r="DR60" s="74"/>
      <c r="DS60" s="74"/>
      <c r="DT60" s="74"/>
      <c r="DU60" s="74"/>
      <c r="DV60" s="74"/>
      <c r="DW60" s="75" t="str">
        <f t="shared" si="52"/>
        <v>F</v>
      </c>
      <c r="DX60" s="76"/>
      <c r="DY60" s="76"/>
      <c r="DZ60" s="77"/>
      <c r="EA60" s="24"/>
      <c r="EB60" s="74"/>
      <c r="EC60" s="74"/>
      <c r="ED60" s="74"/>
      <c r="EE60" s="74"/>
      <c r="EF60" s="74"/>
      <c r="EG60" s="74"/>
      <c r="EH60" s="24"/>
      <c r="EI60" s="74"/>
      <c r="EJ60" s="74"/>
      <c r="EK60" s="74"/>
      <c r="EL60" s="74"/>
      <c r="EM60" s="74"/>
      <c r="EN60" s="74"/>
      <c r="EO60" s="24"/>
      <c r="EP60" s="74"/>
      <c r="EQ60" s="74"/>
      <c r="ER60" s="74"/>
      <c r="ES60" s="74"/>
      <c r="ET60" s="74"/>
      <c r="EU60" s="74"/>
      <c r="EV60" s="75" t="str">
        <f t="shared" si="53"/>
        <v/>
      </c>
      <c r="EW60" s="76"/>
      <c r="EX60" s="76"/>
      <c r="EY60" s="77"/>
      <c r="EZ60" s="78" t="s">
        <v>564</v>
      </c>
      <c r="FA60" s="74"/>
      <c r="FB60" s="74"/>
      <c r="FC60" s="74"/>
      <c r="FD60" s="74" t="s">
        <v>562</v>
      </c>
      <c r="FE60" s="74"/>
      <c r="FF60" s="74"/>
      <c r="FG60" s="74"/>
      <c r="FH60" s="74"/>
      <c r="FI60" s="74"/>
      <c r="FJ60" s="74"/>
      <c r="FK60" s="74"/>
    </row>
    <row r="61" spans="1:167" s="25" customFormat="1" ht="43.5" customHeight="1" x14ac:dyDescent="0.3">
      <c r="A61" s="83" t="str">
        <f>IF(AND(BG61="",BG61=""),"",$N$4&amp;"_"&amp;ROW()-12-COUNTBLANK($BG$13:BG61))</f>
        <v>SCAP10_46</v>
      </c>
      <c r="B61" s="84"/>
      <c r="C61" s="84"/>
      <c r="D61" s="85"/>
      <c r="E61" s="92"/>
      <c r="F61" s="93"/>
      <c r="G61" s="93"/>
      <c r="H61" s="93"/>
      <c r="I61" s="93"/>
      <c r="J61" s="93"/>
      <c r="K61" s="93"/>
      <c r="L61" s="93"/>
      <c r="M61" s="93"/>
      <c r="N61" s="93"/>
      <c r="O61" s="94"/>
      <c r="P61" s="74" t="s">
        <v>227</v>
      </c>
      <c r="Q61" s="74"/>
      <c r="R61" s="74"/>
      <c r="S61" s="74"/>
      <c r="T61" s="74"/>
      <c r="U61" s="74"/>
      <c r="V61" s="74"/>
      <c r="W61" s="74"/>
      <c r="X61" s="74"/>
      <c r="Y61" s="74"/>
      <c r="Z61" s="74"/>
      <c r="AA61" s="74"/>
      <c r="AB61" s="74"/>
      <c r="AC61" s="82"/>
      <c r="AD61" s="74"/>
      <c r="AE61" s="74"/>
      <c r="AF61" s="74"/>
      <c r="AG61" s="74"/>
      <c r="AH61" s="74"/>
      <c r="AI61" s="74"/>
      <c r="AJ61" s="74"/>
      <c r="AK61" s="74"/>
      <c r="AL61" s="74"/>
      <c r="AM61" s="74"/>
      <c r="AN61" s="74"/>
      <c r="AO61" s="74"/>
      <c r="AP61" s="74"/>
      <c r="AQ61" s="74"/>
      <c r="AR61" s="74"/>
      <c r="AS61" s="74" t="s">
        <v>228</v>
      </c>
      <c r="AT61" s="74"/>
      <c r="AU61" s="74"/>
      <c r="AV61" s="74"/>
      <c r="AW61" s="74"/>
      <c r="AX61" s="74"/>
      <c r="AY61" s="74"/>
      <c r="AZ61" s="74"/>
      <c r="BA61" s="74"/>
      <c r="BB61" s="74"/>
      <c r="BC61" s="74"/>
      <c r="BD61" s="74"/>
      <c r="BE61" s="74"/>
      <c r="BF61" s="74"/>
      <c r="BG61" s="74" t="s">
        <v>215</v>
      </c>
      <c r="BH61" s="74"/>
      <c r="BI61" s="74"/>
      <c r="BJ61" s="74"/>
      <c r="BK61" s="74"/>
      <c r="BL61" s="74"/>
      <c r="BM61" s="74"/>
      <c r="BN61" s="74"/>
      <c r="BO61" s="74"/>
      <c r="BP61" s="74"/>
      <c r="BQ61" s="74"/>
      <c r="BR61" s="74"/>
      <c r="BS61" s="74" t="s">
        <v>42</v>
      </c>
      <c r="BT61" s="74"/>
      <c r="BU61" s="74"/>
      <c r="BV61" s="74" t="s">
        <v>83</v>
      </c>
      <c r="BW61" s="74"/>
      <c r="BX61" s="74"/>
      <c r="BY61" s="74" t="s">
        <v>75</v>
      </c>
      <c r="BZ61" s="74"/>
      <c r="CA61" s="74"/>
      <c r="CB61" s="74"/>
      <c r="CC61" s="24"/>
      <c r="CD61" s="74"/>
      <c r="CE61" s="74"/>
      <c r="CF61" s="74"/>
      <c r="CG61" s="74"/>
      <c r="CH61" s="74"/>
      <c r="CI61" s="74"/>
      <c r="CJ61" s="24"/>
      <c r="CK61" s="74"/>
      <c r="CL61" s="74"/>
      <c r="CM61" s="74"/>
      <c r="CN61" s="74"/>
      <c r="CO61" s="74"/>
      <c r="CP61" s="74"/>
      <c r="CQ61" s="24"/>
      <c r="CR61" s="74"/>
      <c r="CS61" s="74"/>
      <c r="CT61" s="74"/>
      <c r="CU61" s="74"/>
      <c r="CV61" s="74"/>
      <c r="CW61" s="74"/>
      <c r="CX61" s="75" t="str">
        <f t="shared" si="36"/>
        <v/>
      </c>
      <c r="CY61" s="76"/>
      <c r="CZ61" s="76"/>
      <c r="DA61" s="77"/>
      <c r="DB61" s="24" t="s">
        <v>58</v>
      </c>
      <c r="DC61" s="74" t="s">
        <v>526</v>
      </c>
      <c r="DD61" s="74"/>
      <c r="DE61" s="74"/>
      <c r="DF61" s="74" t="str">
        <f t="shared" si="12"/>
        <v>28/9/2022</v>
      </c>
      <c r="DG61" s="74"/>
      <c r="DH61" s="74"/>
      <c r="DI61" s="24"/>
      <c r="DJ61" s="74"/>
      <c r="DK61" s="74"/>
      <c r="DL61" s="74"/>
      <c r="DM61" s="74"/>
      <c r="DN61" s="74"/>
      <c r="DO61" s="74"/>
      <c r="DP61" s="24"/>
      <c r="DQ61" s="74"/>
      <c r="DR61" s="74"/>
      <c r="DS61" s="74"/>
      <c r="DT61" s="74"/>
      <c r="DU61" s="74"/>
      <c r="DV61" s="74"/>
      <c r="DW61" s="75" t="str">
        <f t="shared" si="37"/>
        <v>F</v>
      </c>
      <c r="DX61" s="76"/>
      <c r="DY61" s="76"/>
      <c r="DZ61" s="77"/>
      <c r="EA61" s="24"/>
      <c r="EB61" s="74"/>
      <c r="EC61" s="74"/>
      <c r="ED61" s="74"/>
      <c r="EE61" s="74"/>
      <c r="EF61" s="74"/>
      <c r="EG61" s="74"/>
      <c r="EH61" s="24"/>
      <c r="EI61" s="74"/>
      <c r="EJ61" s="74"/>
      <c r="EK61" s="74"/>
      <c r="EL61" s="74"/>
      <c r="EM61" s="74"/>
      <c r="EN61" s="74"/>
      <c r="EO61" s="24"/>
      <c r="EP61" s="74"/>
      <c r="EQ61" s="74"/>
      <c r="ER61" s="74"/>
      <c r="ES61" s="74"/>
      <c r="ET61" s="74"/>
      <c r="EU61" s="74"/>
      <c r="EV61" s="75" t="str">
        <f t="shared" si="38"/>
        <v/>
      </c>
      <c r="EW61" s="76"/>
      <c r="EX61" s="76"/>
      <c r="EY61" s="77"/>
      <c r="EZ61" s="78" t="s">
        <v>565</v>
      </c>
      <c r="FA61" s="74"/>
      <c r="FB61" s="74"/>
      <c r="FC61" s="74"/>
      <c r="FD61" s="74" t="s">
        <v>562</v>
      </c>
      <c r="FE61" s="74"/>
      <c r="FF61" s="74"/>
      <c r="FG61" s="74"/>
      <c r="FH61" s="74"/>
      <c r="FI61" s="74"/>
      <c r="FJ61" s="74"/>
      <c r="FK61" s="74"/>
    </row>
    <row r="62" spans="1:167" s="25" customFormat="1" ht="60" customHeight="1" x14ac:dyDescent="0.3">
      <c r="A62" s="83" t="str">
        <f>IF(AND(BG62="",BG62=""),"",$N$4&amp;"_"&amp;ROW()-12-COUNTBLANK($BG$13:BG62))</f>
        <v>SCAP10_47</v>
      </c>
      <c r="B62" s="84"/>
      <c r="C62" s="84"/>
      <c r="D62" s="85"/>
      <c r="E62" s="92"/>
      <c r="F62" s="93"/>
      <c r="G62" s="93"/>
      <c r="H62" s="93"/>
      <c r="I62" s="93"/>
      <c r="J62" s="93"/>
      <c r="K62" s="93"/>
      <c r="L62" s="93"/>
      <c r="M62" s="93"/>
      <c r="N62" s="93"/>
      <c r="O62" s="94"/>
      <c r="P62" s="74" t="s">
        <v>229</v>
      </c>
      <c r="Q62" s="74"/>
      <c r="R62" s="74"/>
      <c r="S62" s="74"/>
      <c r="T62" s="74"/>
      <c r="U62" s="74"/>
      <c r="V62" s="74"/>
      <c r="W62" s="74"/>
      <c r="X62" s="74"/>
      <c r="Y62" s="74"/>
      <c r="Z62" s="74"/>
      <c r="AA62" s="74"/>
      <c r="AB62" s="74"/>
      <c r="AC62" s="82"/>
      <c r="AD62" s="74"/>
      <c r="AE62" s="74"/>
      <c r="AF62" s="74"/>
      <c r="AG62" s="74"/>
      <c r="AH62" s="74"/>
      <c r="AI62" s="74"/>
      <c r="AJ62" s="74"/>
      <c r="AK62" s="74"/>
      <c r="AL62" s="74"/>
      <c r="AM62" s="74"/>
      <c r="AN62" s="74"/>
      <c r="AO62" s="74"/>
      <c r="AP62" s="74"/>
      <c r="AQ62" s="74"/>
      <c r="AR62" s="74"/>
      <c r="AS62" s="74" t="s">
        <v>230</v>
      </c>
      <c r="AT62" s="74"/>
      <c r="AU62" s="74"/>
      <c r="AV62" s="74"/>
      <c r="AW62" s="74"/>
      <c r="AX62" s="74"/>
      <c r="AY62" s="74"/>
      <c r="AZ62" s="74"/>
      <c r="BA62" s="74"/>
      <c r="BB62" s="74"/>
      <c r="BC62" s="74"/>
      <c r="BD62" s="74"/>
      <c r="BE62" s="74"/>
      <c r="BF62" s="74"/>
      <c r="BG62" s="74" t="s">
        <v>231</v>
      </c>
      <c r="BH62" s="74"/>
      <c r="BI62" s="74"/>
      <c r="BJ62" s="74"/>
      <c r="BK62" s="74"/>
      <c r="BL62" s="74"/>
      <c r="BM62" s="74"/>
      <c r="BN62" s="74"/>
      <c r="BO62" s="74"/>
      <c r="BP62" s="74"/>
      <c r="BQ62" s="74"/>
      <c r="BR62" s="74"/>
      <c r="BS62" s="74" t="s">
        <v>42</v>
      </c>
      <c r="BT62" s="74"/>
      <c r="BU62" s="74"/>
      <c r="BV62" s="74" t="s">
        <v>83</v>
      </c>
      <c r="BW62" s="74"/>
      <c r="BX62" s="74"/>
      <c r="BY62" s="74" t="s">
        <v>75</v>
      </c>
      <c r="BZ62" s="74"/>
      <c r="CA62" s="74"/>
      <c r="CB62" s="74"/>
      <c r="CC62" s="24"/>
      <c r="CD62" s="74"/>
      <c r="CE62" s="74"/>
      <c r="CF62" s="74"/>
      <c r="CG62" s="74"/>
      <c r="CH62" s="74"/>
      <c r="CI62" s="74"/>
      <c r="CJ62" s="24"/>
      <c r="CK62" s="74"/>
      <c r="CL62" s="74"/>
      <c r="CM62" s="74"/>
      <c r="CN62" s="74"/>
      <c r="CO62" s="74"/>
      <c r="CP62" s="74"/>
      <c r="CQ62" s="24"/>
      <c r="CR62" s="74"/>
      <c r="CS62" s="74"/>
      <c r="CT62" s="74"/>
      <c r="CU62" s="74"/>
      <c r="CV62" s="74"/>
      <c r="CW62" s="74"/>
      <c r="CX62" s="75" t="str">
        <f t="shared" si="36"/>
        <v/>
      </c>
      <c r="CY62" s="76"/>
      <c r="CZ62" s="76"/>
      <c r="DA62" s="77"/>
      <c r="DB62" s="24" t="s">
        <v>57</v>
      </c>
      <c r="DC62" s="74" t="s">
        <v>526</v>
      </c>
      <c r="DD62" s="74"/>
      <c r="DE62" s="74"/>
      <c r="DF62" s="74" t="str">
        <f t="shared" si="12"/>
        <v>28/9/2022</v>
      </c>
      <c r="DG62" s="74"/>
      <c r="DH62" s="74"/>
      <c r="DI62" s="24"/>
      <c r="DJ62" s="74"/>
      <c r="DK62" s="74"/>
      <c r="DL62" s="74"/>
      <c r="DM62" s="74"/>
      <c r="DN62" s="74"/>
      <c r="DO62" s="74"/>
      <c r="DP62" s="24"/>
      <c r="DQ62" s="74"/>
      <c r="DR62" s="74"/>
      <c r="DS62" s="74"/>
      <c r="DT62" s="74"/>
      <c r="DU62" s="74"/>
      <c r="DV62" s="74"/>
      <c r="DW62" s="75" t="str">
        <f t="shared" si="37"/>
        <v>P</v>
      </c>
      <c r="DX62" s="76"/>
      <c r="DY62" s="76"/>
      <c r="DZ62" s="77"/>
      <c r="EA62" s="24"/>
      <c r="EB62" s="74"/>
      <c r="EC62" s="74"/>
      <c r="ED62" s="74"/>
      <c r="EE62" s="74"/>
      <c r="EF62" s="74"/>
      <c r="EG62" s="74"/>
      <c r="EH62" s="24"/>
      <c r="EI62" s="74"/>
      <c r="EJ62" s="74"/>
      <c r="EK62" s="74"/>
      <c r="EL62" s="74"/>
      <c r="EM62" s="74"/>
      <c r="EN62" s="74"/>
      <c r="EO62" s="24"/>
      <c r="EP62" s="74"/>
      <c r="EQ62" s="74"/>
      <c r="ER62" s="74"/>
      <c r="ES62" s="74"/>
      <c r="ET62" s="74"/>
      <c r="EU62" s="74"/>
      <c r="EV62" s="75" t="str">
        <f t="shared" si="38"/>
        <v/>
      </c>
      <c r="EW62" s="76"/>
      <c r="EX62" s="76"/>
      <c r="EY62" s="77"/>
      <c r="EZ62" s="74"/>
      <c r="FA62" s="74"/>
      <c r="FB62" s="74"/>
      <c r="FC62" s="74"/>
      <c r="FD62" s="74"/>
      <c r="FE62" s="74"/>
      <c r="FF62" s="74"/>
      <c r="FG62" s="74"/>
      <c r="FH62" s="74"/>
      <c r="FI62" s="74"/>
      <c r="FJ62" s="74"/>
      <c r="FK62" s="74"/>
    </row>
    <row r="63" spans="1:167" s="25" customFormat="1" ht="43.5" customHeight="1" x14ac:dyDescent="0.3">
      <c r="A63" s="83" t="str">
        <f>IF(AND(BG63="",BG63=""),"",$N$4&amp;"_"&amp;ROW()-12-COUNTBLANK($BG$13:BG63))</f>
        <v>SCAP10_48</v>
      </c>
      <c r="B63" s="84"/>
      <c r="C63" s="84"/>
      <c r="D63" s="85"/>
      <c r="E63" s="95"/>
      <c r="F63" s="96"/>
      <c r="G63" s="96"/>
      <c r="H63" s="96"/>
      <c r="I63" s="96"/>
      <c r="J63" s="96"/>
      <c r="K63" s="96"/>
      <c r="L63" s="96"/>
      <c r="M63" s="96"/>
      <c r="N63" s="96"/>
      <c r="O63" s="97"/>
      <c r="P63" s="74" t="s">
        <v>232</v>
      </c>
      <c r="Q63" s="74"/>
      <c r="R63" s="74"/>
      <c r="S63" s="74"/>
      <c r="T63" s="74"/>
      <c r="U63" s="74"/>
      <c r="V63" s="74"/>
      <c r="W63" s="74"/>
      <c r="X63" s="74"/>
      <c r="Y63" s="74"/>
      <c r="Z63" s="74"/>
      <c r="AA63" s="74"/>
      <c r="AB63" s="74"/>
      <c r="AC63" s="82"/>
      <c r="AD63" s="74"/>
      <c r="AE63" s="74"/>
      <c r="AF63" s="74"/>
      <c r="AG63" s="74"/>
      <c r="AH63" s="74"/>
      <c r="AI63" s="74"/>
      <c r="AJ63" s="74"/>
      <c r="AK63" s="74"/>
      <c r="AL63" s="74"/>
      <c r="AM63" s="74"/>
      <c r="AN63" s="74"/>
      <c r="AO63" s="74"/>
      <c r="AP63" s="74"/>
      <c r="AQ63" s="74"/>
      <c r="AR63" s="74"/>
      <c r="AS63" s="74" t="s">
        <v>233</v>
      </c>
      <c r="AT63" s="74"/>
      <c r="AU63" s="74"/>
      <c r="AV63" s="74"/>
      <c r="AW63" s="74"/>
      <c r="AX63" s="74"/>
      <c r="AY63" s="74"/>
      <c r="AZ63" s="74"/>
      <c r="BA63" s="74"/>
      <c r="BB63" s="74"/>
      <c r="BC63" s="74"/>
      <c r="BD63" s="74"/>
      <c r="BE63" s="74"/>
      <c r="BF63" s="74"/>
      <c r="BG63" s="74" t="s">
        <v>234</v>
      </c>
      <c r="BH63" s="74"/>
      <c r="BI63" s="74"/>
      <c r="BJ63" s="74"/>
      <c r="BK63" s="74"/>
      <c r="BL63" s="74"/>
      <c r="BM63" s="74"/>
      <c r="BN63" s="74"/>
      <c r="BO63" s="74"/>
      <c r="BP63" s="74"/>
      <c r="BQ63" s="74"/>
      <c r="BR63" s="74"/>
      <c r="BS63" s="74" t="s">
        <v>42</v>
      </c>
      <c r="BT63" s="74"/>
      <c r="BU63" s="74"/>
      <c r="BV63" s="74" t="s">
        <v>83</v>
      </c>
      <c r="BW63" s="74"/>
      <c r="BX63" s="74"/>
      <c r="BY63" s="74" t="s">
        <v>75</v>
      </c>
      <c r="BZ63" s="74"/>
      <c r="CA63" s="74"/>
      <c r="CB63" s="74"/>
      <c r="CC63" s="24"/>
      <c r="CD63" s="74"/>
      <c r="CE63" s="74"/>
      <c r="CF63" s="74"/>
      <c r="CG63" s="74"/>
      <c r="CH63" s="74"/>
      <c r="CI63" s="74"/>
      <c r="CJ63" s="24"/>
      <c r="CK63" s="74"/>
      <c r="CL63" s="74"/>
      <c r="CM63" s="74"/>
      <c r="CN63" s="74"/>
      <c r="CO63" s="74"/>
      <c r="CP63" s="74"/>
      <c r="CQ63" s="24"/>
      <c r="CR63" s="74"/>
      <c r="CS63" s="74"/>
      <c r="CT63" s="74"/>
      <c r="CU63" s="74"/>
      <c r="CV63" s="74"/>
      <c r="CW63" s="74"/>
      <c r="CX63" s="75" t="str">
        <f t="shared" ref="CX63" si="54">IF(OR(IF(CQ63="",IF(CJ63="",IF(CC63="","",CC63),CJ63),CQ63)="F")=TRUE,"F",
IF(OR(IF(CQ63="",IF(CJ63="",IF(CC63="","",CC63),CJ63),CQ63)="PE")=TRUE,"PE",
IF(OR(IF(CQ63="",IF(CJ63="",IF(CC63="","",CC63),CJ63),CQ63)="N/A")=TRUE,"N/A",
IF(AND(IF(CQ63="",IF(CJ63="",IF(CC63="","",CC63),CJ63),CQ63)="")=TRUE,"","P"))))</f>
        <v/>
      </c>
      <c r="CY63" s="76"/>
      <c r="CZ63" s="76"/>
      <c r="DA63" s="77"/>
      <c r="DB63" s="24" t="s">
        <v>57</v>
      </c>
      <c r="DC63" s="74" t="s">
        <v>526</v>
      </c>
      <c r="DD63" s="74"/>
      <c r="DE63" s="74"/>
      <c r="DF63" s="74" t="str">
        <f t="shared" si="12"/>
        <v>28/9/2022</v>
      </c>
      <c r="DG63" s="74"/>
      <c r="DH63" s="74"/>
      <c r="DI63" s="24"/>
      <c r="DJ63" s="74"/>
      <c r="DK63" s="74"/>
      <c r="DL63" s="74"/>
      <c r="DM63" s="74"/>
      <c r="DN63" s="74"/>
      <c r="DO63" s="74"/>
      <c r="DP63" s="24"/>
      <c r="DQ63" s="74"/>
      <c r="DR63" s="74"/>
      <c r="DS63" s="74"/>
      <c r="DT63" s="74"/>
      <c r="DU63" s="74"/>
      <c r="DV63" s="74"/>
      <c r="DW63" s="75" t="str">
        <f t="shared" ref="DW63" si="55">IF(OR(IF(DP63="",IF(DI63="",IF(DB63="","",DB63),DI63),DP63)="F")=TRUE,"F",
IF(OR(IF(DP63="",IF(DI63="",IF(DB63="","",DB63),DI63),DP63)="PE")=TRUE,"PE",
IF(OR(IF(DP63="",IF(DI63="",IF(DB63="","",DB63),DI63),DP63)="N/A")=TRUE,"N/A",
IF(AND(IF(DP63="",IF(DI63="",IF(DB63="","",DB63),DI63),DP63)="")=TRUE,"","P"))))</f>
        <v>P</v>
      </c>
      <c r="DX63" s="76"/>
      <c r="DY63" s="76"/>
      <c r="DZ63" s="77"/>
      <c r="EA63" s="24"/>
      <c r="EB63" s="74"/>
      <c r="EC63" s="74"/>
      <c r="ED63" s="74"/>
      <c r="EE63" s="74"/>
      <c r="EF63" s="74"/>
      <c r="EG63" s="74"/>
      <c r="EH63" s="24"/>
      <c r="EI63" s="74"/>
      <c r="EJ63" s="74"/>
      <c r="EK63" s="74"/>
      <c r="EL63" s="74"/>
      <c r="EM63" s="74"/>
      <c r="EN63" s="74"/>
      <c r="EO63" s="24"/>
      <c r="EP63" s="74"/>
      <c r="EQ63" s="74"/>
      <c r="ER63" s="74"/>
      <c r="ES63" s="74"/>
      <c r="ET63" s="74"/>
      <c r="EU63" s="74"/>
      <c r="EV63" s="75" t="str">
        <f t="shared" ref="EV63" si="56">IF(OR(IF(EO63="",IF(EH63="",IF(EA63="","",EA63),EH63),EO63)="F")=TRUE,"F",
IF(OR(IF(EO63="",IF(EH63="",IF(EA63="","",EA63),EH63),EO63)="PE")=TRUE,"PE",
IF(OR(IF(EO63="",IF(EH63="",IF(EA63="","",EA63),EH63),EO63)="N/A")=TRUE,"N/A",
IF(AND(IF(EO63="",IF(EH63="",IF(EA63="","",EA63),EH63),EO63)="")=TRUE,"","P"))))</f>
        <v/>
      </c>
      <c r="EW63" s="76"/>
      <c r="EX63" s="76"/>
      <c r="EY63" s="77"/>
      <c r="EZ63" s="74"/>
      <c r="FA63" s="74"/>
      <c r="FB63" s="74"/>
      <c r="FC63" s="74"/>
      <c r="FD63" s="74"/>
      <c r="FE63" s="74"/>
      <c r="FF63" s="74"/>
      <c r="FG63" s="74"/>
      <c r="FH63" s="74"/>
      <c r="FI63" s="74"/>
      <c r="FJ63" s="74"/>
      <c r="FK63" s="74"/>
    </row>
    <row r="64" spans="1:167" ht="15" customHeight="1" x14ac:dyDescent="0.3">
      <c r="A64" s="98" t="str">
        <f>IF(AND(BG64="",BG64=""),"",$N$4&amp;"_"&amp;ROW()-12-COUNTBLANK($BG$15:BG64))</f>
        <v/>
      </c>
      <c r="B64" s="99"/>
      <c r="C64" s="99"/>
      <c r="D64" s="100"/>
      <c r="E64" s="17" t="s">
        <v>235</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9"/>
    </row>
    <row r="65" spans="1:167" s="25" customFormat="1" ht="55.5" customHeight="1" x14ac:dyDescent="0.3">
      <c r="A65" s="83" t="str">
        <f>IF(AND(BG65="",BG65=""),"",$N$4&amp;"_"&amp;ROW()-12-COUNTBLANK($BG$13:BG65))</f>
        <v>SCAP10_49</v>
      </c>
      <c r="B65" s="84"/>
      <c r="C65" s="84"/>
      <c r="D65" s="85"/>
      <c r="E65" s="89" t="s">
        <v>236</v>
      </c>
      <c r="F65" s="90"/>
      <c r="G65" s="90"/>
      <c r="H65" s="90"/>
      <c r="I65" s="90"/>
      <c r="J65" s="90"/>
      <c r="K65" s="90"/>
      <c r="L65" s="90"/>
      <c r="M65" s="90"/>
      <c r="N65" s="90"/>
      <c r="O65" s="91"/>
      <c r="P65" s="74" t="s">
        <v>237</v>
      </c>
      <c r="Q65" s="74"/>
      <c r="R65" s="74"/>
      <c r="S65" s="74"/>
      <c r="T65" s="74"/>
      <c r="U65" s="74"/>
      <c r="V65" s="74"/>
      <c r="W65" s="74"/>
      <c r="X65" s="74"/>
      <c r="Y65" s="74"/>
      <c r="Z65" s="74"/>
      <c r="AA65" s="74"/>
      <c r="AB65" s="74"/>
      <c r="AC65" s="82"/>
      <c r="AD65" s="74"/>
      <c r="AE65" s="74"/>
      <c r="AF65" s="74"/>
      <c r="AG65" s="74"/>
      <c r="AH65" s="74"/>
      <c r="AI65" s="74"/>
      <c r="AJ65" s="74"/>
      <c r="AK65" s="82" t="s">
        <v>238</v>
      </c>
      <c r="AL65" s="74"/>
      <c r="AM65" s="74"/>
      <c r="AN65" s="74"/>
      <c r="AO65" s="74"/>
      <c r="AP65" s="74"/>
      <c r="AQ65" s="74"/>
      <c r="AR65" s="74"/>
      <c r="AS65" s="74" t="s">
        <v>239</v>
      </c>
      <c r="AT65" s="74"/>
      <c r="AU65" s="74"/>
      <c r="AV65" s="74"/>
      <c r="AW65" s="74"/>
      <c r="AX65" s="74"/>
      <c r="AY65" s="74"/>
      <c r="AZ65" s="74"/>
      <c r="BA65" s="74"/>
      <c r="BB65" s="74"/>
      <c r="BC65" s="74"/>
      <c r="BD65" s="74"/>
      <c r="BE65" s="74"/>
      <c r="BF65" s="74"/>
      <c r="BG65" s="110" t="s">
        <v>240</v>
      </c>
      <c r="BH65" s="110"/>
      <c r="BI65" s="110"/>
      <c r="BJ65" s="110"/>
      <c r="BK65" s="110"/>
      <c r="BL65" s="110"/>
      <c r="BM65" s="110"/>
      <c r="BN65" s="110"/>
      <c r="BO65" s="110"/>
      <c r="BP65" s="110"/>
      <c r="BQ65" s="110"/>
      <c r="BR65" s="110"/>
      <c r="BS65" s="74" t="s">
        <v>43</v>
      </c>
      <c r="BT65" s="74"/>
      <c r="BU65" s="74"/>
      <c r="BV65" s="74" t="s">
        <v>83</v>
      </c>
      <c r="BW65" s="74"/>
      <c r="BX65" s="74"/>
      <c r="BY65" s="74" t="s">
        <v>75</v>
      </c>
      <c r="BZ65" s="74"/>
      <c r="CA65" s="74"/>
      <c r="CB65" s="74"/>
      <c r="CC65" s="24"/>
      <c r="CD65" s="74"/>
      <c r="CE65" s="74"/>
      <c r="CF65" s="74"/>
      <c r="CG65" s="74"/>
      <c r="CH65" s="74"/>
      <c r="CI65" s="74"/>
      <c r="CJ65" s="24"/>
      <c r="CK65" s="74"/>
      <c r="CL65" s="74"/>
      <c r="CM65" s="74"/>
      <c r="CN65" s="74"/>
      <c r="CO65" s="74"/>
      <c r="CP65" s="74"/>
      <c r="CQ65" s="24"/>
      <c r="CR65" s="74"/>
      <c r="CS65" s="74"/>
      <c r="CT65" s="74"/>
      <c r="CU65" s="74"/>
      <c r="CV65" s="74"/>
      <c r="CW65" s="74"/>
      <c r="CX65" s="75" t="str">
        <f t="shared" ref="CX65" si="57">IF(OR(IF(CQ65="",IF(CJ65="",IF(CC65="","",CC65),CJ65),CQ65)="F")=TRUE,"F",
IF(OR(IF(CQ65="",IF(CJ65="",IF(CC65="","",CC65),CJ65),CQ65)="PE")=TRUE,"PE",
IF(OR(IF(CQ65="",IF(CJ65="",IF(CC65="","",CC65),CJ65),CQ65)="N/A")=TRUE,"N/A",
IF(AND(IF(CQ65="",IF(CJ65="",IF(CC65="","",CC65),CJ65),CQ65)="")=TRUE,"","P"))))</f>
        <v/>
      </c>
      <c r="CY65" s="76"/>
      <c r="CZ65" s="76"/>
      <c r="DA65" s="77"/>
      <c r="DB65" s="24" t="s">
        <v>59</v>
      </c>
      <c r="DC65" s="74" t="s">
        <v>526</v>
      </c>
      <c r="DD65" s="74"/>
      <c r="DE65" s="74"/>
      <c r="DF65" s="74" t="s">
        <v>527</v>
      </c>
      <c r="DG65" s="74"/>
      <c r="DH65" s="74"/>
      <c r="DI65" s="24"/>
      <c r="DJ65" s="74"/>
      <c r="DK65" s="74"/>
      <c r="DL65" s="74"/>
      <c r="DM65" s="74"/>
      <c r="DN65" s="74"/>
      <c r="DO65" s="74"/>
      <c r="DP65" s="24"/>
      <c r="DQ65" s="74"/>
      <c r="DR65" s="74"/>
      <c r="DS65" s="74"/>
      <c r="DT65" s="74"/>
      <c r="DU65" s="74"/>
      <c r="DV65" s="74"/>
      <c r="DW65" s="75" t="str">
        <f t="shared" ref="DW65" si="58">IF(OR(IF(DP65="",IF(DI65="",IF(DB65="","",DB65),DI65),DP65)="F")=TRUE,"F",
IF(OR(IF(DP65="",IF(DI65="",IF(DB65="","",DB65),DI65),DP65)="PE")=TRUE,"PE",
IF(OR(IF(DP65="",IF(DI65="",IF(DB65="","",DB65),DI65),DP65)="N/A")=TRUE,"N/A",
IF(AND(IF(DP65="",IF(DI65="",IF(DB65="","",DB65),DI65),DP65)="")=TRUE,"","P"))))</f>
        <v>PE</v>
      </c>
      <c r="DX65" s="76"/>
      <c r="DY65" s="76"/>
      <c r="DZ65" s="77"/>
      <c r="EA65" s="24"/>
      <c r="EB65" s="74"/>
      <c r="EC65" s="74"/>
      <c r="ED65" s="74"/>
      <c r="EE65" s="74"/>
      <c r="EF65" s="74"/>
      <c r="EG65" s="74"/>
      <c r="EH65" s="24"/>
      <c r="EI65" s="74"/>
      <c r="EJ65" s="74"/>
      <c r="EK65" s="74"/>
      <c r="EL65" s="74"/>
      <c r="EM65" s="74"/>
      <c r="EN65" s="74"/>
      <c r="EO65" s="24"/>
      <c r="EP65" s="74"/>
      <c r="EQ65" s="74"/>
      <c r="ER65" s="74"/>
      <c r="ES65" s="74"/>
      <c r="ET65" s="74"/>
      <c r="EU65" s="74"/>
      <c r="EV65" s="75" t="str">
        <f t="shared" ref="EV65" si="59">IF(OR(IF(EO65="",IF(EH65="",IF(EA65="","",EA65),EH65),EO65)="F")=TRUE,"F",
IF(OR(IF(EO65="",IF(EH65="",IF(EA65="","",EA65),EH65),EO65)="PE")=TRUE,"PE",
IF(OR(IF(EO65="",IF(EH65="",IF(EA65="","",EA65),EH65),EO65)="N/A")=TRUE,"N/A",
IF(AND(IF(EO65="",IF(EH65="",IF(EA65="","",EA65),EH65),EO65)="")=TRUE,"","P"))))</f>
        <v/>
      </c>
      <c r="EW65" s="76"/>
      <c r="EX65" s="76"/>
      <c r="EY65" s="77"/>
      <c r="EZ65" s="74"/>
      <c r="FA65" s="74"/>
      <c r="FB65" s="74"/>
      <c r="FC65" s="74"/>
      <c r="FD65" s="74" t="s">
        <v>566</v>
      </c>
      <c r="FE65" s="74"/>
      <c r="FF65" s="74"/>
      <c r="FG65" s="74"/>
      <c r="FH65" s="74"/>
      <c r="FI65" s="74"/>
      <c r="FJ65" s="74"/>
      <c r="FK65" s="74"/>
    </row>
    <row r="66" spans="1:167" s="25" customFormat="1" ht="55.5" customHeight="1" x14ac:dyDescent="0.3">
      <c r="A66" s="83" t="str">
        <f>IF(AND(BG66="",BG66=""),"",$N$4&amp;"_"&amp;ROW()-12-COUNTBLANK($BG$13:BG66))</f>
        <v>SCAP10_50</v>
      </c>
      <c r="B66" s="84"/>
      <c r="C66" s="84"/>
      <c r="D66" s="85"/>
      <c r="E66" s="92"/>
      <c r="F66" s="93"/>
      <c r="G66" s="93"/>
      <c r="H66" s="93"/>
      <c r="I66" s="93"/>
      <c r="J66" s="93"/>
      <c r="K66" s="93"/>
      <c r="L66" s="93"/>
      <c r="M66" s="93"/>
      <c r="N66" s="93"/>
      <c r="O66" s="94"/>
      <c r="P66" s="74" t="s">
        <v>241</v>
      </c>
      <c r="Q66" s="74"/>
      <c r="R66" s="74"/>
      <c r="S66" s="74"/>
      <c r="T66" s="74"/>
      <c r="U66" s="74"/>
      <c r="V66" s="74"/>
      <c r="W66" s="74"/>
      <c r="X66" s="74"/>
      <c r="Y66" s="74"/>
      <c r="Z66" s="74"/>
      <c r="AA66" s="74"/>
      <c r="AB66" s="74"/>
      <c r="AC66" s="82"/>
      <c r="AD66" s="74"/>
      <c r="AE66" s="74"/>
      <c r="AF66" s="74"/>
      <c r="AG66" s="74"/>
      <c r="AH66" s="74"/>
      <c r="AI66" s="74"/>
      <c r="AJ66" s="74"/>
      <c r="AK66" s="82" t="s">
        <v>238</v>
      </c>
      <c r="AL66" s="74"/>
      <c r="AM66" s="74"/>
      <c r="AN66" s="74"/>
      <c r="AO66" s="74"/>
      <c r="AP66" s="74"/>
      <c r="AQ66" s="74"/>
      <c r="AR66" s="74"/>
      <c r="AS66" s="74" t="s">
        <v>242</v>
      </c>
      <c r="AT66" s="74"/>
      <c r="AU66" s="74"/>
      <c r="AV66" s="74"/>
      <c r="AW66" s="74"/>
      <c r="AX66" s="74"/>
      <c r="AY66" s="74"/>
      <c r="AZ66" s="74"/>
      <c r="BA66" s="74"/>
      <c r="BB66" s="74"/>
      <c r="BC66" s="74"/>
      <c r="BD66" s="74"/>
      <c r="BE66" s="74"/>
      <c r="BF66" s="74"/>
      <c r="BG66" s="74" t="s">
        <v>243</v>
      </c>
      <c r="BH66" s="74"/>
      <c r="BI66" s="74"/>
      <c r="BJ66" s="74"/>
      <c r="BK66" s="74"/>
      <c r="BL66" s="74"/>
      <c r="BM66" s="74"/>
      <c r="BN66" s="74"/>
      <c r="BO66" s="74"/>
      <c r="BP66" s="74"/>
      <c r="BQ66" s="74"/>
      <c r="BR66" s="74"/>
      <c r="BS66" s="74" t="s">
        <v>43</v>
      </c>
      <c r="BT66" s="74"/>
      <c r="BU66" s="74"/>
      <c r="BV66" s="74" t="s">
        <v>83</v>
      </c>
      <c r="BW66" s="74"/>
      <c r="BX66" s="74"/>
      <c r="BY66" s="74" t="s">
        <v>75</v>
      </c>
      <c r="BZ66" s="74"/>
      <c r="CA66" s="74"/>
      <c r="CB66" s="74"/>
      <c r="CC66" s="24"/>
      <c r="CD66" s="74"/>
      <c r="CE66" s="74"/>
      <c r="CF66" s="74"/>
      <c r="CG66" s="74"/>
      <c r="CH66" s="74"/>
      <c r="CI66" s="74"/>
      <c r="CJ66" s="24"/>
      <c r="CK66" s="74"/>
      <c r="CL66" s="74"/>
      <c r="CM66" s="74"/>
      <c r="CN66" s="74"/>
      <c r="CO66" s="74"/>
      <c r="CP66" s="74"/>
      <c r="CQ66" s="24"/>
      <c r="CR66" s="74"/>
      <c r="CS66" s="74"/>
      <c r="CT66" s="74"/>
      <c r="CU66" s="74"/>
      <c r="CV66" s="74"/>
      <c r="CW66" s="74"/>
      <c r="CX66" s="75" t="str">
        <f t="shared" ref="CX66:CX67" si="60">IF(OR(IF(CQ66="",IF(CJ66="",IF(CC66="","",CC66),CJ66),CQ66)="F")=TRUE,"F",
IF(OR(IF(CQ66="",IF(CJ66="",IF(CC66="","",CC66),CJ66),CQ66)="PE")=TRUE,"PE",
IF(OR(IF(CQ66="",IF(CJ66="",IF(CC66="","",CC66),CJ66),CQ66)="N/A")=TRUE,"N/A",
IF(AND(IF(CQ66="",IF(CJ66="",IF(CC66="","",CC66),CJ66),CQ66)="")=TRUE,"","P"))))</f>
        <v/>
      </c>
      <c r="CY66" s="76"/>
      <c r="CZ66" s="76"/>
      <c r="DA66" s="77"/>
      <c r="DB66" s="24" t="s">
        <v>59</v>
      </c>
      <c r="DC66" s="74" t="s">
        <v>526</v>
      </c>
      <c r="DD66" s="74"/>
      <c r="DE66" s="74"/>
      <c r="DF66" s="74" t="str">
        <f>DF65</f>
        <v>28/9/2022</v>
      </c>
      <c r="DG66" s="74"/>
      <c r="DH66" s="74"/>
      <c r="DI66" s="24"/>
      <c r="DJ66" s="74"/>
      <c r="DK66" s="74"/>
      <c r="DL66" s="74"/>
      <c r="DM66" s="74"/>
      <c r="DN66" s="74"/>
      <c r="DO66" s="74"/>
      <c r="DP66" s="24"/>
      <c r="DQ66" s="74"/>
      <c r="DR66" s="74"/>
      <c r="DS66" s="74"/>
      <c r="DT66" s="74"/>
      <c r="DU66" s="74"/>
      <c r="DV66" s="74"/>
      <c r="DW66" s="75" t="str">
        <f t="shared" ref="DW66:DW67" si="61">IF(OR(IF(DP66="",IF(DI66="",IF(DB66="","",DB66),DI66),DP66)="F")=TRUE,"F",
IF(OR(IF(DP66="",IF(DI66="",IF(DB66="","",DB66),DI66),DP66)="PE")=TRUE,"PE",
IF(OR(IF(DP66="",IF(DI66="",IF(DB66="","",DB66),DI66),DP66)="N/A")=TRUE,"N/A",
IF(AND(IF(DP66="",IF(DI66="",IF(DB66="","",DB66),DI66),DP66)="")=TRUE,"","P"))))</f>
        <v>PE</v>
      </c>
      <c r="DX66" s="76"/>
      <c r="DY66" s="76"/>
      <c r="DZ66" s="77"/>
      <c r="EA66" s="24"/>
      <c r="EB66" s="74"/>
      <c r="EC66" s="74"/>
      <c r="ED66" s="74"/>
      <c r="EE66" s="74"/>
      <c r="EF66" s="74"/>
      <c r="EG66" s="74"/>
      <c r="EH66" s="24"/>
      <c r="EI66" s="74"/>
      <c r="EJ66" s="74"/>
      <c r="EK66" s="74"/>
      <c r="EL66" s="74"/>
      <c r="EM66" s="74"/>
      <c r="EN66" s="74"/>
      <c r="EO66" s="24"/>
      <c r="EP66" s="74"/>
      <c r="EQ66" s="74"/>
      <c r="ER66" s="74"/>
      <c r="ES66" s="74"/>
      <c r="ET66" s="74"/>
      <c r="EU66" s="74"/>
      <c r="EV66" s="75" t="str">
        <f t="shared" ref="EV66:EV67" si="62">IF(OR(IF(EO66="",IF(EH66="",IF(EA66="","",EA66),EH66),EO66)="F")=TRUE,"F",
IF(OR(IF(EO66="",IF(EH66="",IF(EA66="","",EA66),EH66),EO66)="PE")=TRUE,"PE",
IF(OR(IF(EO66="",IF(EH66="",IF(EA66="","",EA66),EH66),EO66)="N/A")=TRUE,"N/A",
IF(AND(IF(EO66="",IF(EH66="",IF(EA66="","",EA66),EH66),EO66)="")=TRUE,"","P"))))</f>
        <v/>
      </c>
      <c r="EW66" s="76"/>
      <c r="EX66" s="76"/>
      <c r="EY66" s="77"/>
      <c r="EZ66" s="74"/>
      <c r="FA66" s="74"/>
      <c r="FB66" s="74"/>
      <c r="FC66" s="74"/>
      <c r="FD66" s="74"/>
      <c r="FE66" s="74"/>
      <c r="FF66" s="74"/>
      <c r="FG66" s="74"/>
      <c r="FH66" s="74"/>
      <c r="FI66" s="74"/>
      <c r="FJ66" s="74"/>
      <c r="FK66" s="74"/>
    </row>
    <row r="67" spans="1:167" s="25" customFormat="1" ht="78.75" customHeight="1" x14ac:dyDescent="0.3">
      <c r="A67" s="83" t="str">
        <f>IF(AND(BG67="",BG67=""),"",$N$4&amp;"_"&amp;ROW()-12-COUNTBLANK($BG$13:BG67))</f>
        <v>SCAP10_51</v>
      </c>
      <c r="B67" s="84"/>
      <c r="C67" s="84"/>
      <c r="D67" s="85"/>
      <c r="E67" s="92"/>
      <c r="F67" s="93"/>
      <c r="G67" s="93"/>
      <c r="H67" s="93"/>
      <c r="I67" s="93"/>
      <c r="J67" s="93"/>
      <c r="K67" s="93"/>
      <c r="L67" s="93"/>
      <c r="M67" s="93"/>
      <c r="N67" s="93"/>
      <c r="O67" s="94"/>
      <c r="P67" s="79" t="s">
        <v>244</v>
      </c>
      <c r="Q67" s="80"/>
      <c r="R67" s="80"/>
      <c r="S67" s="80"/>
      <c r="T67" s="80"/>
      <c r="U67" s="80"/>
      <c r="V67" s="80"/>
      <c r="W67" s="80"/>
      <c r="X67" s="80"/>
      <c r="Y67" s="80"/>
      <c r="Z67" s="80"/>
      <c r="AA67" s="80"/>
      <c r="AB67" s="81"/>
      <c r="AC67" s="86"/>
      <c r="AD67" s="87"/>
      <c r="AE67" s="87"/>
      <c r="AF67" s="87"/>
      <c r="AG67" s="87"/>
      <c r="AH67" s="87"/>
      <c r="AI67" s="87"/>
      <c r="AJ67" s="88"/>
      <c r="AK67" s="86" t="s">
        <v>245</v>
      </c>
      <c r="AL67" s="87"/>
      <c r="AM67" s="87"/>
      <c r="AN67" s="87"/>
      <c r="AO67" s="87"/>
      <c r="AP67" s="87"/>
      <c r="AQ67" s="87"/>
      <c r="AR67" s="88"/>
      <c r="AS67" s="74" t="s">
        <v>246</v>
      </c>
      <c r="AT67" s="74"/>
      <c r="AU67" s="74"/>
      <c r="AV67" s="74"/>
      <c r="AW67" s="74"/>
      <c r="AX67" s="74"/>
      <c r="AY67" s="74"/>
      <c r="AZ67" s="74"/>
      <c r="BA67" s="74"/>
      <c r="BB67" s="74"/>
      <c r="BC67" s="74"/>
      <c r="BD67" s="74"/>
      <c r="BE67" s="74"/>
      <c r="BF67" s="74"/>
      <c r="BG67" s="79" t="s">
        <v>247</v>
      </c>
      <c r="BH67" s="80"/>
      <c r="BI67" s="80"/>
      <c r="BJ67" s="80"/>
      <c r="BK67" s="80"/>
      <c r="BL67" s="80"/>
      <c r="BM67" s="80"/>
      <c r="BN67" s="80"/>
      <c r="BO67" s="80"/>
      <c r="BP67" s="80"/>
      <c r="BQ67" s="80"/>
      <c r="BR67" s="81"/>
      <c r="BS67" s="79" t="s">
        <v>43</v>
      </c>
      <c r="BT67" s="80"/>
      <c r="BU67" s="81"/>
      <c r="BV67" s="79" t="s">
        <v>83</v>
      </c>
      <c r="BW67" s="80"/>
      <c r="BX67" s="81"/>
      <c r="BY67" s="79" t="s">
        <v>79</v>
      </c>
      <c r="BZ67" s="80"/>
      <c r="CA67" s="80"/>
      <c r="CB67" s="81"/>
      <c r="CC67" s="24"/>
      <c r="CD67" s="79"/>
      <c r="CE67" s="80"/>
      <c r="CF67" s="81"/>
      <c r="CG67" s="79"/>
      <c r="CH67" s="80"/>
      <c r="CI67" s="81"/>
      <c r="CJ67" s="24"/>
      <c r="CK67" s="79"/>
      <c r="CL67" s="80"/>
      <c r="CM67" s="81"/>
      <c r="CN67" s="79"/>
      <c r="CO67" s="80"/>
      <c r="CP67" s="81"/>
      <c r="CQ67" s="24"/>
      <c r="CR67" s="79"/>
      <c r="CS67" s="80"/>
      <c r="CT67" s="81"/>
      <c r="CU67" s="79"/>
      <c r="CV67" s="80"/>
      <c r="CW67" s="81"/>
      <c r="CX67" s="75" t="str">
        <f t="shared" si="60"/>
        <v/>
      </c>
      <c r="CY67" s="76"/>
      <c r="CZ67" s="76"/>
      <c r="DA67" s="77"/>
      <c r="DB67" s="24" t="s">
        <v>59</v>
      </c>
      <c r="DC67" s="74" t="s">
        <v>526</v>
      </c>
      <c r="DD67" s="74"/>
      <c r="DE67" s="74"/>
      <c r="DF67" s="74" t="str">
        <f t="shared" ref="DF67:DF70" si="63">DF66</f>
        <v>28/9/2022</v>
      </c>
      <c r="DG67" s="74"/>
      <c r="DH67" s="74"/>
      <c r="DI67" s="24"/>
      <c r="DJ67" s="79"/>
      <c r="DK67" s="80"/>
      <c r="DL67" s="81"/>
      <c r="DM67" s="79"/>
      <c r="DN67" s="80"/>
      <c r="DO67" s="81"/>
      <c r="DP67" s="24"/>
      <c r="DQ67" s="79"/>
      <c r="DR67" s="80"/>
      <c r="DS67" s="81"/>
      <c r="DT67" s="79"/>
      <c r="DU67" s="80"/>
      <c r="DV67" s="81"/>
      <c r="DW67" s="75" t="str">
        <f t="shared" si="61"/>
        <v>PE</v>
      </c>
      <c r="DX67" s="76"/>
      <c r="DY67" s="76"/>
      <c r="DZ67" s="77"/>
      <c r="EA67" s="24"/>
      <c r="EB67" s="79"/>
      <c r="EC67" s="80"/>
      <c r="ED67" s="81"/>
      <c r="EE67" s="79"/>
      <c r="EF67" s="80"/>
      <c r="EG67" s="81"/>
      <c r="EH67" s="24"/>
      <c r="EI67" s="79"/>
      <c r="EJ67" s="80"/>
      <c r="EK67" s="81"/>
      <c r="EL67" s="79"/>
      <c r="EM67" s="80"/>
      <c r="EN67" s="81"/>
      <c r="EO67" s="24"/>
      <c r="EP67" s="79"/>
      <c r="EQ67" s="80"/>
      <c r="ER67" s="81"/>
      <c r="ES67" s="79"/>
      <c r="ET67" s="80"/>
      <c r="EU67" s="81"/>
      <c r="EV67" s="75" t="str">
        <f t="shared" si="62"/>
        <v/>
      </c>
      <c r="EW67" s="76"/>
      <c r="EX67" s="76"/>
      <c r="EY67" s="77"/>
      <c r="EZ67" s="79"/>
      <c r="FA67" s="80"/>
      <c r="FB67" s="80"/>
      <c r="FC67" s="81"/>
      <c r="FD67" s="79"/>
      <c r="FE67" s="80"/>
      <c r="FF67" s="80"/>
      <c r="FG67" s="80"/>
      <c r="FH67" s="80"/>
      <c r="FI67" s="80"/>
      <c r="FJ67" s="80"/>
      <c r="FK67" s="81"/>
    </row>
    <row r="68" spans="1:167" s="25" customFormat="1" ht="50.25" customHeight="1" x14ac:dyDescent="0.3">
      <c r="A68" s="83" t="str">
        <f>IF(AND(BG68="",BG68=""),"",$N$4&amp;"_"&amp;ROW()-12-COUNTBLANK($BG$13:BG68))</f>
        <v>SCAP10_52</v>
      </c>
      <c r="B68" s="84"/>
      <c r="C68" s="84"/>
      <c r="D68" s="85"/>
      <c r="E68" s="92"/>
      <c r="F68" s="93"/>
      <c r="G68" s="93"/>
      <c r="H68" s="93"/>
      <c r="I68" s="93"/>
      <c r="J68" s="93"/>
      <c r="K68" s="93"/>
      <c r="L68" s="93"/>
      <c r="M68" s="93"/>
      <c r="N68" s="93"/>
      <c r="O68" s="94"/>
      <c r="P68" s="79" t="s">
        <v>248</v>
      </c>
      <c r="Q68" s="80"/>
      <c r="R68" s="80"/>
      <c r="S68" s="80"/>
      <c r="T68" s="80"/>
      <c r="U68" s="80"/>
      <c r="V68" s="80"/>
      <c r="W68" s="80"/>
      <c r="X68" s="80"/>
      <c r="Y68" s="80"/>
      <c r="Z68" s="80"/>
      <c r="AA68" s="80"/>
      <c r="AB68" s="81"/>
      <c r="AC68" s="86"/>
      <c r="AD68" s="87"/>
      <c r="AE68" s="87"/>
      <c r="AF68" s="87"/>
      <c r="AG68" s="87"/>
      <c r="AH68" s="87"/>
      <c r="AI68" s="87"/>
      <c r="AJ68" s="88"/>
      <c r="AK68" s="86" t="s">
        <v>245</v>
      </c>
      <c r="AL68" s="87"/>
      <c r="AM68" s="87"/>
      <c r="AN68" s="87"/>
      <c r="AO68" s="87"/>
      <c r="AP68" s="87"/>
      <c r="AQ68" s="87"/>
      <c r="AR68" s="88"/>
      <c r="AS68" s="74" t="s">
        <v>239</v>
      </c>
      <c r="AT68" s="74"/>
      <c r="AU68" s="74"/>
      <c r="AV68" s="74"/>
      <c r="AW68" s="74"/>
      <c r="AX68" s="74"/>
      <c r="AY68" s="74"/>
      <c r="AZ68" s="74"/>
      <c r="BA68" s="74"/>
      <c r="BB68" s="74"/>
      <c r="BC68" s="74"/>
      <c r="BD68" s="74"/>
      <c r="BE68" s="74"/>
      <c r="BF68" s="74"/>
      <c r="BG68" s="79" t="s">
        <v>249</v>
      </c>
      <c r="BH68" s="80"/>
      <c r="BI68" s="80"/>
      <c r="BJ68" s="80"/>
      <c r="BK68" s="80"/>
      <c r="BL68" s="80"/>
      <c r="BM68" s="80"/>
      <c r="BN68" s="80"/>
      <c r="BO68" s="80"/>
      <c r="BP68" s="80"/>
      <c r="BQ68" s="80"/>
      <c r="BR68" s="81"/>
      <c r="BS68" s="79" t="s">
        <v>43</v>
      </c>
      <c r="BT68" s="80"/>
      <c r="BU68" s="81"/>
      <c r="BV68" s="79" t="s">
        <v>83</v>
      </c>
      <c r="BW68" s="80"/>
      <c r="BX68" s="81"/>
      <c r="BY68" s="79" t="s">
        <v>79</v>
      </c>
      <c r="BZ68" s="80"/>
      <c r="CA68" s="80"/>
      <c r="CB68" s="81"/>
      <c r="CC68" s="24"/>
      <c r="CD68" s="79"/>
      <c r="CE68" s="80"/>
      <c r="CF68" s="81"/>
      <c r="CG68" s="79"/>
      <c r="CH68" s="80"/>
      <c r="CI68" s="81"/>
      <c r="CJ68" s="24"/>
      <c r="CK68" s="79"/>
      <c r="CL68" s="80"/>
      <c r="CM68" s="81"/>
      <c r="CN68" s="79"/>
      <c r="CO68" s="80"/>
      <c r="CP68" s="81"/>
      <c r="CQ68" s="24"/>
      <c r="CR68" s="79"/>
      <c r="CS68" s="80"/>
      <c r="CT68" s="81"/>
      <c r="CU68" s="79"/>
      <c r="CV68" s="80"/>
      <c r="CW68" s="81"/>
      <c r="CX68" s="75" t="str">
        <f t="shared" ref="CX68:CX105" si="64">IF(OR(IF(CQ68="",IF(CJ68="",IF(CC68="","",CC68),CJ68),CQ68)="F")=TRUE,"F",
IF(OR(IF(CQ68="",IF(CJ68="",IF(CC68="","",CC68),CJ68),CQ68)="PE")=TRUE,"PE",
IF(OR(IF(CQ68="",IF(CJ68="",IF(CC68="","",CC68),CJ68),CQ68)="N/A")=TRUE,"N/A",
IF(AND(IF(CQ68="",IF(CJ68="",IF(CC68="","",CC68),CJ68),CQ68)="")=TRUE,"","P"))))</f>
        <v/>
      </c>
      <c r="CY68" s="76"/>
      <c r="CZ68" s="76"/>
      <c r="DA68" s="77"/>
      <c r="DB68" s="24" t="s">
        <v>59</v>
      </c>
      <c r="DC68" s="74" t="s">
        <v>526</v>
      </c>
      <c r="DD68" s="74"/>
      <c r="DE68" s="74"/>
      <c r="DF68" s="74" t="str">
        <f t="shared" si="63"/>
        <v>28/9/2022</v>
      </c>
      <c r="DG68" s="74"/>
      <c r="DH68" s="74"/>
      <c r="DI68" s="24"/>
      <c r="DJ68" s="79"/>
      <c r="DK68" s="80"/>
      <c r="DL68" s="81"/>
      <c r="DM68" s="79"/>
      <c r="DN68" s="80"/>
      <c r="DO68" s="81"/>
      <c r="DP68" s="24"/>
      <c r="DQ68" s="79"/>
      <c r="DR68" s="80"/>
      <c r="DS68" s="81"/>
      <c r="DT68" s="79"/>
      <c r="DU68" s="80"/>
      <c r="DV68" s="81"/>
      <c r="DW68" s="75" t="str">
        <f t="shared" ref="DW68:DW105" si="65">IF(OR(IF(DP68="",IF(DI68="",IF(DB68="","",DB68),DI68),DP68)="F")=TRUE,"F",
IF(OR(IF(DP68="",IF(DI68="",IF(DB68="","",DB68),DI68),DP68)="PE")=TRUE,"PE",
IF(OR(IF(DP68="",IF(DI68="",IF(DB68="","",DB68),DI68),DP68)="N/A")=TRUE,"N/A",
IF(AND(IF(DP68="",IF(DI68="",IF(DB68="","",DB68),DI68),DP68)="")=TRUE,"","P"))))</f>
        <v>PE</v>
      </c>
      <c r="DX68" s="76"/>
      <c r="DY68" s="76"/>
      <c r="DZ68" s="77"/>
      <c r="EA68" s="24"/>
      <c r="EB68" s="79"/>
      <c r="EC68" s="80"/>
      <c r="ED68" s="81"/>
      <c r="EE68" s="79"/>
      <c r="EF68" s="80"/>
      <c r="EG68" s="81"/>
      <c r="EH68" s="24"/>
      <c r="EI68" s="79"/>
      <c r="EJ68" s="80"/>
      <c r="EK68" s="81"/>
      <c r="EL68" s="79"/>
      <c r="EM68" s="80"/>
      <c r="EN68" s="81"/>
      <c r="EO68" s="24"/>
      <c r="EP68" s="79"/>
      <c r="EQ68" s="80"/>
      <c r="ER68" s="81"/>
      <c r="ES68" s="79"/>
      <c r="ET68" s="80"/>
      <c r="EU68" s="81"/>
      <c r="EV68" s="75" t="str">
        <f t="shared" ref="EV68:EV105" si="66">IF(OR(IF(EO68="",IF(EH68="",IF(EA68="","",EA68),EH68),EO68)="F")=TRUE,"F",
IF(OR(IF(EO68="",IF(EH68="",IF(EA68="","",EA68),EH68),EO68)="PE")=TRUE,"PE",
IF(OR(IF(EO68="",IF(EH68="",IF(EA68="","",EA68),EH68),EO68)="N/A")=TRUE,"N/A",
IF(AND(IF(EO68="",IF(EH68="",IF(EA68="","",EA68),EH68),EO68)="")=TRUE,"","P"))))</f>
        <v/>
      </c>
      <c r="EW68" s="76"/>
      <c r="EX68" s="76"/>
      <c r="EY68" s="77"/>
      <c r="EZ68" s="79"/>
      <c r="FA68" s="80"/>
      <c r="FB68" s="80"/>
      <c r="FC68" s="81"/>
      <c r="FD68" s="79"/>
      <c r="FE68" s="80"/>
      <c r="FF68" s="80"/>
      <c r="FG68" s="80"/>
      <c r="FH68" s="80"/>
      <c r="FI68" s="80"/>
      <c r="FJ68" s="80"/>
      <c r="FK68" s="81"/>
    </row>
    <row r="69" spans="1:167" s="25" customFormat="1" ht="50.25" customHeight="1" x14ac:dyDescent="0.3">
      <c r="A69" s="83" t="str">
        <f>IF(AND(BG69="",BG69=""),"",$N$4&amp;"_"&amp;ROW()-12-COUNTBLANK($BG$13:BG69))</f>
        <v>SCAP10_53</v>
      </c>
      <c r="B69" s="84"/>
      <c r="C69" s="84"/>
      <c r="D69" s="85"/>
      <c r="E69" s="92"/>
      <c r="F69" s="93"/>
      <c r="G69" s="93"/>
      <c r="H69" s="93"/>
      <c r="I69" s="93"/>
      <c r="J69" s="93"/>
      <c r="K69" s="93"/>
      <c r="L69" s="93"/>
      <c r="M69" s="93"/>
      <c r="N69" s="93"/>
      <c r="O69" s="94"/>
      <c r="P69" s="74" t="s">
        <v>250</v>
      </c>
      <c r="Q69" s="74"/>
      <c r="R69" s="74"/>
      <c r="S69" s="74"/>
      <c r="T69" s="74"/>
      <c r="U69" s="74"/>
      <c r="V69" s="74"/>
      <c r="W69" s="74"/>
      <c r="X69" s="74"/>
      <c r="Y69" s="74"/>
      <c r="Z69" s="74"/>
      <c r="AA69" s="74"/>
      <c r="AB69" s="74"/>
      <c r="AC69" s="82"/>
      <c r="AD69" s="74"/>
      <c r="AE69" s="74"/>
      <c r="AF69" s="74"/>
      <c r="AG69" s="74"/>
      <c r="AH69" s="74"/>
      <c r="AI69" s="74"/>
      <c r="AJ69" s="74"/>
      <c r="AK69" s="82" t="s">
        <v>251</v>
      </c>
      <c r="AL69" s="74"/>
      <c r="AM69" s="74"/>
      <c r="AN69" s="74"/>
      <c r="AO69" s="74"/>
      <c r="AP69" s="74"/>
      <c r="AQ69" s="74"/>
      <c r="AR69" s="74"/>
      <c r="AS69" s="74" t="s">
        <v>239</v>
      </c>
      <c r="AT69" s="74"/>
      <c r="AU69" s="74"/>
      <c r="AV69" s="74"/>
      <c r="AW69" s="74"/>
      <c r="AX69" s="74"/>
      <c r="AY69" s="74"/>
      <c r="AZ69" s="74"/>
      <c r="BA69" s="74"/>
      <c r="BB69" s="74"/>
      <c r="BC69" s="74"/>
      <c r="BD69" s="74"/>
      <c r="BE69" s="74"/>
      <c r="BF69" s="74"/>
      <c r="BG69" s="109" t="s">
        <v>252</v>
      </c>
      <c r="BH69" s="109"/>
      <c r="BI69" s="109"/>
      <c r="BJ69" s="109"/>
      <c r="BK69" s="109"/>
      <c r="BL69" s="109"/>
      <c r="BM69" s="109"/>
      <c r="BN69" s="109"/>
      <c r="BO69" s="109"/>
      <c r="BP69" s="109"/>
      <c r="BQ69" s="109"/>
      <c r="BR69" s="109"/>
      <c r="BS69" s="74" t="s">
        <v>43</v>
      </c>
      <c r="BT69" s="74"/>
      <c r="BU69" s="74"/>
      <c r="BV69" s="74" t="s">
        <v>83</v>
      </c>
      <c r="BW69" s="74"/>
      <c r="BX69" s="74"/>
      <c r="BY69" s="74" t="s">
        <v>79</v>
      </c>
      <c r="BZ69" s="74"/>
      <c r="CA69" s="74"/>
      <c r="CB69" s="74"/>
      <c r="CC69" s="24"/>
      <c r="CD69" s="74"/>
      <c r="CE69" s="74"/>
      <c r="CF69" s="74"/>
      <c r="CG69" s="74"/>
      <c r="CH69" s="74"/>
      <c r="CI69" s="74"/>
      <c r="CJ69" s="24"/>
      <c r="CK69" s="74"/>
      <c r="CL69" s="74"/>
      <c r="CM69" s="74"/>
      <c r="CN69" s="74"/>
      <c r="CO69" s="74"/>
      <c r="CP69" s="74"/>
      <c r="CQ69" s="24"/>
      <c r="CR69" s="74"/>
      <c r="CS69" s="74"/>
      <c r="CT69" s="74"/>
      <c r="CU69" s="74"/>
      <c r="CV69" s="74"/>
      <c r="CW69" s="74"/>
      <c r="CX69" s="75" t="str">
        <f t="shared" si="64"/>
        <v/>
      </c>
      <c r="CY69" s="76"/>
      <c r="CZ69" s="76"/>
      <c r="DA69" s="77"/>
      <c r="DB69" s="24"/>
      <c r="DC69" s="74" t="s">
        <v>526</v>
      </c>
      <c r="DD69" s="74"/>
      <c r="DE69" s="74"/>
      <c r="DF69" s="74" t="str">
        <f t="shared" si="63"/>
        <v>28/9/2022</v>
      </c>
      <c r="DG69" s="74"/>
      <c r="DH69" s="74"/>
      <c r="DI69" s="24"/>
      <c r="DJ69" s="74"/>
      <c r="DK69" s="74"/>
      <c r="DL69" s="74"/>
      <c r="DM69" s="74"/>
      <c r="DN69" s="74"/>
      <c r="DO69" s="74"/>
      <c r="DP69" s="24"/>
      <c r="DQ69" s="74"/>
      <c r="DR69" s="74"/>
      <c r="DS69" s="74"/>
      <c r="DT69" s="74"/>
      <c r="DU69" s="74"/>
      <c r="DV69" s="74"/>
      <c r="DW69" s="75" t="str">
        <f t="shared" si="65"/>
        <v/>
      </c>
      <c r="DX69" s="76"/>
      <c r="DY69" s="76"/>
      <c r="DZ69" s="77"/>
      <c r="EA69" s="24"/>
      <c r="EB69" s="74"/>
      <c r="EC69" s="74"/>
      <c r="ED69" s="74"/>
      <c r="EE69" s="74"/>
      <c r="EF69" s="74"/>
      <c r="EG69" s="74"/>
      <c r="EH69" s="24"/>
      <c r="EI69" s="74"/>
      <c r="EJ69" s="74"/>
      <c r="EK69" s="74"/>
      <c r="EL69" s="74"/>
      <c r="EM69" s="74"/>
      <c r="EN69" s="74"/>
      <c r="EO69" s="24"/>
      <c r="EP69" s="74"/>
      <c r="EQ69" s="74"/>
      <c r="ER69" s="74"/>
      <c r="ES69" s="74"/>
      <c r="ET69" s="74"/>
      <c r="EU69" s="74"/>
      <c r="EV69" s="75" t="str">
        <f t="shared" si="66"/>
        <v/>
      </c>
      <c r="EW69" s="76"/>
      <c r="EX69" s="76"/>
      <c r="EY69" s="77"/>
      <c r="EZ69" s="74"/>
      <c r="FA69" s="74"/>
      <c r="FB69" s="74"/>
      <c r="FC69" s="74"/>
      <c r="FD69" s="74" t="s">
        <v>568</v>
      </c>
      <c r="FE69" s="74"/>
      <c r="FF69" s="74"/>
      <c r="FG69" s="74"/>
      <c r="FH69" s="74"/>
      <c r="FI69" s="74"/>
      <c r="FJ69" s="74"/>
      <c r="FK69" s="74"/>
    </row>
    <row r="70" spans="1:167" s="25" customFormat="1" ht="50.25" customHeight="1" x14ac:dyDescent="0.3">
      <c r="A70" s="83" t="str">
        <f>IF(AND(BG70="",BG70=""),"",$N$4&amp;"_"&amp;ROW()-12-COUNTBLANK($BG$13:BG70))</f>
        <v>SCAP10_54</v>
      </c>
      <c r="B70" s="84"/>
      <c r="C70" s="84"/>
      <c r="D70" s="85"/>
      <c r="E70" s="92"/>
      <c r="F70" s="93"/>
      <c r="G70" s="93"/>
      <c r="H70" s="93"/>
      <c r="I70" s="93"/>
      <c r="J70" s="93"/>
      <c r="K70" s="93"/>
      <c r="L70" s="93"/>
      <c r="M70" s="93"/>
      <c r="N70" s="93"/>
      <c r="O70" s="94"/>
      <c r="P70" s="74" t="s">
        <v>253</v>
      </c>
      <c r="Q70" s="74"/>
      <c r="R70" s="74"/>
      <c r="S70" s="74"/>
      <c r="T70" s="74"/>
      <c r="U70" s="74"/>
      <c r="V70" s="74"/>
      <c r="W70" s="74"/>
      <c r="X70" s="74"/>
      <c r="Y70" s="74"/>
      <c r="Z70" s="74"/>
      <c r="AA70" s="74"/>
      <c r="AB70" s="74"/>
      <c r="AC70" s="82"/>
      <c r="AD70" s="74"/>
      <c r="AE70" s="74"/>
      <c r="AF70" s="74"/>
      <c r="AG70" s="74"/>
      <c r="AH70" s="74"/>
      <c r="AI70" s="74"/>
      <c r="AJ70" s="74"/>
      <c r="AK70" s="82" t="s">
        <v>254</v>
      </c>
      <c r="AL70" s="74"/>
      <c r="AM70" s="74"/>
      <c r="AN70" s="74"/>
      <c r="AO70" s="74"/>
      <c r="AP70" s="74"/>
      <c r="AQ70" s="74"/>
      <c r="AR70" s="74"/>
      <c r="AS70" s="74" t="s">
        <v>239</v>
      </c>
      <c r="AT70" s="74"/>
      <c r="AU70" s="74"/>
      <c r="AV70" s="74"/>
      <c r="AW70" s="74"/>
      <c r="AX70" s="74"/>
      <c r="AY70" s="74"/>
      <c r="AZ70" s="74"/>
      <c r="BA70" s="74"/>
      <c r="BB70" s="74"/>
      <c r="BC70" s="74"/>
      <c r="BD70" s="74"/>
      <c r="BE70" s="74"/>
      <c r="BF70" s="74"/>
      <c r="BG70" s="79" t="s">
        <v>249</v>
      </c>
      <c r="BH70" s="80"/>
      <c r="BI70" s="80"/>
      <c r="BJ70" s="80"/>
      <c r="BK70" s="80"/>
      <c r="BL70" s="80"/>
      <c r="BM70" s="80"/>
      <c r="BN70" s="80"/>
      <c r="BO70" s="80"/>
      <c r="BP70" s="80"/>
      <c r="BQ70" s="80"/>
      <c r="BR70" s="81"/>
      <c r="BS70" s="74" t="s">
        <v>43</v>
      </c>
      <c r="BT70" s="74"/>
      <c r="BU70" s="74"/>
      <c r="BV70" s="74" t="s">
        <v>83</v>
      </c>
      <c r="BW70" s="74"/>
      <c r="BX70" s="74"/>
      <c r="BY70" s="74" t="s">
        <v>79</v>
      </c>
      <c r="BZ70" s="74"/>
      <c r="CA70" s="74"/>
      <c r="CB70" s="74"/>
      <c r="CC70" s="24"/>
      <c r="CD70" s="74"/>
      <c r="CE70" s="74"/>
      <c r="CF70" s="74"/>
      <c r="CG70" s="74"/>
      <c r="CH70" s="74"/>
      <c r="CI70" s="74"/>
      <c r="CJ70" s="24"/>
      <c r="CK70" s="74"/>
      <c r="CL70" s="74"/>
      <c r="CM70" s="74"/>
      <c r="CN70" s="74"/>
      <c r="CO70" s="74"/>
      <c r="CP70" s="74"/>
      <c r="CQ70" s="24"/>
      <c r="CR70" s="74"/>
      <c r="CS70" s="74"/>
      <c r="CT70" s="74"/>
      <c r="CU70" s="74"/>
      <c r="CV70" s="74"/>
      <c r="CW70" s="74"/>
      <c r="CX70" s="75" t="str">
        <f t="shared" ref="CX70" si="67">IF(OR(IF(CQ70="",IF(CJ70="",IF(CC70="","",CC70),CJ70),CQ70)="F")=TRUE,"F",
IF(OR(IF(CQ70="",IF(CJ70="",IF(CC70="","",CC70),CJ70),CQ70)="PE")=TRUE,"PE",
IF(OR(IF(CQ70="",IF(CJ70="",IF(CC70="","",CC70),CJ70),CQ70)="N/A")=TRUE,"N/A",
IF(AND(IF(CQ70="",IF(CJ70="",IF(CC70="","",CC70),CJ70),CQ70)="")=TRUE,"","P"))))</f>
        <v/>
      </c>
      <c r="CY70" s="76"/>
      <c r="CZ70" s="76"/>
      <c r="DA70" s="77"/>
      <c r="DB70" s="24" t="s">
        <v>59</v>
      </c>
      <c r="DC70" s="74" t="s">
        <v>526</v>
      </c>
      <c r="DD70" s="74"/>
      <c r="DE70" s="74"/>
      <c r="DF70" s="74" t="str">
        <f t="shared" si="63"/>
        <v>28/9/2022</v>
      </c>
      <c r="DG70" s="74"/>
      <c r="DH70" s="74"/>
      <c r="DI70" s="24"/>
      <c r="DJ70" s="74"/>
      <c r="DK70" s="74"/>
      <c r="DL70" s="74"/>
      <c r="DM70" s="74"/>
      <c r="DN70" s="74"/>
      <c r="DO70" s="74"/>
      <c r="DP70" s="24"/>
      <c r="DQ70" s="74"/>
      <c r="DR70" s="74"/>
      <c r="DS70" s="74"/>
      <c r="DT70" s="74"/>
      <c r="DU70" s="74"/>
      <c r="DV70" s="74"/>
      <c r="DW70" s="75" t="str">
        <f t="shared" ref="DW70" si="68">IF(OR(IF(DP70="",IF(DI70="",IF(DB70="","",DB70),DI70),DP70)="F")=TRUE,"F",
IF(OR(IF(DP70="",IF(DI70="",IF(DB70="","",DB70),DI70),DP70)="PE")=TRUE,"PE",
IF(OR(IF(DP70="",IF(DI70="",IF(DB70="","",DB70),DI70),DP70)="N/A")=TRUE,"N/A",
IF(AND(IF(DP70="",IF(DI70="",IF(DB70="","",DB70),DI70),DP70)="")=TRUE,"","P"))))</f>
        <v>PE</v>
      </c>
      <c r="DX70" s="76"/>
      <c r="DY70" s="76"/>
      <c r="DZ70" s="77"/>
      <c r="EA70" s="24"/>
      <c r="EB70" s="74"/>
      <c r="EC70" s="74"/>
      <c r="ED70" s="74"/>
      <c r="EE70" s="74"/>
      <c r="EF70" s="74"/>
      <c r="EG70" s="74"/>
      <c r="EH70" s="24"/>
      <c r="EI70" s="74"/>
      <c r="EJ70" s="74"/>
      <c r="EK70" s="74"/>
      <c r="EL70" s="74"/>
      <c r="EM70" s="74"/>
      <c r="EN70" s="74"/>
      <c r="EO70" s="24"/>
      <c r="EP70" s="74"/>
      <c r="EQ70" s="74"/>
      <c r="ER70" s="74"/>
      <c r="ES70" s="74"/>
      <c r="ET70" s="74"/>
      <c r="EU70" s="74"/>
      <c r="EV70" s="75" t="str">
        <f t="shared" ref="EV70" si="69">IF(OR(IF(EO70="",IF(EH70="",IF(EA70="","",EA70),EH70),EO70)="F")=TRUE,"F",
IF(OR(IF(EO70="",IF(EH70="",IF(EA70="","",EA70),EH70),EO70)="PE")=TRUE,"PE",
IF(OR(IF(EO70="",IF(EH70="",IF(EA70="","",EA70),EH70),EO70)="N/A")=TRUE,"N/A",
IF(AND(IF(EO70="",IF(EH70="",IF(EA70="","",EA70),EH70),EO70)="")=TRUE,"","P"))))</f>
        <v/>
      </c>
      <c r="EW70" s="76"/>
      <c r="EX70" s="76"/>
      <c r="EY70" s="77"/>
      <c r="EZ70" s="74"/>
      <c r="FA70" s="74"/>
      <c r="FB70" s="74"/>
      <c r="FC70" s="74"/>
      <c r="FD70" s="74"/>
      <c r="FE70" s="74"/>
      <c r="FF70" s="74"/>
      <c r="FG70" s="74"/>
      <c r="FH70" s="74"/>
      <c r="FI70" s="74"/>
      <c r="FJ70" s="74"/>
      <c r="FK70" s="74"/>
    </row>
    <row r="71" spans="1:167" s="25" customFormat="1" ht="50.25" customHeight="1" x14ac:dyDescent="0.3">
      <c r="A71" s="83" t="str">
        <f>IF(AND(BG71="",BG71=""),"",$N$4&amp;"_"&amp;ROW()-12-COUNTBLANK($BG$13:BG71))</f>
        <v>SCAP10_55</v>
      </c>
      <c r="B71" s="84"/>
      <c r="C71" s="84"/>
      <c r="D71" s="85"/>
      <c r="E71" s="95"/>
      <c r="F71" s="96"/>
      <c r="G71" s="96"/>
      <c r="H71" s="96"/>
      <c r="I71" s="96"/>
      <c r="J71" s="96"/>
      <c r="K71" s="96"/>
      <c r="L71" s="96"/>
      <c r="M71" s="96"/>
      <c r="N71" s="96"/>
      <c r="O71" s="97"/>
      <c r="P71" s="74" t="s">
        <v>255</v>
      </c>
      <c r="Q71" s="74"/>
      <c r="R71" s="74"/>
      <c r="S71" s="74"/>
      <c r="T71" s="74"/>
      <c r="U71" s="74"/>
      <c r="V71" s="74"/>
      <c r="W71" s="74"/>
      <c r="X71" s="74"/>
      <c r="Y71" s="74"/>
      <c r="Z71" s="74"/>
      <c r="AA71" s="74"/>
      <c r="AB71" s="74"/>
      <c r="AC71" s="82"/>
      <c r="AD71" s="74"/>
      <c r="AE71" s="74"/>
      <c r="AF71" s="74"/>
      <c r="AG71" s="74"/>
      <c r="AH71" s="74"/>
      <c r="AI71" s="74"/>
      <c r="AJ71" s="74"/>
      <c r="AK71" s="82" t="s">
        <v>256</v>
      </c>
      <c r="AL71" s="74"/>
      <c r="AM71" s="74"/>
      <c r="AN71" s="74"/>
      <c r="AO71" s="74"/>
      <c r="AP71" s="74"/>
      <c r="AQ71" s="74"/>
      <c r="AR71" s="74"/>
      <c r="AS71" s="74" t="s">
        <v>239</v>
      </c>
      <c r="AT71" s="74"/>
      <c r="AU71" s="74"/>
      <c r="AV71" s="74"/>
      <c r="AW71" s="74"/>
      <c r="AX71" s="74"/>
      <c r="AY71" s="74"/>
      <c r="AZ71" s="74"/>
      <c r="BA71" s="74"/>
      <c r="BB71" s="74"/>
      <c r="BC71" s="74"/>
      <c r="BD71" s="74"/>
      <c r="BE71" s="74"/>
      <c r="BF71" s="74"/>
      <c r="BG71" s="109" t="s">
        <v>567</v>
      </c>
      <c r="BH71" s="109"/>
      <c r="BI71" s="109"/>
      <c r="BJ71" s="109"/>
      <c r="BK71" s="109"/>
      <c r="BL71" s="109"/>
      <c r="BM71" s="109"/>
      <c r="BN71" s="109"/>
      <c r="BO71" s="109"/>
      <c r="BP71" s="109"/>
      <c r="BQ71" s="109"/>
      <c r="BR71" s="109"/>
      <c r="BS71" s="74" t="s">
        <v>43</v>
      </c>
      <c r="BT71" s="74"/>
      <c r="BU71" s="74"/>
      <c r="BV71" s="74" t="s">
        <v>83</v>
      </c>
      <c r="BW71" s="74"/>
      <c r="BX71" s="74"/>
      <c r="BY71" s="74" t="s">
        <v>82</v>
      </c>
      <c r="BZ71" s="74"/>
      <c r="CA71" s="74"/>
      <c r="CB71" s="74"/>
      <c r="CC71" s="24"/>
      <c r="CD71" s="74"/>
      <c r="CE71" s="74"/>
      <c r="CF71" s="74"/>
      <c r="CG71" s="74"/>
      <c r="CH71" s="74"/>
      <c r="CI71" s="74"/>
      <c r="CJ71" s="24"/>
      <c r="CK71" s="74"/>
      <c r="CL71" s="74"/>
      <c r="CM71" s="74"/>
      <c r="CN71" s="74"/>
      <c r="CO71" s="74"/>
      <c r="CP71" s="74"/>
      <c r="CQ71" s="24"/>
      <c r="CR71" s="74"/>
      <c r="CS71" s="74"/>
      <c r="CT71" s="74"/>
      <c r="CU71" s="74"/>
      <c r="CV71" s="74"/>
      <c r="CW71" s="74"/>
      <c r="CX71" s="75" t="str">
        <f t="shared" si="64"/>
        <v/>
      </c>
      <c r="CY71" s="76"/>
      <c r="CZ71" s="76"/>
      <c r="DA71" s="77"/>
      <c r="DB71" s="24" t="s">
        <v>59</v>
      </c>
      <c r="DC71" s="74" t="s">
        <v>526</v>
      </c>
      <c r="DD71" s="74"/>
      <c r="DE71" s="74"/>
      <c r="DF71" s="74" t="str">
        <f t="shared" ref="DF71:DF72" si="70">DF70</f>
        <v>28/9/2022</v>
      </c>
      <c r="DG71" s="74"/>
      <c r="DH71" s="74"/>
      <c r="DI71" s="24"/>
      <c r="DJ71" s="74"/>
      <c r="DK71" s="74"/>
      <c r="DL71" s="74"/>
      <c r="DM71" s="74"/>
      <c r="DN71" s="74"/>
      <c r="DO71" s="74"/>
      <c r="DP71" s="24"/>
      <c r="DQ71" s="74"/>
      <c r="DR71" s="74"/>
      <c r="DS71" s="74"/>
      <c r="DT71" s="74"/>
      <c r="DU71" s="74"/>
      <c r="DV71" s="74"/>
      <c r="DW71" s="75" t="str">
        <f t="shared" si="65"/>
        <v>PE</v>
      </c>
      <c r="DX71" s="76"/>
      <c r="DY71" s="76"/>
      <c r="DZ71" s="77"/>
      <c r="EA71" s="24"/>
      <c r="EB71" s="74"/>
      <c r="EC71" s="74"/>
      <c r="ED71" s="74"/>
      <c r="EE71" s="74"/>
      <c r="EF71" s="74"/>
      <c r="EG71" s="74"/>
      <c r="EH71" s="24"/>
      <c r="EI71" s="74"/>
      <c r="EJ71" s="74"/>
      <c r="EK71" s="74"/>
      <c r="EL71" s="74"/>
      <c r="EM71" s="74"/>
      <c r="EN71" s="74"/>
      <c r="EO71" s="24"/>
      <c r="EP71" s="74"/>
      <c r="EQ71" s="74"/>
      <c r="ER71" s="74"/>
      <c r="ES71" s="74"/>
      <c r="ET71" s="74"/>
      <c r="EU71" s="74"/>
      <c r="EV71" s="75" t="str">
        <f t="shared" si="66"/>
        <v/>
      </c>
      <c r="EW71" s="76"/>
      <c r="EX71" s="76"/>
      <c r="EY71" s="77"/>
      <c r="EZ71" s="74"/>
      <c r="FA71" s="74"/>
      <c r="FB71" s="74"/>
      <c r="FC71" s="74"/>
      <c r="FD71" s="74" t="s">
        <v>568</v>
      </c>
      <c r="FE71" s="74"/>
      <c r="FF71" s="74"/>
      <c r="FG71" s="74"/>
      <c r="FH71" s="74"/>
      <c r="FI71" s="74"/>
      <c r="FJ71" s="74"/>
      <c r="FK71" s="74"/>
    </row>
    <row r="72" spans="1:167" s="25" customFormat="1" ht="66" customHeight="1" x14ac:dyDescent="0.3">
      <c r="A72" s="83" t="str">
        <f>IF(AND(BG72="",BG72=""),"",$N$4&amp;"_"&amp;ROW()-12-COUNTBLANK($BG$13:BG72))</f>
        <v>SCAP10_56</v>
      </c>
      <c r="B72" s="84"/>
      <c r="C72" s="84"/>
      <c r="D72" s="85"/>
      <c r="E72" s="102" t="s">
        <v>257</v>
      </c>
      <c r="F72" s="102"/>
      <c r="G72" s="102"/>
      <c r="H72" s="102"/>
      <c r="I72" s="102"/>
      <c r="J72" s="102"/>
      <c r="K72" s="102"/>
      <c r="L72" s="102"/>
      <c r="M72" s="102"/>
      <c r="N72" s="102"/>
      <c r="O72" s="102"/>
      <c r="P72" s="74" t="s">
        <v>258</v>
      </c>
      <c r="Q72" s="74"/>
      <c r="R72" s="74"/>
      <c r="S72" s="74"/>
      <c r="T72" s="74"/>
      <c r="U72" s="74"/>
      <c r="V72" s="74"/>
      <c r="W72" s="74"/>
      <c r="X72" s="74"/>
      <c r="Y72" s="74"/>
      <c r="Z72" s="74"/>
      <c r="AA72" s="74"/>
      <c r="AB72" s="74"/>
      <c r="AC72" s="82"/>
      <c r="AD72" s="74"/>
      <c r="AE72" s="74"/>
      <c r="AF72" s="74"/>
      <c r="AG72" s="74"/>
      <c r="AH72" s="74"/>
      <c r="AI72" s="74"/>
      <c r="AJ72" s="74"/>
      <c r="AK72" s="78" t="s">
        <v>259</v>
      </c>
      <c r="AL72" s="74"/>
      <c r="AM72" s="74"/>
      <c r="AN72" s="74"/>
      <c r="AO72" s="74"/>
      <c r="AP72" s="74"/>
      <c r="AQ72" s="74"/>
      <c r="AR72" s="74"/>
      <c r="AS72" s="74" t="s">
        <v>260</v>
      </c>
      <c r="AT72" s="74"/>
      <c r="AU72" s="74"/>
      <c r="AV72" s="74"/>
      <c r="AW72" s="74"/>
      <c r="AX72" s="74"/>
      <c r="AY72" s="74"/>
      <c r="AZ72" s="74"/>
      <c r="BA72" s="74"/>
      <c r="BB72" s="74"/>
      <c r="BC72" s="74"/>
      <c r="BD72" s="74"/>
      <c r="BE72" s="74"/>
      <c r="BF72" s="74"/>
      <c r="BG72" s="74" t="s">
        <v>261</v>
      </c>
      <c r="BH72" s="74"/>
      <c r="BI72" s="74"/>
      <c r="BJ72" s="74"/>
      <c r="BK72" s="74"/>
      <c r="BL72" s="74"/>
      <c r="BM72" s="74"/>
      <c r="BN72" s="74"/>
      <c r="BO72" s="74"/>
      <c r="BP72" s="74"/>
      <c r="BQ72" s="74"/>
      <c r="BR72" s="74"/>
      <c r="BS72" s="74" t="s">
        <v>43</v>
      </c>
      <c r="BT72" s="74"/>
      <c r="BU72" s="74"/>
      <c r="BV72" s="74" t="s">
        <v>83</v>
      </c>
      <c r="BW72" s="74"/>
      <c r="BX72" s="74"/>
      <c r="BY72" s="74" t="s">
        <v>82</v>
      </c>
      <c r="BZ72" s="74"/>
      <c r="CA72" s="74"/>
      <c r="CB72" s="74"/>
      <c r="CC72" s="24"/>
      <c r="CD72" s="74"/>
      <c r="CE72" s="74"/>
      <c r="CF72" s="74"/>
      <c r="CG72" s="74"/>
      <c r="CH72" s="74"/>
      <c r="CI72" s="74"/>
      <c r="CJ72" s="24"/>
      <c r="CK72" s="74"/>
      <c r="CL72" s="74"/>
      <c r="CM72" s="74"/>
      <c r="CN72" s="74"/>
      <c r="CO72" s="74"/>
      <c r="CP72" s="74"/>
      <c r="CQ72" s="24"/>
      <c r="CR72" s="74"/>
      <c r="CS72" s="74"/>
      <c r="CT72" s="74"/>
      <c r="CU72" s="74"/>
      <c r="CV72" s="74"/>
      <c r="CW72" s="74"/>
      <c r="CX72" s="75" t="str">
        <f t="shared" si="64"/>
        <v/>
      </c>
      <c r="CY72" s="76"/>
      <c r="CZ72" s="76"/>
      <c r="DA72" s="77"/>
      <c r="DB72" s="24" t="s">
        <v>57</v>
      </c>
      <c r="DC72" s="74" t="s">
        <v>526</v>
      </c>
      <c r="DD72" s="74"/>
      <c r="DE72" s="74"/>
      <c r="DF72" s="74" t="str">
        <f t="shared" si="70"/>
        <v>28/9/2022</v>
      </c>
      <c r="DG72" s="74"/>
      <c r="DH72" s="74"/>
      <c r="DI72" s="24"/>
      <c r="DJ72" s="74"/>
      <c r="DK72" s="74"/>
      <c r="DL72" s="74"/>
      <c r="DM72" s="74"/>
      <c r="DN72" s="74"/>
      <c r="DO72" s="74"/>
      <c r="DP72" s="24"/>
      <c r="DQ72" s="74"/>
      <c r="DR72" s="74"/>
      <c r="DS72" s="74"/>
      <c r="DT72" s="74"/>
      <c r="DU72" s="74"/>
      <c r="DV72" s="74"/>
      <c r="DW72" s="75" t="str">
        <f t="shared" si="65"/>
        <v>P</v>
      </c>
      <c r="DX72" s="76"/>
      <c r="DY72" s="76"/>
      <c r="DZ72" s="77"/>
      <c r="EA72" s="24"/>
      <c r="EB72" s="74"/>
      <c r="EC72" s="74"/>
      <c r="ED72" s="74"/>
      <c r="EE72" s="74"/>
      <c r="EF72" s="74"/>
      <c r="EG72" s="74"/>
      <c r="EH72" s="24"/>
      <c r="EI72" s="74"/>
      <c r="EJ72" s="74"/>
      <c r="EK72" s="74"/>
      <c r="EL72" s="74"/>
      <c r="EM72" s="74"/>
      <c r="EN72" s="74"/>
      <c r="EO72" s="24"/>
      <c r="EP72" s="74"/>
      <c r="EQ72" s="74"/>
      <c r="ER72" s="74"/>
      <c r="ES72" s="74"/>
      <c r="ET72" s="74"/>
      <c r="EU72" s="74"/>
      <c r="EV72" s="75" t="str">
        <f t="shared" si="66"/>
        <v/>
      </c>
      <c r="EW72" s="76"/>
      <c r="EX72" s="76"/>
      <c r="EY72" s="77"/>
      <c r="EZ72" s="74"/>
      <c r="FA72" s="74"/>
      <c r="FB72" s="74"/>
      <c r="FC72" s="74"/>
      <c r="FD72" s="74"/>
      <c r="FE72" s="74"/>
      <c r="FF72" s="74"/>
      <c r="FG72" s="74"/>
      <c r="FH72" s="74"/>
      <c r="FI72" s="74"/>
      <c r="FJ72" s="74"/>
      <c r="FK72" s="74"/>
    </row>
    <row r="73" spans="1:167" s="25" customFormat="1" ht="66" customHeight="1" x14ac:dyDescent="0.3">
      <c r="A73" s="83" t="str">
        <f>IF(AND(BG73="",BG73=""),"",$N$4&amp;"_"&amp;ROW()-12-COUNTBLANK($BG$13:BG73))</f>
        <v>SCAP10_57</v>
      </c>
      <c r="B73" s="84"/>
      <c r="C73" s="84"/>
      <c r="D73" s="85"/>
      <c r="E73" s="102"/>
      <c r="F73" s="102"/>
      <c r="G73" s="102"/>
      <c r="H73" s="102"/>
      <c r="I73" s="102"/>
      <c r="J73" s="102"/>
      <c r="K73" s="102"/>
      <c r="L73" s="102"/>
      <c r="M73" s="102"/>
      <c r="N73" s="102"/>
      <c r="O73" s="102"/>
      <c r="P73" s="74" t="s">
        <v>262</v>
      </c>
      <c r="Q73" s="74"/>
      <c r="R73" s="74"/>
      <c r="S73" s="74"/>
      <c r="T73" s="74"/>
      <c r="U73" s="74"/>
      <c r="V73" s="74"/>
      <c r="W73" s="74"/>
      <c r="X73" s="74"/>
      <c r="Y73" s="74"/>
      <c r="Z73" s="74"/>
      <c r="AA73" s="74"/>
      <c r="AB73" s="74"/>
      <c r="AC73" s="82"/>
      <c r="AD73" s="74"/>
      <c r="AE73" s="74"/>
      <c r="AF73" s="74"/>
      <c r="AG73" s="74"/>
      <c r="AH73" s="74"/>
      <c r="AI73" s="74"/>
      <c r="AJ73" s="74"/>
      <c r="AK73" s="74" t="s">
        <v>263</v>
      </c>
      <c r="AL73" s="74"/>
      <c r="AM73" s="74"/>
      <c r="AN73" s="74"/>
      <c r="AO73" s="74"/>
      <c r="AP73" s="74"/>
      <c r="AQ73" s="74"/>
      <c r="AR73" s="74"/>
      <c r="AS73" s="74" t="s">
        <v>264</v>
      </c>
      <c r="AT73" s="74"/>
      <c r="AU73" s="74"/>
      <c r="AV73" s="74"/>
      <c r="AW73" s="74"/>
      <c r="AX73" s="74"/>
      <c r="AY73" s="74"/>
      <c r="AZ73" s="74"/>
      <c r="BA73" s="74"/>
      <c r="BB73" s="74"/>
      <c r="BC73" s="74"/>
      <c r="BD73" s="74"/>
      <c r="BE73" s="74"/>
      <c r="BF73" s="74"/>
      <c r="BG73" s="74" t="s">
        <v>265</v>
      </c>
      <c r="BH73" s="74"/>
      <c r="BI73" s="74"/>
      <c r="BJ73" s="74"/>
      <c r="BK73" s="74"/>
      <c r="BL73" s="74"/>
      <c r="BM73" s="74"/>
      <c r="BN73" s="74"/>
      <c r="BO73" s="74"/>
      <c r="BP73" s="74"/>
      <c r="BQ73" s="74"/>
      <c r="BR73" s="74"/>
      <c r="BS73" s="74" t="s">
        <v>43</v>
      </c>
      <c r="BT73" s="74"/>
      <c r="BU73" s="74"/>
      <c r="BV73" s="74" t="s">
        <v>83</v>
      </c>
      <c r="BW73" s="74"/>
      <c r="BX73" s="74"/>
      <c r="BY73" s="74" t="s">
        <v>75</v>
      </c>
      <c r="BZ73" s="74"/>
      <c r="CA73" s="74"/>
      <c r="CB73" s="74"/>
      <c r="CC73" s="24"/>
      <c r="CD73" s="74"/>
      <c r="CE73" s="74"/>
      <c r="CF73" s="74"/>
      <c r="CG73" s="74"/>
      <c r="CH73" s="74"/>
      <c r="CI73" s="74"/>
      <c r="CJ73" s="24"/>
      <c r="CK73" s="74"/>
      <c r="CL73" s="74"/>
      <c r="CM73" s="74"/>
      <c r="CN73" s="74"/>
      <c r="CO73" s="74"/>
      <c r="CP73" s="74"/>
      <c r="CQ73" s="24"/>
      <c r="CR73" s="74"/>
      <c r="CS73" s="74"/>
      <c r="CT73" s="74"/>
      <c r="CU73" s="74"/>
      <c r="CV73" s="74"/>
      <c r="CW73" s="74"/>
      <c r="CX73" s="75" t="str">
        <f t="shared" si="64"/>
        <v/>
      </c>
      <c r="CY73" s="76"/>
      <c r="CZ73" s="76"/>
      <c r="DA73" s="77"/>
      <c r="DB73" s="24" t="s">
        <v>58</v>
      </c>
      <c r="DC73" s="74" t="s">
        <v>526</v>
      </c>
      <c r="DD73" s="74"/>
      <c r="DE73" s="74"/>
      <c r="DF73" s="74" t="str">
        <f t="shared" ref="DF73:DF74" si="71">DF72</f>
        <v>28/9/2022</v>
      </c>
      <c r="DG73" s="74"/>
      <c r="DH73" s="74"/>
      <c r="DI73" s="24"/>
      <c r="DJ73" s="74"/>
      <c r="DK73" s="74"/>
      <c r="DL73" s="74"/>
      <c r="DM73" s="74"/>
      <c r="DN73" s="74"/>
      <c r="DO73" s="74"/>
      <c r="DP73" s="24"/>
      <c r="DQ73" s="74"/>
      <c r="DR73" s="74"/>
      <c r="DS73" s="74"/>
      <c r="DT73" s="74"/>
      <c r="DU73" s="74"/>
      <c r="DV73" s="74"/>
      <c r="DW73" s="75" t="str">
        <f t="shared" si="65"/>
        <v>F</v>
      </c>
      <c r="DX73" s="76"/>
      <c r="DY73" s="76"/>
      <c r="DZ73" s="77"/>
      <c r="EA73" s="24"/>
      <c r="EB73" s="74"/>
      <c r="EC73" s="74"/>
      <c r="ED73" s="74"/>
      <c r="EE73" s="74"/>
      <c r="EF73" s="74"/>
      <c r="EG73" s="74"/>
      <c r="EH73" s="24"/>
      <c r="EI73" s="74"/>
      <c r="EJ73" s="74"/>
      <c r="EK73" s="74"/>
      <c r="EL73" s="74"/>
      <c r="EM73" s="74"/>
      <c r="EN73" s="74"/>
      <c r="EO73" s="24"/>
      <c r="EP73" s="74"/>
      <c r="EQ73" s="74"/>
      <c r="ER73" s="74"/>
      <c r="ES73" s="74"/>
      <c r="ET73" s="74"/>
      <c r="EU73" s="74"/>
      <c r="EV73" s="75" t="str">
        <f t="shared" si="66"/>
        <v/>
      </c>
      <c r="EW73" s="76"/>
      <c r="EX73" s="76"/>
      <c r="EY73" s="77"/>
      <c r="EZ73" s="78" t="s">
        <v>569</v>
      </c>
      <c r="FA73" s="74"/>
      <c r="FB73" s="74"/>
      <c r="FC73" s="74"/>
      <c r="FD73" s="74" t="s">
        <v>570</v>
      </c>
      <c r="FE73" s="74"/>
      <c r="FF73" s="74"/>
      <c r="FG73" s="74"/>
      <c r="FH73" s="74"/>
      <c r="FI73" s="74"/>
      <c r="FJ73" s="74"/>
      <c r="FK73" s="74"/>
    </row>
    <row r="74" spans="1:167" s="25" customFormat="1" ht="66" customHeight="1" x14ac:dyDescent="0.3">
      <c r="A74" s="83" t="str">
        <f>IF(AND(BG74="",BG74=""),"",$N$4&amp;"_"&amp;ROW()-12-COUNTBLANK($BG$13:BG74))</f>
        <v>SCAP10_58</v>
      </c>
      <c r="B74" s="84"/>
      <c r="C74" s="84"/>
      <c r="D74" s="85"/>
      <c r="E74" s="102"/>
      <c r="F74" s="102"/>
      <c r="G74" s="102"/>
      <c r="H74" s="102"/>
      <c r="I74" s="102"/>
      <c r="J74" s="102"/>
      <c r="K74" s="102"/>
      <c r="L74" s="102"/>
      <c r="M74" s="102"/>
      <c r="N74" s="102"/>
      <c r="O74" s="102"/>
      <c r="P74" s="74" t="s">
        <v>266</v>
      </c>
      <c r="Q74" s="74"/>
      <c r="R74" s="74"/>
      <c r="S74" s="74"/>
      <c r="T74" s="74"/>
      <c r="U74" s="74"/>
      <c r="V74" s="74"/>
      <c r="W74" s="74"/>
      <c r="X74" s="74"/>
      <c r="Y74" s="74"/>
      <c r="Z74" s="74"/>
      <c r="AA74" s="74"/>
      <c r="AB74" s="74"/>
      <c r="AC74" s="82"/>
      <c r="AD74" s="74"/>
      <c r="AE74" s="74"/>
      <c r="AF74" s="74"/>
      <c r="AG74" s="74"/>
      <c r="AH74" s="74"/>
      <c r="AI74" s="74"/>
      <c r="AJ74" s="74"/>
      <c r="AK74" s="78" t="s">
        <v>259</v>
      </c>
      <c r="AL74" s="74"/>
      <c r="AM74" s="74"/>
      <c r="AN74" s="74"/>
      <c r="AO74" s="74"/>
      <c r="AP74" s="74"/>
      <c r="AQ74" s="74"/>
      <c r="AR74" s="74"/>
      <c r="AS74" s="74" t="s">
        <v>267</v>
      </c>
      <c r="AT74" s="74"/>
      <c r="AU74" s="74"/>
      <c r="AV74" s="74"/>
      <c r="AW74" s="74"/>
      <c r="AX74" s="74"/>
      <c r="AY74" s="74"/>
      <c r="AZ74" s="74"/>
      <c r="BA74" s="74"/>
      <c r="BB74" s="74"/>
      <c r="BC74" s="74"/>
      <c r="BD74" s="74"/>
      <c r="BE74" s="74"/>
      <c r="BF74" s="74"/>
      <c r="BG74" s="74" t="s">
        <v>268</v>
      </c>
      <c r="BH74" s="74"/>
      <c r="BI74" s="74"/>
      <c r="BJ74" s="74"/>
      <c r="BK74" s="74"/>
      <c r="BL74" s="74"/>
      <c r="BM74" s="74"/>
      <c r="BN74" s="74"/>
      <c r="BO74" s="74"/>
      <c r="BP74" s="74"/>
      <c r="BQ74" s="74"/>
      <c r="BR74" s="74"/>
      <c r="BS74" s="74" t="s">
        <v>43</v>
      </c>
      <c r="BT74" s="74"/>
      <c r="BU74" s="74"/>
      <c r="BV74" s="74" t="s">
        <v>83</v>
      </c>
      <c r="BW74" s="74"/>
      <c r="BX74" s="74"/>
      <c r="BY74" s="74" t="s">
        <v>79</v>
      </c>
      <c r="BZ74" s="74"/>
      <c r="CA74" s="74"/>
      <c r="CB74" s="74"/>
      <c r="CC74" s="24"/>
      <c r="CD74" s="74"/>
      <c r="CE74" s="74"/>
      <c r="CF74" s="74"/>
      <c r="CG74" s="74"/>
      <c r="CH74" s="74"/>
      <c r="CI74" s="74"/>
      <c r="CJ74" s="24"/>
      <c r="CK74" s="74"/>
      <c r="CL74" s="74"/>
      <c r="CM74" s="74"/>
      <c r="CN74" s="74"/>
      <c r="CO74" s="74"/>
      <c r="CP74" s="74"/>
      <c r="CQ74" s="24"/>
      <c r="CR74" s="74"/>
      <c r="CS74" s="74"/>
      <c r="CT74" s="74"/>
      <c r="CU74" s="74"/>
      <c r="CV74" s="74"/>
      <c r="CW74" s="74"/>
      <c r="CX74" s="75" t="str">
        <f t="shared" si="64"/>
        <v/>
      </c>
      <c r="CY74" s="76"/>
      <c r="CZ74" s="76"/>
      <c r="DA74" s="77"/>
      <c r="DB74" s="24" t="s">
        <v>59</v>
      </c>
      <c r="DC74" s="74" t="s">
        <v>526</v>
      </c>
      <c r="DD74" s="74"/>
      <c r="DE74" s="74"/>
      <c r="DF74" s="74" t="str">
        <f t="shared" si="71"/>
        <v>28/9/2022</v>
      </c>
      <c r="DG74" s="74"/>
      <c r="DH74" s="74"/>
      <c r="DI74" s="24"/>
      <c r="DJ74" s="74"/>
      <c r="DK74" s="74"/>
      <c r="DL74" s="74"/>
      <c r="DM74" s="74"/>
      <c r="DN74" s="74"/>
      <c r="DO74" s="74"/>
      <c r="DP74" s="24"/>
      <c r="DQ74" s="74"/>
      <c r="DR74" s="74"/>
      <c r="DS74" s="74"/>
      <c r="DT74" s="74"/>
      <c r="DU74" s="74"/>
      <c r="DV74" s="74"/>
      <c r="DW74" s="75" t="str">
        <f t="shared" si="65"/>
        <v>PE</v>
      </c>
      <c r="DX74" s="76"/>
      <c r="DY74" s="76"/>
      <c r="DZ74" s="77"/>
      <c r="EA74" s="24"/>
      <c r="EB74" s="74"/>
      <c r="EC74" s="74"/>
      <c r="ED74" s="74"/>
      <c r="EE74" s="74"/>
      <c r="EF74" s="74"/>
      <c r="EG74" s="74"/>
      <c r="EH74" s="24"/>
      <c r="EI74" s="74"/>
      <c r="EJ74" s="74"/>
      <c r="EK74" s="74"/>
      <c r="EL74" s="74"/>
      <c r="EM74" s="74"/>
      <c r="EN74" s="74"/>
      <c r="EO74" s="24"/>
      <c r="EP74" s="74"/>
      <c r="EQ74" s="74"/>
      <c r="ER74" s="74"/>
      <c r="ES74" s="74"/>
      <c r="ET74" s="74"/>
      <c r="EU74" s="74"/>
      <c r="EV74" s="75" t="str">
        <f t="shared" si="66"/>
        <v/>
      </c>
      <c r="EW74" s="76"/>
      <c r="EX74" s="76"/>
      <c r="EY74" s="77"/>
      <c r="EZ74" s="74"/>
      <c r="FA74" s="74"/>
      <c r="FB74" s="74"/>
      <c r="FC74" s="74"/>
      <c r="FD74" s="74" t="s">
        <v>571</v>
      </c>
      <c r="FE74" s="74"/>
      <c r="FF74" s="74"/>
      <c r="FG74" s="74"/>
      <c r="FH74" s="74"/>
      <c r="FI74" s="74"/>
      <c r="FJ74" s="74"/>
      <c r="FK74" s="74"/>
    </row>
    <row r="75" spans="1:167" s="25" customFormat="1" ht="75.75" customHeight="1" x14ac:dyDescent="0.3">
      <c r="A75" s="83" t="str">
        <f>IF(AND(BG75="",BG75=""),"",$N$4&amp;"_"&amp;ROW()-12-COUNTBLANK($BG$13:BG75))</f>
        <v>SCAP10_59</v>
      </c>
      <c r="B75" s="84"/>
      <c r="C75" s="84"/>
      <c r="D75" s="85"/>
      <c r="E75" s="89" t="s">
        <v>269</v>
      </c>
      <c r="F75" s="90"/>
      <c r="G75" s="90"/>
      <c r="H75" s="90"/>
      <c r="I75" s="90"/>
      <c r="J75" s="90"/>
      <c r="K75" s="90"/>
      <c r="L75" s="90"/>
      <c r="M75" s="90"/>
      <c r="N75" s="90"/>
      <c r="O75" s="91"/>
      <c r="P75" s="74" t="s">
        <v>270</v>
      </c>
      <c r="Q75" s="74"/>
      <c r="R75" s="74"/>
      <c r="S75" s="74"/>
      <c r="T75" s="74"/>
      <c r="U75" s="74"/>
      <c r="V75" s="74"/>
      <c r="W75" s="74"/>
      <c r="X75" s="74"/>
      <c r="Y75" s="74"/>
      <c r="Z75" s="74"/>
      <c r="AA75" s="74"/>
      <c r="AB75" s="74"/>
      <c r="AC75" s="82"/>
      <c r="AD75" s="74"/>
      <c r="AE75" s="74"/>
      <c r="AF75" s="74"/>
      <c r="AG75" s="74"/>
      <c r="AH75" s="74"/>
      <c r="AI75" s="74"/>
      <c r="AJ75" s="74"/>
      <c r="AK75" s="74"/>
      <c r="AL75" s="74"/>
      <c r="AM75" s="74"/>
      <c r="AN75" s="74"/>
      <c r="AO75" s="74"/>
      <c r="AP75" s="74"/>
      <c r="AQ75" s="74"/>
      <c r="AR75" s="74"/>
      <c r="AS75" s="74" t="s">
        <v>271</v>
      </c>
      <c r="AT75" s="74"/>
      <c r="AU75" s="74"/>
      <c r="AV75" s="74"/>
      <c r="AW75" s="74"/>
      <c r="AX75" s="74"/>
      <c r="AY75" s="74"/>
      <c r="AZ75" s="74"/>
      <c r="BA75" s="74"/>
      <c r="BB75" s="74"/>
      <c r="BC75" s="74"/>
      <c r="BD75" s="74"/>
      <c r="BE75" s="74"/>
      <c r="BF75" s="74"/>
      <c r="BG75" s="74" t="s">
        <v>272</v>
      </c>
      <c r="BH75" s="74"/>
      <c r="BI75" s="74"/>
      <c r="BJ75" s="74"/>
      <c r="BK75" s="74"/>
      <c r="BL75" s="74"/>
      <c r="BM75" s="74"/>
      <c r="BN75" s="74"/>
      <c r="BO75" s="74"/>
      <c r="BP75" s="74"/>
      <c r="BQ75" s="74"/>
      <c r="BR75" s="74"/>
      <c r="BS75" s="74" t="s">
        <v>43</v>
      </c>
      <c r="BT75" s="74"/>
      <c r="BU75" s="74"/>
      <c r="BV75" s="74" t="s">
        <v>83</v>
      </c>
      <c r="BW75" s="74"/>
      <c r="BX75" s="74"/>
      <c r="BY75" s="74" t="s">
        <v>75</v>
      </c>
      <c r="BZ75" s="74"/>
      <c r="CA75" s="74"/>
      <c r="CB75" s="74"/>
      <c r="CC75" s="24"/>
      <c r="CD75" s="74"/>
      <c r="CE75" s="74"/>
      <c r="CF75" s="74"/>
      <c r="CG75" s="74"/>
      <c r="CH75" s="74"/>
      <c r="CI75" s="74"/>
      <c r="CJ75" s="24"/>
      <c r="CK75" s="74"/>
      <c r="CL75" s="74"/>
      <c r="CM75" s="74"/>
      <c r="CN75" s="74"/>
      <c r="CO75" s="74"/>
      <c r="CP75" s="74"/>
      <c r="CQ75" s="24"/>
      <c r="CR75" s="74"/>
      <c r="CS75" s="74"/>
      <c r="CT75" s="74"/>
      <c r="CU75" s="74"/>
      <c r="CV75" s="74"/>
      <c r="CW75" s="74"/>
      <c r="CX75" s="75" t="str">
        <f t="shared" si="64"/>
        <v/>
      </c>
      <c r="CY75" s="76"/>
      <c r="CZ75" s="76"/>
      <c r="DA75" s="77"/>
      <c r="DB75" s="24" t="s">
        <v>68</v>
      </c>
      <c r="DC75" s="74" t="s">
        <v>526</v>
      </c>
      <c r="DD75" s="74"/>
      <c r="DE75" s="74"/>
      <c r="DF75" s="74" t="str">
        <f t="shared" ref="DF75:DF86" si="72">DF74</f>
        <v>28/9/2022</v>
      </c>
      <c r="DG75" s="74"/>
      <c r="DH75" s="74"/>
      <c r="DI75" s="24"/>
      <c r="DJ75" s="74"/>
      <c r="DK75" s="74"/>
      <c r="DL75" s="74"/>
      <c r="DM75" s="74"/>
      <c r="DN75" s="74"/>
      <c r="DO75" s="74"/>
      <c r="DP75" s="24"/>
      <c r="DQ75" s="74"/>
      <c r="DR75" s="74"/>
      <c r="DS75" s="74"/>
      <c r="DT75" s="74"/>
      <c r="DU75" s="74"/>
      <c r="DV75" s="74"/>
      <c r="DW75" s="75" t="str">
        <f t="shared" si="65"/>
        <v>N/A</v>
      </c>
      <c r="DX75" s="76"/>
      <c r="DY75" s="76"/>
      <c r="DZ75" s="77"/>
      <c r="EA75" s="24"/>
      <c r="EB75" s="74"/>
      <c r="EC75" s="74"/>
      <c r="ED75" s="74"/>
      <c r="EE75" s="74"/>
      <c r="EF75" s="74"/>
      <c r="EG75" s="74"/>
      <c r="EH75" s="24"/>
      <c r="EI75" s="74"/>
      <c r="EJ75" s="74"/>
      <c r="EK75" s="74"/>
      <c r="EL75" s="74"/>
      <c r="EM75" s="74"/>
      <c r="EN75" s="74"/>
      <c r="EO75" s="24"/>
      <c r="EP75" s="74"/>
      <c r="EQ75" s="74"/>
      <c r="ER75" s="74"/>
      <c r="ES75" s="74"/>
      <c r="ET75" s="74"/>
      <c r="EU75" s="74"/>
      <c r="EV75" s="75" t="str">
        <f t="shared" si="66"/>
        <v/>
      </c>
      <c r="EW75" s="76"/>
      <c r="EX75" s="76"/>
      <c r="EY75" s="77"/>
      <c r="EZ75" s="74"/>
      <c r="FA75" s="74"/>
      <c r="FB75" s="74"/>
      <c r="FC75" s="74"/>
      <c r="FD75" s="74" t="s">
        <v>572</v>
      </c>
      <c r="FE75" s="74"/>
      <c r="FF75" s="74"/>
      <c r="FG75" s="74"/>
      <c r="FH75" s="74"/>
      <c r="FI75" s="74"/>
      <c r="FJ75" s="74"/>
      <c r="FK75" s="74"/>
    </row>
    <row r="76" spans="1:167" s="25" customFormat="1" ht="76.5" customHeight="1" x14ac:dyDescent="0.3">
      <c r="A76" s="83" t="str">
        <f>IF(AND(BG76="",BG76=""),"",$N$4&amp;"_"&amp;ROW()-12-COUNTBLANK($BG$13:BG76))</f>
        <v>SCAP10_60</v>
      </c>
      <c r="B76" s="84"/>
      <c r="C76" s="84"/>
      <c r="D76" s="85"/>
      <c r="E76" s="92"/>
      <c r="F76" s="93"/>
      <c r="G76" s="93"/>
      <c r="H76" s="93"/>
      <c r="I76" s="93"/>
      <c r="J76" s="93"/>
      <c r="K76" s="93"/>
      <c r="L76" s="93"/>
      <c r="M76" s="93"/>
      <c r="N76" s="93"/>
      <c r="O76" s="94"/>
      <c r="P76" s="74" t="s">
        <v>273</v>
      </c>
      <c r="Q76" s="74"/>
      <c r="R76" s="74"/>
      <c r="S76" s="74"/>
      <c r="T76" s="74"/>
      <c r="U76" s="74"/>
      <c r="V76" s="74"/>
      <c r="W76" s="74"/>
      <c r="X76" s="74"/>
      <c r="Y76" s="74"/>
      <c r="Z76" s="74"/>
      <c r="AA76" s="74"/>
      <c r="AB76" s="74"/>
      <c r="AC76" s="82"/>
      <c r="AD76" s="74"/>
      <c r="AE76" s="74"/>
      <c r="AF76" s="74"/>
      <c r="AG76" s="74"/>
      <c r="AH76" s="74"/>
      <c r="AI76" s="74"/>
      <c r="AJ76" s="74"/>
      <c r="AK76" s="74"/>
      <c r="AL76" s="74"/>
      <c r="AM76" s="74"/>
      <c r="AN76" s="74"/>
      <c r="AO76" s="74"/>
      <c r="AP76" s="74"/>
      <c r="AQ76" s="74"/>
      <c r="AR76" s="74"/>
      <c r="AS76" s="74" t="s">
        <v>274</v>
      </c>
      <c r="AT76" s="74"/>
      <c r="AU76" s="74"/>
      <c r="AV76" s="74"/>
      <c r="AW76" s="74"/>
      <c r="AX76" s="74"/>
      <c r="AY76" s="74"/>
      <c r="AZ76" s="74"/>
      <c r="BA76" s="74"/>
      <c r="BB76" s="74"/>
      <c r="BC76" s="74"/>
      <c r="BD76" s="74"/>
      <c r="BE76" s="74"/>
      <c r="BF76" s="74"/>
      <c r="BG76" s="74" t="s">
        <v>275</v>
      </c>
      <c r="BH76" s="74"/>
      <c r="BI76" s="74"/>
      <c r="BJ76" s="74"/>
      <c r="BK76" s="74"/>
      <c r="BL76" s="74"/>
      <c r="BM76" s="74"/>
      <c r="BN76" s="74"/>
      <c r="BO76" s="74"/>
      <c r="BP76" s="74"/>
      <c r="BQ76" s="74"/>
      <c r="BR76" s="74"/>
      <c r="BS76" s="74" t="s">
        <v>43</v>
      </c>
      <c r="BT76" s="74"/>
      <c r="BU76" s="74"/>
      <c r="BV76" s="74" t="s">
        <v>83</v>
      </c>
      <c r="BW76" s="74"/>
      <c r="BX76" s="74"/>
      <c r="BY76" s="74" t="s">
        <v>75</v>
      </c>
      <c r="BZ76" s="74"/>
      <c r="CA76" s="74"/>
      <c r="CB76" s="74"/>
      <c r="CC76" s="24"/>
      <c r="CD76" s="74"/>
      <c r="CE76" s="74"/>
      <c r="CF76" s="74"/>
      <c r="CG76" s="74"/>
      <c r="CH76" s="74"/>
      <c r="CI76" s="74"/>
      <c r="CJ76" s="24"/>
      <c r="CK76" s="74"/>
      <c r="CL76" s="74"/>
      <c r="CM76" s="74"/>
      <c r="CN76" s="74"/>
      <c r="CO76" s="74"/>
      <c r="CP76" s="74"/>
      <c r="CQ76" s="24"/>
      <c r="CR76" s="74"/>
      <c r="CS76" s="74"/>
      <c r="CT76" s="74"/>
      <c r="CU76" s="74"/>
      <c r="CV76" s="74"/>
      <c r="CW76" s="74"/>
      <c r="CX76" s="75" t="str">
        <f t="shared" si="64"/>
        <v/>
      </c>
      <c r="CY76" s="76"/>
      <c r="CZ76" s="76"/>
      <c r="DA76" s="77"/>
      <c r="DB76" s="24" t="s">
        <v>68</v>
      </c>
      <c r="DC76" s="74" t="s">
        <v>526</v>
      </c>
      <c r="DD76" s="74"/>
      <c r="DE76" s="74"/>
      <c r="DF76" s="74" t="str">
        <f t="shared" si="72"/>
        <v>28/9/2022</v>
      </c>
      <c r="DG76" s="74"/>
      <c r="DH76" s="74"/>
      <c r="DI76" s="24"/>
      <c r="DJ76" s="74"/>
      <c r="DK76" s="74"/>
      <c r="DL76" s="74"/>
      <c r="DM76" s="74"/>
      <c r="DN76" s="74"/>
      <c r="DO76" s="74"/>
      <c r="DP76" s="24"/>
      <c r="DQ76" s="74"/>
      <c r="DR76" s="74"/>
      <c r="DS76" s="74"/>
      <c r="DT76" s="74"/>
      <c r="DU76" s="74"/>
      <c r="DV76" s="74"/>
      <c r="DW76" s="75" t="str">
        <f t="shared" si="65"/>
        <v>N/A</v>
      </c>
      <c r="DX76" s="76"/>
      <c r="DY76" s="76"/>
      <c r="DZ76" s="77"/>
      <c r="EA76" s="24"/>
      <c r="EB76" s="74"/>
      <c r="EC76" s="74"/>
      <c r="ED76" s="74"/>
      <c r="EE76" s="74"/>
      <c r="EF76" s="74"/>
      <c r="EG76" s="74"/>
      <c r="EH76" s="24"/>
      <c r="EI76" s="74"/>
      <c r="EJ76" s="74"/>
      <c r="EK76" s="74"/>
      <c r="EL76" s="74"/>
      <c r="EM76" s="74"/>
      <c r="EN76" s="74"/>
      <c r="EO76" s="24"/>
      <c r="EP76" s="74"/>
      <c r="EQ76" s="74"/>
      <c r="ER76" s="74"/>
      <c r="ES76" s="74"/>
      <c r="ET76" s="74"/>
      <c r="EU76" s="74"/>
      <c r="EV76" s="75" t="str">
        <f t="shared" si="66"/>
        <v/>
      </c>
      <c r="EW76" s="76"/>
      <c r="EX76" s="76"/>
      <c r="EY76" s="77"/>
      <c r="EZ76" s="74"/>
      <c r="FA76" s="74"/>
      <c r="FB76" s="74"/>
      <c r="FC76" s="74"/>
      <c r="FD76" s="74" t="s">
        <v>573</v>
      </c>
      <c r="FE76" s="74"/>
      <c r="FF76" s="74"/>
      <c r="FG76" s="74"/>
      <c r="FH76" s="74"/>
      <c r="FI76" s="74"/>
      <c r="FJ76" s="74"/>
      <c r="FK76" s="74"/>
    </row>
    <row r="77" spans="1:167" s="25" customFormat="1" ht="66" customHeight="1" x14ac:dyDescent="0.3">
      <c r="A77" s="83" t="str">
        <f>IF(AND(BG77="",BG77=""),"",$N$4&amp;"_"&amp;ROW()-12-COUNTBLANK($BG$13:BG77))</f>
        <v>SCAP10_61</v>
      </c>
      <c r="B77" s="84"/>
      <c r="C77" s="84"/>
      <c r="D77" s="85"/>
      <c r="E77" s="92"/>
      <c r="F77" s="93"/>
      <c r="G77" s="93"/>
      <c r="H77" s="93"/>
      <c r="I77" s="93"/>
      <c r="J77" s="93"/>
      <c r="K77" s="93"/>
      <c r="L77" s="93"/>
      <c r="M77" s="93"/>
      <c r="N77" s="93"/>
      <c r="O77" s="94"/>
      <c r="P77" s="74" t="s">
        <v>276</v>
      </c>
      <c r="Q77" s="74"/>
      <c r="R77" s="74"/>
      <c r="S77" s="74"/>
      <c r="T77" s="74"/>
      <c r="U77" s="74"/>
      <c r="V77" s="74"/>
      <c r="W77" s="74"/>
      <c r="X77" s="74"/>
      <c r="Y77" s="74"/>
      <c r="Z77" s="74"/>
      <c r="AA77" s="74"/>
      <c r="AB77" s="74"/>
      <c r="AC77" s="82"/>
      <c r="AD77" s="74"/>
      <c r="AE77" s="74"/>
      <c r="AF77" s="74"/>
      <c r="AG77" s="74"/>
      <c r="AH77" s="74"/>
      <c r="AI77" s="74"/>
      <c r="AJ77" s="74"/>
      <c r="AK77" s="74"/>
      <c r="AL77" s="74"/>
      <c r="AM77" s="74"/>
      <c r="AN77" s="74"/>
      <c r="AO77" s="74"/>
      <c r="AP77" s="74"/>
      <c r="AQ77" s="74"/>
      <c r="AR77" s="74"/>
      <c r="AS77" s="74" t="s">
        <v>277</v>
      </c>
      <c r="AT77" s="74"/>
      <c r="AU77" s="74"/>
      <c r="AV77" s="74"/>
      <c r="AW77" s="74"/>
      <c r="AX77" s="74"/>
      <c r="AY77" s="74"/>
      <c r="AZ77" s="74"/>
      <c r="BA77" s="74"/>
      <c r="BB77" s="74"/>
      <c r="BC77" s="74"/>
      <c r="BD77" s="74"/>
      <c r="BE77" s="74"/>
      <c r="BF77" s="74"/>
      <c r="BG77" s="74" t="s">
        <v>278</v>
      </c>
      <c r="BH77" s="74"/>
      <c r="BI77" s="74"/>
      <c r="BJ77" s="74"/>
      <c r="BK77" s="74"/>
      <c r="BL77" s="74"/>
      <c r="BM77" s="74"/>
      <c r="BN77" s="74"/>
      <c r="BO77" s="74"/>
      <c r="BP77" s="74"/>
      <c r="BQ77" s="74"/>
      <c r="BR77" s="74"/>
      <c r="BS77" s="74" t="s">
        <v>43</v>
      </c>
      <c r="BT77" s="74"/>
      <c r="BU77" s="74"/>
      <c r="BV77" s="74" t="s">
        <v>83</v>
      </c>
      <c r="BW77" s="74"/>
      <c r="BX77" s="74"/>
      <c r="BY77" s="74" t="s">
        <v>75</v>
      </c>
      <c r="BZ77" s="74"/>
      <c r="CA77" s="74"/>
      <c r="CB77" s="74"/>
      <c r="CC77" s="24"/>
      <c r="CD77" s="74"/>
      <c r="CE77" s="74"/>
      <c r="CF77" s="74"/>
      <c r="CG77" s="74"/>
      <c r="CH77" s="74"/>
      <c r="CI77" s="74"/>
      <c r="CJ77" s="24"/>
      <c r="CK77" s="74"/>
      <c r="CL77" s="74"/>
      <c r="CM77" s="74"/>
      <c r="CN77" s="74"/>
      <c r="CO77" s="74"/>
      <c r="CP77" s="74"/>
      <c r="CQ77" s="24"/>
      <c r="CR77" s="74"/>
      <c r="CS77" s="74"/>
      <c r="CT77" s="74"/>
      <c r="CU77" s="74"/>
      <c r="CV77" s="74"/>
      <c r="CW77" s="74"/>
      <c r="CX77" s="75" t="str">
        <f t="shared" si="64"/>
        <v/>
      </c>
      <c r="CY77" s="76"/>
      <c r="CZ77" s="76"/>
      <c r="DA77" s="77"/>
      <c r="DB77" s="24" t="s">
        <v>68</v>
      </c>
      <c r="DC77" s="74" t="s">
        <v>526</v>
      </c>
      <c r="DD77" s="74"/>
      <c r="DE77" s="74"/>
      <c r="DF77" s="74" t="str">
        <f t="shared" si="72"/>
        <v>28/9/2022</v>
      </c>
      <c r="DG77" s="74"/>
      <c r="DH77" s="74"/>
      <c r="DI77" s="24"/>
      <c r="DJ77" s="74"/>
      <c r="DK77" s="74"/>
      <c r="DL77" s="74"/>
      <c r="DM77" s="74"/>
      <c r="DN77" s="74"/>
      <c r="DO77" s="74"/>
      <c r="DP77" s="24"/>
      <c r="DQ77" s="74"/>
      <c r="DR77" s="74"/>
      <c r="DS77" s="74"/>
      <c r="DT77" s="74"/>
      <c r="DU77" s="74"/>
      <c r="DV77" s="74"/>
      <c r="DW77" s="75" t="str">
        <f t="shared" si="65"/>
        <v>N/A</v>
      </c>
      <c r="DX77" s="76"/>
      <c r="DY77" s="76"/>
      <c r="DZ77" s="77"/>
      <c r="EA77" s="24"/>
      <c r="EB77" s="74"/>
      <c r="EC77" s="74"/>
      <c r="ED77" s="74"/>
      <c r="EE77" s="74"/>
      <c r="EF77" s="74"/>
      <c r="EG77" s="74"/>
      <c r="EH77" s="24"/>
      <c r="EI77" s="74"/>
      <c r="EJ77" s="74"/>
      <c r="EK77" s="74"/>
      <c r="EL77" s="74"/>
      <c r="EM77" s="74"/>
      <c r="EN77" s="74"/>
      <c r="EO77" s="24"/>
      <c r="EP77" s="74"/>
      <c r="EQ77" s="74"/>
      <c r="ER77" s="74"/>
      <c r="ES77" s="74"/>
      <c r="ET77" s="74"/>
      <c r="EU77" s="74"/>
      <c r="EV77" s="75" t="str">
        <f t="shared" si="66"/>
        <v/>
      </c>
      <c r="EW77" s="76"/>
      <c r="EX77" s="76"/>
      <c r="EY77" s="77"/>
      <c r="EZ77" s="74"/>
      <c r="FA77" s="74"/>
      <c r="FB77" s="74"/>
      <c r="FC77" s="74"/>
      <c r="FD77" s="74"/>
      <c r="FE77" s="74"/>
      <c r="FF77" s="74"/>
      <c r="FG77" s="74"/>
      <c r="FH77" s="74"/>
      <c r="FI77" s="74"/>
      <c r="FJ77" s="74"/>
      <c r="FK77" s="74"/>
    </row>
    <row r="78" spans="1:167" s="25" customFormat="1" ht="66" customHeight="1" x14ac:dyDescent="0.3">
      <c r="A78" s="83" t="str">
        <f>IF(AND(BG78="",BG78=""),"",$N$4&amp;"_"&amp;ROW()-12-COUNTBLANK($BG$13:BG78))</f>
        <v>SCAP10_62</v>
      </c>
      <c r="B78" s="84"/>
      <c r="C78" s="84"/>
      <c r="D78" s="85"/>
      <c r="E78" s="92"/>
      <c r="F78" s="93"/>
      <c r="G78" s="93"/>
      <c r="H78" s="93"/>
      <c r="I78" s="93"/>
      <c r="J78" s="93"/>
      <c r="K78" s="93"/>
      <c r="L78" s="93"/>
      <c r="M78" s="93"/>
      <c r="N78" s="93"/>
      <c r="O78" s="94"/>
      <c r="P78" s="74" t="s">
        <v>279</v>
      </c>
      <c r="Q78" s="74"/>
      <c r="R78" s="74"/>
      <c r="S78" s="74"/>
      <c r="T78" s="74"/>
      <c r="U78" s="74"/>
      <c r="V78" s="74"/>
      <c r="W78" s="74"/>
      <c r="X78" s="74"/>
      <c r="Y78" s="74"/>
      <c r="Z78" s="74"/>
      <c r="AA78" s="74"/>
      <c r="AB78" s="74"/>
      <c r="AC78" s="82"/>
      <c r="AD78" s="74"/>
      <c r="AE78" s="74"/>
      <c r="AF78" s="74"/>
      <c r="AG78" s="74"/>
      <c r="AH78" s="74"/>
      <c r="AI78" s="74"/>
      <c r="AJ78" s="74"/>
      <c r="AK78" s="74"/>
      <c r="AL78" s="74"/>
      <c r="AM78" s="74"/>
      <c r="AN78" s="74"/>
      <c r="AO78" s="74"/>
      <c r="AP78" s="74"/>
      <c r="AQ78" s="74"/>
      <c r="AR78" s="74"/>
      <c r="AS78" s="74" t="s">
        <v>280</v>
      </c>
      <c r="AT78" s="74"/>
      <c r="AU78" s="74"/>
      <c r="AV78" s="74"/>
      <c r="AW78" s="74"/>
      <c r="AX78" s="74"/>
      <c r="AY78" s="74"/>
      <c r="AZ78" s="74"/>
      <c r="BA78" s="74"/>
      <c r="BB78" s="74"/>
      <c r="BC78" s="74"/>
      <c r="BD78" s="74"/>
      <c r="BE78" s="74"/>
      <c r="BF78" s="74"/>
      <c r="BG78" s="74" t="s">
        <v>281</v>
      </c>
      <c r="BH78" s="74"/>
      <c r="BI78" s="74"/>
      <c r="BJ78" s="74"/>
      <c r="BK78" s="74"/>
      <c r="BL78" s="74"/>
      <c r="BM78" s="74"/>
      <c r="BN78" s="74"/>
      <c r="BO78" s="74"/>
      <c r="BP78" s="74"/>
      <c r="BQ78" s="74"/>
      <c r="BR78" s="74"/>
      <c r="BS78" s="74" t="s">
        <v>43</v>
      </c>
      <c r="BT78" s="74"/>
      <c r="BU78" s="74"/>
      <c r="BV78" s="74" t="s">
        <v>83</v>
      </c>
      <c r="BW78" s="74"/>
      <c r="BX78" s="74"/>
      <c r="BY78" s="74" t="s">
        <v>75</v>
      </c>
      <c r="BZ78" s="74"/>
      <c r="CA78" s="74"/>
      <c r="CB78" s="74"/>
      <c r="CC78" s="24"/>
      <c r="CD78" s="74"/>
      <c r="CE78" s="74"/>
      <c r="CF78" s="74"/>
      <c r="CG78" s="74"/>
      <c r="CH78" s="74"/>
      <c r="CI78" s="74"/>
      <c r="CJ78" s="24"/>
      <c r="CK78" s="74"/>
      <c r="CL78" s="74"/>
      <c r="CM78" s="74"/>
      <c r="CN78" s="74"/>
      <c r="CO78" s="74"/>
      <c r="CP78" s="74"/>
      <c r="CQ78" s="24"/>
      <c r="CR78" s="74"/>
      <c r="CS78" s="74"/>
      <c r="CT78" s="74"/>
      <c r="CU78" s="74"/>
      <c r="CV78" s="74"/>
      <c r="CW78" s="74"/>
      <c r="CX78" s="75" t="str">
        <f t="shared" si="64"/>
        <v/>
      </c>
      <c r="CY78" s="76"/>
      <c r="CZ78" s="76"/>
      <c r="DA78" s="77"/>
      <c r="DB78" s="24" t="s">
        <v>68</v>
      </c>
      <c r="DC78" s="74" t="s">
        <v>526</v>
      </c>
      <c r="DD78" s="74"/>
      <c r="DE78" s="74"/>
      <c r="DF78" s="74" t="str">
        <f t="shared" si="72"/>
        <v>28/9/2022</v>
      </c>
      <c r="DG78" s="74"/>
      <c r="DH78" s="74"/>
      <c r="DI78" s="24"/>
      <c r="DJ78" s="74"/>
      <c r="DK78" s="74"/>
      <c r="DL78" s="74"/>
      <c r="DM78" s="74"/>
      <c r="DN78" s="74"/>
      <c r="DO78" s="74"/>
      <c r="DP78" s="24"/>
      <c r="DQ78" s="74"/>
      <c r="DR78" s="74"/>
      <c r="DS78" s="74"/>
      <c r="DT78" s="74"/>
      <c r="DU78" s="74"/>
      <c r="DV78" s="74"/>
      <c r="DW78" s="75" t="str">
        <f t="shared" si="65"/>
        <v>N/A</v>
      </c>
      <c r="DX78" s="76"/>
      <c r="DY78" s="76"/>
      <c r="DZ78" s="77"/>
      <c r="EA78" s="24"/>
      <c r="EB78" s="74"/>
      <c r="EC78" s="74"/>
      <c r="ED78" s="74"/>
      <c r="EE78" s="74"/>
      <c r="EF78" s="74"/>
      <c r="EG78" s="74"/>
      <c r="EH78" s="24"/>
      <c r="EI78" s="74"/>
      <c r="EJ78" s="74"/>
      <c r="EK78" s="74"/>
      <c r="EL78" s="74"/>
      <c r="EM78" s="74"/>
      <c r="EN78" s="74"/>
      <c r="EO78" s="24"/>
      <c r="EP78" s="74"/>
      <c r="EQ78" s="74"/>
      <c r="ER78" s="74"/>
      <c r="ES78" s="74"/>
      <c r="ET78" s="74"/>
      <c r="EU78" s="74"/>
      <c r="EV78" s="75" t="str">
        <f t="shared" si="66"/>
        <v/>
      </c>
      <c r="EW78" s="76"/>
      <c r="EX78" s="76"/>
      <c r="EY78" s="77"/>
      <c r="EZ78" s="74"/>
      <c r="FA78" s="74"/>
      <c r="FB78" s="74"/>
      <c r="FC78" s="74"/>
      <c r="FD78" s="74"/>
      <c r="FE78" s="74"/>
      <c r="FF78" s="74"/>
      <c r="FG78" s="74"/>
      <c r="FH78" s="74"/>
      <c r="FI78" s="74"/>
      <c r="FJ78" s="74"/>
      <c r="FK78" s="74"/>
    </row>
    <row r="79" spans="1:167" s="25" customFormat="1" ht="73.5" customHeight="1" x14ac:dyDescent="0.3">
      <c r="A79" s="83" t="str">
        <f>IF(AND(BG79="",BG79=""),"",$N$4&amp;"_"&amp;ROW()-12-COUNTBLANK($BG$13:BG79))</f>
        <v>SCAP10_63</v>
      </c>
      <c r="B79" s="84"/>
      <c r="C79" s="84"/>
      <c r="D79" s="85"/>
      <c r="E79" s="92"/>
      <c r="F79" s="93"/>
      <c r="G79" s="93"/>
      <c r="H79" s="93"/>
      <c r="I79" s="93"/>
      <c r="J79" s="93"/>
      <c r="K79" s="93"/>
      <c r="L79" s="93"/>
      <c r="M79" s="93"/>
      <c r="N79" s="93"/>
      <c r="O79" s="94"/>
      <c r="P79" s="74" t="s">
        <v>282</v>
      </c>
      <c r="Q79" s="74"/>
      <c r="R79" s="74"/>
      <c r="S79" s="74"/>
      <c r="T79" s="74"/>
      <c r="U79" s="74"/>
      <c r="V79" s="74"/>
      <c r="W79" s="74"/>
      <c r="X79" s="74"/>
      <c r="Y79" s="74"/>
      <c r="Z79" s="74"/>
      <c r="AA79" s="74"/>
      <c r="AB79" s="74"/>
      <c r="AC79" s="82"/>
      <c r="AD79" s="74"/>
      <c r="AE79" s="74"/>
      <c r="AF79" s="74"/>
      <c r="AG79" s="74"/>
      <c r="AH79" s="74"/>
      <c r="AI79" s="74"/>
      <c r="AJ79" s="74"/>
      <c r="AK79" s="74"/>
      <c r="AL79" s="74"/>
      <c r="AM79" s="74"/>
      <c r="AN79" s="74"/>
      <c r="AO79" s="74"/>
      <c r="AP79" s="74"/>
      <c r="AQ79" s="74"/>
      <c r="AR79" s="74"/>
      <c r="AS79" s="74" t="s">
        <v>283</v>
      </c>
      <c r="AT79" s="74"/>
      <c r="AU79" s="74"/>
      <c r="AV79" s="74"/>
      <c r="AW79" s="74"/>
      <c r="AX79" s="74"/>
      <c r="AY79" s="74"/>
      <c r="AZ79" s="74"/>
      <c r="BA79" s="74"/>
      <c r="BB79" s="74"/>
      <c r="BC79" s="74"/>
      <c r="BD79" s="74"/>
      <c r="BE79" s="74"/>
      <c r="BF79" s="74"/>
      <c r="BG79" s="74" t="s">
        <v>284</v>
      </c>
      <c r="BH79" s="74"/>
      <c r="BI79" s="74"/>
      <c r="BJ79" s="74"/>
      <c r="BK79" s="74"/>
      <c r="BL79" s="74"/>
      <c r="BM79" s="74"/>
      <c r="BN79" s="74"/>
      <c r="BO79" s="74"/>
      <c r="BP79" s="74"/>
      <c r="BQ79" s="74"/>
      <c r="BR79" s="74"/>
      <c r="BS79" s="74" t="s">
        <v>43</v>
      </c>
      <c r="BT79" s="74"/>
      <c r="BU79" s="74"/>
      <c r="BV79" s="74" t="s">
        <v>83</v>
      </c>
      <c r="BW79" s="74"/>
      <c r="BX79" s="74"/>
      <c r="BY79" s="74" t="s">
        <v>75</v>
      </c>
      <c r="BZ79" s="74"/>
      <c r="CA79" s="74"/>
      <c r="CB79" s="74"/>
      <c r="CC79" s="24"/>
      <c r="CD79" s="74"/>
      <c r="CE79" s="74"/>
      <c r="CF79" s="74"/>
      <c r="CG79" s="74"/>
      <c r="CH79" s="74"/>
      <c r="CI79" s="74"/>
      <c r="CJ79" s="24"/>
      <c r="CK79" s="74"/>
      <c r="CL79" s="74"/>
      <c r="CM79" s="74"/>
      <c r="CN79" s="74"/>
      <c r="CO79" s="74"/>
      <c r="CP79" s="74"/>
      <c r="CQ79" s="24"/>
      <c r="CR79" s="74"/>
      <c r="CS79" s="74"/>
      <c r="CT79" s="74"/>
      <c r="CU79" s="74"/>
      <c r="CV79" s="74"/>
      <c r="CW79" s="74"/>
      <c r="CX79" s="75" t="str">
        <f t="shared" si="64"/>
        <v/>
      </c>
      <c r="CY79" s="76"/>
      <c r="CZ79" s="76"/>
      <c r="DA79" s="77"/>
      <c r="DB79" s="24" t="s">
        <v>68</v>
      </c>
      <c r="DC79" s="74" t="s">
        <v>526</v>
      </c>
      <c r="DD79" s="74"/>
      <c r="DE79" s="74"/>
      <c r="DF79" s="74" t="str">
        <f t="shared" si="72"/>
        <v>28/9/2022</v>
      </c>
      <c r="DG79" s="74"/>
      <c r="DH79" s="74"/>
      <c r="DI79" s="24"/>
      <c r="DJ79" s="74"/>
      <c r="DK79" s="74"/>
      <c r="DL79" s="74"/>
      <c r="DM79" s="74"/>
      <c r="DN79" s="74"/>
      <c r="DO79" s="74"/>
      <c r="DP79" s="24"/>
      <c r="DQ79" s="74"/>
      <c r="DR79" s="74"/>
      <c r="DS79" s="74"/>
      <c r="DT79" s="74"/>
      <c r="DU79" s="74"/>
      <c r="DV79" s="74"/>
      <c r="DW79" s="75" t="str">
        <f t="shared" si="65"/>
        <v>N/A</v>
      </c>
      <c r="DX79" s="76"/>
      <c r="DY79" s="76"/>
      <c r="DZ79" s="77"/>
      <c r="EA79" s="24"/>
      <c r="EB79" s="74"/>
      <c r="EC79" s="74"/>
      <c r="ED79" s="74"/>
      <c r="EE79" s="74"/>
      <c r="EF79" s="74"/>
      <c r="EG79" s="74"/>
      <c r="EH79" s="24"/>
      <c r="EI79" s="74"/>
      <c r="EJ79" s="74"/>
      <c r="EK79" s="74"/>
      <c r="EL79" s="74"/>
      <c r="EM79" s="74"/>
      <c r="EN79" s="74"/>
      <c r="EO79" s="24"/>
      <c r="EP79" s="74"/>
      <c r="EQ79" s="74"/>
      <c r="ER79" s="74"/>
      <c r="ES79" s="74"/>
      <c r="ET79" s="74"/>
      <c r="EU79" s="74"/>
      <c r="EV79" s="75" t="str">
        <f t="shared" si="66"/>
        <v/>
      </c>
      <c r="EW79" s="76"/>
      <c r="EX79" s="76"/>
      <c r="EY79" s="77"/>
      <c r="EZ79" s="74"/>
      <c r="FA79" s="74"/>
      <c r="FB79" s="74"/>
      <c r="FC79" s="74"/>
      <c r="FD79" s="74"/>
      <c r="FE79" s="74"/>
      <c r="FF79" s="74"/>
      <c r="FG79" s="74"/>
      <c r="FH79" s="74"/>
      <c r="FI79" s="74"/>
      <c r="FJ79" s="74"/>
      <c r="FK79" s="74"/>
    </row>
    <row r="80" spans="1:167" s="25" customFormat="1" ht="73.5" customHeight="1" x14ac:dyDescent="0.3">
      <c r="A80" s="83" t="str">
        <f>IF(AND(BG80="",BG80=""),"",$N$4&amp;"_"&amp;ROW()-12-COUNTBLANK($BG$13:BG80))</f>
        <v>SCAP10_64</v>
      </c>
      <c r="B80" s="84"/>
      <c r="C80" s="84"/>
      <c r="D80" s="85"/>
      <c r="E80" s="92"/>
      <c r="F80" s="93"/>
      <c r="G80" s="93"/>
      <c r="H80" s="93"/>
      <c r="I80" s="93"/>
      <c r="J80" s="93"/>
      <c r="K80" s="93"/>
      <c r="L80" s="93"/>
      <c r="M80" s="93"/>
      <c r="N80" s="93"/>
      <c r="O80" s="94"/>
      <c r="P80" s="74" t="s">
        <v>285</v>
      </c>
      <c r="Q80" s="74"/>
      <c r="R80" s="74"/>
      <c r="S80" s="74"/>
      <c r="T80" s="74"/>
      <c r="U80" s="74"/>
      <c r="V80" s="74"/>
      <c r="W80" s="74"/>
      <c r="X80" s="74"/>
      <c r="Y80" s="74"/>
      <c r="Z80" s="74"/>
      <c r="AA80" s="74"/>
      <c r="AB80" s="74"/>
      <c r="AC80" s="82"/>
      <c r="AD80" s="74"/>
      <c r="AE80" s="74"/>
      <c r="AF80" s="74"/>
      <c r="AG80" s="74"/>
      <c r="AH80" s="74"/>
      <c r="AI80" s="74"/>
      <c r="AJ80" s="74"/>
      <c r="AK80" s="74"/>
      <c r="AL80" s="74"/>
      <c r="AM80" s="74"/>
      <c r="AN80" s="74"/>
      <c r="AO80" s="74"/>
      <c r="AP80" s="74"/>
      <c r="AQ80" s="74"/>
      <c r="AR80" s="74"/>
      <c r="AS80" s="74" t="s">
        <v>286</v>
      </c>
      <c r="AT80" s="74"/>
      <c r="AU80" s="74"/>
      <c r="AV80" s="74"/>
      <c r="AW80" s="74"/>
      <c r="AX80" s="74"/>
      <c r="AY80" s="74"/>
      <c r="AZ80" s="74"/>
      <c r="BA80" s="74"/>
      <c r="BB80" s="74"/>
      <c r="BC80" s="74"/>
      <c r="BD80" s="74"/>
      <c r="BE80" s="74"/>
      <c r="BF80" s="74"/>
      <c r="BG80" s="74" t="s">
        <v>287</v>
      </c>
      <c r="BH80" s="74"/>
      <c r="BI80" s="74"/>
      <c r="BJ80" s="74"/>
      <c r="BK80" s="74"/>
      <c r="BL80" s="74"/>
      <c r="BM80" s="74"/>
      <c r="BN80" s="74"/>
      <c r="BO80" s="74"/>
      <c r="BP80" s="74"/>
      <c r="BQ80" s="74"/>
      <c r="BR80" s="74"/>
      <c r="BS80" s="74" t="s">
        <v>43</v>
      </c>
      <c r="BT80" s="74"/>
      <c r="BU80" s="74"/>
      <c r="BV80" s="74" t="s">
        <v>83</v>
      </c>
      <c r="BW80" s="74"/>
      <c r="BX80" s="74"/>
      <c r="BY80" s="74" t="s">
        <v>75</v>
      </c>
      <c r="BZ80" s="74"/>
      <c r="CA80" s="74"/>
      <c r="CB80" s="74"/>
      <c r="CC80" s="24"/>
      <c r="CD80" s="74"/>
      <c r="CE80" s="74"/>
      <c r="CF80" s="74"/>
      <c r="CG80" s="74"/>
      <c r="CH80" s="74"/>
      <c r="CI80" s="74"/>
      <c r="CJ80" s="24"/>
      <c r="CK80" s="74"/>
      <c r="CL80" s="74"/>
      <c r="CM80" s="74"/>
      <c r="CN80" s="74"/>
      <c r="CO80" s="74"/>
      <c r="CP80" s="74"/>
      <c r="CQ80" s="24"/>
      <c r="CR80" s="74"/>
      <c r="CS80" s="74"/>
      <c r="CT80" s="74"/>
      <c r="CU80" s="74"/>
      <c r="CV80" s="74"/>
      <c r="CW80" s="74"/>
      <c r="CX80" s="75" t="str">
        <f t="shared" si="64"/>
        <v/>
      </c>
      <c r="CY80" s="76"/>
      <c r="CZ80" s="76"/>
      <c r="DA80" s="77"/>
      <c r="DB80" s="24" t="s">
        <v>68</v>
      </c>
      <c r="DC80" s="74" t="s">
        <v>526</v>
      </c>
      <c r="DD80" s="74"/>
      <c r="DE80" s="74"/>
      <c r="DF80" s="74" t="str">
        <f t="shared" si="72"/>
        <v>28/9/2022</v>
      </c>
      <c r="DG80" s="74"/>
      <c r="DH80" s="74"/>
      <c r="DI80" s="24"/>
      <c r="DJ80" s="74"/>
      <c r="DK80" s="74"/>
      <c r="DL80" s="74"/>
      <c r="DM80" s="74"/>
      <c r="DN80" s="74"/>
      <c r="DO80" s="74"/>
      <c r="DP80" s="24"/>
      <c r="DQ80" s="74"/>
      <c r="DR80" s="74"/>
      <c r="DS80" s="74"/>
      <c r="DT80" s="74"/>
      <c r="DU80" s="74"/>
      <c r="DV80" s="74"/>
      <c r="DW80" s="75" t="str">
        <f t="shared" si="65"/>
        <v>N/A</v>
      </c>
      <c r="DX80" s="76"/>
      <c r="DY80" s="76"/>
      <c r="DZ80" s="77"/>
      <c r="EA80" s="24"/>
      <c r="EB80" s="74"/>
      <c r="EC80" s="74"/>
      <c r="ED80" s="74"/>
      <c r="EE80" s="74"/>
      <c r="EF80" s="74"/>
      <c r="EG80" s="74"/>
      <c r="EH80" s="24"/>
      <c r="EI80" s="74"/>
      <c r="EJ80" s="74"/>
      <c r="EK80" s="74"/>
      <c r="EL80" s="74"/>
      <c r="EM80" s="74"/>
      <c r="EN80" s="74"/>
      <c r="EO80" s="24"/>
      <c r="EP80" s="74"/>
      <c r="EQ80" s="74"/>
      <c r="ER80" s="74"/>
      <c r="ES80" s="74"/>
      <c r="ET80" s="74"/>
      <c r="EU80" s="74"/>
      <c r="EV80" s="75" t="str">
        <f t="shared" si="66"/>
        <v/>
      </c>
      <c r="EW80" s="76"/>
      <c r="EX80" s="76"/>
      <c r="EY80" s="77"/>
      <c r="EZ80" s="74"/>
      <c r="FA80" s="74"/>
      <c r="FB80" s="74"/>
      <c r="FC80" s="74"/>
      <c r="FD80" s="74"/>
      <c r="FE80" s="74"/>
      <c r="FF80" s="74"/>
      <c r="FG80" s="74"/>
      <c r="FH80" s="74"/>
      <c r="FI80" s="74"/>
      <c r="FJ80" s="74"/>
      <c r="FK80" s="74"/>
    </row>
    <row r="81" spans="1:167" s="25" customFormat="1" ht="73.5" customHeight="1" x14ac:dyDescent="0.3">
      <c r="A81" s="83" t="str">
        <f>IF(AND(BG81="",BG81=""),"",$N$4&amp;"_"&amp;ROW()-12-COUNTBLANK($BG$13:BG81))</f>
        <v>SCAP10_65</v>
      </c>
      <c r="B81" s="84"/>
      <c r="C81" s="84"/>
      <c r="D81" s="85"/>
      <c r="E81" s="92"/>
      <c r="F81" s="93"/>
      <c r="G81" s="93"/>
      <c r="H81" s="93"/>
      <c r="I81" s="93"/>
      <c r="J81" s="93"/>
      <c r="K81" s="93"/>
      <c r="L81" s="93"/>
      <c r="M81" s="93"/>
      <c r="N81" s="93"/>
      <c r="O81" s="94"/>
      <c r="P81" s="74" t="s">
        <v>288</v>
      </c>
      <c r="Q81" s="74"/>
      <c r="R81" s="74"/>
      <c r="S81" s="74"/>
      <c r="T81" s="74"/>
      <c r="U81" s="74"/>
      <c r="V81" s="74"/>
      <c r="W81" s="74"/>
      <c r="X81" s="74"/>
      <c r="Y81" s="74"/>
      <c r="Z81" s="74"/>
      <c r="AA81" s="74"/>
      <c r="AB81" s="74"/>
      <c r="AC81" s="82"/>
      <c r="AD81" s="74"/>
      <c r="AE81" s="74"/>
      <c r="AF81" s="74"/>
      <c r="AG81" s="74"/>
      <c r="AH81" s="74"/>
      <c r="AI81" s="74"/>
      <c r="AJ81" s="74"/>
      <c r="AK81" s="74"/>
      <c r="AL81" s="74"/>
      <c r="AM81" s="74"/>
      <c r="AN81" s="74"/>
      <c r="AO81" s="74"/>
      <c r="AP81" s="74"/>
      <c r="AQ81" s="74"/>
      <c r="AR81" s="74"/>
      <c r="AS81" s="74" t="s">
        <v>289</v>
      </c>
      <c r="AT81" s="74"/>
      <c r="AU81" s="74"/>
      <c r="AV81" s="74"/>
      <c r="AW81" s="74"/>
      <c r="AX81" s="74"/>
      <c r="AY81" s="74"/>
      <c r="AZ81" s="74"/>
      <c r="BA81" s="74"/>
      <c r="BB81" s="74"/>
      <c r="BC81" s="74"/>
      <c r="BD81" s="74"/>
      <c r="BE81" s="74"/>
      <c r="BF81" s="74"/>
      <c r="BG81" s="74" t="s">
        <v>290</v>
      </c>
      <c r="BH81" s="74"/>
      <c r="BI81" s="74"/>
      <c r="BJ81" s="74"/>
      <c r="BK81" s="74"/>
      <c r="BL81" s="74"/>
      <c r="BM81" s="74"/>
      <c r="BN81" s="74"/>
      <c r="BO81" s="74"/>
      <c r="BP81" s="74"/>
      <c r="BQ81" s="74"/>
      <c r="BR81" s="74"/>
      <c r="BS81" s="74" t="s">
        <v>43</v>
      </c>
      <c r="BT81" s="74"/>
      <c r="BU81" s="74"/>
      <c r="BV81" s="74" t="s">
        <v>83</v>
      </c>
      <c r="BW81" s="74"/>
      <c r="BX81" s="74"/>
      <c r="BY81" s="74" t="s">
        <v>75</v>
      </c>
      <c r="BZ81" s="74"/>
      <c r="CA81" s="74"/>
      <c r="CB81" s="74"/>
      <c r="CC81" s="24"/>
      <c r="CD81" s="74"/>
      <c r="CE81" s="74"/>
      <c r="CF81" s="74"/>
      <c r="CG81" s="74"/>
      <c r="CH81" s="74"/>
      <c r="CI81" s="74"/>
      <c r="CJ81" s="24"/>
      <c r="CK81" s="74"/>
      <c r="CL81" s="74"/>
      <c r="CM81" s="74"/>
      <c r="CN81" s="74"/>
      <c r="CO81" s="74"/>
      <c r="CP81" s="74"/>
      <c r="CQ81" s="24"/>
      <c r="CR81" s="74"/>
      <c r="CS81" s="74"/>
      <c r="CT81" s="74"/>
      <c r="CU81" s="74"/>
      <c r="CV81" s="74"/>
      <c r="CW81" s="74"/>
      <c r="CX81" s="75" t="str">
        <f t="shared" si="64"/>
        <v/>
      </c>
      <c r="CY81" s="76"/>
      <c r="CZ81" s="76"/>
      <c r="DA81" s="77"/>
      <c r="DB81" s="24" t="s">
        <v>68</v>
      </c>
      <c r="DC81" s="74" t="s">
        <v>526</v>
      </c>
      <c r="DD81" s="74"/>
      <c r="DE81" s="74"/>
      <c r="DF81" s="74" t="str">
        <f t="shared" si="72"/>
        <v>28/9/2022</v>
      </c>
      <c r="DG81" s="74"/>
      <c r="DH81" s="74"/>
      <c r="DI81" s="24"/>
      <c r="DJ81" s="74"/>
      <c r="DK81" s="74"/>
      <c r="DL81" s="74"/>
      <c r="DM81" s="74"/>
      <c r="DN81" s="74"/>
      <c r="DO81" s="74"/>
      <c r="DP81" s="24"/>
      <c r="DQ81" s="74"/>
      <c r="DR81" s="74"/>
      <c r="DS81" s="74"/>
      <c r="DT81" s="74"/>
      <c r="DU81" s="74"/>
      <c r="DV81" s="74"/>
      <c r="DW81" s="75" t="str">
        <f t="shared" si="65"/>
        <v>N/A</v>
      </c>
      <c r="DX81" s="76"/>
      <c r="DY81" s="76"/>
      <c r="DZ81" s="77"/>
      <c r="EA81" s="24"/>
      <c r="EB81" s="74"/>
      <c r="EC81" s="74"/>
      <c r="ED81" s="74"/>
      <c r="EE81" s="74"/>
      <c r="EF81" s="74"/>
      <c r="EG81" s="74"/>
      <c r="EH81" s="24"/>
      <c r="EI81" s="74"/>
      <c r="EJ81" s="74"/>
      <c r="EK81" s="74"/>
      <c r="EL81" s="74"/>
      <c r="EM81" s="74"/>
      <c r="EN81" s="74"/>
      <c r="EO81" s="24"/>
      <c r="EP81" s="74"/>
      <c r="EQ81" s="74"/>
      <c r="ER81" s="74"/>
      <c r="ES81" s="74"/>
      <c r="ET81" s="74"/>
      <c r="EU81" s="74"/>
      <c r="EV81" s="75" t="str">
        <f t="shared" si="66"/>
        <v/>
      </c>
      <c r="EW81" s="76"/>
      <c r="EX81" s="76"/>
      <c r="EY81" s="77"/>
      <c r="EZ81" s="74"/>
      <c r="FA81" s="74"/>
      <c r="FB81" s="74"/>
      <c r="FC81" s="74"/>
      <c r="FD81" s="74"/>
      <c r="FE81" s="74"/>
      <c r="FF81" s="74"/>
      <c r="FG81" s="74"/>
      <c r="FH81" s="74"/>
      <c r="FI81" s="74"/>
      <c r="FJ81" s="74"/>
      <c r="FK81" s="74"/>
    </row>
    <row r="82" spans="1:167" s="25" customFormat="1" ht="73.5" customHeight="1" x14ac:dyDescent="0.3">
      <c r="A82" s="83" t="str">
        <f>IF(AND(BG82="",BG82=""),"",$N$4&amp;"_"&amp;ROW()-12-COUNTBLANK($BG$13:BG82))</f>
        <v>SCAP10_66</v>
      </c>
      <c r="B82" s="84"/>
      <c r="C82" s="84"/>
      <c r="D82" s="85"/>
      <c r="E82" s="92"/>
      <c r="F82" s="93"/>
      <c r="G82" s="93"/>
      <c r="H82" s="93"/>
      <c r="I82" s="93"/>
      <c r="J82" s="93"/>
      <c r="K82" s="93"/>
      <c r="L82" s="93"/>
      <c r="M82" s="93"/>
      <c r="N82" s="93"/>
      <c r="O82" s="94"/>
      <c r="P82" s="74" t="s">
        <v>291</v>
      </c>
      <c r="Q82" s="74"/>
      <c r="R82" s="74"/>
      <c r="S82" s="74"/>
      <c r="T82" s="74"/>
      <c r="U82" s="74"/>
      <c r="V82" s="74"/>
      <c r="W82" s="74"/>
      <c r="X82" s="74"/>
      <c r="Y82" s="74"/>
      <c r="Z82" s="74"/>
      <c r="AA82" s="74"/>
      <c r="AB82" s="74"/>
      <c r="AC82" s="82"/>
      <c r="AD82" s="74"/>
      <c r="AE82" s="74"/>
      <c r="AF82" s="74"/>
      <c r="AG82" s="74"/>
      <c r="AH82" s="74"/>
      <c r="AI82" s="74"/>
      <c r="AJ82" s="74"/>
      <c r="AK82" s="74"/>
      <c r="AL82" s="74"/>
      <c r="AM82" s="74"/>
      <c r="AN82" s="74"/>
      <c r="AO82" s="74"/>
      <c r="AP82" s="74"/>
      <c r="AQ82" s="74"/>
      <c r="AR82" s="74"/>
      <c r="AS82" s="74" t="s">
        <v>292</v>
      </c>
      <c r="AT82" s="74"/>
      <c r="AU82" s="74"/>
      <c r="AV82" s="74"/>
      <c r="AW82" s="74"/>
      <c r="AX82" s="74"/>
      <c r="AY82" s="74"/>
      <c r="AZ82" s="74"/>
      <c r="BA82" s="74"/>
      <c r="BB82" s="74"/>
      <c r="BC82" s="74"/>
      <c r="BD82" s="74"/>
      <c r="BE82" s="74"/>
      <c r="BF82" s="74"/>
      <c r="BG82" s="74" t="s">
        <v>293</v>
      </c>
      <c r="BH82" s="74"/>
      <c r="BI82" s="74"/>
      <c r="BJ82" s="74"/>
      <c r="BK82" s="74"/>
      <c r="BL82" s="74"/>
      <c r="BM82" s="74"/>
      <c r="BN82" s="74"/>
      <c r="BO82" s="74"/>
      <c r="BP82" s="74"/>
      <c r="BQ82" s="74"/>
      <c r="BR82" s="74"/>
      <c r="BS82" s="74" t="s">
        <v>43</v>
      </c>
      <c r="BT82" s="74"/>
      <c r="BU82" s="74"/>
      <c r="BV82" s="74" t="s">
        <v>83</v>
      </c>
      <c r="BW82" s="74"/>
      <c r="BX82" s="74"/>
      <c r="BY82" s="74" t="s">
        <v>75</v>
      </c>
      <c r="BZ82" s="74"/>
      <c r="CA82" s="74"/>
      <c r="CB82" s="74"/>
      <c r="CC82" s="24"/>
      <c r="CD82" s="74"/>
      <c r="CE82" s="74"/>
      <c r="CF82" s="74"/>
      <c r="CG82" s="74"/>
      <c r="CH82" s="74"/>
      <c r="CI82" s="74"/>
      <c r="CJ82" s="24"/>
      <c r="CK82" s="74"/>
      <c r="CL82" s="74"/>
      <c r="CM82" s="74"/>
      <c r="CN82" s="74"/>
      <c r="CO82" s="74"/>
      <c r="CP82" s="74"/>
      <c r="CQ82" s="24"/>
      <c r="CR82" s="74"/>
      <c r="CS82" s="74"/>
      <c r="CT82" s="74"/>
      <c r="CU82" s="74"/>
      <c r="CV82" s="74"/>
      <c r="CW82" s="74"/>
      <c r="CX82" s="75" t="str">
        <f t="shared" ref="CX82" si="73">IF(OR(IF(CQ82="",IF(CJ82="",IF(CC82="","",CC82),CJ82),CQ82)="F")=TRUE,"F",
IF(OR(IF(CQ82="",IF(CJ82="",IF(CC82="","",CC82),CJ82),CQ82)="PE")=TRUE,"PE",
IF(OR(IF(CQ82="",IF(CJ82="",IF(CC82="","",CC82),CJ82),CQ82)="N/A")=TRUE,"N/A",
IF(AND(IF(CQ82="",IF(CJ82="",IF(CC82="","",CC82),CJ82),CQ82)="")=TRUE,"","P"))))</f>
        <v/>
      </c>
      <c r="CY82" s="76"/>
      <c r="CZ82" s="76"/>
      <c r="DA82" s="77"/>
      <c r="DB82" s="24" t="s">
        <v>68</v>
      </c>
      <c r="DC82" s="74" t="s">
        <v>526</v>
      </c>
      <c r="DD82" s="74"/>
      <c r="DE82" s="74"/>
      <c r="DF82" s="74" t="str">
        <f t="shared" si="72"/>
        <v>28/9/2022</v>
      </c>
      <c r="DG82" s="74"/>
      <c r="DH82" s="74"/>
      <c r="DI82" s="24"/>
      <c r="DJ82" s="74"/>
      <c r="DK82" s="74"/>
      <c r="DL82" s="74"/>
      <c r="DM82" s="74"/>
      <c r="DN82" s="74"/>
      <c r="DO82" s="74"/>
      <c r="DP82" s="24"/>
      <c r="DQ82" s="74"/>
      <c r="DR82" s="74"/>
      <c r="DS82" s="74"/>
      <c r="DT82" s="74"/>
      <c r="DU82" s="74"/>
      <c r="DV82" s="74"/>
      <c r="DW82" s="75" t="str">
        <f t="shared" ref="DW82" si="74">IF(OR(IF(DP82="",IF(DI82="",IF(DB82="","",DB82),DI82),DP82)="F")=TRUE,"F",
IF(OR(IF(DP82="",IF(DI82="",IF(DB82="","",DB82),DI82),DP82)="PE")=TRUE,"PE",
IF(OR(IF(DP82="",IF(DI82="",IF(DB82="","",DB82),DI82),DP82)="N/A")=TRUE,"N/A",
IF(AND(IF(DP82="",IF(DI82="",IF(DB82="","",DB82),DI82),DP82)="")=TRUE,"","P"))))</f>
        <v>N/A</v>
      </c>
      <c r="DX82" s="76"/>
      <c r="DY82" s="76"/>
      <c r="DZ82" s="77"/>
      <c r="EA82" s="24"/>
      <c r="EB82" s="74"/>
      <c r="EC82" s="74"/>
      <c r="ED82" s="74"/>
      <c r="EE82" s="74"/>
      <c r="EF82" s="74"/>
      <c r="EG82" s="74"/>
      <c r="EH82" s="24"/>
      <c r="EI82" s="74"/>
      <c r="EJ82" s="74"/>
      <c r="EK82" s="74"/>
      <c r="EL82" s="74"/>
      <c r="EM82" s="74"/>
      <c r="EN82" s="74"/>
      <c r="EO82" s="24"/>
      <c r="EP82" s="74"/>
      <c r="EQ82" s="74"/>
      <c r="ER82" s="74"/>
      <c r="ES82" s="74"/>
      <c r="ET82" s="74"/>
      <c r="EU82" s="74"/>
      <c r="EV82" s="75" t="str">
        <f t="shared" ref="EV82" si="75">IF(OR(IF(EO82="",IF(EH82="",IF(EA82="","",EA82),EH82),EO82)="F")=TRUE,"F",
IF(OR(IF(EO82="",IF(EH82="",IF(EA82="","",EA82),EH82),EO82)="PE")=TRUE,"PE",
IF(OR(IF(EO82="",IF(EH82="",IF(EA82="","",EA82),EH82),EO82)="N/A")=TRUE,"N/A",
IF(AND(IF(EO82="",IF(EH82="",IF(EA82="","",EA82),EH82),EO82)="")=TRUE,"","P"))))</f>
        <v/>
      </c>
      <c r="EW82" s="76"/>
      <c r="EX82" s="76"/>
      <c r="EY82" s="77"/>
      <c r="EZ82" s="74"/>
      <c r="FA82" s="74"/>
      <c r="FB82" s="74"/>
      <c r="FC82" s="74"/>
      <c r="FD82" s="74"/>
      <c r="FE82" s="74"/>
      <c r="FF82" s="74"/>
      <c r="FG82" s="74"/>
      <c r="FH82" s="74"/>
      <c r="FI82" s="74"/>
      <c r="FJ82" s="74"/>
      <c r="FK82" s="74"/>
    </row>
    <row r="83" spans="1:167" s="25" customFormat="1" ht="113.25" customHeight="1" x14ac:dyDescent="0.3">
      <c r="A83" s="83" t="str">
        <f>IF(AND(BG83="",BG83=""),"",$N$4&amp;"_"&amp;ROW()-12-COUNTBLANK($BG$13:BG83))</f>
        <v>SCAP10_67</v>
      </c>
      <c r="B83" s="84"/>
      <c r="C83" s="84"/>
      <c r="D83" s="85"/>
      <c r="E83" s="92"/>
      <c r="F83" s="93"/>
      <c r="G83" s="93"/>
      <c r="H83" s="93"/>
      <c r="I83" s="93"/>
      <c r="J83" s="93"/>
      <c r="K83" s="93"/>
      <c r="L83" s="93"/>
      <c r="M83" s="93"/>
      <c r="N83" s="93"/>
      <c r="O83" s="94"/>
      <c r="P83" s="74" t="s">
        <v>294</v>
      </c>
      <c r="Q83" s="74"/>
      <c r="R83" s="74"/>
      <c r="S83" s="74"/>
      <c r="T83" s="74"/>
      <c r="U83" s="74"/>
      <c r="V83" s="74"/>
      <c r="W83" s="74"/>
      <c r="X83" s="74"/>
      <c r="Y83" s="74"/>
      <c r="Z83" s="74"/>
      <c r="AA83" s="74"/>
      <c r="AB83" s="74"/>
      <c r="AC83" s="82"/>
      <c r="AD83" s="74"/>
      <c r="AE83" s="74"/>
      <c r="AF83" s="74"/>
      <c r="AG83" s="74"/>
      <c r="AH83" s="74"/>
      <c r="AI83" s="74"/>
      <c r="AJ83" s="74"/>
      <c r="AK83" s="74"/>
      <c r="AL83" s="74"/>
      <c r="AM83" s="74"/>
      <c r="AN83" s="74"/>
      <c r="AO83" s="74"/>
      <c r="AP83" s="74"/>
      <c r="AQ83" s="74"/>
      <c r="AR83" s="74"/>
      <c r="AS83" s="74" t="s">
        <v>295</v>
      </c>
      <c r="AT83" s="74"/>
      <c r="AU83" s="74"/>
      <c r="AV83" s="74"/>
      <c r="AW83" s="74"/>
      <c r="AX83" s="74"/>
      <c r="AY83" s="74"/>
      <c r="AZ83" s="74"/>
      <c r="BA83" s="74"/>
      <c r="BB83" s="74"/>
      <c r="BC83" s="74"/>
      <c r="BD83" s="74"/>
      <c r="BE83" s="74"/>
      <c r="BF83" s="74"/>
      <c r="BG83" s="74" t="s">
        <v>296</v>
      </c>
      <c r="BH83" s="74"/>
      <c r="BI83" s="74"/>
      <c r="BJ83" s="74"/>
      <c r="BK83" s="74"/>
      <c r="BL83" s="74"/>
      <c r="BM83" s="74"/>
      <c r="BN83" s="74"/>
      <c r="BO83" s="74"/>
      <c r="BP83" s="74"/>
      <c r="BQ83" s="74"/>
      <c r="BR83" s="74"/>
      <c r="BS83" s="74" t="s">
        <v>43</v>
      </c>
      <c r="BT83" s="74"/>
      <c r="BU83" s="74"/>
      <c r="BV83" s="74" t="s">
        <v>83</v>
      </c>
      <c r="BW83" s="74"/>
      <c r="BX83" s="74"/>
      <c r="BY83" s="74" t="s">
        <v>75</v>
      </c>
      <c r="BZ83" s="74"/>
      <c r="CA83" s="74"/>
      <c r="CB83" s="74"/>
      <c r="CC83" s="24"/>
      <c r="CD83" s="74"/>
      <c r="CE83" s="74"/>
      <c r="CF83" s="74"/>
      <c r="CG83" s="74"/>
      <c r="CH83" s="74"/>
      <c r="CI83" s="74"/>
      <c r="CJ83" s="24"/>
      <c r="CK83" s="74"/>
      <c r="CL83" s="74"/>
      <c r="CM83" s="74"/>
      <c r="CN83" s="74"/>
      <c r="CO83" s="74"/>
      <c r="CP83" s="74"/>
      <c r="CQ83" s="24"/>
      <c r="CR83" s="74"/>
      <c r="CS83" s="74"/>
      <c r="CT83" s="74"/>
      <c r="CU83" s="74"/>
      <c r="CV83" s="74"/>
      <c r="CW83" s="74"/>
      <c r="CX83" s="75" t="str">
        <f t="shared" si="64"/>
        <v/>
      </c>
      <c r="CY83" s="76"/>
      <c r="CZ83" s="76"/>
      <c r="DA83" s="77"/>
      <c r="DB83" s="24" t="s">
        <v>68</v>
      </c>
      <c r="DC83" s="74" t="s">
        <v>526</v>
      </c>
      <c r="DD83" s="74"/>
      <c r="DE83" s="74"/>
      <c r="DF83" s="74" t="str">
        <f t="shared" si="72"/>
        <v>28/9/2022</v>
      </c>
      <c r="DG83" s="74"/>
      <c r="DH83" s="74"/>
      <c r="DI83" s="24"/>
      <c r="DJ83" s="74"/>
      <c r="DK83" s="74"/>
      <c r="DL83" s="74"/>
      <c r="DM83" s="74"/>
      <c r="DN83" s="74"/>
      <c r="DO83" s="74"/>
      <c r="DP83" s="24"/>
      <c r="DQ83" s="74"/>
      <c r="DR83" s="74"/>
      <c r="DS83" s="74"/>
      <c r="DT83" s="74"/>
      <c r="DU83" s="74"/>
      <c r="DV83" s="74"/>
      <c r="DW83" s="75" t="str">
        <f t="shared" si="65"/>
        <v>N/A</v>
      </c>
      <c r="DX83" s="76"/>
      <c r="DY83" s="76"/>
      <c r="DZ83" s="77"/>
      <c r="EA83" s="24"/>
      <c r="EB83" s="74"/>
      <c r="EC83" s="74"/>
      <c r="ED83" s="74"/>
      <c r="EE83" s="74"/>
      <c r="EF83" s="74"/>
      <c r="EG83" s="74"/>
      <c r="EH83" s="24"/>
      <c r="EI83" s="74"/>
      <c r="EJ83" s="74"/>
      <c r="EK83" s="74"/>
      <c r="EL83" s="74"/>
      <c r="EM83" s="74"/>
      <c r="EN83" s="74"/>
      <c r="EO83" s="24"/>
      <c r="EP83" s="74"/>
      <c r="EQ83" s="74"/>
      <c r="ER83" s="74"/>
      <c r="ES83" s="74"/>
      <c r="ET83" s="74"/>
      <c r="EU83" s="74"/>
      <c r="EV83" s="75" t="str">
        <f t="shared" si="66"/>
        <v/>
      </c>
      <c r="EW83" s="76"/>
      <c r="EX83" s="76"/>
      <c r="EY83" s="77"/>
      <c r="EZ83" s="74"/>
      <c r="FA83" s="74"/>
      <c r="FB83" s="74"/>
      <c r="FC83" s="74"/>
      <c r="FD83" s="74"/>
      <c r="FE83" s="74"/>
      <c r="FF83" s="74"/>
      <c r="FG83" s="74"/>
      <c r="FH83" s="74"/>
      <c r="FI83" s="74"/>
      <c r="FJ83" s="74"/>
      <c r="FK83" s="74"/>
    </row>
    <row r="84" spans="1:167" s="25" customFormat="1" ht="73.5" customHeight="1" x14ac:dyDescent="0.3">
      <c r="A84" s="83" t="str">
        <f>IF(AND(BG84="",BG84=""),"",$N$4&amp;"_"&amp;ROW()-12-COUNTBLANK($BG$13:BG84))</f>
        <v>SCAP10_68</v>
      </c>
      <c r="B84" s="84"/>
      <c r="C84" s="84"/>
      <c r="D84" s="85"/>
      <c r="E84" s="92"/>
      <c r="F84" s="93"/>
      <c r="G84" s="93"/>
      <c r="H84" s="93"/>
      <c r="I84" s="93"/>
      <c r="J84" s="93"/>
      <c r="K84" s="93"/>
      <c r="L84" s="93"/>
      <c r="M84" s="93"/>
      <c r="N84" s="93"/>
      <c r="O84" s="94"/>
      <c r="P84" s="74" t="s">
        <v>297</v>
      </c>
      <c r="Q84" s="74"/>
      <c r="R84" s="74"/>
      <c r="S84" s="74"/>
      <c r="T84" s="74"/>
      <c r="U84" s="74"/>
      <c r="V84" s="74"/>
      <c r="W84" s="74"/>
      <c r="X84" s="74"/>
      <c r="Y84" s="74"/>
      <c r="Z84" s="74"/>
      <c r="AA84" s="74"/>
      <c r="AB84" s="74"/>
      <c r="AC84" s="82"/>
      <c r="AD84" s="74"/>
      <c r="AE84" s="74"/>
      <c r="AF84" s="74"/>
      <c r="AG84" s="74"/>
      <c r="AH84" s="74"/>
      <c r="AI84" s="74"/>
      <c r="AJ84" s="74"/>
      <c r="AK84" s="74"/>
      <c r="AL84" s="74"/>
      <c r="AM84" s="74"/>
      <c r="AN84" s="74"/>
      <c r="AO84" s="74"/>
      <c r="AP84" s="74"/>
      <c r="AQ84" s="74"/>
      <c r="AR84" s="74"/>
      <c r="AS84" s="74" t="s">
        <v>298</v>
      </c>
      <c r="AT84" s="74"/>
      <c r="AU84" s="74"/>
      <c r="AV84" s="74"/>
      <c r="AW84" s="74"/>
      <c r="AX84" s="74"/>
      <c r="AY84" s="74"/>
      <c r="AZ84" s="74"/>
      <c r="BA84" s="74"/>
      <c r="BB84" s="74"/>
      <c r="BC84" s="74"/>
      <c r="BD84" s="74"/>
      <c r="BE84" s="74"/>
      <c r="BF84" s="74"/>
      <c r="BG84" s="74" t="s">
        <v>299</v>
      </c>
      <c r="BH84" s="74"/>
      <c r="BI84" s="74"/>
      <c r="BJ84" s="74"/>
      <c r="BK84" s="74"/>
      <c r="BL84" s="74"/>
      <c r="BM84" s="74"/>
      <c r="BN84" s="74"/>
      <c r="BO84" s="74"/>
      <c r="BP84" s="74"/>
      <c r="BQ84" s="74"/>
      <c r="BR84" s="74"/>
      <c r="BS84" s="74" t="s">
        <v>43</v>
      </c>
      <c r="BT84" s="74"/>
      <c r="BU84" s="74"/>
      <c r="BV84" s="74" t="s">
        <v>83</v>
      </c>
      <c r="BW84" s="74"/>
      <c r="BX84" s="74"/>
      <c r="BY84" s="74" t="s">
        <v>75</v>
      </c>
      <c r="BZ84" s="74"/>
      <c r="CA84" s="74"/>
      <c r="CB84" s="74"/>
      <c r="CC84" s="24"/>
      <c r="CD84" s="74"/>
      <c r="CE84" s="74"/>
      <c r="CF84" s="74"/>
      <c r="CG84" s="74"/>
      <c r="CH84" s="74"/>
      <c r="CI84" s="74"/>
      <c r="CJ84" s="24"/>
      <c r="CK84" s="74"/>
      <c r="CL84" s="74"/>
      <c r="CM84" s="74"/>
      <c r="CN84" s="74"/>
      <c r="CO84" s="74"/>
      <c r="CP84" s="74"/>
      <c r="CQ84" s="24"/>
      <c r="CR84" s="74"/>
      <c r="CS84" s="74"/>
      <c r="CT84" s="74"/>
      <c r="CU84" s="74"/>
      <c r="CV84" s="74"/>
      <c r="CW84" s="74"/>
      <c r="CX84" s="75" t="str">
        <f t="shared" si="64"/>
        <v/>
      </c>
      <c r="CY84" s="76"/>
      <c r="CZ84" s="76"/>
      <c r="DA84" s="77"/>
      <c r="DB84" s="24" t="s">
        <v>68</v>
      </c>
      <c r="DC84" s="74" t="s">
        <v>526</v>
      </c>
      <c r="DD84" s="74"/>
      <c r="DE84" s="74"/>
      <c r="DF84" s="74" t="str">
        <f t="shared" si="72"/>
        <v>28/9/2022</v>
      </c>
      <c r="DG84" s="74"/>
      <c r="DH84" s="74"/>
      <c r="DI84" s="24"/>
      <c r="DJ84" s="74"/>
      <c r="DK84" s="74"/>
      <c r="DL84" s="74"/>
      <c r="DM84" s="74"/>
      <c r="DN84" s="74"/>
      <c r="DO84" s="74"/>
      <c r="DP84" s="24"/>
      <c r="DQ84" s="74"/>
      <c r="DR84" s="74"/>
      <c r="DS84" s="74"/>
      <c r="DT84" s="74"/>
      <c r="DU84" s="74"/>
      <c r="DV84" s="74"/>
      <c r="DW84" s="75" t="str">
        <f t="shared" si="65"/>
        <v>N/A</v>
      </c>
      <c r="DX84" s="76"/>
      <c r="DY84" s="76"/>
      <c r="DZ84" s="77"/>
      <c r="EA84" s="24"/>
      <c r="EB84" s="74"/>
      <c r="EC84" s="74"/>
      <c r="ED84" s="74"/>
      <c r="EE84" s="74"/>
      <c r="EF84" s="74"/>
      <c r="EG84" s="74"/>
      <c r="EH84" s="24"/>
      <c r="EI84" s="74"/>
      <c r="EJ84" s="74"/>
      <c r="EK84" s="74"/>
      <c r="EL84" s="74"/>
      <c r="EM84" s="74"/>
      <c r="EN84" s="74"/>
      <c r="EO84" s="24"/>
      <c r="EP84" s="74"/>
      <c r="EQ84" s="74"/>
      <c r="ER84" s="74"/>
      <c r="ES84" s="74"/>
      <c r="ET84" s="74"/>
      <c r="EU84" s="74"/>
      <c r="EV84" s="75" t="str">
        <f t="shared" si="66"/>
        <v/>
      </c>
      <c r="EW84" s="76"/>
      <c r="EX84" s="76"/>
      <c r="EY84" s="77"/>
      <c r="EZ84" s="74"/>
      <c r="FA84" s="74"/>
      <c r="FB84" s="74"/>
      <c r="FC84" s="74"/>
      <c r="FD84" s="74"/>
      <c r="FE84" s="74"/>
      <c r="FF84" s="74"/>
      <c r="FG84" s="74"/>
      <c r="FH84" s="74"/>
      <c r="FI84" s="74"/>
      <c r="FJ84" s="74"/>
      <c r="FK84" s="74"/>
    </row>
    <row r="85" spans="1:167" s="25" customFormat="1" ht="88.5" customHeight="1" x14ac:dyDescent="0.3">
      <c r="A85" s="83" t="str">
        <f>IF(AND(BG85="",BG85=""),"",$N$4&amp;"_"&amp;ROW()-12-COUNTBLANK($BG$13:BG85))</f>
        <v>SCAP10_69</v>
      </c>
      <c r="B85" s="84"/>
      <c r="C85" s="84"/>
      <c r="D85" s="85"/>
      <c r="E85" s="92"/>
      <c r="F85" s="93"/>
      <c r="G85" s="93"/>
      <c r="H85" s="93"/>
      <c r="I85" s="93"/>
      <c r="J85" s="93"/>
      <c r="K85" s="93"/>
      <c r="L85" s="93"/>
      <c r="M85" s="93"/>
      <c r="N85" s="93"/>
      <c r="O85" s="94"/>
      <c r="P85" s="74" t="s">
        <v>288</v>
      </c>
      <c r="Q85" s="74"/>
      <c r="R85" s="74"/>
      <c r="S85" s="74"/>
      <c r="T85" s="74"/>
      <c r="U85" s="74"/>
      <c r="V85" s="74"/>
      <c r="W85" s="74"/>
      <c r="X85" s="74"/>
      <c r="Y85" s="74"/>
      <c r="Z85" s="74"/>
      <c r="AA85" s="74"/>
      <c r="AB85" s="74"/>
      <c r="AC85" s="82"/>
      <c r="AD85" s="74"/>
      <c r="AE85" s="74"/>
      <c r="AF85" s="74"/>
      <c r="AG85" s="74"/>
      <c r="AH85" s="74"/>
      <c r="AI85" s="74"/>
      <c r="AJ85" s="74"/>
      <c r="AK85" s="74"/>
      <c r="AL85" s="74"/>
      <c r="AM85" s="74"/>
      <c r="AN85" s="74"/>
      <c r="AO85" s="74"/>
      <c r="AP85" s="74"/>
      <c r="AQ85" s="74"/>
      <c r="AR85" s="74"/>
      <c r="AS85" s="74" t="s">
        <v>300</v>
      </c>
      <c r="AT85" s="74"/>
      <c r="AU85" s="74"/>
      <c r="AV85" s="74"/>
      <c r="AW85" s="74"/>
      <c r="AX85" s="74"/>
      <c r="AY85" s="74"/>
      <c r="AZ85" s="74"/>
      <c r="BA85" s="74"/>
      <c r="BB85" s="74"/>
      <c r="BC85" s="74"/>
      <c r="BD85" s="74"/>
      <c r="BE85" s="74"/>
      <c r="BF85" s="74"/>
      <c r="BG85" s="74" t="s">
        <v>301</v>
      </c>
      <c r="BH85" s="74"/>
      <c r="BI85" s="74"/>
      <c r="BJ85" s="74"/>
      <c r="BK85" s="74"/>
      <c r="BL85" s="74"/>
      <c r="BM85" s="74"/>
      <c r="BN85" s="74"/>
      <c r="BO85" s="74"/>
      <c r="BP85" s="74"/>
      <c r="BQ85" s="74"/>
      <c r="BR85" s="74"/>
      <c r="BS85" s="74" t="s">
        <v>43</v>
      </c>
      <c r="BT85" s="74"/>
      <c r="BU85" s="74"/>
      <c r="BV85" s="74" t="s">
        <v>83</v>
      </c>
      <c r="BW85" s="74"/>
      <c r="BX85" s="74"/>
      <c r="BY85" s="74" t="s">
        <v>75</v>
      </c>
      <c r="BZ85" s="74"/>
      <c r="CA85" s="74"/>
      <c r="CB85" s="74"/>
      <c r="CC85" s="24"/>
      <c r="CD85" s="74"/>
      <c r="CE85" s="74"/>
      <c r="CF85" s="74"/>
      <c r="CG85" s="74"/>
      <c r="CH85" s="74"/>
      <c r="CI85" s="74"/>
      <c r="CJ85" s="24"/>
      <c r="CK85" s="74"/>
      <c r="CL85" s="74"/>
      <c r="CM85" s="74"/>
      <c r="CN85" s="74"/>
      <c r="CO85" s="74"/>
      <c r="CP85" s="74"/>
      <c r="CQ85" s="24"/>
      <c r="CR85" s="74"/>
      <c r="CS85" s="74"/>
      <c r="CT85" s="74"/>
      <c r="CU85" s="74"/>
      <c r="CV85" s="74"/>
      <c r="CW85" s="74"/>
      <c r="CX85" s="75" t="str">
        <f t="shared" si="64"/>
        <v/>
      </c>
      <c r="CY85" s="76"/>
      <c r="CZ85" s="76"/>
      <c r="DA85" s="77"/>
      <c r="DB85" s="24" t="s">
        <v>68</v>
      </c>
      <c r="DC85" s="74" t="s">
        <v>526</v>
      </c>
      <c r="DD85" s="74"/>
      <c r="DE85" s="74"/>
      <c r="DF85" s="74" t="str">
        <f t="shared" si="72"/>
        <v>28/9/2022</v>
      </c>
      <c r="DG85" s="74"/>
      <c r="DH85" s="74"/>
      <c r="DI85" s="24"/>
      <c r="DJ85" s="74"/>
      <c r="DK85" s="74"/>
      <c r="DL85" s="74"/>
      <c r="DM85" s="74"/>
      <c r="DN85" s="74"/>
      <c r="DO85" s="74"/>
      <c r="DP85" s="24"/>
      <c r="DQ85" s="74"/>
      <c r="DR85" s="74"/>
      <c r="DS85" s="74"/>
      <c r="DT85" s="74"/>
      <c r="DU85" s="74"/>
      <c r="DV85" s="74"/>
      <c r="DW85" s="75" t="str">
        <f t="shared" si="65"/>
        <v>N/A</v>
      </c>
      <c r="DX85" s="76"/>
      <c r="DY85" s="76"/>
      <c r="DZ85" s="77"/>
      <c r="EA85" s="24"/>
      <c r="EB85" s="74"/>
      <c r="EC85" s="74"/>
      <c r="ED85" s="74"/>
      <c r="EE85" s="74"/>
      <c r="EF85" s="74"/>
      <c r="EG85" s="74"/>
      <c r="EH85" s="24"/>
      <c r="EI85" s="74"/>
      <c r="EJ85" s="74"/>
      <c r="EK85" s="74"/>
      <c r="EL85" s="74"/>
      <c r="EM85" s="74"/>
      <c r="EN85" s="74"/>
      <c r="EO85" s="24"/>
      <c r="EP85" s="74"/>
      <c r="EQ85" s="74"/>
      <c r="ER85" s="74"/>
      <c r="ES85" s="74"/>
      <c r="ET85" s="74"/>
      <c r="EU85" s="74"/>
      <c r="EV85" s="75" t="str">
        <f t="shared" si="66"/>
        <v/>
      </c>
      <c r="EW85" s="76"/>
      <c r="EX85" s="76"/>
      <c r="EY85" s="77"/>
      <c r="EZ85" s="74"/>
      <c r="FA85" s="74"/>
      <c r="FB85" s="74"/>
      <c r="FC85" s="74"/>
      <c r="FD85" s="74"/>
      <c r="FE85" s="74"/>
      <c r="FF85" s="74"/>
      <c r="FG85" s="74"/>
      <c r="FH85" s="74"/>
      <c r="FI85" s="74"/>
      <c r="FJ85" s="74"/>
      <c r="FK85" s="74"/>
    </row>
    <row r="86" spans="1:167" s="25" customFormat="1" ht="73.5" customHeight="1" x14ac:dyDescent="0.3">
      <c r="A86" s="83" t="str">
        <f>IF(AND(BG86="",BG86=""),"",$N$4&amp;"_"&amp;ROW()-12-COUNTBLANK($BG$13:BG86))</f>
        <v>SCAP10_70</v>
      </c>
      <c r="B86" s="84"/>
      <c r="C86" s="84"/>
      <c r="D86" s="85"/>
      <c r="E86" s="95"/>
      <c r="F86" s="96"/>
      <c r="G86" s="96"/>
      <c r="H86" s="96"/>
      <c r="I86" s="96"/>
      <c r="J86" s="96"/>
      <c r="K86" s="96"/>
      <c r="L86" s="96"/>
      <c r="M86" s="96"/>
      <c r="N86" s="96"/>
      <c r="O86" s="97"/>
      <c r="P86" s="74" t="s">
        <v>302</v>
      </c>
      <c r="Q86" s="74"/>
      <c r="R86" s="74"/>
      <c r="S86" s="74"/>
      <c r="T86" s="74"/>
      <c r="U86" s="74"/>
      <c r="V86" s="74"/>
      <c r="W86" s="74"/>
      <c r="X86" s="74"/>
      <c r="Y86" s="74"/>
      <c r="Z86" s="74"/>
      <c r="AA86" s="74"/>
      <c r="AB86" s="74"/>
      <c r="AC86" s="82"/>
      <c r="AD86" s="74"/>
      <c r="AE86" s="74"/>
      <c r="AF86" s="74"/>
      <c r="AG86" s="74"/>
      <c r="AH86" s="74"/>
      <c r="AI86" s="74"/>
      <c r="AJ86" s="74"/>
      <c r="AK86" s="74"/>
      <c r="AL86" s="74"/>
      <c r="AM86" s="74"/>
      <c r="AN86" s="74"/>
      <c r="AO86" s="74"/>
      <c r="AP86" s="74"/>
      <c r="AQ86" s="74"/>
      <c r="AR86" s="74"/>
      <c r="AS86" s="74" t="s">
        <v>303</v>
      </c>
      <c r="AT86" s="74"/>
      <c r="AU86" s="74"/>
      <c r="AV86" s="74"/>
      <c r="AW86" s="74"/>
      <c r="AX86" s="74"/>
      <c r="AY86" s="74"/>
      <c r="AZ86" s="74"/>
      <c r="BA86" s="74"/>
      <c r="BB86" s="74"/>
      <c r="BC86" s="74"/>
      <c r="BD86" s="74"/>
      <c r="BE86" s="74"/>
      <c r="BF86" s="74"/>
      <c r="BG86" s="74" t="s">
        <v>304</v>
      </c>
      <c r="BH86" s="74"/>
      <c r="BI86" s="74"/>
      <c r="BJ86" s="74"/>
      <c r="BK86" s="74"/>
      <c r="BL86" s="74"/>
      <c r="BM86" s="74"/>
      <c r="BN86" s="74"/>
      <c r="BO86" s="74"/>
      <c r="BP86" s="74"/>
      <c r="BQ86" s="74"/>
      <c r="BR86" s="74"/>
      <c r="BS86" s="74" t="s">
        <v>43</v>
      </c>
      <c r="BT86" s="74"/>
      <c r="BU86" s="74"/>
      <c r="BV86" s="74" t="s">
        <v>83</v>
      </c>
      <c r="BW86" s="74"/>
      <c r="BX86" s="74"/>
      <c r="BY86" s="74" t="s">
        <v>75</v>
      </c>
      <c r="BZ86" s="74"/>
      <c r="CA86" s="74"/>
      <c r="CB86" s="74"/>
      <c r="CC86" s="24"/>
      <c r="CD86" s="74"/>
      <c r="CE86" s="74"/>
      <c r="CF86" s="74"/>
      <c r="CG86" s="74"/>
      <c r="CH86" s="74"/>
      <c r="CI86" s="74"/>
      <c r="CJ86" s="24"/>
      <c r="CK86" s="74"/>
      <c r="CL86" s="74"/>
      <c r="CM86" s="74"/>
      <c r="CN86" s="74"/>
      <c r="CO86" s="74"/>
      <c r="CP86" s="74"/>
      <c r="CQ86" s="24"/>
      <c r="CR86" s="74"/>
      <c r="CS86" s="74"/>
      <c r="CT86" s="74"/>
      <c r="CU86" s="74"/>
      <c r="CV86" s="74"/>
      <c r="CW86" s="74"/>
      <c r="CX86" s="75" t="str">
        <f t="shared" ref="CX86:CX94" si="76">IF(OR(IF(CQ86="",IF(CJ86="",IF(CC86="","",CC86),CJ86),CQ86)="F")=TRUE,"F",
IF(OR(IF(CQ86="",IF(CJ86="",IF(CC86="","",CC86),CJ86),CQ86)="PE")=TRUE,"PE",
IF(OR(IF(CQ86="",IF(CJ86="",IF(CC86="","",CC86),CJ86),CQ86)="N/A")=TRUE,"N/A",
IF(AND(IF(CQ86="",IF(CJ86="",IF(CC86="","",CC86),CJ86),CQ86)="")=TRUE,"","P"))))</f>
        <v/>
      </c>
      <c r="CY86" s="76"/>
      <c r="CZ86" s="76"/>
      <c r="DA86" s="77"/>
      <c r="DB86" s="24" t="s">
        <v>68</v>
      </c>
      <c r="DC86" s="74" t="s">
        <v>526</v>
      </c>
      <c r="DD86" s="74"/>
      <c r="DE86" s="74"/>
      <c r="DF86" s="74" t="str">
        <f t="shared" si="72"/>
        <v>28/9/2022</v>
      </c>
      <c r="DG86" s="74"/>
      <c r="DH86" s="74"/>
      <c r="DI86" s="24"/>
      <c r="DJ86" s="74"/>
      <c r="DK86" s="74"/>
      <c r="DL86" s="74"/>
      <c r="DM86" s="74"/>
      <c r="DN86" s="74"/>
      <c r="DO86" s="74"/>
      <c r="DP86" s="24"/>
      <c r="DQ86" s="74"/>
      <c r="DR86" s="74"/>
      <c r="DS86" s="74"/>
      <c r="DT86" s="74"/>
      <c r="DU86" s="74"/>
      <c r="DV86" s="74"/>
      <c r="DW86" s="75" t="str">
        <f t="shared" ref="DW86:DW94" si="77">IF(OR(IF(DP86="",IF(DI86="",IF(DB86="","",DB86),DI86),DP86)="F")=TRUE,"F",
IF(OR(IF(DP86="",IF(DI86="",IF(DB86="","",DB86),DI86),DP86)="PE")=TRUE,"PE",
IF(OR(IF(DP86="",IF(DI86="",IF(DB86="","",DB86),DI86),DP86)="N/A")=TRUE,"N/A",
IF(AND(IF(DP86="",IF(DI86="",IF(DB86="","",DB86),DI86),DP86)="")=TRUE,"","P"))))</f>
        <v>N/A</v>
      </c>
      <c r="DX86" s="76"/>
      <c r="DY86" s="76"/>
      <c r="DZ86" s="77"/>
      <c r="EA86" s="24"/>
      <c r="EB86" s="74"/>
      <c r="EC86" s="74"/>
      <c r="ED86" s="74"/>
      <c r="EE86" s="74"/>
      <c r="EF86" s="74"/>
      <c r="EG86" s="74"/>
      <c r="EH86" s="24"/>
      <c r="EI86" s="74"/>
      <c r="EJ86" s="74"/>
      <c r="EK86" s="74"/>
      <c r="EL86" s="74"/>
      <c r="EM86" s="74"/>
      <c r="EN86" s="74"/>
      <c r="EO86" s="24"/>
      <c r="EP86" s="74"/>
      <c r="EQ86" s="74"/>
      <c r="ER86" s="74"/>
      <c r="ES86" s="74"/>
      <c r="ET86" s="74"/>
      <c r="EU86" s="74"/>
      <c r="EV86" s="75" t="str">
        <f t="shared" ref="EV86:EV94" si="78">IF(OR(IF(EO86="",IF(EH86="",IF(EA86="","",EA86),EH86),EO86)="F")=TRUE,"F",
IF(OR(IF(EO86="",IF(EH86="",IF(EA86="","",EA86),EH86),EO86)="PE")=TRUE,"PE",
IF(OR(IF(EO86="",IF(EH86="",IF(EA86="","",EA86),EH86),EO86)="N/A")=TRUE,"N/A",
IF(AND(IF(EO86="",IF(EH86="",IF(EA86="","",EA86),EH86),EO86)="")=TRUE,"","P"))))</f>
        <v/>
      </c>
      <c r="EW86" s="76"/>
      <c r="EX86" s="76"/>
      <c r="EY86" s="77"/>
      <c r="EZ86" s="74"/>
      <c r="FA86" s="74"/>
      <c r="FB86" s="74"/>
      <c r="FC86" s="74"/>
      <c r="FD86" s="74"/>
      <c r="FE86" s="74"/>
      <c r="FF86" s="74"/>
      <c r="FG86" s="74"/>
      <c r="FH86" s="74"/>
      <c r="FI86" s="74"/>
      <c r="FJ86" s="74"/>
      <c r="FK86" s="74"/>
    </row>
    <row r="87" spans="1:167" s="25" customFormat="1" ht="63" customHeight="1" x14ac:dyDescent="0.3">
      <c r="A87" s="83" t="str">
        <f>IF(AND(BG87="",BG87=""),"",$N$4&amp;"_"&amp;ROW()-12-COUNTBLANK($BG$13:BG87))</f>
        <v>SCAP10_71</v>
      </c>
      <c r="B87" s="84"/>
      <c r="C87" s="84"/>
      <c r="D87" s="85"/>
      <c r="E87" s="123" t="s">
        <v>305</v>
      </c>
      <c r="F87" s="124"/>
      <c r="G87" s="124"/>
      <c r="H87" s="124"/>
      <c r="I87" s="124"/>
      <c r="J87" s="124"/>
      <c r="K87" s="124"/>
      <c r="L87" s="124"/>
      <c r="M87" s="124"/>
      <c r="N87" s="124"/>
      <c r="O87" s="125"/>
      <c r="P87" s="74" t="s">
        <v>306</v>
      </c>
      <c r="Q87" s="74"/>
      <c r="R87" s="74"/>
      <c r="S87" s="74"/>
      <c r="T87" s="74"/>
      <c r="U87" s="74"/>
      <c r="V87" s="74"/>
      <c r="W87" s="74"/>
      <c r="X87" s="74"/>
      <c r="Y87" s="74"/>
      <c r="Z87" s="74"/>
      <c r="AA87" s="74"/>
      <c r="AB87" s="74"/>
      <c r="AC87" s="64"/>
      <c r="AD87" s="64"/>
      <c r="AE87" s="64"/>
      <c r="AF87" s="64"/>
      <c r="AG87" s="64"/>
      <c r="AH87" s="64"/>
      <c r="AI87" s="64"/>
      <c r="AJ87" s="64"/>
      <c r="AK87" s="64" t="s">
        <v>307</v>
      </c>
      <c r="AL87" s="64"/>
      <c r="AM87" s="64"/>
      <c r="AN87" s="64"/>
      <c r="AO87" s="64"/>
      <c r="AP87" s="64"/>
      <c r="AQ87" s="64"/>
      <c r="AR87" s="64"/>
      <c r="AS87" s="74" t="s">
        <v>308</v>
      </c>
      <c r="AT87" s="74"/>
      <c r="AU87" s="74"/>
      <c r="AV87" s="74"/>
      <c r="AW87" s="74"/>
      <c r="AX87" s="74"/>
      <c r="AY87" s="74"/>
      <c r="AZ87" s="74"/>
      <c r="BA87" s="74"/>
      <c r="BB87" s="74"/>
      <c r="BC87" s="74"/>
      <c r="BD87" s="74"/>
      <c r="BE87" s="74"/>
      <c r="BF87" s="74"/>
      <c r="BG87" s="74" t="s">
        <v>309</v>
      </c>
      <c r="BH87" s="64"/>
      <c r="BI87" s="64"/>
      <c r="BJ87" s="64"/>
      <c r="BK87" s="64"/>
      <c r="BL87" s="64"/>
      <c r="BM87" s="64"/>
      <c r="BN87" s="64"/>
      <c r="BO87" s="64"/>
      <c r="BP87" s="64"/>
      <c r="BQ87" s="64"/>
      <c r="BR87" s="64"/>
      <c r="BS87" s="74" t="s">
        <v>43</v>
      </c>
      <c r="BT87" s="74"/>
      <c r="BU87" s="74"/>
      <c r="BV87" s="74" t="s">
        <v>83</v>
      </c>
      <c r="BW87" s="74"/>
      <c r="BX87" s="74"/>
      <c r="BY87" s="74" t="s">
        <v>75</v>
      </c>
      <c r="BZ87" s="74"/>
      <c r="CA87" s="74"/>
      <c r="CB87" s="74"/>
      <c r="CC87" s="26"/>
      <c r="CD87" s="74"/>
      <c r="CE87" s="74"/>
      <c r="CF87" s="74"/>
      <c r="CG87" s="74"/>
      <c r="CH87" s="74"/>
      <c r="CI87" s="74"/>
      <c r="CJ87" s="26"/>
      <c r="CK87" s="74"/>
      <c r="CL87" s="74"/>
      <c r="CM87" s="74"/>
      <c r="CN87" s="74"/>
      <c r="CO87" s="74"/>
      <c r="CP87" s="74"/>
      <c r="CQ87" s="26"/>
      <c r="CR87" s="74"/>
      <c r="CS87" s="74"/>
      <c r="CT87" s="74"/>
      <c r="CU87" s="74"/>
      <c r="CV87" s="74"/>
      <c r="CW87" s="74"/>
      <c r="CX87" s="106" t="str">
        <f t="shared" si="76"/>
        <v/>
      </c>
      <c r="CY87" s="107"/>
      <c r="CZ87" s="107"/>
      <c r="DA87" s="108"/>
      <c r="DB87" s="26" t="s">
        <v>57</v>
      </c>
      <c r="DC87" s="74" t="s">
        <v>526</v>
      </c>
      <c r="DD87" s="74"/>
      <c r="DE87" s="74"/>
      <c r="DF87" s="74" t="str">
        <f t="shared" ref="DF87:DF90" si="79">DF86</f>
        <v>28/9/2022</v>
      </c>
      <c r="DG87" s="74"/>
      <c r="DH87" s="74"/>
      <c r="DI87" s="26"/>
      <c r="DJ87" s="74"/>
      <c r="DK87" s="74"/>
      <c r="DL87" s="74"/>
      <c r="DM87" s="74"/>
      <c r="DN87" s="74"/>
      <c r="DO87" s="74"/>
      <c r="DP87" s="26"/>
      <c r="DQ87" s="74"/>
      <c r="DR87" s="74"/>
      <c r="DS87" s="74"/>
      <c r="DT87" s="74"/>
      <c r="DU87" s="74"/>
      <c r="DV87" s="74"/>
      <c r="DW87" s="106" t="str">
        <f t="shared" si="77"/>
        <v>P</v>
      </c>
      <c r="DX87" s="107"/>
      <c r="DY87" s="107"/>
      <c r="DZ87" s="108"/>
      <c r="EA87" s="26"/>
      <c r="EB87" s="74"/>
      <c r="EC87" s="74"/>
      <c r="ED87" s="74"/>
      <c r="EE87" s="74"/>
      <c r="EF87" s="74"/>
      <c r="EG87" s="74"/>
      <c r="EH87" s="26"/>
      <c r="EI87" s="74"/>
      <c r="EJ87" s="74"/>
      <c r="EK87" s="74"/>
      <c r="EL87" s="74"/>
      <c r="EM87" s="74"/>
      <c r="EN87" s="74"/>
      <c r="EO87" s="26"/>
      <c r="EP87" s="74"/>
      <c r="EQ87" s="74"/>
      <c r="ER87" s="74"/>
      <c r="ES87" s="74"/>
      <c r="ET87" s="74"/>
      <c r="EU87" s="74"/>
      <c r="EV87" s="106" t="str">
        <f t="shared" si="78"/>
        <v/>
      </c>
      <c r="EW87" s="107"/>
      <c r="EX87" s="107"/>
      <c r="EY87" s="108"/>
      <c r="EZ87" s="78"/>
      <c r="FA87" s="74"/>
      <c r="FB87" s="74"/>
      <c r="FC87" s="74"/>
      <c r="FD87" s="74"/>
      <c r="FE87" s="74"/>
      <c r="FF87" s="74"/>
      <c r="FG87" s="74"/>
      <c r="FH87" s="74"/>
      <c r="FI87" s="74"/>
      <c r="FJ87" s="74"/>
      <c r="FK87" s="74"/>
    </row>
    <row r="88" spans="1:167" s="25" customFormat="1" ht="64.5" customHeight="1" x14ac:dyDescent="0.3">
      <c r="A88" s="83" t="str">
        <f>IF(AND(BG88="",BG88=""),"",$N$4&amp;"_"&amp;ROW()-12-COUNTBLANK($BG$13:BG88))</f>
        <v>SCAP10_72</v>
      </c>
      <c r="B88" s="84"/>
      <c r="C88" s="84"/>
      <c r="D88" s="85"/>
      <c r="E88" s="123"/>
      <c r="F88" s="124"/>
      <c r="G88" s="124"/>
      <c r="H88" s="124"/>
      <c r="I88" s="124"/>
      <c r="J88" s="124"/>
      <c r="K88" s="124"/>
      <c r="L88" s="124"/>
      <c r="M88" s="124"/>
      <c r="N88" s="124"/>
      <c r="O88" s="125"/>
      <c r="P88" s="74" t="s">
        <v>310</v>
      </c>
      <c r="Q88" s="74"/>
      <c r="R88" s="74"/>
      <c r="S88" s="74"/>
      <c r="T88" s="74"/>
      <c r="U88" s="74"/>
      <c r="V88" s="74"/>
      <c r="W88" s="74"/>
      <c r="X88" s="74"/>
      <c r="Y88" s="74"/>
      <c r="Z88" s="74"/>
      <c r="AA88" s="74"/>
      <c r="AB88" s="74"/>
      <c r="AC88" s="64"/>
      <c r="AD88" s="64"/>
      <c r="AE88" s="64"/>
      <c r="AF88" s="64"/>
      <c r="AG88" s="64"/>
      <c r="AH88" s="64"/>
      <c r="AI88" s="64"/>
      <c r="AJ88" s="64"/>
      <c r="AK88" s="64" t="s">
        <v>311</v>
      </c>
      <c r="AL88" s="64"/>
      <c r="AM88" s="64"/>
      <c r="AN88" s="64"/>
      <c r="AO88" s="64"/>
      <c r="AP88" s="64"/>
      <c r="AQ88" s="64"/>
      <c r="AR88" s="64"/>
      <c r="AS88" s="74" t="s">
        <v>308</v>
      </c>
      <c r="AT88" s="74"/>
      <c r="AU88" s="74"/>
      <c r="AV88" s="74"/>
      <c r="AW88" s="74"/>
      <c r="AX88" s="74"/>
      <c r="AY88" s="74"/>
      <c r="AZ88" s="74"/>
      <c r="BA88" s="74"/>
      <c r="BB88" s="74"/>
      <c r="BC88" s="74"/>
      <c r="BD88" s="74"/>
      <c r="BE88" s="74"/>
      <c r="BF88" s="74"/>
      <c r="BG88" s="101" t="s">
        <v>575</v>
      </c>
      <c r="BH88" s="112"/>
      <c r="BI88" s="112"/>
      <c r="BJ88" s="112"/>
      <c r="BK88" s="112"/>
      <c r="BL88" s="112"/>
      <c r="BM88" s="112"/>
      <c r="BN88" s="112"/>
      <c r="BO88" s="112"/>
      <c r="BP88" s="112"/>
      <c r="BQ88" s="112"/>
      <c r="BR88" s="112"/>
      <c r="BS88" s="74" t="s">
        <v>43</v>
      </c>
      <c r="BT88" s="74"/>
      <c r="BU88" s="74"/>
      <c r="BV88" s="74" t="s">
        <v>83</v>
      </c>
      <c r="BW88" s="74"/>
      <c r="BX88" s="74"/>
      <c r="BY88" s="74" t="s">
        <v>79</v>
      </c>
      <c r="BZ88" s="74"/>
      <c r="CA88" s="74"/>
      <c r="CB88" s="74"/>
      <c r="CC88" s="26"/>
      <c r="CD88" s="74"/>
      <c r="CE88" s="74"/>
      <c r="CF88" s="74"/>
      <c r="CG88" s="74"/>
      <c r="CH88" s="74"/>
      <c r="CI88" s="74"/>
      <c r="CJ88" s="26"/>
      <c r="CK88" s="74"/>
      <c r="CL88" s="74"/>
      <c r="CM88" s="74"/>
      <c r="CN88" s="74"/>
      <c r="CO88" s="74"/>
      <c r="CP88" s="74"/>
      <c r="CQ88" s="26"/>
      <c r="CR88" s="74"/>
      <c r="CS88" s="74"/>
      <c r="CT88" s="74"/>
      <c r="CU88" s="74"/>
      <c r="CV88" s="74"/>
      <c r="CW88" s="74"/>
      <c r="CX88" s="106" t="str">
        <f t="shared" si="76"/>
        <v/>
      </c>
      <c r="CY88" s="107"/>
      <c r="CZ88" s="107"/>
      <c r="DA88" s="108"/>
      <c r="DB88" s="26" t="s">
        <v>58</v>
      </c>
      <c r="DC88" s="74" t="s">
        <v>526</v>
      </c>
      <c r="DD88" s="74"/>
      <c r="DE88" s="74"/>
      <c r="DF88" s="74" t="str">
        <f t="shared" si="79"/>
        <v>28/9/2022</v>
      </c>
      <c r="DG88" s="74"/>
      <c r="DH88" s="74"/>
      <c r="DI88" s="26"/>
      <c r="DJ88" s="74"/>
      <c r="DK88" s="74"/>
      <c r="DL88" s="74"/>
      <c r="DM88" s="74"/>
      <c r="DN88" s="74"/>
      <c r="DO88" s="74"/>
      <c r="DP88" s="26"/>
      <c r="DQ88" s="74"/>
      <c r="DR88" s="74"/>
      <c r="DS88" s="74"/>
      <c r="DT88" s="74"/>
      <c r="DU88" s="74"/>
      <c r="DV88" s="74"/>
      <c r="DW88" s="106" t="str">
        <f t="shared" si="77"/>
        <v>F</v>
      </c>
      <c r="DX88" s="107"/>
      <c r="DY88" s="107"/>
      <c r="DZ88" s="108"/>
      <c r="EA88" s="26"/>
      <c r="EB88" s="74"/>
      <c r="EC88" s="74"/>
      <c r="ED88" s="74"/>
      <c r="EE88" s="74"/>
      <c r="EF88" s="74"/>
      <c r="EG88" s="74"/>
      <c r="EH88" s="26"/>
      <c r="EI88" s="74"/>
      <c r="EJ88" s="74"/>
      <c r="EK88" s="74"/>
      <c r="EL88" s="74"/>
      <c r="EM88" s="74"/>
      <c r="EN88" s="74"/>
      <c r="EO88" s="26"/>
      <c r="EP88" s="74"/>
      <c r="EQ88" s="74"/>
      <c r="ER88" s="74"/>
      <c r="ES88" s="74"/>
      <c r="ET88" s="74"/>
      <c r="EU88" s="74"/>
      <c r="EV88" s="106" t="str">
        <f>IF(OR(IF(EO88="",IF(EH88="",IF(EA88="","",EA88),EH88),EO88)="F")=TRUE,"F",
IF(OR(IF(EO88="",IF(EH88="",IF(EA88="","",EA88),EH88),EO88)="PE")=TRUE,"PE",
IF(OR(IF(EO88="",IF(EH88="",IF(EA88="","",EA88),EH88),EO88)="N/A")=TRUE,"N/A",
IF(AND(IF(EO88="",IF(EH88="",IF(EA88="","",EA88),EH88),EO88)="")=TRUE,"","P"))))</f>
        <v/>
      </c>
      <c r="EW88" s="107"/>
      <c r="EX88" s="107"/>
      <c r="EY88" s="108"/>
      <c r="EZ88" s="78" t="s">
        <v>585</v>
      </c>
      <c r="FA88" s="74"/>
      <c r="FB88" s="74"/>
      <c r="FC88" s="74"/>
      <c r="FD88" s="74" t="s">
        <v>583</v>
      </c>
      <c r="FE88" s="74"/>
      <c r="FF88" s="74"/>
      <c r="FG88" s="74"/>
      <c r="FH88" s="74"/>
      <c r="FI88" s="74"/>
      <c r="FJ88" s="74"/>
      <c r="FK88" s="74"/>
    </row>
    <row r="89" spans="1:167" s="25" customFormat="1" ht="61.5" customHeight="1" x14ac:dyDescent="0.3">
      <c r="A89" s="83" t="str">
        <f>IF(AND(BG89="",BG89=""),"",$N$4&amp;"_"&amp;ROW()-12-COUNTBLANK($BG$13:BG89))</f>
        <v>SCAP10_73</v>
      </c>
      <c r="B89" s="84"/>
      <c r="C89" s="84"/>
      <c r="D89" s="85"/>
      <c r="E89" s="123"/>
      <c r="F89" s="124"/>
      <c r="G89" s="124"/>
      <c r="H89" s="124"/>
      <c r="I89" s="124"/>
      <c r="J89" s="124"/>
      <c r="K89" s="124"/>
      <c r="L89" s="124"/>
      <c r="M89" s="124"/>
      <c r="N89" s="124"/>
      <c r="O89" s="125"/>
      <c r="P89" s="74" t="s">
        <v>312</v>
      </c>
      <c r="Q89" s="74"/>
      <c r="R89" s="74"/>
      <c r="S89" s="74"/>
      <c r="T89" s="74"/>
      <c r="U89" s="74"/>
      <c r="V89" s="74"/>
      <c r="W89" s="74"/>
      <c r="X89" s="74"/>
      <c r="Y89" s="74"/>
      <c r="Z89" s="74"/>
      <c r="AA89" s="74"/>
      <c r="AB89" s="74"/>
      <c r="AC89" s="64"/>
      <c r="AD89" s="64"/>
      <c r="AE89" s="64"/>
      <c r="AF89" s="64"/>
      <c r="AG89" s="64"/>
      <c r="AH89" s="64"/>
      <c r="AI89" s="64"/>
      <c r="AJ89" s="64"/>
      <c r="AK89" s="64" t="s">
        <v>313</v>
      </c>
      <c r="AL89" s="64"/>
      <c r="AM89" s="64"/>
      <c r="AN89" s="64"/>
      <c r="AO89" s="64"/>
      <c r="AP89" s="64"/>
      <c r="AQ89" s="64"/>
      <c r="AR89" s="64"/>
      <c r="AS89" s="74" t="s">
        <v>314</v>
      </c>
      <c r="AT89" s="74"/>
      <c r="AU89" s="74"/>
      <c r="AV89" s="74"/>
      <c r="AW89" s="74"/>
      <c r="AX89" s="74"/>
      <c r="AY89" s="74"/>
      <c r="AZ89" s="74"/>
      <c r="BA89" s="74"/>
      <c r="BB89" s="74"/>
      <c r="BC89" s="74"/>
      <c r="BD89" s="74"/>
      <c r="BE89" s="74"/>
      <c r="BF89" s="74"/>
      <c r="BG89" s="74" t="s">
        <v>315</v>
      </c>
      <c r="BH89" s="64"/>
      <c r="BI89" s="64"/>
      <c r="BJ89" s="64"/>
      <c r="BK89" s="64"/>
      <c r="BL89" s="64"/>
      <c r="BM89" s="64"/>
      <c r="BN89" s="64"/>
      <c r="BO89" s="64"/>
      <c r="BP89" s="64"/>
      <c r="BQ89" s="64"/>
      <c r="BR89" s="64"/>
      <c r="BS89" s="74" t="s">
        <v>43</v>
      </c>
      <c r="BT89" s="74"/>
      <c r="BU89" s="74"/>
      <c r="BV89" s="74" t="s">
        <v>83</v>
      </c>
      <c r="BW89" s="74"/>
      <c r="BX89" s="74"/>
      <c r="BY89" s="74" t="s">
        <v>75</v>
      </c>
      <c r="BZ89" s="74"/>
      <c r="CA89" s="74"/>
      <c r="CB89" s="74"/>
      <c r="CC89" s="26"/>
      <c r="CD89" s="74"/>
      <c r="CE89" s="74"/>
      <c r="CF89" s="74"/>
      <c r="CG89" s="74"/>
      <c r="CH89" s="74"/>
      <c r="CI89" s="74"/>
      <c r="CJ89" s="26"/>
      <c r="CK89" s="74"/>
      <c r="CL89" s="74"/>
      <c r="CM89" s="74"/>
      <c r="CN89" s="74"/>
      <c r="CO89" s="74"/>
      <c r="CP89" s="74"/>
      <c r="CQ89" s="26"/>
      <c r="CR89" s="74"/>
      <c r="CS89" s="74"/>
      <c r="CT89" s="74"/>
      <c r="CU89" s="74"/>
      <c r="CV89" s="74"/>
      <c r="CW89" s="74"/>
      <c r="CX89" s="106" t="str">
        <f t="shared" si="76"/>
        <v/>
      </c>
      <c r="CY89" s="107"/>
      <c r="CZ89" s="107"/>
      <c r="DA89" s="108"/>
      <c r="DB89" s="26" t="s">
        <v>57</v>
      </c>
      <c r="DC89" s="74" t="s">
        <v>526</v>
      </c>
      <c r="DD89" s="74"/>
      <c r="DE89" s="74"/>
      <c r="DF89" s="74" t="str">
        <f t="shared" si="79"/>
        <v>28/9/2022</v>
      </c>
      <c r="DG89" s="74"/>
      <c r="DH89" s="74"/>
      <c r="DI89" s="26"/>
      <c r="DJ89" s="74"/>
      <c r="DK89" s="74"/>
      <c r="DL89" s="74"/>
      <c r="DM89" s="74"/>
      <c r="DN89" s="74"/>
      <c r="DO89" s="74"/>
      <c r="DP89" s="26"/>
      <c r="DQ89" s="74"/>
      <c r="DR89" s="74"/>
      <c r="DS89" s="74"/>
      <c r="DT89" s="74"/>
      <c r="DU89" s="74"/>
      <c r="DV89" s="74"/>
      <c r="DW89" s="106" t="str">
        <f t="shared" si="77"/>
        <v>P</v>
      </c>
      <c r="DX89" s="107"/>
      <c r="DY89" s="107"/>
      <c r="DZ89" s="108"/>
      <c r="EA89" s="26"/>
      <c r="EB89" s="74"/>
      <c r="EC89" s="74"/>
      <c r="ED89" s="74"/>
      <c r="EE89" s="74"/>
      <c r="EF89" s="74"/>
      <c r="EG89" s="74"/>
      <c r="EH89" s="26"/>
      <c r="EI89" s="74"/>
      <c r="EJ89" s="74"/>
      <c r="EK89" s="74"/>
      <c r="EL89" s="74"/>
      <c r="EM89" s="74"/>
      <c r="EN89" s="74"/>
      <c r="EO89" s="26"/>
      <c r="EP89" s="74"/>
      <c r="EQ89" s="74"/>
      <c r="ER89" s="74"/>
      <c r="ES89" s="74"/>
      <c r="ET89" s="74"/>
      <c r="EU89" s="74"/>
      <c r="EV89" s="106" t="str">
        <f t="shared" si="78"/>
        <v/>
      </c>
      <c r="EW89" s="107"/>
      <c r="EX89" s="107"/>
      <c r="EY89" s="108"/>
      <c r="EZ89" s="74"/>
      <c r="FA89" s="74"/>
      <c r="FB89" s="74"/>
      <c r="FC89" s="74"/>
      <c r="FD89" s="74"/>
      <c r="FE89" s="74"/>
      <c r="FF89" s="74"/>
      <c r="FG89" s="74"/>
      <c r="FH89" s="74"/>
      <c r="FI89" s="74"/>
      <c r="FJ89" s="74"/>
      <c r="FK89" s="74"/>
    </row>
    <row r="90" spans="1:167" s="25" customFormat="1" ht="55.5" customHeight="1" x14ac:dyDescent="0.3">
      <c r="A90" s="83" t="str">
        <f>IF(AND(BG90="",BG90=""),"",$N$4&amp;"_"&amp;ROW()-12-COUNTBLANK($BG$13:BG90))</f>
        <v>SCAP10_74</v>
      </c>
      <c r="B90" s="84"/>
      <c r="C90" s="84"/>
      <c r="D90" s="85"/>
      <c r="E90" s="126"/>
      <c r="F90" s="127"/>
      <c r="G90" s="127"/>
      <c r="H90" s="127"/>
      <c r="I90" s="127"/>
      <c r="J90" s="127"/>
      <c r="K90" s="127"/>
      <c r="L90" s="127"/>
      <c r="M90" s="127"/>
      <c r="N90" s="127"/>
      <c r="O90" s="128"/>
      <c r="P90" s="74" t="s">
        <v>316</v>
      </c>
      <c r="Q90" s="74"/>
      <c r="R90" s="74"/>
      <c r="S90" s="74"/>
      <c r="T90" s="74"/>
      <c r="U90" s="74"/>
      <c r="V90" s="74"/>
      <c r="W90" s="74"/>
      <c r="X90" s="74"/>
      <c r="Y90" s="74"/>
      <c r="Z90" s="74"/>
      <c r="AA90" s="74"/>
      <c r="AB90" s="74"/>
      <c r="AC90" s="64"/>
      <c r="AD90" s="64"/>
      <c r="AE90" s="64"/>
      <c r="AF90" s="64"/>
      <c r="AG90" s="64"/>
      <c r="AH90" s="64"/>
      <c r="AI90" s="64"/>
      <c r="AJ90" s="64"/>
      <c r="AK90" s="64"/>
      <c r="AL90" s="64"/>
      <c r="AM90" s="64"/>
      <c r="AN90" s="64"/>
      <c r="AO90" s="64"/>
      <c r="AP90" s="64"/>
      <c r="AQ90" s="64"/>
      <c r="AR90" s="64"/>
      <c r="AS90" s="74" t="s">
        <v>317</v>
      </c>
      <c r="AT90" s="74"/>
      <c r="AU90" s="74"/>
      <c r="AV90" s="74"/>
      <c r="AW90" s="74"/>
      <c r="AX90" s="74"/>
      <c r="AY90" s="74"/>
      <c r="AZ90" s="74"/>
      <c r="BA90" s="74"/>
      <c r="BB90" s="74"/>
      <c r="BC90" s="74"/>
      <c r="BD90" s="74"/>
      <c r="BE90" s="74"/>
      <c r="BF90" s="74"/>
      <c r="BG90" s="74" t="s">
        <v>318</v>
      </c>
      <c r="BH90" s="64"/>
      <c r="BI90" s="64"/>
      <c r="BJ90" s="64"/>
      <c r="BK90" s="64"/>
      <c r="BL90" s="64"/>
      <c r="BM90" s="64"/>
      <c r="BN90" s="64"/>
      <c r="BO90" s="64"/>
      <c r="BP90" s="64"/>
      <c r="BQ90" s="64"/>
      <c r="BR90" s="64"/>
      <c r="BS90" s="74" t="s">
        <v>43</v>
      </c>
      <c r="BT90" s="74"/>
      <c r="BU90" s="74"/>
      <c r="BV90" s="74" t="s">
        <v>83</v>
      </c>
      <c r="BW90" s="74"/>
      <c r="BX90" s="74"/>
      <c r="BY90" s="74" t="s">
        <v>75</v>
      </c>
      <c r="BZ90" s="74"/>
      <c r="CA90" s="74"/>
      <c r="CB90" s="74"/>
      <c r="CC90" s="26"/>
      <c r="CD90" s="74"/>
      <c r="CE90" s="74"/>
      <c r="CF90" s="74"/>
      <c r="CG90" s="74"/>
      <c r="CH90" s="74"/>
      <c r="CI90" s="74"/>
      <c r="CJ90" s="26"/>
      <c r="CK90" s="74"/>
      <c r="CL90" s="74"/>
      <c r="CM90" s="74"/>
      <c r="CN90" s="74"/>
      <c r="CO90" s="74"/>
      <c r="CP90" s="74"/>
      <c r="CQ90" s="26"/>
      <c r="CR90" s="74"/>
      <c r="CS90" s="74"/>
      <c r="CT90" s="74"/>
      <c r="CU90" s="74"/>
      <c r="CV90" s="74"/>
      <c r="CW90" s="74"/>
      <c r="CX90" s="106" t="str">
        <f t="shared" si="76"/>
        <v/>
      </c>
      <c r="CY90" s="107"/>
      <c r="CZ90" s="107"/>
      <c r="DA90" s="108"/>
      <c r="DB90" s="26" t="s">
        <v>57</v>
      </c>
      <c r="DC90" s="74" t="s">
        <v>526</v>
      </c>
      <c r="DD90" s="74"/>
      <c r="DE90" s="74"/>
      <c r="DF90" s="74" t="str">
        <f t="shared" si="79"/>
        <v>28/9/2022</v>
      </c>
      <c r="DG90" s="74"/>
      <c r="DH90" s="74"/>
      <c r="DI90" s="26"/>
      <c r="DJ90" s="74"/>
      <c r="DK90" s="74"/>
      <c r="DL90" s="74"/>
      <c r="DM90" s="74"/>
      <c r="DN90" s="74"/>
      <c r="DO90" s="74"/>
      <c r="DP90" s="26"/>
      <c r="DQ90" s="74"/>
      <c r="DR90" s="74"/>
      <c r="DS90" s="74"/>
      <c r="DT90" s="74"/>
      <c r="DU90" s="74"/>
      <c r="DV90" s="74"/>
      <c r="DW90" s="106" t="str">
        <f t="shared" si="77"/>
        <v>P</v>
      </c>
      <c r="DX90" s="107"/>
      <c r="DY90" s="107"/>
      <c r="DZ90" s="108"/>
      <c r="EA90" s="26"/>
      <c r="EB90" s="74"/>
      <c r="EC90" s="74"/>
      <c r="ED90" s="74"/>
      <c r="EE90" s="74"/>
      <c r="EF90" s="74"/>
      <c r="EG90" s="74"/>
      <c r="EH90" s="26"/>
      <c r="EI90" s="74"/>
      <c r="EJ90" s="74"/>
      <c r="EK90" s="74"/>
      <c r="EL90" s="74"/>
      <c r="EM90" s="74"/>
      <c r="EN90" s="74"/>
      <c r="EO90" s="26"/>
      <c r="EP90" s="74"/>
      <c r="EQ90" s="74"/>
      <c r="ER90" s="74"/>
      <c r="ES90" s="74"/>
      <c r="ET90" s="74"/>
      <c r="EU90" s="74"/>
      <c r="EV90" s="106" t="str">
        <f t="shared" si="78"/>
        <v/>
      </c>
      <c r="EW90" s="107"/>
      <c r="EX90" s="107"/>
      <c r="EY90" s="108"/>
      <c r="EZ90" s="74"/>
      <c r="FA90" s="74"/>
      <c r="FB90" s="74"/>
      <c r="FC90" s="74"/>
      <c r="FD90" s="74" t="s">
        <v>574</v>
      </c>
      <c r="FE90" s="74"/>
      <c r="FF90" s="74"/>
      <c r="FG90" s="74"/>
      <c r="FH90" s="74"/>
      <c r="FI90" s="74"/>
      <c r="FJ90" s="74"/>
      <c r="FK90" s="74"/>
    </row>
    <row r="91" spans="1:167" s="25" customFormat="1" ht="61.5" customHeight="1" x14ac:dyDescent="0.3">
      <c r="A91" s="83" t="str">
        <f>IF(AND(BG91="",BG91=""),"",$N$4&amp;"_"&amp;ROW()-12-COUNTBLANK($BG$13:BG91))</f>
        <v>SCAP10_75</v>
      </c>
      <c r="B91" s="84"/>
      <c r="C91" s="84"/>
      <c r="D91" s="85"/>
      <c r="E91" s="123" t="s">
        <v>319</v>
      </c>
      <c r="F91" s="124"/>
      <c r="G91" s="124"/>
      <c r="H91" s="124"/>
      <c r="I91" s="124"/>
      <c r="J91" s="124"/>
      <c r="K91" s="124"/>
      <c r="L91" s="124"/>
      <c r="M91" s="124"/>
      <c r="N91" s="124"/>
      <c r="O91" s="125"/>
      <c r="P91" s="74" t="s">
        <v>320</v>
      </c>
      <c r="Q91" s="74"/>
      <c r="R91" s="74"/>
      <c r="S91" s="74"/>
      <c r="T91" s="74"/>
      <c r="U91" s="74"/>
      <c r="V91" s="74"/>
      <c r="W91" s="74"/>
      <c r="X91" s="74"/>
      <c r="Y91" s="74"/>
      <c r="Z91" s="74"/>
      <c r="AA91" s="74"/>
      <c r="AB91" s="74"/>
      <c r="AC91" s="64"/>
      <c r="AD91" s="64"/>
      <c r="AE91" s="64"/>
      <c r="AF91" s="64"/>
      <c r="AG91" s="64"/>
      <c r="AH91" s="64"/>
      <c r="AI91" s="64"/>
      <c r="AJ91" s="64"/>
      <c r="AK91" s="121" t="s">
        <v>321</v>
      </c>
      <c r="AL91" s="122"/>
      <c r="AM91" s="122"/>
      <c r="AN91" s="122"/>
      <c r="AO91" s="122"/>
      <c r="AP91" s="122"/>
      <c r="AQ91" s="122"/>
      <c r="AR91" s="122"/>
      <c r="AS91" s="74" t="s">
        <v>322</v>
      </c>
      <c r="AT91" s="74"/>
      <c r="AU91" s="74"/>
      <c r="AV91" s="74"/>
      <c r="AW91" s="74"/>
      <c r="AX91" s="74"/>
      <c r="AY91" s="74"/>
      <c r="AZ91" s="74"/>
      <c r="BA91" s="74"/>
      <c r="BB91" s="74"/>
      <c r="BC91" s="74"/>
      <c r="BD91" s="74"/>
      <c r="BE91" s="74"/>
      <c r="BF91" s="74"/>
      <c r="BG91" s="121" t="s">
        <v>323</v>
      </c>
      <c r="BH91" s="122"/>
      <c r="BI91" s="122"/>
      <c r="BJ91" s="122"/>
      <c r="BK91" s="122"/>
      <c r="BL91" s="122"/>
      <c r="BM91" s="122"/>
      <c r="BN91" s="122"/>
      <c r="BO91" s="122"/>
      <c r="BP91" s="122"/>
      <c r="BQ91" s="122"/>
      <c r="BR91" s="122"/>
      <c r="BS91" s="74" t="s">
        <v>43</v>
      </c>
      <c r="BT91" s="74"/>
      <c r="BU91" s="74"/>
      <c r="BV91" s="74" t="s">
        <v>83</v>
      </c>
      <c r="BW91" s="74"/>
      <c r="BX91" s="74"/>
      <c r="BY91" s="74" t="s">
        <v>75</v>
      </c>
      <c r="BZ91" s="74"/>
      <c r="CA91" s="74"/>
      <c r="CB91" s="74"/>
      <c r="CC91" s="26"/>
      <c r="CD91" s="74"/>
      <c r="CE91" s="74"/>
      <c r="CF91" s="74"/>
      <c r="CG91" s="74"/>
      <c r="CH91" s="74"/>
      <c r="CI91" s="74"/>
      <c r="CJ91" s="26"/>
      <c r="CK91" s="74"/>
      <c r="CL91" s="74"/>
      <c r="CM91" s="74"/>
      <c r="CN91" s="74"/>
      <c r="CO91" s="74"/>
      <c r="CP91" s="74"/>
      <c r="CQ91" s="26"/>
      <c r="CR91" s="74"/>
      <c r="CS91" s="74"/>
      <c r="CT91" s="74"/>
      <c r="CU91" s="74"/>
      <c r="CV91" s="74"/>
      <c r="CW91" s="74"/>
      <c r="CX91" s="106" t="str">
        <f t="shared" si="76"/>
        <v/>
      </c>
      <c r="CY91" s="107"/>
      <c r="CZ91" s="107"/>
      <c r="DA91" s="108"/>
      <c r="DB91" s="26" t="s">
        <v>57</v>
      </c>
      <c r="DC91" s="74" t="s">
        <v>526</v>
      </c>
      <c r="DD91" s="74"/>
      <c r="DE91" s="74"/>
      <c r="DF91" s="74" t="str">
        <f t="shared" ref="DF91:DF92" si="80">DF90</f>
        <v>28/9/2022</v>
      </c>
      <c r="DG91" s="74"/>
      <c r="DH91" s="74"/>
      <c r="DI91" s="26"/>
      <c r="DJ91" s="74"/>
      <c r="DK91" s="74"/>
      <c r="DL91" s="74"/>
      <c r="DM91" s="74"/>
      <c r="DN91" s="74"/>
      <c r="DO91" s="74"/>
      <c r="DP91" s="26"/>
      <c r="DQ91" s="74"/>
      <c r="DR91" s="74"/>
      <c r="DS91" s="74"/>
      <c r="DT91" s="74"/>
      <c r="DU91" s="74"/>
      <c r="DV91" s="74"/>
      <c r="DW91" s="106" t="str">
        <f t="shared" si="77"/>
        <v>P</v>
      </c>
      <c r="DX91" s="107"/>
      <c r="DY91" s="107"/>
      <c r="DZ91" s="108"/>
      <c r="EA91" s="26"/>
      <c r="EB91" s="74"/>
      <c r="EC91" s="74"/>
      <c r="ED91" s="74"/>
      <c r="EE91" s="74"/>
      <c r="EF91" s="74"/>
      <c r="EG91" s="74"/>
      <c r="EH91" s="26"/>
      <c r="EI91" s="74"/>
      <c r="EJ91" s="74"/>
      <c r="EK91" s="74"/>
      <c r="EL91" s="74"/>
      <c r="EM91" s="74"/>
      <c r="EN91" s="74"/>
      <c r="EO91" s="26"/>
      <c r="EP91" s="74"/>
      <c r="EQ91" s="74"/>
      <c r="ER91" s="74"/>
      <c r="ES91" s="74"/>
      <c r="ET91" s="74"/>
      <c r="EU91" s="74"/>
      <c r="EV91" s="106" t="str">
        <f t="shared" si="78"/>
        <v/>
      </c>
      <c r="EW91" s="107"/>
      <c r="EX91" s="107"/>
      <c r="EY91" s="108"/>
      <c r="EZ91" s="78"/>
      <c r="FA91" s="74"/>
      <c r="FB91" s="74"/>
      <c r="FC91" s="74"/>
      <c r="FD91" s="74" t="s">
        <v>578</v>
      </c>
      <c r="FE91" s="74"/>
      <c r="FF91" s="74"/>
      <c r="FG91" s="74"/>
      <c r="FH91" s="74"/>
      <c r="FI91" s="74"/>
      <c r="FJ91" s="74"/>
      <c r="FK91" s="74"/>
    </row>
    <row r="92" spans="1:167" ht="67.5" customHeight="1" x14ac:dyDescent="0.3">
      <c r="A92" s="83" t="str">
        <f>IF(AND(BG92="",BG92=""),"",$N$4&amp;"_"&amp;ROW()-12-COUNTBLANK($BG$13:BG92))</f>
        <v>SCAP10_76</v>
      </c>
      <c r="B92" s="84"/>
      <c r="C92" s="84"/>
      <c r="D92" s="85"/>
      <c r="E92" s="123"/>
      <c r="F92" s="124"/>
      <c r="G92" s="124"/>
      <c r="H92" s="124"/>
      <c r="I92" s="124"/>
      <c r="J92" s="124"/>
      <c r="K92" s="124"/>
      <c r="L92" s="124"/>
      <c r="M92" s="124"/>
      <c r="N92" s="124"/>
      <c r="O92" s="125"/>
      <c r="P92" s="74" t="s">
        <v>324</v>
      </c>
      <c r="Q92" s="74"/>
      <c r="R92" s="74"/>
      <c r="S92" s="74"/>
      <c r="T92" s="74"/>
      <c r="U92" s="74"/>
      <c r="V92" s="74"/>
      <c r="W92" s="74"/>
      <c r="X92" s="74"/>
      <c r="Y92" s="74"/>
      <c r="Z92" s="74"/>
      <c r="AA92" s="74"/>
      <c r="AB92" s="74"/>
      <c r="AC92" s="64"/>
      <c r="AD92" s="64"/>
      <c r="AE92" s="64"/>
      <c r="AF92" s="64"/>
      <c r="AG92" s="64"/>
      <c r="AH92" s="64"/>
      <c r="AI92" s="64"/>
      <c r="AJ92" s="64"/>
      <c r="AK92" s="74" t="s">
        <v>325</v>
      </c>
      <c r="AL92" s="64"/>
      <c r="AM92" s="64"/>
      <c r="AN92" s="64"/>
      <c r="AO92" s="64"/>
      <c r="AP92" s="64"/>
      <c r="AQ92" s="64"/>
      <c r="AR92" s="64"/>
      <c r="AS92" s="74" t="s">
        <v>322</v>
      </c>
      <c r="AT92" s="74"/>
      <c r="AU92" s="74"/>
      <c r="AV92" s="74"/>
      <c r="AW92" s="74"/>
      <c r="AX92" s="74"/>
      <c r="AY92" s="74"/>
      <c r="AZ92" s="74"/>
      <c r="BA92" s="74"/>
      <c r="BB92" s="74"/>
      <c r="BC92" s="74"/>
      <c r="BD92" s="74"/>
      <c r="BE92" s="74"/>
      <c r="BF92" s="74"/>
      <c r="BG92" s="101" t="s">
        <v>576</v>
      </c>
      <c r="BH92" s="112"/>
      <c r="BI92" s="112"/>
      <c r="BJ92" s="112"/>
      <c r="BK92" s="112"/>
      <c r="BL92" s="112"/>
      <c r="BM92" s="112"/>
      <c r="BN92" s="112"/>
      <c r="BO92" s="112"/>
      <c r="BP92" s="112"/>
      <c r="BQ92" s="112"/>
      <c r="BR92" s="112"/>
      <c r="BS92" s="74" t="s">
        <v>43</v>
      </c>
      <c r="BT92" s="74"/>
      <c r="BU92" s="74"/>
      <c r="BV92" s="74" t="s">
        <v>83</v>
      </c>
      <c r="BW92" s="74"/>
      <c r="BX92" s="74"/>
      <c r="BY92" s="74" t="s">
        <v>79</v>
      </c>
      <c r="BZ92" s="74"/>
      <c r="CA92" s="74"/>
      <c r="CB92" s="74"/>
      <c r="CC92" s="27"/>
      <c r="CD92" s="56"/>
      <c r="CE92" s="56"/>
      <c r="CF92" s="56"/>
      <c r="CG92" s="56"/>
      <c r="CH92" s="56"/>
      <c r="CI92" s="56"/>
      <c r="CJ92" s="27"/>
      <c r="CK92" s="56"/>
      <c r="CL92" s="56"/>
      <c r="CM92" s="56"/>
      <c r="CN92" s="56"/>
      <c r="CO92" s="56"/>
      <c r="CP92" s="56"/>
      <c r="CQ92" s="27"/>
      <c r="CR92" s="56"/>
      <c r="CS92" s="56"/>
      <c r="CT92" s="56"/>
      <c r="CU92" s="56"/>
      <c r="CV92" s="56"/>
      <c r="CW92" s="56"/>
      <c r="CX92" s="103" t="str">
        <f t="shared" si="76"/>
        <v/>
      </c>
      <c r="CY92" s="104"/>
      <c r="CZ92" s="104"/>
      <c r="DA92" s="105"/>
      <c r="DB92" s="27" t="s">
        <v>58</v>
      </c>
      <c r="DC92" s="74" t="s">
        <v>526</v>
      </c>
      <c r="DD92" s="74"/>
      <c r="DE92" s="74"/>
      <c r="DF92" s="74" t="str">
        <f t="shared" si="80"/>
        <v>28/9/2022</v>
      </c>
      <c r="DG92" s="74"/>
      <c r="DH92" s="74"/>
      <c r="DI92" s="27"/>
      <c r="DJ92" s="56"/>
      <c r="DK92" s="56"/>
      <c r="DL92" s="56"/>
      <c r="DM92" s="56"/>
      <c r="DN92" s="56"/>
      <c r="DO92" s="56"/>
      <c r="DP92" s="27"/>
      <c r="DQ92" s="56"/>
      <c r="DR92" s="56"/>
      <c r="DS92" s="56"/>
      <c r="DT92" s="56"/>
      <c r="DU92" s="56"/>
      <c r="DV92" s="56"/>
      <c r="DW92" s="103" t="str">
        <f t="shared" si="77"/>
        <v>F</v>
      </c>
      <c r="DX92" s="104"/>
      <c r="DY92" s="104"/>
      <c r="DZ92" s="105"/>
      <c r="EA92" s="27"/>
      <c r="EB92" s="56"/>
      <c r="EC92" s="56"/>
      <c r="ED92" s="56"/>
      <c r="EE92" s="56"/>
      <c r="EF92" s="56"/>
      <c r="EG92" s="56"/>
      <c r="EH92" s="27"/>
      <c r="EI92" s="56"/>
      <c r="EJ92" s="56"/>
      <c r="EK92" s="56"/>
      <c r="EL92" s="56"/>
      <c r="EM92" s="56"/>
      <c r="EN92" s="56"/>
      <c r="EO92" s="27"/>
      <c r="EP92" s="56"/>
      <c r="EQ92" s="56"/>
      <c r="ER92" s="56"/>
      <c r="ES92" s="56"/>
      <c r="ET92" s="56"/>
      <c r="EU92" s="56"/>
      <c r="EV92" s="103" t="str">
        <f t="shared" si="78"/>
        <v/>
      </c>
      <c r="EW92" s="104"/>
      <c r="EX92" s="104"/>
      <c r="EY92" s="105"/>
      <c r="EZ92" s="163" t="s">
        <v>586</v>
      </c>
      <c r="FA92" s="102"/>
      <c r="FB92" s="102"/>
      <c r="FC92" s="102"/>
      <c r="FD92" s="74" t="s">
        <v>577</v>
      </c>
      <c r="FE92" s="74"/>
      <c r="FF92" s="74"/>
      <c r="FG92" s="74"/>
      <c r="FH92" s="74"/>
      <c r="FI92" s="74"/>
      <c r="FJ92" s="74"/>
      <c r="FK92" s="74"/>
    </row>
    <row r="93" spans="1:167" ht="61.5" customHeight="1" x14ac:dyDescent="0.3">
      <c r="A93" s="83" t="str">
        <f>IF(AND(BG93="",BG93=""),"",$N$4&amp;"_"&amp;ROW()-12-COUNTBLANK($BG$13:BG93))</f>
        <v>SCAP10_77</v>
      </c>
      <c r="B93" s="84"/>
      <c r="C93" s="84"/>
      <c r="D93" s="85"/>
      <c r="E93" s="123"/>
      <c r="F93" s="124"/>
      <c r="G93" s="124"/>
      <c r="H93" s="124"/>
      <c r="I93" s="124"/>
      <c r="J93" s="124"/>
      <c r="K93" s="124"/>
      <c r="L93" s="124"/>
      <c r="M93" s="124"/>
      <c r="N93" s="124"/>
      <c r="O93" s="125"/>
      <c r="P93" s="74" t="s">
        <v>326</v>
      </c>
      <c r="Q93" s="74"/>
      <c r="R93" s="74"/>
      <c r="S93" s="74"/>
      <c r="T93" s="74"/>
      <c r="U93" s="74"/>
      <c r="V93" s="74"/>
      <c r="W93" s="74"/>
      <c r="X93" s="74"/>
      <c r="Y93" s="74"/>
      <c r="Z93" s="74"/>
      <c r="AA93" s="74"/>
      <c r="AB93" s="74"/>
      <c r="AC93" s="64"/>
      <c r="AD93" s="64"/>
      <c r="AE93" s="64"/>
      <c r="AF93" s="64"/>
      <c r="AG93" s="64"/>
      <c r="AH93" s="64"/>
      <c r="AI93" s="64"/>
      <c r="AJ93" s="64"/>
      <c r="AK93" s="64" t="s">
        <v>313</v>
      </c>
      <c r="AL93" s="64"/>
      <c r="AM93" s="64"/>
      <c r="AN93" s="64"/>
      <c r="AO93" s="64"/>
      <c r="AP93" s="64"/>
      <c r="AQ93" s="64"/>
      <c r="AR93" s="64"/>
      <c r="AS93" s="74" t="s">
        <v>314</v>
      </c>
      <c r="AT93" s="74"/>
      <c r="AU93" s="74"/>
      <c r="AV93" s="74"/>
      <c r="AW93" s="74"/>
      <c r="AX93" s="74"/>
      <c r="AY93" s="74"/>
      <c r="AZ93" s="74"/>
      <c r="BA93" s="74"/>
      <c r="BB93" s="74"/>
      <c r="BC93" s="74"/>
      <c r="BD93" s="74"/>
      <c r="BE93" s="74"/>
      <c r="BF93" s="74"/>
      <c r="BG93" s="121" t="s">
        <v>327</v>
      </c>
      <c r="BH93" s="122"/>
      <c r="BI93" s="122"/>
      <c r="BJ93" s="122"/>
      <c r="BK93" s="122"/>
      <c r="BL93" s="122"/>
      <c r="BM93" s="122"/>
      <c r="BN93" s="122"/>
      <c r="BO93" s="122"/>
      <c r="BP93" s="122"/>
      <c r="BQ93" s="122"/>
      <c r="BR93" s="122"/>
      <c r="BS93" s="74" t="s">
        <v>43</v>
      </c>
      <c r="BT93" s="74"/>
      <c r="BU93" s="74"/>
      <c r="BV93" s="74" t="s">
        <v>83</v>
      </c>
      <c r="BW93" s="74"/>
      <c r="BX93" s="74"/>
      <c r="BY93" s="74" t="s">
        <v>75</v>
      </c>
      <c r="BZ93" s="74"/>
      <c r="CA93" s="74"/>
      <c r="CB93" s="74"/>
      <c r="CC93" s="27"/>
      <c r="CD93" s="56"/>
      <c r="CE93" s="56"/>
      <c r="CF93" s="56"/>
      <c r="CG93" s="56"/>
      <c r="CH93" s="56"/>
      <c r="CI93" s="56"/>
      <c r="CJ93" s="27"/>
      <c r="CK93" s="56"/>
      <c r="CL93" s="56"/>
      <c r="CM93" s="56"/>
      <c r="CN93" s="56"/>
      <c r="CO93" s="56"/>
      <c r="CP93" s="56"/>
      <c r="CQ93" s="27"/>
      <c r="CR93" s="56"/>
      <c r="CS93" s="56"/>
      <c r="CT93" s="56"/>
      <c r="CU93" s="56"/>
      <c r="CV93" s="56"/>
      <c r="CW93" s="56"/>
      <c r="CX93" s="103" t="str">
        <f t="shared" si="76"/>
        <v/>
      </c>
      <c r="CY93" s="104"/>
      <c r="CZ93" s="104"/>
      <c r="DA93" s="105"/>
      <c r="DB93" s="27" t="s">
        <v>57</v>
      </c>
      <c r="DC93" s="74" t="s">
        <v>526</v>
      </c>
      <c r="DD93" s="74"/>
      <c r="DE93" s="74"/>
      <c r="DF93" s="74" t="str">
        <f t="shared" ref="DF93:DF94" si="81">DF92</f>
        <v>28/9/2022</v>
      </c>
      <c r="DG93" s="74"/>
      <c r="DH93" s="74"/>
      <c r="DI93" s="27"/>
      <c r="DJ93" s="56"/>
      <c r="DK93" s="56"/>
      <c r="DL93" s="56"/>
      <c r="DM93" s="56"/>
      <c r="DN93" s="56"/>
      <c r="DO93" s="56"/>
      <c r="DP93" s="27"/>
      <c r="DQ93" s="56"/>
      <c r="DR93" s="56"/>
      <c r="DS93" s="56"/>
      <c r="DT93" s="56"/>
      <c r="DU93" s="56"/>
      <c r="DV93" s="56"/>
      <c r="DW93" s="103" t="str">
        <f t="shared" si="77"/>
        <v>P</v>
      </c>
      <c r="DX93" s="104"/>
      <c r="DY93" s="104"/>
      <c r="DZ93" s="105"/>
      <c r="EA93" s="27"/>
      <c r="EB93" s="56"/>
      <c r="EC93" s="56"/>
      <c r="ED93" s="56"/>
      <c r="EE93" s="56"/>
      <c r="EF93" s="56"/>
      <c r="EG93" s="56"/>
      <c r="EH93" s="27"/>
      <c r="EI93" s="56"/>
      <c r="EJ93" s="56"/>
      <c r="EK93" s="56"/>
      <c r="EL93" s="56"/>
      <c r="EM93" s="56"/>
      <c r="EN93" s="56"/>
      <c r="EO93" s="27"/>
      <c r="EP93" s="56"/>
      <c r="EQ93" s="56"/>
      <c r="ER93" s="56"/>
      <c r="ES93" s="56"/>
      <c r="ET93" s="56"/>
      <c r="EU93" s="56"/>
      <c r="EV93" s="103" t="str">
        <f t="shared" si="78"/>
        <v/>
      </c>
      <c r="EW93" s="104"/>
      <c r="EX93" s="104"/>
      <c r="EY93" s="105"/>
      <c r="EZ93" s="56"/>
      <c r="FA93" s="56"/>
      <c r="FB93" s="56"/>
      <c r="FC93" s="56"/>
      <c r="FD93" s="56"/>
      <c r="FE93" s="56"/>
      <c r="FF93" s="56"/>
      <c r="FG93" s="56"/>
      <c r="FH93" s="56"/>
      <c r="FI93" s="56"/>
      <c r="FJ93" s="56"/>
      <c r="FK93" s="56"/>
    </row>
    <row r="94" spans="1:167" ht="61.5" customHeight="1" x14ac:dyDescent="0.3">
      <c r="A94" s="83" t="str">
        <f>IF(AND(BG94="",BG94=""),"",$N$4&amp;"_"&amp;ROW()-12-COUNTBLANK($BG$13:BG94))</f>
        <v>SCAP10_78</v>
      </c>
      <c r="B94" s="84"/>
      <c r="C94" s="84"/>
      <c r="D94" s="85"/>
      <c r="E94" s="126"/>
      <c r="F94" s="127"/>
      <c r="G94" s="127"/>
      <c r="H94" s="127"/>
      <c r="I94" s="127"/>
      <c r="J94" s="127"/>
      <c r="K94" s="127"/>
      <c r="L94" s="127"/>
      <c r="M94" s="127"/>
      <c r="N94" s="127"/>
      <c r="O94" s="128"/>
      <c r="P94" s="74" t="s">
        <v>328</v>
      </c>
      <c r="Q94" s="74"/>
      <c r="R94" s="74"/>
      <c r="S94" s="74"/>
      <c r="T94" s="74"/>
      <c r="U94" s="74"/>
      <c r="V94" s="74"/>
      <c r="W94" s="74"/>
      <c r="X94" s="74"/>
      <c r="Y94" s="74"/>
      <c r="Z94" s="74"/>
      <c r="AA94" s="74"/>
      <c r="AB94" s="74"/>
      <c r="AC94" s="74"/>
      <c r="AD94" s="74"/>
      <c r="AE94" s="74"/>
      <c r="AF94" s="74"/>
      <c r="AG94" s="74"/>
      <c r="AH94" s="74"/>
      <c r="AI94" s="74"/>
      <c r="AJ94" s="74"/>
      <c r="AK94" s="74" t="s">
        <v>321</v>
      </c>
      <c r="AL94" s="64"/>
      <c r="AM94" s="64"/>
      <c r="AN94" s="64"/>
      <c r="AO94" s="64"/>
      <c r="AP94" s="64"/>
      <c r="AQ94" s="64"/>
      <c r="AR94" s="64"/>
      <c r="AS94" s="74" t="s">
        <v>329</v>
      </c>
      <c r="AT94" s="74"/>
      <c r="AU94" s="74"/>
      <c r="AV94" s="74"/>
      <c r="AW94" s="74"/>
      <c r="AX94" s="74"/>
      <c r="AY94" s="74"/>
      <c r="AZ94" s="74"/>
      <c r="BA94" s="74"/>
      <c r="BB94" s="74"/>
      <c r="BC94" s="74"/>
      <c r="BD94" s="74"/>
      <c r="BE94" s="74"/>
      <c r="BF94" s="74"/>
      <c r="BG94" s="74" t="s">
        <v>330</v>
      </c>
      <c r="BH94" s="64"/>
      <c r="BI94" s="64"/>
      <c r="BJ94" s="64"/>
      <c r="BK94" s="64"/>
      <c r="BL94" s="64"/>
      <c r="BM94" s="64"/>
      <c r="BN94" s="64"/>
      <c r="BO94" s="64"/>
      <c r="BP94" s="64"/>
      <c r="BQ94" s="64"/>
      <c r="BR94" s="64"/>
      <c r="BS94" s="74" t="s">
        <v>43</v>
      </c>
      <c r="BT94" s="74"/>
      <c r="BU94" s="74"/>
      <c r="BV94" s="74" t="s">
        <v>83</v>
      </c>
      <c r="BW94" s="74"/>
      <c r="BX94" s="74"/>
      <c r="BY94" s="74" t="s">
        <v>75</v>
      </c>
      <c r="BZ94" s="74"/>
      <c r="CA94" s="74"/>
      <c r="CB94" s="74"/>
      <c r="CC94" s="27"/>
      <c r="CD94" s="56"/>
      <c r="CE94" s="56"/>
      <c r="CF94" s="56"/>
      <c r="CG94" s="56"/>
      <c r="CH94" s="56"/>
      <c r="CI94" s="56"/>
      <c r="CJ94" s="27"/>
      <c r="CK94" s="56"/>
      <c r="CL94" s="56"/>
      <c r="CM94" s="56"/>
      <c r="CN94" s="56"/>
      <c r="CO94" s="56"/>
      <c r="CP94" s="56"/>
      <c r="CQ94" s="27"/>
      <c r="CR94" s="56"/>
      <c r="CS94" s="56"/>
      <c r="CT94" s="56"/>
      <c r="CU94" s="56"/>
      <c r="CV94" s="56"/>
      <c r="CW94" s="56"/>
      <c r="CX94" s="103" t="str">
        <f t="shared" si="76"/>
        <v/>
      </c>
      <c r="CY94" s="104"/>
      <c r="CZ94" s="104"/>
      <c r="DA94" s="105"/>
      <c r="DB94" s="27" t="s">
        <v>68</v>
      </c>
      <c r="DC94" s="74" t="s">
        <v>526</v>
      </c>
      <c r="DD94" s="74"/>
      <c r="DE94" s="74"/>
      <c r="DF94" s="74" t="str">
        <f t="shared" si="81"/>
        <v>28/9/2022</v>
      </c>
      <c r="DG94" s="74"/>
      <c r="DH94" s="74"/>
      <c r="DI94" s="27"/>
      <c r="DJ94" s="56"/>
      <c r="DK94" s="56"/>
      <c r="DL94" s="56"/>
      <c r="DM94" s="56"/>
      <c r="DN94" s="56"/>
      <c r="DO94" s="56"/>
      <c r="DP94" s="27"/>
      <c r="DQ94" s="56"/>
      <c r="DR94" s="56"/>
      <c r="DS94" s="56"/>
      <c r="DT94" s="56"/>
      <c r="DU94" s="56"/>
      <c r="DV94" s="56"/>
      <c r="DW94" s="103" t="str">
        <f t="shared" si="77"/>
        <v>N/A</v>
      </c>
      <c r="DX94" s="104"/>
      <c r="DY94" s="104"/>
      <c r="DZ94" s="105"/>
      <c r="EA94" s="27"/>
      <c r="EB94" s="56"/>
      <c r="EC94" s="56"/>
      <c r="ED94" s="56"/>
      <c r="EE94" s="56"/>
      <c r="EF94" s="56"/>
      <c r="EG94" s="56"/>
      <c r="EH94" s="27"/>
      <c r="EI94" s="56"/>
      <c r="EJ94" s="56"/>
      <c r="EK94" s="56"/>
      <c r="EL94" s="56"/>
      <c r="EM94" s="56"/>
      <c r="EN94" s="56"/>
      <c r="EO94" s="27"/>
      <c r="EP94" s="56"/>
      <c r="EQ94" s="56"/>
      <c r="ER94" s="56"/>
      <c r="ES94" s="56"/>
      <c r="ET94" s="56"/>
      <c r="EU94" s="56"/>
      <c r="EV94" s="103" t="str">
        <f t="shared" si="78"/>
        <v/>
      </c>
      <c r="EW94" s="104"/>
      <c r="EX94" s="104"/>
      <c r="EY94" s="105"/>
      <c r="EZ94" s="56"/>
      <c r="FA94" s="56"/>
      <c r="FB94" s="56"/>
      <c r="FC94" s="56"/>
      <c r="FD94" s="56" t="s">
        <v>584</v>
      </c>
      <c r="FE94" s="56"/>
      <c r="FF94" s="56"/>
      <c r="FG94" s="56"/>
      <c r="FH94" s="56"/>
      <c r="FI94" s="56"/>
      <c r="FJ94" s="56"/>
      <c r="FK94" s="56"/>
    </row>
    <row r="95" spans="1:167" s="25" customFormat="1" ht="59.25" customHeight="1" x14ac:dyDescent="0.3">
      <c r="A95" s="83" t="str">
        <f>IF(AND(BG95="",BG95=""),"",$N$4&amp;"_"&amp;ROW()-12-COUNTBLANK($BG$13:BG95))</f>
        <v>SCAP10_79</v>
      </c>
      <c r="B95" s="84"/>
      <c r="C95" s="84"/>
      <c r="D95" s="85"/>
      <c r="E95" s="102" t="s">
        <v>331</v>
      </c>
      <c r="F95" s="102"/>
      <c r="G95" s="102"/>
      <c r="H95" s="102"/>
      <c r="I95" s="102"/>
      <c r="J95" s="102"/>
      <c r="K95" s="102"/>
      <c r="L95" s="102"/>
      <c r="M95" s="102"/>
      <c r="N95" s="102"/>
      <c r="O95" s="102"/>
      <c r="P95" s="79" t="s">
        <v>332</v>
      </c>
      <c r="Q95" s="80"/>
      <c r="R95" s="80"/>
      <c r="S95" s="80"/>
      <c r="T95" s="80"/>
      <c r="U95" s="80"/>
      <c r="V95" s="80"/>
      <c r="W95" s="80"/>
      <c r="X95" s="80"/>
      <c r="Y95" s="80"/>
      <c r="Z95" s="80"/>
      <c r="AA95" s="80"/>
      <c r="AB95" s="81"/>
      <c r="AC95" s="86"/>
      <c r="AD95" s="87"/>
      <c r="AE95" s="87"/>
      <c r="AF95" s="87"/>
      <c r="AG95" s="87"/>
      <c r="AH95" s="87"/>
      <c r="AI95" s="87"/>
      <c r="AJ95" s="88"/>
      <c r="AK95" s="79"/>
      <c r="AL95" s="80"/>
      <c r="AM95" s="80"/>
      <c r="AN95" s="80"/>
      <c r="AO95" s="80"/>
      <c r="AP95" s="80"/>
      <c r="AQ95" s="80"/>
      <c r="AR95" s="81"/>
      <c r="AS95" s="79" t="s">
        <v>333</v>
      </c>
      <c r="AT95" s="80"/>
      <c r="AU95" s="80"/>
      <c r="AV95" s="80"/>
      <c r="AW95" s="80"/>
      <c r="AX95" s="80"/>
      <c r="AY95" s="80"/>
      <c r="AZ95" s="80"/>
      <c r="BA95" s="80"/>
      <c r="BB95" s="80"/>
      <c r="BC95" s="80"/>
      <c r="BD95" s="80"/>
      <c r="BE95" s="80"/>
      <c r="BF95" s="81"/>
      <c r="BG95" s="79" t="s">
        <v>334</v>
      </c>
      <c r="BH95" s="80"/>
      <c r="BI95" s="80"/>
      <c r="BJ95" s="80"/>
      <c r="BK95" s="80"/>
      <c r="BL95" s="80"/>
      <c r="BM95" s="80"/>
      <c r="BN95" s="80"/>
      <c r="BO95" s="80"/>
      <c r="BP95" s="80"/>
      <c r="BQ95" s="80"/>
      <c r="BR95" s="81"/>
      <c r="BS95" s="79" t="s">
        <v>43</v>
      </c>
      <c r="BT95" s="80"/>
      <c r="BU95" s="81"/>
      <c r="BV95" s="79" t="s">
        <v>83</v>
      </c>
      <c r="BW95" s="80"/>
      <c r="BX95" s="81"/>
      <c r="BY95" s="79" t="s">
        <v>79</v>
      </c>
      <c r="BZ95" s="80"/>
      <c r="CA95" s="80"/>
      <c r="CB95" s="81"/>
      <c r="CC95" s="24"/>
      <c r="CD95" s="79"/>
      <c r="CE95" s="80"/>
      <c r="CF95" s="81"/>
      <c r="CG95" s="79"/>
      <c r="CH95" s="80"/>
      <c r="CI95" s="81"/>
      <c r="CJ95" s="24"/>
      <c r="CK95" s="79"/>
      <c r="CL95" s="80"/>
      <c r="CM95" s="81"/>
      <c r="CN95" s="79"/>
      <c r="CO95" s="80"/>
      <c r="CP95" s="81"/>
      <c r="CQ95" s="24"/>
      <c r="CR95" s="79"/>
      <c r="CS95" s="80"/>
      <c r="CT95" s="81"/>
      <c r="CU95" s="79"/>
      <c r="CV95" s="80"/>
      <c r="CW95" s="81"/>
      <c r="CX95" s="75" t="str">
        <f t="shared" ref="CX95" si="82">IF(OR(IF(CQ95="",IF(CJ95="",IF(CC95="","",CC95),CJ95),CQ95)="F")=TRUE,"F",
IF(OR(IF(CQ95="",IF(CJ95="",IF(CC95="","",CC95),CJ95),CQ95)="PE")=TRUE,"PE",
IF(OR(IF(CQ95="",IF(CJ95="",IF(CC95="","",CC95),CJ95),CQ95)="N/A")=TRUE,"N/A",
IF(AND(IF(CQ95="",IF(CJ95="",IF(CC95="","",CC95),CJ95),CQ95)="")=TRUE,"","P"))))</f>
        <v/>
      </c>
      <c r="CY95" s="76"/>
      <c r="CZ95" s="76"/>
      <c r="DA95" s="77"/>
      <c r="DB95" s="24" t="s">
        <v>57</v>
      </c>
      <c r="DC95" s="74" t="s">
        <v>526</v>
      </c>
      <c r="DD95" s="74"/>
      <c r="DE95" s="74"/>
      <c r="DF95" s="74" t="str">
        <f t="shared" ref="DF95" si="83">DF94</f>
        <v>28/9/2022</v>
      </c>
      <c r="DG95" s="74"/>
      <c r="DH95" s="74"/>
      <c r="DI95" s="24"/>
      <c r="DJ95" s="79"/>
      <c r="DK95" s="80"/>
      <c r="DL95" s="81"/>
      <c r="DM95" s="79"/>
      <c r="DN95" s="80"/>
      <c r="DO95" s="81"/>
      <c r="DP95" s="24"/>
      <c r="DQ95" s="79"/>
      <c r="DR95" s="80"/>
      <c r="DS95" s="81"/>
      <c r="DT95" s="79"/>
      <c r="DU95" s="80"/>
      <c r="DV95" s="81"/>
      <c r="DW95" s="75" t="str">
        <f t="shared" ref="DW95" si="84">IF(OR(IF(DP95="",IF(DI95="",IF(DB95="","",DB95),DI95),DP95)="F")=TRUE,"F",
IF(OR(IF(DP95="",IF(DI95="",IF(DB95="","",DB95),DI95),DP95)="PE")=TRUE,"PE",
IF(OR(IF(DP95="",IF(DI95="",IF(DB95="","",DB95),DI95),DP95)="N/A")=TRUE,"N/A",
IF(AND(IF(DP95="",IF(DI95="",IF(DB95="","",DB95),DI95),DP95)="")=TRUE,"","P"))))</f>
        <v>P</v>
      </c>
      <c r="DX95" s="76"/>
      <c r="DY95" s="76"/>
      <c r="DZ95" s="77"/>
      <c r="EA95" s="24"/>
      <c r="EB95" s="79"/>
      <c r="EC95" s="80"/>
      <c r="ED95" s="81"/>
      <c r="EE95" s="79"/>
      <c r="EF95" s="80"/>
      <c r="EG95" s="81"/>
      <c r="EH95" s="24"/>
      <c r="EI95" s="79"/>
      <c r="EJ95" s="80"/>
      <c r="EK95" s="81"/>
      <c r="EL95" s="79"/>
      <c r="EM95" s="80"/>
      <c r="EN95" s="81"/>
      <c r="EO95" s="24"/>
      <c r="EP95" s="79"/>
      <c r="EQ95" s="80"/>
      <c r="ER95" s="81"/>
      <c r="ES95" s="79"/>
      <c r="ET95" s="80"/>
      <c r="EU95" s="81"/>
      <c r="EV95" s="75" t="str">
        <f t="shared" ref="EV95" si="85">IF(OR(IF(EO95="",IF(EH95="",IF(EA95="","",EA95),EH95),EO95)="F")=TRUE,"F",
IF(OR(IF(EO95="",IF(EH95="",IF(EA95="","",EA95),EH95),EO95)="PE")=TRUE,"PE",
IF(OR(IF(EO95="",IF(EH95="",IF(EA95="","",EA95),EH95),EO95)="N/A")=TRUE,"N/A",
IF(AND(IF(EO95="",IF(EH95="",IF(EA95="","",EA95),EH95),EO95)="")=TRUE,"","P"))))</f>
        <v/>
      </c>
      <c r="EW95" s="76"/>
      <c r="EX95" s="76"/>
      <c r="EY95" s="77"/>
      <c r="EZ95" s="79"/>
      <c r="FA95" s="80"/>
      <c r="FB95" s="80"/>
      <c r="FC95" s="81"/>
      <c r="FD95" s="79"/>
      <c r="FE95" s="80"/>
      <c r="FF95" s="80"/>
      <c r="FG95" s="80"/>
      <c r="FH95" s="80"/>
      <c r="FI95" s="80"/>
      <c r="FJ95" s="80"/>
      <c r="FK95" s="81"/>
    </row>
    <row r="96" spans="1:167" s="25" customFormat="1" ht="44.25" customHeight="1" x14ac:dyDescent="0.3">
      <c r="A96" s="83" t="str">
        <f>IF(AND(BG96="",BG96=""),"",$N$4&amp;"_"&amp;ROW()-12-COUNTBLANK($BG$13:BG96))</f>
        <v>SCAP10_80</v>
      </c>
      <c r="B96" s="84"/>
      <c r="C96" s="84"/>
      <c r="D96" s="85"/>
      <c r="E96" s="102"/>
      <c r="F96" s="102"/>
      <c r="G96" s="102"/>
      <c r="H96" s="102"/>
      <c r="I96" s="102"/>
      <c r="J96" s="102"/>
      <c r="K96" s="102"/>
      <c r="L96" s="102"/>
      <c r="M96" s="102"/>
      <c r="N96" s="102"/>
      <c r="O96" s="102"/>
      <c r="P96" s="79" t="s">
        <v>335</v>
      </c>
      <c r="Q96" s="80"/>
      <c r="R96" s="80"/>
      <c r="S96" s="80"/>
      <c r="T96" s="80"/>
      <c r="U96" s="80"/>
      <c r="V96" s="80"/>
      <c r="W96" s="80"/>
      <c r="X96" s="80"/>
      <c r="Y96" s="80"/>
      <c r="Z96" s="80"/>
      <c r="AA96" s="80"/>
      <c r="AB96" s="81"/>
      <c r="AC96" s="86"/>
      <c r="AD96" s="87"/>
      <c r="AE96" s="87"/>
      <c r="AF96" s="87"/>
      <c r="AG96" s="87"/>
      <c r="AH96" s="87"/>
      <c r="AI96" s="87"/>
      <c r="AJ96" s="88"/>
      <c r="AK96" s="79"/>
      <c r="AL96" s="80"/>
      <c r="AM96" s="80"/>
      <c r="AN96" s="80"/>
      <c r="AO96" s="80"/>
      <c r="AP96" s="80"/>
      <c r="AQ96" s="80"/>
      <c r="AR96" s="81"/>
      <c r="AS96" s="79" t="s">
        <v>336</v>
      </c>
      <c r="AT96" s="80"/>
      <c r="AU96" s="80"/>
      <c r="AV96" s="80"/>
      <c r="AW96" s="80"/>
      <c r="AX96" s="80"/>
      <c r="AY96" s="80"/>
      <c r="AZ96" s="80"/>
      <c r="BA96" s="80"/>
      <c r="BB96" s="80"/>
      <c r="BC96" s="80"/>
      <c r="BD96" s="80"/>
      <c r="BE96" s="80"/>
      <c r="BF96" s="81"/>
      <c r="BG96" s="79" t="s">
        <v>337</v>
      </c>
      <c r="BH96" s="80"/>
      <c r="BI96" s="80"/>
      <c r="BJ96" s="80"/>
      <c r="BK96" s="80"/>
      <c r="BL96" s="80"/>
      <c r="BM96" s="80"/>
      <c r="BN96" s="80"/>
      <c r="BO96" s="80"/>
      <c r="BP96" s="80"/>
      <c r="BQ96" s="80"/>
      <c r="BR96" s="81"/>
      <c r="BS96" s="79" t="s">
        <v>43</v>
      </c>
      <c r="BT96" s="80"/>
      <c r="BU96" s="81"/>
      <c r="BV96" s="79" t="s">
        <v>83</v>
      </c>
      <c r="BW96" s="80"/>
      <c r="BX96" s="81"/>
      <c r="BY96" s="79" t="s">
        <v>75</v>
      </c>
      <c r="BZ96" s="80"/>
      <c r="CA96" s="80"/>
      <c r="CB96" s="81"/>
      <c r="CC96" s="24"/>
      <c r="CD96" s="79"/>
      <c r="CE96" s="80"/>
      <c r="CF96" s="81"/>
      <c r="CG96" s="79"/>
      <c r="CH96" s="80"/>
      <c r="CI96" s="81"/>
      <c r="CJ96" s="24"/>
      <c r="CK96" s="79"/>
      <c r="CL96" s="80"/>
      <c r="CM96" s="81"/>
      <c r="CN96" s="79"/>
      <c r="CO96" s="80"/>
      <c r="CP96" s="81"/>
      <c r="CQ96" s="24"/>
      <c r="CR96" s="79"/>
      <c r="CS96" s="80"/>
      <c r="CT96" s="81"/>
      <c r="CU96" s="79"/>
      <c r="CV96" s="80"/>
      <c r="CW96" s="81"/>
      <c r="CX96" s="75" t="str">
        <f t="shared" si="64"/>
        <v/>
      </c>
      <c r="CY96" s="76"/>
      <c r="CZ96" s="76"/>
      <c r="DA96" s="77"/>
      <c r="DB96" s="24" t="s">
        <v>57</v>
      </c>
      <c r="DC96" s="74" t="s">
        <v>526</v>
      </c>
      <c r="DD96" s="74"/>
      <c r="DE96" s="74"/>
      <c r="DF96" s="74" t="str">
        <f t="shared" ref="DF96:DF98" si="86">DF95</f>
        <v>28/9/2022</v>
      </c>
      <c r="DG96" s="74"/>
      <c r="DH96" s="74"/>
      <c r="DI96" s="24"/>
      <c r="DJ96" s="79"/>
      <c r="DK96" s="80"/>
      <c r="DL96" s="81"/>
      <c r="DM96" s="79"/>
      <c r="DN96" s="80"/>
      <c r="DO96" s="81"/>
      <c r="DP96" s="24"/>
      <c r="DQ96" s="79"/>
      <c r="DR96" s="80"/>
      <c r="DS96" s="81"/>
      <c r="DT96" s="79"/>
      <c r="DU96" s="80"/>
      <c r="DV96" s="81"/>
      <c r="DW96" s="75" t="str">
        <f t="shared" si="65"/>
        <v>P</v>
      </c>
      <c r="DX96" s="76"/>
      <c r="DY96" s="76"/>
      <c r="DZ96" s="77"/>
      <c r="EA96" s="24"/>
      <c r="EB96" s="79"/>
      <c r="EC96" s="80"/>
      <c r="ED96" s="81"/>
      <c r="EE96" s="79"/>
      <c r="EF96" s="80"/>
      <c r="EG96" s="81"/>
      <c r="EH96" s="24"/>
      <c r="EI96" s="79"/>
      <c r="EJ96" s="80"/>
      <c r="EK96" s="81"/>
      <c r="EL96" s="79"/>
      <c r="EM96" s="80"/>
      <c r="EN96" s="81"/>
      <c r="EO96" s="24"/>
      <c r="EP96" s="79"/>
      <c r="EQ96" s="80"/>
      <c r="ER96" s="81"/>
      <c r="ES96" s="79"/>
      <c r="ET96" s="80"/>
      <c r="EU96" s="81"/>
      <c r="EV96" s="75" t="str">
        <f t="shared" si="66"/>
        <v/>
      </c>
      <c r="EW96" s="76"/>
      <c r="EX96" s="76"/>
      <c r="EY96" s="77"/>
      <c r="EZ96" s="79"/>
      <c r="FA96" s="80"/>
      <c r="FB96" s="80"/>
      <c r="FC96" s="81"/>
      <c r="FD96" s="79"/>
      <c r="FE96" s="80"/>
      <c r="FF96" s="80"/>
      <c r="FG96" s="80"/>
      <c r="FH96" s="80"/>
      <c r="FI96" s="80"/>
      <c r="FJ96" s="80"/>
      <c r="FK96" s="81"/>
    </row>
    <row r="97" spans="1:167" s="25" customFormat="1" ht="44.25" customHeight="1" x14ac:dyDescent="0.3">
      <c r="A97" s="83" t="str">
        <f>IF(AND(BG97="",BG97=""),"",$N$4&amp;"_"&amp;ROW()-12-COUNTBLANK($BG$13:BG97))</f>
        <v>SCAP10_81</v>
      </c>
      <c r="B97" s="84"/>
      <c r="C97" s="84"/>
      <c r="D97" s="85"/>
      <c r="E97" s="102"/>
      <c r="F97" s="102"/>
      <c r="G97" s="102"/>
      <c r="H97" s="102"/>
      <c r="I97" s="102"/>
      <c r="J97" s="102"/>
      <c r="K97" s="102"/>
      <c r="L97" s="102"/>
      <c r="M97" s="102"/>
      <c r="N97" s="102"/>
      <c r="O97" s="102"/>
      <c r="P97" s="79" t="s">
        <v>338</v>
      </c>
      <c r="Q97" s="80"/>
      <c r="R97" s="80"/>
      <c r="S97" s="80"/>
      <c r="T97" s="80"/>
      <c r="U97" s="80"/>
      <c r="V97" s="80"/>
      <c r="W97" s="80"/>
      <c r="X97" s="80"/>
      <c r="Y97" s="80"/>
      <c r="Z97" s="80"/>
      <c r="AA97" s="80"/>
      <c r="AB97" s="81"/>
      <c r="AC97" s="86"/>
      <c r="AD97" s="87"/>
      <c r="AE97" s="87"/>
      <c r="AF97" s="87"/>
      <c r="AG97" s="87"/>
      <c r="AH97" s="87"/>
      <c r="AI97" s="87"/>
      <c r="AJ97" s="88"/>
      <c r="AK97" s="79"/>
      <c r="AL97" s="80"/>
      <c r="AM97" s="80"/>
      <c r="AN97" s="80"/>
      <c r="AO97" s="80"/>
      <c r="AP97" s="80"/>
      <c r="AQ97" s="80"/>
      <c r="AR97" s="81"/>
      <c r="AS97" s="79" t="s">
        <v>339</v>
      </c>
      <c r="AT97" s="80"/>
      <c r="AU97" s="80"/>
      <c r="AV97" s="80"/>
      <c r="AW97" s="80"/>
      <c r="AX97" s="80"/>
      <c r="AY97" s="80"/>
      <c r="AZ97" s="80"/>
      <c r="BA97" s="80"/>
      <c r="BB97" s="80"/>
      <c r="BC97" s="80"/>
      <c r="BD97" s="80"/>
      <c r="BE97" s="80"/>
      <c r="BF97" s="81"/>
      <c r="BG97" s="79" t="s">
        <v>340</v>
      </c>
      <c r="BH97" s="80"/>
      <c r="BI97" s="80"/>
      <c r="BJ97" s="80"/>
      <c r="BK97" s="80"/>
      <c r="BL97" s="80"/>
      <c r="BM97" s="80"/>
      <c r="BN97" s="80"/>
      <c r="BO97" s="80"/>
      <c r="BP97" s="80"/>
      <c r="BQ97" s="80"/>
      <c r="BR97" s="81"/>
      <c r="BS97" s="79" t="s">
        <v>43</v>
      </c>
      <c r="BT97" s="80"/>
      <c r="BU97" s="81"/>
      <c r="BV97" s="79" t="s">
        <v>83</v>
      </c>
      <c r="BW97" s="80"/>
      <c r="BX97" s="81"/>
      <c r="BY97" s="79" t="s">
        <v>75</v>
      </c>
      <c r="BZ97" s="80"/>
      <c r="CA97" s="80"/>
      <c r="CB97" s="81"/>
      <c r="CC97" s="24"/>
      <c r="CD97" s="79"/>
      <c r="CE97" s="80"/>
      <c r="CF97" s="81"/>
      <c r="CG97" s="79"/>
      <c r="CH97" s="80"/>
      <c r="CI97" s="81"/>
      <c r="CJ97" s="24"/>
      <c r="CK97" s="79"/>
      <c r="CL97" s="80"/>
      <c r="CM97" s="81"/>
      <c r="CN97" s="79"/>
      <c r="CO97" s="80"/>
      <c r="CP97" s="81"/>
      <c r="CQ97" s="24"/>
      <c r="CR97" s="79"/>
      <c r="CS97" s="80"/>
      <c r="CT97" s="81"/>
      <c r="CU97" s="79"/>
      <c r="CV97" s="80"/>
      <c r="CW97" s="81"/>
      <c r="CX97" s="75" t="str">
        <f t="shared" si="64"/>
        <v/>
      </c>
      <c r="CY97" s="76"/>
      <c r="CZ97" s="76"/>
      <c r="DA97" s="77"/>
      <c r="DB97" s="24" t="s">
        <v>57</v>
      </c>
      <c r="DC97" s="74" t="s">
        <v>526</v>
      </c>
      <c r="DD97" s="74"/>
      <c r="DE97" s="74"/>
      <c r="DF97" s="74" t="str">
        <f t="shared" si="86"/>
        <v>28/9/2022</v>
      </c>
      <c r="DG97" s="74"/>
      <c r="DH97" s="74"/>
      <c r="DI97" s="24"/>
      <c r="DJ97" s="79"/>
      <c r="DK97" s="80"/>
      <c r="DL97" s="81"/>
      <c r="DM97" s="79"/>
      <c r="DN97" s="80"/>
      <c r="DO97" s="81"/>
      <c r="DP97" s="24"/>
      <c r="DQ97" s="79"/>
      <c r="DR97" s="80"/>
      <c r="DS97" s="81"/>
      <c r="DT97" s="79"/>
      <c r="DU97" s="80"/>
      <c r="DV97" s="81"/>
      <c r="DW97" s="75" t="str">
        <f t="shared" si="65"/>
        <v>P</v>
      </c>
      <c r="DX97" s="76"/>
      <c r="DY97" s="76"/>
      <c r="DZ97" s="77"/>
      <c r="EA97" s="24"/>
      <c r="EB97" s="79"/>
      <c r="EC97" s="80"/>
      <c r="ED97" s="81"/>
      <c r="EE97" s="79"/>
      <c r="EF97" s="80"/>
      <c r="EG97" s="81"/>
      <c r="EH97" s="24"/>
      <c r="EI97" s="79"/>
      <c r="EJ97" s="80"/>
      <c r="EK97" s="81"/>
      <c r="EL97" s="79"/>
      <c r="EM97" s="80"/>
      <c r="EN97" s="81"/>
      <c r="EO97" s="24"/>
      <c r="EP97" s="79"/>
      <c r="EQ97" s="80"/>
      <c r="ER97" s="81"/>
      <c r="ES97" s="79"/>
      <c r="ET97" s="80"/>
      <c r="EU97" s="81"/>
      <c r="EV97" s="75" t="str">
        <f t="shared" si="66"/>
        <v/>
      </c>
      <c r="EW97" s="76"/>
      <c r="EX97" s="76"/>
      <c r="EY97" s="77"/>
      <c r="EZ97" s="79"/>
      <c r="FA97" s="80"/>
      <c r="FB97" s="80"/>
      <c r="FC97" s="81"/>
      <c r="FD97" s="79"/>
      <c r="FE97" s="80"/>
      <c r="FF97" s="80"/>
      <c r="FG97" s="80"/>
      <c r="FH97" s="80"/>
      <c r="FI97" s="80"/>
      <c r="FJ97" s="80"/>
      <c r="FK97" s="81"/>
    </row>
    <row r="98" spans="1:167" s="25" customFormat="1" ht="44.25" customHeight="1" x14ac:dyDescent="0.3">
      <c r="A98" s="83" t="str">
        <f>IF(AND(BG98="",BG98=""),"",$N$4&amp;"_"&amp;ROW()-12-COUNTBLANK($BG$13:BG98))</f>
        <v>SCAP10_82</v>
      </c>
      <c r="B98" s="84"/>
      <c r="C98" s="84"/>
      <c r="D98" s="85"/>
      <c r="E98" s="102"/>
      <c r="F98" s="102"/>
      <c r="G98" s="102"/>
      <c r="H98" s="102"/>
      <c r="I98" s="102"/>
      <c r="J98" s="102"/>
      <c r="K98" s="102"/>
      <c r="L98" s="102"/>
      <c r="M98" s="102"/>
      <c r="N98" s="102"/>
      <c r="O98" s="102"/>
      <c r="P98" s="74" t="s">
        <v>341</v>
      </c>
      <c r="Q98" s="74"/>
      <c r="R98" s="74"/>
      <c r="S98" s="74"/>
      <c r="T98" s="74"/>
      <c r="U98" s="74"/>
      <c r="V98" s="74"/>
      <c r="W98" s="74"/>
      <c r="X98" s="74"/>
      <c r="Y98" s="74"/>
      <c r="Z98" s="74"/>
      <c r="AA98" s="74"/>
      <c r="AB98" s="74"/>
      <c r="AC98" s="64"/>
      <c r="AD98" s="64"/>
      <c r="AE98" s="64"/>
      <c r="AF98" s="64"/>
      <c r="AG98" s="64"/>
      <c r="AH98" s="64"/>
      <c r="AI98" s="64"/>
      <c r="AJ98" s="64"/>
      <c r="AK98" s="74"/>
      <c r="AL98" s="64"/>
      <c r="AM98" s="64"/>
      <c r="AN98" s="64"/>
      <c r="AO98" s="64"/>
      <c r="AP98" s="64"/>
      <c r="AQ98" s="64"/>
      <c r="AR98" s="64"/>
      <c r="AS98" s="79" t="s">
        <v>342</v>
      </c>
      <c r="AT98" s="80"/>
      <c r="AU98" s="80"/>
      <c r="AV98" s="80"/>
      <c r="AW98" s="80"/>
      <c r="AX98" s="80"/>
      <c r="AY98" s="80"/>
      <c r="AZ98" s="80"/>
      <c r="BA98" s="80"/>
      <c r="BB98" s="80"/>
      <c r="BC98" s="80"/>
      <c r="BD98" s="80"/>
      <c r="BE98" s="80"/>
      <c r="BF98" s="81"/>
      <c r="BG98" s="74" t="s">
        <v>343</v>
      </c>
      <c r="BH98" s="64"/>
      <c r="BI98" s="64"/>
      <c r="BJ98" s="64"/>
      <c r="BK98" s="64"/>
      <c r="BL98" s="64"/>
      <c r="BM98" s="64"/>
      <c r="BN98" s="64"/>
      <c r="BO98" s="64"/>
      <c r="BP98" s="64"/>
      <c r="BQ98" s="64"/>
      <c r="BR98" s="64"/>
      <c r="BS98" s="74" t="s">
        <v>43</v>
      </c>
      <c r="BT98" s="74"/>
      <c r="BU98" s="74"/>
      <c r="BV98" s="74" t="s">
        <v>83</v>
      </c>
      <c r="BW98" s="74"/>
      <c r="BX98" s="74"/>
      <c r="BY98" s="74" t="s">
        <v>75</v>
      </c>
      <c r="BZ98" s="74"/>
      <c r="CA98" s="74"/>
      <c r="CB98" s="74"/>
      <c r="CC98" s="26"/>
      <c r="CD98" s="74"/>
      <c r="CE98" s="74"/>
      <c r="CF98" s="74"/>
      <c r="CG98" s="74"/>
      <c r="CH98" s="74"/>
      <c r="CI98" s="74"/>
      <c r="CJ98" s="26"/>
      <c r="CK98" s="74"/>
      <c r="CL98" s="74"/>
      <c r="CM98" s="74"/>
      <c r="CN98" s="74"/>
      <c r="CO98" s="74"/>
      <c r="CP98" s="74"/>
      <c r="CQ98" s="26"/>
      <c r="CR98" s="74"/>
      <c r="CS98" s="74"/>
      <c r="CT98" s="74"/>
      <c r="CU98" s="74"/>
      <c r="CV98" s="74"/>
      <c r="CW98" s="74"/>
      <c r="CX98" s="106" t="str">
        <f t="shared" si="64"/>
        <v/>
      </c>
      <c r="CY98" s="107"/>
      <c r="CZ98" s="107"/>
      <c r="DA98" s="108"/>
      <c r="DB98" s="26" t="s">
        <v>57</v>
      </c>
      <c r="DC98" s="74" t="s">
        <v>526</v>
      </c>
      <c r="DD98" s="74"/>
      <c r="DE98" s="74"/>
      <c r="DF98" s="74" t="str">
        <f t="shared" si="86"/>
        <v>28/9/2022</v>
      </c>
      <c r="DG98" s="74"/>
      <c r="DH98" s="74"/>
      <c r="DI98" s="26"/>
      <c r="DJ98" s="74"/>
      <c r="DK98" s="74"/>
      <c r="DL98" s="74"/>
      <c r="DM98" s="74"/>
      <c r="DN98" s="74"/>
      <c r="DO98" s="74"/>
      <c r="DP98" s="26"/>
      <c r="DQ98" s="74"/>
      <c r="DR98" s="74"/>
      <c r="DS98" s="74"/>
      <c r="DT98" s="74"/>
      <c r="DU98" s="74"/>
      <c r="DV98" s="74"/>
      <c r="DW98" s="106" t="str">
        <f t="shared" si="65"/>
        <v>P</v>
      </c>
      <c r="DX98" s="107"/>
      <c r="DY98" s="107"/>
      <c r="DZ98" s="108"/>
      <c r="EA98" s="26"/>
      <c r="EB98" s="74"/>
      <c r="EC98" s="74"/>
      <c r="ED98" s="74"/>
      <c r="EE98" s="74"/>
      <c r="EF98" s="74"/>
      <c r="EG98" s="74"/>
      <c r="EH98" s="26"/>
      <c r="EI98" s="74"/>
      <c r="EJ98" s="74"/>
      <c r="EK98" s="74"/>
      <c r="EL98" s="74"/>
      <c r="EM98" s="74"/>
      <c r="EN98" s="74"/>
      <c r="EO98" s="26"/>
      <c r="EP98" s="74"/>
      <c r="EQ98" s="74"/>
      <c r="ER98" s="74"/>
      <c r="ES98" s="74"/>
      <c r="ET98" s="74"/>
      <c r="EU98" s="74"/>
      <c r="EV98" s="106" t="str">
        <f t="shared" si="66"/>
        <v/>
      </c>
      <c r="EW98" s="107"/>
      <c r="EX98" s="107"/>
      <c r="EY98" s="108"/>
      <c r="EZ98" s="74"/>
      <c r="FA98" s="74"/>
      <c r="FB98" s="74"/>
      <c r="FC98" s="74"/>
      <c r="FD98" s="74"/>
      <c r="FE98" s="74"/>
      <c r="FF98" s="74"/>
      <c r="FG98" s="74"/>
      <c r="FH98" s="74"/>
      <c r="FI98" s="74"/>
      <c r="FJ98" s="74"/>
      <c r="FK98" s="74"/>
    </row>
    <row r="99" spans="1:167" ht="67.5" customHeight="1" x14ac:dyDescent="0.3">
      <c r="A99" s="83" t="str">
        <f>IF(AND(BG99="",BG99=""),"",$N$4&amp;"_"&amp;ROW()-12-COUNTBLANK($BG$13:BG99))</f>
        <v>SCAP10_83</v>
      </c>
      <c r="B99" s="84"/>
      <c r="C99" s="84"/>
      <c r="D99" s="85"/>
      <c r="E99" s="156" t="s">
        <v>344</v>
      </c>
      <c r="F99" s="156"/>
      <c r="G99" s="156"/>
      <c r="H99" s="156"/>
      <c r="I99" s="156"/>
      <c r="J99" s="156"/>
      <c r="K99" s="156"/>
      <c r="L99" s="156"/>
      <c r="M99" s="156"/>
      <c r="N99" s="156"/>
      <c r="O99" s="156"/>
      <c r="P99" s="74" t="s">
        <v>345</v>
      </c>
      <c r="Q99" s="74"/>
      <c r="R99" s="74"/>
      <c r="S99" s="74"/>
      <c r="T99" s="74"/>
      <c r="U99" s="74"/>
      <c r="V99" s="74"/>
      <c r="W99" s="74"/>
      <c r="X99" s="74"/>
      <c r="Y99" s="74"/>
      <c r="Z99" s="74"/>
      <c r="AA99" s="74"/>
      <c r="AB99" s="74"/>
      <c r="AC99" s="64"/>
      <c r="AD99" s="64"/>
      <c r="AE99" s="64"/>
      <c r="AF99" s="64"/>
      <c r="AG99" s="64"/>
      <c r="AH99" s="64"/>
      <c r="AI99" s="64"/>
      <c r="AJ99" s="64"/>
      <c r="AK99" s="74"/>
      <c r="AL99" s="64"/>
      <c r="AM99" s="64"/>
      <c r="AN99" s="64"/>
      <c r="AO99" s="64"/>
      <c r="AP99" s="64"/>
      <c r="AQ99" s="64"/>
      <c r="AR99" s="64"/>
      <c r="AS99" s="74" t="s">
        <v>346</v>
      </c>
      <c r="AT99" s="74"/>
      <c r="AU99" s="74"/>
      <c r="AV99" s="74"/>
      <c r="AW99" s="74"/>
      <c r="AX99" s="74"/>
      <c r="AY99" s="74"/>
      <c r="AZ99" s="74"/>
      <c r="BA99" s="74"/>
      <c r="BB99" s="74"/>
      <c r="BC99" s="74"/>
      <c r="BD99" s="74"/>
      <c r="BE99" s="74"/>
      <c r="BF99" s="74"/>
      <c r="BG99" s="74" t="s">
        <v>347</v>
      </c>
      <c r="BH99" s="64"/>
      <c r="BI99" s="64"/>
      <c r="BJ99" s="64"/>
      <c r="BK99" s="64"/>
      <c r="BL99" s="64"/>
      <c r="BM99" s="64"/>
      <c r="BN99" s="64"/>
      <c r="BO99" s="64"/>
      <c r="BP99" s="64"/>
      <c r="BQ99" s="64"/>
      <c r="BR99" s="64"/>
      <c r="BS99" s="74" t="s">
        <v>43</v>
      </c>
      <c r="BT99" s="74"/>
      <c r="BU99" s="74"/>
      <c r="BV99" s="74" t="s">
        <v>83</v>
      </c>
      <c r="BW99" s="74"/>
      <c r="BX99" s="74"/>
      <c r="BY99" s="74" t="s">
        <v>79</v>
      </c>
      <c r="BZ99" s="74"/>
      <c r="CA99" s="74"/>
      <c r="CB99" s="74"/>
      <c r="CC99" s="27"/>
      <c r="CD99" s="56"/>
      <c r="CE99" s="56"/>
      <c r="CF99" s="56"/>
      <c r="CG99" s="56"/>
      <c r="CH99" s="56"/>
      <c r="CI99" s="56"/>
      <c r="CJ99" s="27"/>
      <c r="CK99" s="56"/>
      <c r="CL99" s="56"/>
      <c r="CM99" s="56"/>
      <c r="CN99" s="56"/>
      <c r="CO99" s="56"/>
      <c r="CP99" s="56"/>
      <c r="CQ99" s="27"/>
      <c r="CR99" s="56"/>
      <c r="CS99" s="56"/>
      <c r="CT99" s="56"/>
      <c r="CU99" s="56"/>
      <c r="CV99" s="56"/>
      <c r="CW99" s="56"/>
      <c r="CX99" s="103" t="str">
        <f t="shared" si="64"/>
        <v/>
      </c>
      <c r="CY99" s="104"/>
      <c r="CZ99" s="104"/>
      <c r="DA99" s="105"/>
      <c r="DB99" s="27" t="s">
        <v>59</v>
      </c>
      <c r="DC99" s="74" t="s">
        <v>526</v>
      </c>
      <c r="DD99" s="74"/>
      <c r="DE99" s="74"/>
      <c r="DF99" s="74" t="str">
        <f t="shared" ref="DF99" si="87">DF98</f>
        <v>28/9/2022</v>
      </c>
      <c r="DG99" s="74"/>
      <c r="DH99" s="74"/>
      <c r="DI99" s="27"/>
      <c r="DJ99" s="56"/>
      <c r="DK99" s="56"/>
      <c r="DL99" s="56"/>
      <c r="DM99" s="56"/>
      <c r="DN99" s="56"/>
      <c r="DO99" s="56"/>
      <c r="DP99" s="27"/>
      <c r="DQ99" s="56"/>
      <c r="DR99" s="56"/>
      <c r="DS99" s="56"/>
      <c r="DT99" s="56"/>
      <c r="DU99" s="56"/>
      <c r="DV99" s="56"/>
      <c r="DW99" s="103" t="str">
        <f t="shared" si="65"/>
        <v>PE</v>
      </c>
      <c r="DX99" s="104"/>
      <c r="DY99" s="104"/>
      <c r="DZ99" s="105"/>
      <c r="EA99" s="27"/>
      <c r="EB99" s="56"/>
      <c r="EC99" s="56"/>
      <c r="ED99" s="56"/>
      <c r="EE99" s="56"/>
      <c r="EF99" s="56"/>
      <c r="EG99" s="56"/>
      <c r="EH99" s="27"/>
      <c r="EI99" s="56"/>
      <c r="EJ99" s="56"/>
      <c r="EK99" s="56"/>
      <c r="EL99" s="56"/>
      <c r="EM99" s="56"/>
      <c r="EN99" s="56"/>
      <c r="EO99" s="27"/>
      <c r="EP99" s="56"/>
      <c r="EQ99" s="56"/>
      <c r="ER99" s="56"/>
      <c r="ES99" s="56"/>
      <c r="ET99" s="56"/>
      <c r="EU99" s="56"/>
      <c r="EV99" s="103" t="str">
        <f t="shared" si="66"/>
        <v/>
      </c>
      <c r="EW99" s="104"/>
      <c r="EX99" s="104"/>
      <c r="EY99" s="105"/>
      <c r="EZ99" s="56"/>
      <c r="FA99" s="56"/>
      <c r="FB99" s="56"/>
      <c r="FC99" s="56"/>
      <c r="FD99" s="102" t="s">
        <v>579</v>
      </c>
      <c r="FE99" s="102"/>
      <c r="FF99" s="102"/>
      <c r="FG99" s="102"/>
      <c r="FH99" s="102"/>
      <c r="FI99" s="102"/>
      <c r="FJ99" s="102"/>
      <c r="FK99" s="102"/>
    </row>
    <row r="100" spans="1:167" ht="61.5" customHeight="1" x14ac:dyDescent="0.3">
      <c r="A100" s="83" t="str">
        <f>IF(AND(BG100="",BG100=""),"",$N$4&amp;"_"&amp;ROW()-12-COUNTBLANK($BG$13:BG100))</f>
        <v>SCAP10_84</v>
      </c>
      <c r="B100" s="84"/>
      <c r="C100" s="84"/>
      <c r="D100" s="85"/>
      <c r="E100" s="156" t="s">
        <v>348</v>
      </c>
      <c r="F100" s="156"/>
      <c r="G100" s="156"/>
      <c r="H100" s="156"/>
      <c r="I100" s="156"/>
      <c r="J100" s="156"/>
      <c r="K100" s="156"/>
      <c r="L100" s="156"/>
      <c r="M100" s="156"/>
      <c r="N100" s="156"/>
      <c r="O100" s="156"/>
      <c r="P100" s="74" t="s">
        <v>349</v>
      </c>
      <c r="Q100" s="74"/>
      <c r="R100" s="74"/>
      <c r="S100" s="74"/>
      <c r="T100" s="74"/>
      <c r="U100" s="74"/>
      <c r="V100" s="74"/>
      <c r="W100" s="74"/>
      <c r="X100" s="74"/>
      <c r="Y100" s="74"/>
      <c r="Z100" s="74"/>
      <c r="AA100" s="74"/>
      <c r="AB100" s="74"/>
      <c r="AC100" s="64"/>
      <c r="AD100" s="64"/>
      <c r="AE100" s="64"/>
      <c r="AF100" s="64"/>
      <c r="AG100" s="64"/>
      <c r="AH100" s="64"/>
      <c r="AI100" s="64"/>
      <c r="AJ100" s="64"/>
      <c r="AK100" s="64"/>
      <c r="AL100" s="64"/>
      <c r="AM100" s="64"/>
      <c r="AN100" s="64"/>
      <c r="AO100" s="64"/>
      <c r="AP100" s="64"/>
      <c r="AQ100" s="64"/>
      <c r="AR100" s="64"/>
      <c r="AS100" s="74" t="s">
        <v>350</v>
      </c>
      <c r="AT100" s="74"/>
      <c r="AU100" s="74"/>
      <c r="AV100" s="74"/>
      <c r="AW100" s="74"/>
      <c r="AX100" s="74"/>
      <c r="AY100" s="74"/>
      <c r="AZ100" s="74"/>
      <c r="BA100" s="74"/>
      <c r="BB100" s="74"/>
      <c r="BC100" s="74"/>
      <c r="BD100" s="74"/>
      <c r="BE100" s="74"/>
      <c r="BF100" s="74"/>
      <c r="BG100" s="79" t="s">
        <v>580</v>
      </c>
      <c r="BH100" s="80"/>
      <c r="BI100" s="80"/>
      <c r="BJ100" s="80"/>
      <c r="BK100" s="80"/>
      <c r="BL100" s="80"/>
      <c r="BM100" s="80"/>
      <c r="BN100" s="80"/>
      <c r="BO100" s="80"/>
      <c r="BP100" s="80"/>
      <c r="BQ100" s="80"/>
      <c r="BR100" s="81"/>
      <c r="BS100" s="74" t="s">
        <v>43</v>
      </c>
      <c r="BT100" s="74"/>
      <c r="BU100" s="74"/>
      <c r="BV100" s="74" t="s">
        <v>83</v>
      </c>
      <c r="BW100" s="74"/>
      <c r="BX100" s="74"/>
      <c r="BY100" s="74" t="s">
        <v>75</v>
      </c>
      <c r="BZ100" s="74"/>
      <c r="CA100" s="74"/>
      <c r="CB100" s="74"/>
      <c r="CC100" s="27"/>
      <c r="CD100" s="56"/>
      <c r="CE100" s="56"/>
      <c r="CF100" s="56"/>
      <c r="CG100" s="56"/>
      <c r="CH100" s="56"/>
      <c r="CI100" s="56"/>
      <c r="CJ100" s="27"/>
      <c r="CK100" s="56"/>
      <c r="CL100" s="56"/>
      <c r="CM100" s="56"/>
      <c r="CN100" s="56"/>
      <c r="CO100" s="56"/>
      <c r="CP100" s="56"/>
      <c r="CQ100" s="27"/>
      <c r="CR100" s="56"/>
      <c r="CS100" s="56"/>
      <c r="CT100" s="56"/>
      <c r="CU100" s="56"/>
      <c r="CV100" s="56"/>
      <c r="CW100" s="56"/>
      <c r="CX100" s="103" t="str">
        <f t="shared" si="64"/>
        <v/>
      </c>
      <c r="CY100" s="104"/>
      <c r="CZ100" s="104"/>
      <c r="DA100" s="105"/>
      <c r="DB100" s="27" t="s">
        <v>57</v>
      </c>
      <c r="DC100" s="74" t="s">
        <v>526</v>
      </c>
      <c r="DD100" s="74"/>
      <c r="DE100" s="74"/>
      <c r="DF100" s="74" t="str">
        <f t="shared" ref="DF100" si="88">DF99</f>
        <v>28/9/2022</v>
      </c>
      <c r="DG100" s="74"/>
      <c r="DH100" s="74"/>
      <c r="DI100" s="27"/>
      <c r="DJ100" s="56"/>
      <c r="DK100" s="56"/>
      <c r="DL100" s="56"/>
      <c r="DM100" s="56"/>
      <c r="DN100" s="56"/>
      <c r="DO100" s="56"/>
      <c r="DP100" s="27"/>
      <c r="DQ100" s="56"/>
      <c r="DR100" s="56"/>
      <c r="DS100" s="56"/>
      <c r="DT100" s="56"/>
      <c r="DU100" s="56"/>
      <c r="DV100" s="56"/>
      <c r="DW100" s="103" t="str">
        <f t="shared" si="65"/>
        <v>P</v>
      </c>
      <c r="DX100" s="104"/>
      <c r="DY100" s="104"/>
      <c r="DZ100" s="105"/>
      <c r="EA100" s="27"/>
      <c r="EB100" s="56"/>
      <c r="EC100" s="56"/>
      <c r="ED100" s="56"/>
      <c r="EE100" s="56"/>
      <c r="EF100" s="56"/>
      <c r="EG100" s="56"/>
      <c r="EH100" s="27"/>
      <c r="EI100" s="56"/>
      <c r="EJ100" s="56"/>
      <c r="EK100" s="56"/>
      <c r="EL100" s="56"/>
      <c r="EM100" s="56"/>
      <c r="EN100" s="56"/>
      <c r="EO100" s="27"/>
      <c r="EP100" s="56"/>
      <c r="EQ100" s="56"/>
      <c r="ER100" s="56"/>
      <c r="ES100" s="56"/>
      <c r="ET100" s="56"/>
      <c r="EU100" s="56"/>
      <c r="EV100" s="103" t="str">
        <f t="shared" si="66"/>
        <v/>
      </c>
      <c r="EW100" s="104"/>
      <c r="EX100" s="104"/>
      <c r="EY100" s="105"/>
      <c r="EZ100" s="56"/>
      <c r="FA100" s="56"/>
      <c r="FB100" s="56"/>
      <c r="FC100" s="56"/>
      <c r="FD100" s="56"/>
      <c r="FE100" s="56"/>
      <c r="FF100" s="56"/>
      <c r="FG100" s="56"/>
      <c r="FH100" s="56"/>
      <c r="FI100" s="56"/>
      <c r="FJ100" s="56"/>
      <c r="FK100" s="56"/>
    </row>
    <row r="101" spans="1:167" ht="61.5" customHeight="1" x14ac:dyDescent="0.3">
      <c r="A101" s="83" t="str">
        <f>IF(AND(BG101="",BG101=""),"",$N$4&amp;"_"&amp;ROW()-12-COUNTBLANK($BG$13:BG101))</f>
        <v>SCAP10_85</v>
      </c>
      <c r="B101" s="84"/>
      <c r="C101" s="84"/>
      <c r="D101" s="85"/>
      <c r="E101" s="156"/>
      <c r="F101" s="156"/>
      <c r="G101" s="156"/>
      <c r="H101" s="156"/>
      <c r="I101" s="156"/>
      <c r="J101" s="156"/>
      <c r="K101" s="156"/>
      <c r="L101" s="156"/>
      <c r="M101" s="156"/>
      <c r="N101" s="156"/>
      <c r="O101" s="156"/>
      <c r="P101" s="74" t="s">
        <v>351</v>
      </c>
      <c r="Q101" s="74"/>
      <c r="R101" s="74"/>
      <c r="S101" s="74"/>
      <c r="T101" s="74"/>
      <c r="U101" s="74"/>
      <c r="V101" s="74"/>
      <c r="W101" s="74"/>
      <c r="X101" s="74"/>
      <c r="Y101" s="74"/>
      <c r="Z101" s="74"/>
      <c r="AA101" s="74"/>
      <c r="AB101" s="74"/>
      <c r="AC101" s="74"/>
      <c r="AD101" s="74"/>
      <c r="AE101" s="74"/>
      <c r="AF101" s="74"/>
      <c r="AG101" s="74"/>
      <c r="AH101" s="74"/>
      <c r="AI101" s="74"/>
      <c r="AJ101" s="74"/>
      <c r="AK101" s="74"/>
      <c r="AL101" s="64"/>
      <c r="AM101" s="64"/>
      <c r="AN101" s="64"/>
      <c r="AO101" s="64"/>
      <c r="AP101" s="64"/>
      <c r="AQ101" s="64"/>
      <c r="AR101" s="64"/>
      <c r="AS101" s="74" t="s">
        <v>352</v>
      </c>
      <c r="AT101" s="74"/>
      <c r="AU101" s="74"/>
      <c r="AV101" s="74"/>
      <c r="AW101" s="74"/>
      <c r="AX101" s="74"/>
      <c r="AY101" s="74"/>
      <c r="AZ101" s="74"/>
      <c r="BA101" s="74"/>
      <c r="BB101" s="74"/>
      <c r="BC101" s="74"/>
      <c r="BD101" s="74"/>
      <c r="BE101" s="74"/>
      <c r="BF101" s="74"/>
      <c r="BG101" s="79" t="s">
        <v>353</v>
      </c>
      <c r="BH101" s="80"/>
      <c r="BI101" s="80"/>
      <c r="BJ101" s="80"/>
      <c r="BK101" s="80"/>
      <c r="BL101" s="80"/>
      <c r="BM101" s="80"/>
      <c r="BN101" s="80"/>
      <c r="BO101" s="80"/>
      <c r="BP101" s="80"/>
      <c r="BQ101" s="80"/>
      <c r="BR101" s="81"/>
      <c r="BS101" s="74" t="s">
        <v>43</v>
      </c>
      <c r="BT101" s="74"/>
      <c r="BU101" s="74"/>
      <c r="BV101" s="74" t="s">
        <v>83</v>
      </c>
      <c r="BW101" s="74"/>
      <c r="BX101" s="74"/>
      <c r="BY101" s="74" t="s">
        <v>75</v>
      </c>
      <c r="BZ101" s="74"/>
      <c r="CA101" s="74"/>
      <c r="CB101" s="74"/>
      <c r="CC101" s="27"/>
      <c r="CD101" s="56"/>
      <c r="CE101" s="56"/>
      <c r="CF101" s="56"/>
      <c r="CG101" s="56"/>
      <c r="CH101" s="56"/>
      <c r="CI101" s="56"/>
      <c r="CJ101" s="27"/>
      <c r="CK101" s="56"/>
      <c r="CL101" s="56"/>
      <c r="CM101" s="56"/>
      <c r="CN101" s="56"/>
      <c r="CO101" s="56"/>
      <c r="CP101" s="56"/>
      <c r="CQ101" s="27"/>
      <c r="CR101" s="56"/>
      <c r="CS101" s="56"/>
      <c r="CT101" s="56"/>
      <c r="CU101" s="56"/>
      <c r="CV101" s="56"/>
      <c r="CW101" s="56"/>
      <c r="CX101" s="103" t="str">
        <f t="shared" si="64"/>
        <v/>
      </c>
      <c r="CY101" s="104"/>
      <c r="CZ101" s="104"/>
      <c r="DA101" s="105"/>
      <c r="DB101" s="27" t="s">
        <v>57</v>
      </c>
      <c r="DC101" s="74" t="s">
        <v>526</v>
      </c>
      <c r="DD101" s="74"/>
      <c r="DE101" s="74"/>
      <c r="DF101" s="74" t="str">
        <f t="shared" ref="DF101:DF104" si="89">DF100</f>
        <v>28/9/2022</v>
      </c>
      <c r="DG101" s="74"/>
      <c r="DH101" s="74"/>
      <c r="DI101" s="27"/>
      <c r="DJ101" s="56"/>
      <c r="DK101" s="56"/>
      <c r="DL101" s="56"/>
      <c r="DM101" s="56"/>
      <c r="DN101" s="56"/>
      <c r="DO101" s="56"/>
      <c r="DP101" s="27"/>
      <c r="DQ101" s="56"/>
      <c r="DR101" s="56"/>
      <c r="DS101" s="56"/>
      <c r="DT101" s="56"/>
      <c r="DU101" s="56"/>
      <c r="DV101" s="56"/>
      <c r="DW101" s="103" t="str">
        <f t="shared" si="65"/>
        <v>P</v>
      </c>
      <c r="DX101" s="104"/>
      <c r="DY101" s="104"/>
      <c r="DZ101" s="105"/>
      <c r="EA101" s="27"/>
      <c r="EB101" s="56"/>
      <c r="EC101" s="56"/>
      <c r="ED101" s="56"/>
      <c r="EE101" s="56"/>
      <c r="EF101" s="56"/>
      <c r="EG101" s="56"/>
      <c r="EH101" s="27"/>
      <c r="EI101" s="56"/>
      <c r="EJ101" s="56"/>
      <c r="EK101" s="56"/>
      <c r="EL101" s="56"/>
      <c r="EM101" s="56"/>
      <c r="EN101" s="56"/>
      <c r="EO101" s="27"/>
      <c r="EP101" s="56"/>
      <c r="EQ101" s="56"/>
      <c r="ER101" s="56"/>
      <c r="ES101" s="56"/>
      <c r="ET101" s="56"/>
      <c r="EU101" s="56"/>
      <c r="EV101" s="103" t="str">
        <f t="shared" si="66"/>
        <v/>
      </c>
      <c r="EW101" s="104"/>
      <c r="EX101" s="104"/>
      <c r="EY101" s="105"/>
      <c r="EZ101" s="56"/>
      <c r="FA101" s="56"/>
      <c r="FB101" s="56"/>
      <c r="FC101" s="56"/>
      <c r="FD101" s="56"/>
      <c r="FE101" s="56"/>
      <c r="FF101" s="56"/>
      <c r="FG101" s="56"/>
      <c r="FH101" s="56"/>
      <c r="FI101" s="56"/>
      <c r="FJ101" s="56"/>
      <c r="FK101" s="56"/>
    </row>
    <row r="102" spans="1:167" ht="46.5" customHeight="1" x14ac:dyDescent="0.3">
      <c r="A102" s="83" t="str">
        <f>IF(AND(BG102="",BG102=""),"",$N$4&amp;"_"&amp;ROW()-12-COUNTBLANK($BG$13:BG102))</f>
        <v>SCAP10_86</v>
      </c>
      <c r="B102" s="84"/>
      <c r="C102" s="84"/>
      <c r="D102" s="85"/>
      <c r="E102" s="156"/>
      <c r="F102" s="156"/>
      <c r="G102" s="156"/>
      <c r="H102" s="156"/>
      <c r="I102" s="156"/>
      <c r="J102" s="156"/>
      <c r="K102" s="156"/>
      <c r="L102" s="156"/>
      <c r="M102" s="156"/>
      <c r="N102" s="156"/>
      <c r="O102" s="156"/>
      <c r="P102" s="79" t="s">
        <v>354</v>
      </c>
      <c r="Q102" s="80"/>
      <c r="R102" s="80"/>
      <c r="S102" s="80"/>
      <c r="T102" s="80"/>
      <c r="U102" s="80"/>
      <c r="V102" s="80"/>
      <c r="W102" s="80"/>
      <c r="X102" s="80"/>
      <c r="Y102" s="80"/>
      <c r="Z102" s="80"/>
      <c r="AA102" s="80"/>
      <c r="AB102" s="81"/>
      <c r="AC102" s="64"/>
      <c r="AD102" s="64"/>
      <c r="AE102" s="64"/>
      <c r="AF102" s="64"/>
      <c r="AG102" s="64"/>
      <c r="AH102" s="64"/>
      <c r="AI102" s="64"/>
      <c r="AJ102" s="64"/>
      <c r="AK102" s="64"/>
      <c r="AL102" s="64"/>
      <c r="AM102" s="64"/>
      <c r="AN102" s="64"/>
      <c r="AO102" s="64"/>
      <c r="AP102" s="64"/>
      <c r="AQ102" s="64"/>
      <c r="AR102" s="64"/>
      <c r="AS102" s="79" t="s">
        <v>355</v>
      </c>
      <c r="AT102" s="80"/>
      <c r="AU102" s="80"/>
      <c r="AV102" s="80"/>
      <c r="AW102" s="80"/>
      <c r="AX102" s="80"/>
      <c r="AY102" s="80"/>
      <c r="AZ102" s="80"/>
      <c r="BA102" s="80"/>
      <c r="BB102" s="80"/>
      <c r="BC102" s="80"/>
      <c r="BD102" s="80"/>
      <c r="BE102" s="80"/>
      <c r="BF102" s="81"/>
      <c r="BG102" s="74" t="s">
        <v>356</v>
      </c>
      <c r="BH102" s="74"/>
      <c r="BI102" s="74"/>
      <c r="BJ102" s="74"/>
      <c r="BK102" s="74"/>
      <c r="BL102" s="74"/>
      <c r="BM102" s="74"/>
      <c r="BN102" s="74"/>
      <c r="BO102" s="74"/>
      <c r="BP102" s="74"/>
      <c r="BQ102" s="74"/>
      <c r="BR102" s="74"/>
      <c r="BS102" s="74" t="s">
        <v>43</v>
      </c>
      <c r="BT102" s="74"/>
      <c r="BU102" s="74"/>
      <c r="BV102" s="74" t="s">
        <v>83</v>
      </c>
      <c r="BW102" s="74"/>
      <c r="BX102" s="74"/>
      <c r="BY102" s="74" t="s">
        <v>82</v>
      </c>
      <c r="BZ102" s="74"/>
      <c r="CA102" s="74"/>
      <c r="CB102" s="74"/>
      <c r="CC102" s="27"/>
      <c r="CD102" s="56"/>
      <c r="CE102" s="56"/>
      <c r="CF102" s="56"/>
      <c r="CG102" s="56"/>
      <c r="CH102" s="56"/>
      <c r="CI102" s="56"/>
      <c r="CJ102" s="27"/>
      <c r="CK102" s="56"/>
      <c r="CL102" s="56"/>
      <c r="CM102" s="56"/>
      <c r="CN102" s="56"/>
      <c r="CO102" s="56"/>
      <c r="CP102" s="56"/>
      <c r="CQ102" s="27"/>
      <c r="CR102" s="56"/>
      <c r="CS102" s="56"/>
      <c r="CT102" s="56"/>
      <c r="CU102" s="56"/>
      <c r="CV102" s="56"/>
      <c r="CW102" s="56"/>
      <c r="CX102" s="103" t="str">
        <f t="shared" si="64"/>
        <v/>
      </c>
      <c r="CY102" s="104"/>
      <c r="CZ102" s="104"/>
      <c r="DA102" s="105"/>
      <c r="DB102" s="27" t="s">
        <v>57</v>
      </c>
      <c r="DC102" s="74" t="s">
        <v>526</v>
      </c>
      <c r="DD102" s="74"/>
      <c r="DE102" s="74"/>
      <c r="DF102" s="74" t="str">
        <f t="shared" si="89"/>
        <v>28/9/2022</v>
      </c>
      <c r="DG102" s="74"/>
      <c r="DH102" s="74"/>
      <c r="DI102" s="27"/>
      <c r="DJ102" s="56"/>
      <c r="DK102" s="56"/>
      <c r="DL102" s="56"/>
      <c r="DM102" s="56"/>
      <c r="DN102" s="56"/>
      <c r="DO102" s="56"/>
      <c r="DP102" s="27"/>
      <c r="DQ102" s="56"/>
      <c r="DR102" s="56"/>
      <c r="DS102" s="56"/>
      <c r="DT102" s="56"/>
      <c r="DU102" s="56"/>
      <c r="DV102" s="56"/>
      <c r="DW102" s="103" t="str">
        <f t="shared" si="65"/>
        <v>P</v>
      </c>
      <c r="DX102" s="104"/>
      <c r="DY102" s="104"/>
      <c r="DZ102" s="105"/>
      <c r="EA102" s="27"/>
      <c r="EB102" s="56"/>
      <c r="EC102" s="56"/>
      <c r="ED102" s="56"/>
      <c r="EE102" s="56"/>
      <c r="EF102" s="56"/>
      <c r="EG102" s="56"/>
      <c r="EH102" s="27"/>
      <c r="EI102" s="56"/>
      <c r="EJ102" s="56"/>
      <c r="EK102" s="56"/>
      <c r="EL102" s="56"/>
      <c r="EM102" s="56"/>
      <c r="EN102" s="56"/>
      <c r="EO102" s="27"/>
      <c r="EP102" s="56"/>
      <c r="EQ102" s="56"/>
      <c r="ER102" s="56"/>
      <c r="ES102" s="56"/>
      <c r="ET102" s="56"/>
      <c r="EU102" s="56"/>
      <c r="EV102" s="103" t="str">
        <f t="shared" si="66"/>
        <v/>
      </c>
      <c r="EW102" s="104"/>
      <c r="EX102" s="104"/>
      <c r="EY102" s="105"/>
      <c r="EZ102" s="56"/>
      <c r="FA102" s="56"/>
      <c r="FB102" s="56"/>
      <c r="FC102" s="56"/>
      <c r="FD102" s="56"/>
      <c r="FE102" s="56"/>
      <c r="FF102" s="56"/>
      <c r="FG102" s="56"/>
      <c r="FH102" s="56"/>
      <c r="FI102" s="56"/>
      <c r="FJ102" s="56"/>
      <c r="FK102" s="56"/>
    </row>
    <row r="103" spans="1:167" ht="46.5" customHeight="1" x14ac:dyDescent="0.3">
      <c r="A103" s="83" t="str">
        <f>IF(AND(BG103="",BG103=""),"",$N$4&amp;"_"&amp;ROW()-12-COUNTBLANK($BG$13:BG103))</f>
        <v>SCAP10_87</v>
      </c>
      <c r="B103" s="84"/>
      <c r="C103" s="84"/>
      <c r="D103" s="85"/>
      <c r="E103" s="156"/>
      <c r="F103" s="156"/>
      <c r="G103" s="156"/>
      <c r="H103" s="156"/>
      <c r="I103" s="156"/>
      <c r="J103" s="156"/>
      <c r="K103" s="156"/>
      <c r="L103" s="156"/>
      <c r="M103" s="156"/>
      <c r="N103" s="156"/>
      <c r="O103" s="156"/>
      <c r="P103" s="74" t="s">
        <v>357</v>
      </c>
      <c r="Q103" s="74"/>
      <c r="R103" s="74"/>
      <c r="S103" s="74"/>
      <c r="T103" s="74"/>
      <c r="U103" s="74"/>
      <c r="V103" s="74"/>
      <c r="W103" s="74"/>
      <c r="X103" s="74"/>
      <c r="Y103" s="74"/>
      <c r="Z103" s="74"/>
      <c r="AA103" s="74"/>
      <c r="AB103" s="74"/>
      <c r="AC103" s="64"/>
      <c r="AD103" s="64"/>
      <c r="AE103" s="64"/>
      <c r="AF103" s="64"/>
      <c r="AG103" s="64"/>
      <c r="AH103" s="64"/>
      <c r="AI103" s="64"/>
      <c r="AJ103" s="64"/>
      <c r="AK103" s="64"/>
      <c r="AL103" s="64"/>
      <c r="AM103" s="64"/>
      <c r="AN103" s="64"/>
      <c r="AO103" s="64"/>
      <c r="AP103" s="64"/>
      <c r="AQ103" s="64"/>
      <c r="AR103" s="64"/>
      <c r="AS103" s="74" t="s">
        <v>358</v>
      </c>
      <c r="AT103" s="74"/>
      <c r="AU103" s="74"/>
      <c r="AV103" s="74"/>
      <c r="AW103" s="74"/>
      <c r="AX103" s="74"/>
      <c r="AY103" s="74"/>
      <c r="AZ103" s="74"/>
      <c r="BA103" s="74"/>
      <c r="BB103" s="74"/>
      <c r="BC103" s="74"/>
      <c r="BD103" s="74"/>
      <c r="BE103" s="74"/>
      <c r="BF103" s="74"/>
      <c r="BG103" s="79" t="s">
        <v>359</v>
      </c>
      <c r="BH103" s="80"/>
      <c r="BI103" s="80"/>
      <c r="BJ103" s="80"/>
      <c r="BK103" s="80"/>
      <c r="BL103" s="80"/>
      <c r="BM103" s="80"/>
      <c r="BN103" s="80"/>
      <c r="BO103" s="80"/>
      <c r="BP103" s="80"/>
      <c r="BQ103" s="80"/>
      <c r="BR103" s="81"/>
      <c r="BS103" s="74" t="s">
        <v>43</v>
      </c>
      <c r="BT103" s="74"/>
      <c r="BU103" s="74"/>
      <c r="BV103" s="74" t="s">
        <v>83</v>
      </c>
      <c r="BW103" s="74"/>
      <c r="BX103" s="74"/>
      <c r="BY103" s="74" t="s">
        <v>82</v>
      </c>
      <c r="BZ103" s="74"/>
      <c r="CA103" s="74"/>
      <c r="CB103" s="74"/>
      <c r="CC103" s="27"/>
      <c r="CD103" s="56"/>
      <c r="CE103" s="56"/>
      <c r="CF103" s="56"/>
      <c r="CG103" s="56"/>
      <c r="CH103" s="56"/>
      <c r="CI103" s="56"/>
      <c r="CJ103" s="27"/>
      <c r="CK103" s="56"/>
      <c r="CL103" s="56"/>
      <c r="CM103" s="56"/>
      <c r="CN103" s="56"/>
      <c r="CO103" s="56"/>
      <c r="CP103" s="56"/>
      <c r="CQ103" s="27"/>
      <c r="CR103" s="56"/>
      <c r="CS103" s="56"/>
      <c r="CT103" s="56"/>
      <c r="CU103" s="56"/>
      <c r="CV103" s="56"/>
      <c r="CW103" s="56"/>
      <c r="CX103" s="103"/>
      <c r="CY103" s="104"/>
      <c r="CZ103" s="104"/>
      <c r="DA103" s="105"/>
      <c r="DB103" s="27" t="s">
        <v>57</v>
      </c>
      <c r="DC103" s="74" t="s">
        <v>526</v>
      </c>
      <c r="DD103" s="74"/>
      <c r="DE103" s="74"/>
      <c r="DF103" s="74" t="str">
        <f t="shared" si="89"/>
        <v>28/9/2022</v>
      </c>
      <c r="DG103" s="74"/>
      <c r="DH103" s="74"/>
      <c r="DI103" s="27"/>
      <c r="DJ103" s="56"/>
      <c r="DK103" s="56"/>
      <c r="DL103" s="56"/>
      <c r="DM103" s="56"/>
      <c r="DN103" s="56"/>
      <c r="DO103" s="56"/>
      <c r="DP103" s="27"/>
      <c r="DQ103" s="56"/>
      <c r="DR103" s="56"/>
      <c r="DS103" s="56"/>
      <c r="DT103" s="56"/>
      <c r="DU103" s="56"/>
      <c r="DV103" s="56"/>
      <c r="DW103" s="103" t="str">
        <f t="shared" ref="DW103" si="90">IF(OR(IF(DP103="",IF(DI103="",IF(DB103="","",DB103),DI103),DP103)="F")=TRUE,"F",
IF(OR(IF(DP103="",IF(DI103="",IF(DB103="","",DB103),DI103),DP103)="PE")=TRUE,"PE",
IF(OR(IF(DP103="",IF(DI103="",IF(DB103="","",DB103),DI103),DP103)="N/A")=TRUE,"N/A",
IF(AND(IF(DP103="",IF(DI103="",IF(DB103="","",DB103),DI103),DP103)="")=TRUE,"","P"))))</f>
        <v>P</v>
      </c>
      <c r="DX103" s="104"/>
      <c r="DY103" s="104"/>
      <c r="DZ103" s="105"/>
      <c r="EA103" s="27"/>
      <c r="EB103" s="56"/>
      <c r="EC103" s="56"/>
      <c r="ED103" s="56"/>
      <c r="EE103" s="56"/>
      <c r="EF103" s="56"/>
      <c r="EG103" s="56"/>
      <c r="EH103" s="27"/>
      <c r="EI103" s="56"/>
      <c r="EJ103" s="56"/>
      <c r="EK103" s="56"/>
      <c r="EL103" s="56"/>
      <c r="EM103" s="56"/>
      <c r="EN103" s="56"/>
      <c r="EO103" s="27"/>
      <c r="EP103" s="56"/>
      <c r="EQ103" s="56"/>
      <c r="ER103" s="56"/>
      <c r="ES103" s="56"/>
      <c r="ET103" s="56"/>
      <c r="EU103" s="56"/>
      <c r="EV103" s="103"/>
      <c r="EW103" s="104"/>
      <c r="EX103" s="104"/>
      <c r="EY103" s="105"/>
      <c r="EZ103" s="56"/>
      <c r="FA103" s="56"/>
      <c r="FB103" s="56"/>
      <c r="FC103" s="56"/>
      <c r="FD103" s="56"/>
      <c r="FE103" s="56"/>
      <c r="FF103" s="56"/>
      <c r="FG103" s="56"/>
      <c r="FH103" s="56"/>
      <c r="FI103" s="56"/>
      <c r="FJ103" s="56"/>
      <c r="FK103" s="56"/>
    </row>
    <row r="104" spans="1:167" ht="42" customHeight="1" x14ac:dyDescent="0.3">
      <c r="A104" s="83" t="str">
        <f>IF(AND(BG104="",BG104=""),"",$N$4&amp;"_"&amp;ROW()-12-COUNTBLANK($BG$13:BG104))</f>
        <v>SCAP10_88</v>
      </c>
      <c r="B104" s="84"/>
      <c r="C104" s="84"/>
      <c r="D104" s="85"/>
      <c r="E104" s="156"/>
      <c r="F104" s="156"/>
      <c r="G104" s="156"/>
      <c r="H104" s="156"/>
      <c r="I104" s="156"/>
      <c r="J104" s="156"/>
      <c r="K104" s="156"/>
      <c r="L104" s="156"/>
      <c r="M104" s="156"/>
      <c r="N104" s="156"/>
      <c r="O104" s="156"/>
      <c r="P104" s="79" t="s">
        <v>360</v>
      </c>
      <c r="Q104" s="80"/>
      <c r="R104" s="80"/>
      <c r="S104" s="80"/>
      <c r="T104" s="80"/>
      <c r="U104" s="80"/>
      <c r="V104" s="80"/>
      <c r="W104" s="80"/>
      <c r="X104" s="80"/>
      <c r="Y104" s="80"/>
      <c r="Z104" s="80"/>
      <c r="AA104" s="80"/>
      <c r="AB104" s="81"/>
      <c r="AC104" s="64"/>
      <c r="AD104" s="64"/>
      <c r="AE104" s="64"/>
      <c r="AF104" s="64"/>
      <c r="AG104" s="64"/>
      <c r="AH104" s="64"/>
      <c r="AI104" s="64"/>
      <c r="AJ104" s="64"/>
      <c r="AK104" s="64"/>
      <c r="AL104" s="64"/>
      <c r="AM104" s="64"/>
      <c r="AN104" s="64"/>
      <c r="AO104" s="64"/>
      <c r="AP104" s="64"/>
      <c r="AQ104" s="64"/>
      <c r="AR104" s="64"/>
      <c r="AS104" s="79" t="s">
        <v>361</v>
      </c>
      <c r="AT104" s="80"/>
      <c r="AU104" s="80"/>
      <c r="AV104" s="80"/>
      <c r="AW104" s="80"/>
      <c r="AX104" s="80"/>
      <c r="AY104" s="80"/>
      <c r="AZ104" s="80"/>
      <c r="BA104" s="80"/>
      <c r="BB104" s="80"/>
      <c r="BC104" s="80"/>
      <c r="BD104" s="80"/>
      <c r="BE104" s="80"/>
      <c r="BF104" s="81"/>
      <c r="BG104" s="74" t="s">
        <v>356</v>
      </c>
      <c r="BH104" s="74"/>
      <c r="BI104" s="74"/>
      <c r="BJ104" s="74"/>
      <c r="BK104" s="74"/>
      <c r="BL104" s="74"/>
      <c r="BM104" s="74"/>
      <c r="BN104" s="74"/>
      <c r="BO104" s="74"/>
      <c r="BP104" s="74"/>
      <c r="BQ104" s="74"/>
      <c r="BR104" s="74"/>
      <c r="BS104" s="74" t="s">
        <v>43</v>
      </c>
      <c r="BT104" s="74"/>
      <c r="BU104" s="74"/>
      <c r="BV104" s="74" t="s">
        <v>83</v>
      </c>
      <c r="BW104" s="74"/>
      <c r="BX104" s="74"/>
      <c r="BY104" s="74" t="s">
        <v>82</v>
      </c>
      <c r="BZ104" s="74"/>
      <c r="CA104" s="74"/>
      <c r="CB104" s="74"/>
      <c r="CC104" s="27"/>
      <c r="CD104" s="56"/>
      <c r="CE104" s="56"/>
      <c r="CF104" s="56"/>
      <c r="CG104" s="56"/>
      <c r="CH104" s="56"/>
      <c r="CI104" s="56"/>
      <c r="CJ104" s="27"/>
      <c r="CK104" s="56"/>
      <c r="CL104" s="56"/>
      <c r="CM104" s="56"/>
      <c r="CN104" s="56"/>
      <c r="CO104" s="56"/>
      <c r="CP104" s="56"/>
      <c r="CQ104" s="27"/>
      <c r="CR104" s="56"/>
      <c r="CS104" s="56"/>
      <c r="CT104" s="56"/>
      <c r="CU104" s="56"/>
      <c r="CV104" s="56"/>
      <c r="CW104" s="56"/>
      <c r="CX104" s="103" t="str">
        <f t="shared" si="64"/>
        <v/>
      </c>
      <c r="CY104" s="104"/>
      <c r="CZ104" s="104"/>
      <c r="DA104" s="105"/>
      <c r="DB104" s="27" t="s">
        <v>57</v>
      </c>
      <c r="DC104" s="74" t="s">
        <v>526</v>
      </c>
      <c r="DD104" s="74"/>
      <c r="DE104" s="74"/>
      <c r="DF104" s="74" t="str">
        <f t="shared" si="89"/>
        <v>28/9/2022</v>
      </c>
      <c r="DG104" s="74"/>
      <c r="DH104" s="74"/>
      <c r="DI104" s="27"/>
      <c r="DJ104" s="56"/>
      <c r="DK104" s="56"/>
      <c r="DL104" s="56"/>
      <c r="DM104" s="56"/>
      <c r="DN104" s="56"/>
      <c r="DO104" s="56"/>
      <c r="DP104" s="27"/>
      <c r="DQ104" s="56"/>
      <c r="DR104" s="56"/>
      <c r="DS104" s="56"/>
      <c r="DT104" s="56"/>
      <c r="DU104" s="56"/>
      <c r="DV104" s="56"/>
      <c r="DW104" s="103" t="str">
        <f t="shared" si="65"/>
        <v>P</v>
      </c>
      <c r="DX104" s="104"/>
      <c r="DY104" s="104"/>
      <c r="DZ104" s="105"/>
      <c r="EA104" s="27"/>
      <c r="EB104" s="56"/>
      <c r="EC104" s="56"/>
      <c r="ED104" s="56"/>
      <c r="EE104" s="56"/>
      <c r="EF104" s="56"/>
      <c r="EG104" s="56"/>
      <c r="EH104" s="27"/>
      <c r="EI104" s="56"/>
      <c r="EJ104" s="56"/>
      <c r="EK104" s="56"/>
      <c r="EL104" s="56"/>
      <c r="EM104" s="56"/>
      <c r="EN104" s="56"/>
      <c r="EO104" s="27"/>
      <c r="EP104" s="56"/>
      <c r="EQ104" s="56"/>
      <c r="ER104" s="56"/>
      <c r="ES104" s="56"/>
      <c r="ET104" s="56"/>
      <c r="EU104" s="56"/>
      <c r="EV104" s="103" t="str">
        <f t="shared" si="66"/>
        <v/>
      </c>
      <c r="EW104" s="104"/>
      <c r="EX104" s="104"/>
      <c r="EY104" s="105"/>
      <c r="EZ104" s="56"/>
      <c r="FA104" s="56"/>
      <c r="FB104" s="56"/>
      <c r="FC104" s="56"/>
      <c r="FD104" s="56"/>
      <c r="FE104" s="56"/>
      <c r="FF104" s="56"/>
      <c r="FG104" s="56"/>
      <c r="FH104" s="56"/>
      <c r="FI104" s="56"/>
      <c r="FJ104" s="56"/>
      <c r="FK104" s="56"/>
    </row>
    <row r="105" spans="1:167" ht="42" customHeight="1" x14ac:dyDescent="0.3">
      <c r="A105" s="83" t="str">
        <f>IF(AND(BG105="",BG105=""),"",$N$4&amp;"_"&amp;ROW()-12-COUNTBLANK($BG$13:BG105))</f>
        <v>SCAP10_89</v>
      </c>
      <c r="B105" s="84"/>
      <c r="C105" s="84"/>
      <c r="D105" s="85"/>
      <c r="E105" s="156"/>
      <c r="F105" s="156"/>
      <c r="G105" s="156"/>
      <c r="H105" s="156"/>
      <c r="I105" s="156"/>
      <c r="J105" s="156"/>
      <c r="K105" s="156"/>
      <c r="L105" s="156"/>
      <c r="M105" s="156"/>
      <c r="N105" s="156"/>
      <c r="O105" s="156"/>
      <c r="P105" s="74" t="s">
        <v>362</v>
      </c>
      <c r="Q105" s="74"/>
      <c r="R105" s="74"/>
      <c r="S105" s="74"/>
      <c r="T105" s="74"/>
      <c r="U105" s="74"/>
      <c r="V105" s="74"/>
      <c r="W105" s="74"/>
      <c r="X105" s="74"/>
      <c r="Y105" s="74"/>
      <c r="Z105" s="74"/>
      <c r="AA105" s="74"/>
      <c r="AB105" s="74"/>
      <c r="AC105" s="64"/>
      <c r="AD105" s="64"/>
      <c r="AE105" s="64"/>
      <c r="AF105" s="64"/>
      <c r="AG105" s="64"/>
      <c r="AH105" s="64"/>
      <c r="AI105" s="64"/>
      <c r="AJ105" s="64"/>
      <c r="AK105" s="64"/>
      <c r="AL105" s="64"/>
      <c r="AM105" s="64"/>
      <c r="AN105" s="64"/>
      <c r="AO105" s="64"/>
      <c r="AP105" s="64"/>
      <c r="AQ105" s="64"/>
      <c r="AR105" s="64"/>
      <c r="AS105" s="74" t="s">
        <v>363</v>
      </c>
      <c r="AT105" s="74"/>
      <c r="AU105" s="74"/>
      <c r="AV105" s="74"/>
      <c r="AW105" s="74"/>
      <c r="AX105" s="74"/>
      <c r="AY105" s="74"/>
      <c r="AZ105" s="74"/>
      <c r="BA105" s="74"/>
      <c r="BB105" s="74"/>
      <c r="BC105" s="74"/>
      <c r="BD105" s="74"/>
      <c r="BE105" s="74"/>
      <c r="BF105" s="74"/>
      <c r="BG105" s="79" t="s">
        <v>364</v>
      </c>
      <c r="BH105" s="80"/>
      <c r="BI105" s="80"/>
      <c r="BJ105" s="80"/>
      <c r="BK105" s="80"/>
      <c r="BL105" s="80"/>
      <c r="BM105" s="80"/>
      <c r="BN105" s="80"/>
      <c r="BO105" s="80"/>
      <c r="BP105" s="80"/>
      <c r="BQ105" s="80"/>
      <c r="BR105" s="81"/>
      <c r="BS105" s="74" t="s">
        <v>43</v>
      </c>
      <c r="BT105" s="74"/>
      <c r="BU105" s="74"/>
      <c r="BV105" s="74" t="s">
        <v>83</v>
      </c>
      <c r="BW105" s="74"/>
      <c r="BX105" s="74"/>
      <c r="BY105" s="74" t="s">
        <v>82</v>
      </c>
      <c r="BZ105" s="74"/>
      <c r="CA105" s="74"/>
      <c r="CB105" s="74"/>
      <c r="CC105" s="27"/>
      <c r="CD105" s="56"/>
      <c r="CE105" s="56"/>
      <c r="CF105" s="56"/>
      <c r="CG105" s="56"/>
      <c r="CH105" s="56"/>
      <c r="CI105" s="56"/>
      <c r="CJ105" s="27"/>
      <c r="CK105" s="56"/>
      <c r="CL105" s="56"/>
      <c r="CM105" s="56"/>
      <c r="CN105" s="56"/>
      <c r="CO105" s="56"/>
      <c r="CP105" s="56"/>
      <c r="CQ105" s="27"/>
      <c r="CR105" s="56"/>
      <c r="CS105" s="56"/>
      <c r="CT105" s="56"/>
      <c r="CU105" s="56"/>
      <c r="CV105" s="56"/>
      <c r="CW105" s="56"/>
      <c r="CX105" s="103" t="str">
        <f t="shared" si="64"/>
        <v/>
      </c>
      <c r="CY105" s="104"/>
      <c r="CZ105" s="104"/>
      <c r="DA105" s="105"/>
      <c r="DB105" s="27" t="s">
        <v>57</v>
      </c>
      <c r="DC105" s="74" t="s">
        <v>526</v>
      </c>
      <c r="DD105" s="74"/>
      <c r="DE105" s="74"/>
      <c r="DF105" s="74" t="str">
        <f t="shared" ref="DF105:DF111" si="91">DF104</f>
        <v>28/9/2022</v>
      </c>
      <c r="DG105" s="74"/>
      <c r="DH105" s="74"/>
      <c r="DI105" s="27"/>
      <c r="DJ105" s="56"/>
      <c r="DK105" s="56"/>
      <c r="DL105" s="56"/>
      <c r="DM105" s="56"/>
      <c r="DN105" s="56"/>
      <c r="DO105" s="56"/>
      <c r="DP105" s="27"/>
      <c r="DQ105" s="56"/>
      <c r="DR105" s="56"/>
      <c r="DS105" s="56"/>
      <c r="DT105" s="56"/>
      <c r="DU105" s="56"/>
      <c r="DV105" s="56"/>
      <c r="DW105" s="103" t="str">
        <f t="shared" si="65"/>
        <v>P</v>
      </c>
      <c r="DX105" s="104"/>
      <c r="DY105" s="104"/>
      <c r="DZ105" s="105"/>
      <c r="EA105" s="27"/>
      <c r="EB105" s="56"/>
      <c r="EC105" s="56"/>
      <c r="ED105" s="56"/>
      <c r="EE105" s="56"/>
      <c r="EF105" s="56"/>
      <c r="EG105" s="56"/>
      <c r="EH105" s="27"/>
      <c r="EI105" s="56"/>
      <c r="EJ105" s="56"/>
      <c r="EK105" s="56"/>
      <c r="EL105" s="56"/>
      <c r="EM105" s="56"/>
      <c r="EN105" s="56"/>
      <c r="EO105" s="27"/>
      <c r="EP105" s="56"/>
      <c r="EQ105" s="56"/>
      <c r="ER105" s="56"/>
      <c r="ES105" s="56"/>
      <c r="ET105" s="56"/>
      <c r="EU105" s="56"/>
      <c r="EV105" s="103" t="str">
        <f t="shared" si="66"/>
        <v/>
      </c>
      <c r="EW105" s="104"/>
      <c r="EX105" s="104"/>
      <c r="EY105" s="105"/>
      <c r="EZ105" s="56"/>
      <c r="FA105" s="56"/>
      <c r="FB105" s="56"/>
      <c r="FC105" s="56"/>
      <c r="FD105" s="56"/>
      <c r="FE105" s="56"/>
      <c r="FF105" s="56"/>
      <c r="FG105" s="56"/>
      <c r="FH105" s="56"/>
      <c r="FI105" s="56"/>
      <c r="FJ105" s="56"/>
      <c r="FK105" s="56"/>
    </row>
    <row r="106" spans="1:167" ht="42" customHeight="1" x14ac:dyDescent="0.3">
      <c r="A106" s="83" t="str">
        <f>IF(AND(BG106="",BG106=""),"",$N$4&amp;"_"&amp;ROW()-12-COUNTBLANK($BG$13:BG106))</f>
        <v>SCAP10_90</v>
      </c>
      <c r="B106" s="84"/>
      <c r="C106" s="84"/>
      <c r="D106" s="85"/>
      <c r="E106" s="156"/>
      <c r="F106" s="156"/>
      <c r="G106" s="156"/>
      <c r="H106" s="156"/>
      <c r="I106" s="156"/>
      <c r="J106" s="156"/>
      <c r="K106" s="156"/>
      <c r="L106" s="156"/>
      <c r="M106" s="156"/>
      <c r="N106" s="156"/>
      <c r="O106" s="156"/>
      <c r="P106" s="79" t="s">
        <v>365</v>
      </c>
      <c r="Q106" s="80"/>
      <c r="R106" s="80"/>
      <c r="S106" s="80"/>
      <c r="T106" s="80"/>
      <c r="U106" s="80"/>
      <c r="V106" s="80"/>
      <c r="W106" s="80"/>
      <c r="X106" s="80"/>
      <c r="Y106" s="80"/>
      <c r="Z106" s="80"/>
      <c r="AA106" s="80"/>
      <c r="AB106" s="81"/>
      <c r="AC106" s="64"/>
      <c r="AD106" s="64"/>
      <c r="AE106" s="64"/>
      <c r="AF106" s="64"/>
      <c r="AG106" s="64"/>
      <c r="AH106" s="64"/>
      <c r="AI106" s="64"/>
      <c r="AJ106" s="64"/>
      <c r="AK106" s="64"/>
      <c r="AL106" s="64"/>
      <c r="AM106" s="64"/>
      <c r="AN106" s="64"/>
      <c r="AO106" s="64"/>
      <c r="AP106" s="64"/>
      <c r="AQ106" s="64"/>
      <c r="AR106" s="64"/>
      <c r="AS106" s="79" t="s">
        <v>366</v>
      </c>
      <c r="AT106" s="80"/>
      <c r="AU106" s="80"/>
      <c r="AV106" s="80"/>
      <c r="AW106" s="80"/>
      <c r="AX106" s="80"/>
      <c r="AY106" s="80"/>
      <c r="AZ106" s="80"/>
      <c r="BA106" s="80"/>
      <c r="BB106" s="80"/>
      <c r="BC106" s="80"/>
      <c r="BD106" s="80"/>
      <c r="BE106" s="80"/>
      <c r="BF106" s="81"/>
      <c r="BG106" s="74" t="s">
        <v>356</v>
      </c>
      <c r="BH106" s="74"/>
      <c r="BI106" s="74"/>
      <c r="BJ106" s="74"/>
      <c r="BK106" s="74"/>
      <c r="BL106" s="74"/>
      <c r="BM106" s="74"/>
      <c r="BN106" s="74"/>
      <c r="BO106" s="74"/>
      <c r="BP106" s="74"/>
      <c r="BQ106" s="74"/>
      <c r="BR106" s="74"/>
      <c r="BS106" s="74" t="s">
        <v>43</v>
      </c>
      <c r="BT106" s="74"/>
      <c r="BU106" s="74"/>
      <c r="BV106" s="74" t="s">
        <v>83</v>
      </c>
      <c r="BW106" s="74"/>
      <c r="BX106" s="74"/>
      <c r="BY106" s="74" t="s">
        <v>82</v>
      </c>
      <c r="BZ106" s="74"/>
      <c r="CA106" s="74"/>
      <c r="CB106" s="74"/>
      <c r="CC106" s="27"/>
      <c r="CD106" s="56"/>
      <c r="CE106" s="56"/>
      <c r="CF106" s="56"/>
      <c r="CG106" s="56"/>
      <c r="CH106" s="56"/>
      <c r="CI106" s="56"/>
      <c r="CJ106" s="27"/>
      <c r="CK106" s="56"/>
      <c r="CL106" s="56"/>
      <c r="CM106" s="56"/>
      <c r="CN106" s="56"/>
      <c r="CO106" s="56"/>
      <c r="CP106" s="56"/>
      <c r="CQ106" s="27"/>
      <c r="CR106" s="56"/>
      <c r="CS106" s="56"/>
      <c r="CT106" s="56"/>
      <c r="CU106" s="56"/>
      <c r="CV106" s="56"/>
      <c r="CW106" s="56"/>
      <c r="CX106" s="103" t="str">
        <f t="shared" ref="CX106:CX158" si="92">IF(OR(IF(CQ106="",IF(CJ106="",IF(CC106="","",CC106),CJ106),CQ106)="F")=TRUE,"F",
IF(OR(IF(CQ106="",IF(CJ106="",IF(CC106="","",CC106),CJ106),CQ106)="PE")=TRUE,"PE",
IF(OR(IF(CQ106="",IF(CJ106="",IF(CC106="","",CC106),CJ106),CQ106)="N/A")=TRUE,"N/A",
IF(AND(IF(CQ106="",IF(CJ106="",IF(CC106="","",CC106),CJ106),CQ106)="")=TRUE,"","P"))))</f>
        <v/>
      </c>
      <c r="CY106" s="104"/>
      <c r="CZ106" s="104"/>
      <c r="DA106" s="105"/>
      <c r="DB106" s="27" t="s">
        <v>57</v>
      </c>
      <c r="DC106" s="74" t="s">
        <v>526</v>
      </c>
      <c r="DD106" s="74"/>
      <c r="DE106" s="74"/>
      <c r="DF106" s="74" t="str">
        <f t="shared" si="91"/>
        <v>28/9/2022</v>
      </c>
      <c r="DG106" s="74"/>
      <c r="DH106" s="74"/>
      <c r="DI106" s="27"/>
      <c r="DJ106" s="56"/>
      <c r="DK106" s="56"/>
      <c r="DL106" s="56"/>
      <c r="DM106" s="56"/>
      <c r="DN106" s="56"/>
      <c r="DO106" s="56"/>
      <c r="DP106" s="27"/>
      <c r="DQ106" s="56"/>
      <c r="DR106" s="56"/>
      <c r="DS106" s="56"/>
      <c r="DT106" s="56"/>
      <c r="DU106" s="56"/>
      <c r="DV106" s="56"/>
      <c r="DW106" s="103" t="str">
        <f t="shared" ref="DW106:DW158" si="93">IF(OR(IF(DP106="",IF(DI106="",IF(DB106="","",DB106),DI106),DP106)="F")=TRUE,"F",
IF(OR(IF(DP106="",IF(DI106="",IF(DB106="","",DB106),DI106),DP106)="PE")=TRUE,"PE",
IF(OR(IF(DP106="",IF(DI106="",IF(DB106="","",DB106),DI106),DP106)="N/A")=TRUE,"N/A",
IF(AND(IF(DP106="",IF(DI106="",IF(DB106="","",DB106),DI106),DP106)="")=TRUE,"","P"))))</f>
        <v>P</v>
      </c>
      <c r="DX106" s="104"/>
      <c r="DY106" s="104"/>
      <c r="DZ106" s="105"/>
      <c r="EA106" s="27"/>
      <c r="EB106" s="56"/>
      <c r="EC106" s="56"/>
      <c r="ED106" s="56"/>
      <c r="EE106" s="56"/>
      <c r="EF106" s="56"/>
      <c r="EG106" s="56"/>
      <c r="EH106" s="27"/>
      <c r="EI106" s="56"/>
      <c r="EJ106" s="56"/>
      <c r="EK106" s="56"/>
      <c r="EL106" s="56"/>
      <c r="EM106" s="56"/>
      <c r="EN106" s="56"/>
      <c r="EO106" s="27"/>
      <c r="EP106" s="56"/>
      <c r="EQ106" s="56"/>
      <c r="ER106" s="56"/>
      <c r="ES106" s="56"/>
      <c r="ET106" s="56"/>
      <c r="EU106" s="56"/>
      <c r="EV106" s="103" t="str">
        <f t="shared" ref="EV106:EV158" si="94">IF(OR(IF(EO106="",IF(EH106="",IF(EA106="","",EA106),EH106),EO106)="F")=TRUE,"F",
IF(OR(IF(EO106="",IF(EH106="",IF(EA106="","",EA106),EH106),EO106)="PE")=TRUE,"PE",
IF(OR(IF(EO106="",IF(EH106="",IF(EA106="","",EA106),EH106),EO106)="N/A")=TRUE,"N/A",
IF(AND(IF(EO106="",IF(EH106="",IF(EA106="","",EA106),EH106),EO106)="")=TRUE,"","P"))))</f>
        <v/>
      </c>
      <c r="EW106" s="104"/>
      <c r="EX106" s="104"/>
      <c r="EY106" s="105"/>
      <c r="EZ106" s="56"/>
      <c r="FA106" s="56"/>
      <c r="FB106" s="56"/>
      <c r="FC106" s="56"/>
      <c r="FD106" s="56"/>
      <c r="FE106" s="56"/>
      <c r="FF106" s="56"/>
      <c r="FG106" s="56"/>
      <c r="FH106" s="56"/>
      <c r="FI106" s="56"/>
      <c r="FJ106" s="56"/>
      <c r="FK106" s="56"/>
    </row>
    <row r="107" spans="1:167" s="25" customFormat="1" ht="59.25" customHeight="1" x14ac:dyDescent="0.3">
      <c r="A107" s="83" t="str">
        <f>IF(AND(BG107="",BG107=""),"",$N$4&amp;"_"&amp;ROW()-12-COUNTBLANK($BG$13:BG107))</f>
        <v>SCAP10_91</v>
      </c>
      <c r="B107" s="84"/>
      <c r="C107" s="84"/>
      <c r="D107" s="85"/>
      <c r="E107" s="102" t="s">
        <v>367</v>
      </c>
      <c r="F107" s="102"/>
      <c r="G107" s="102"/>
      <c r="H107" s="102"/>
      <c r="I107" s="102"/>
      <c r="J107" s="102"/>
      <c r="K107" s="102"/>
      <c r="L107" s="102"/>
      <c r="M107" s="102"/>
      <c r="N107" s="102"/>
      <c r="O107" s="102"/>
      <c r="P107" s="79" t="s">
        <v>332</v>
      </c>
      <c r="Q107" s="80"/>
      <c r="R107" s="80"/>
      <c r="S107" s="80"/>
      <c r="T107" s="80"/>
      <c r="U107" s="80"/>
      <c r="V107" s="80"/>
      <c r="W107" s="80"/>
      <c r="X107" s="80"/>
      <c r="Y107" s="80"/>
      <c r="Z107" s="80"/>
      <c r="AA107" s="80"/>
      <c r="AB107" s="81"/>
      <c r="AC107" s="86"/>
      <c r="AD107" s="87"/>
      <c r="AE107" s="87"/>
      <c r="AF107" s="87"/>
      <c r="AG107" s="87"/>
      <c r="AH107" s="87"/>
      <c r="AI107" s="87"/>
      <c r="AJ107" s="88"/>
      <c r="AK107" s="79"/>
      <c r="AL107" s="80"/>
      <c r="AM107" s="80"/>
      <c r="AN107" s="80"/>
      <c r="AO107" s="80"/>
      <c r="AP107" s="80"/>
      <c r="AQ107" s="80"/>
      <c r="AR107" s="81"/>
      <c r="AS107" s="79" t="s">
        <v>368</v>
      </c>
      <c r="AT107" s="80"/>
      <c r="AU107" s="80"/>
      <c r="AV107" s="80"/>
      <c r="AW107" s="80"/>
      <c r="AX107" s="80"/>
      <c r="AY107" s="80"/>
      <c r="AZ107" s="80"/>
      <c r="BA107" s="80"/>
      <c r="BB107" s="80"/>
      <c r="BC107" s="80"/>
      <c r="BD107" s="80"/>
      <c r="BE107" s="80"/>
      <c r="BF107" s="81"/>
      <c r="BG107" s="79" t="s">
        <v>369</v>
      </c>
      <c r="BH107" s="80"/>
      <c r="BI107" s="80"/>
      <c r="BJ107" s="80"/>
      <c r="BK107" s="80"/>
      <c r="BL107" s="80"/>
      <c r="BM107" s="80"/>
      <c r="BN107" s="80"/>
      <c r="BO107" s="80"/>
      <c r="BP107" s="80"/>
      <c r="BQ107" s="80"/>
      <c r="BR107" s="81"/>
      <c r="BS107" s="79" t="s">
        <v>43</v>
      </c>
      <c r="BT107" s="80"/>
      <c r="BU107" s="81"/>
      <c r="BV107" s="79" t="s">
        <v>83</v>
      </c>
      <c r="BW107" s="80"/>
      <c r="BX107" s="81"/>
      <c r="BY107" s="79" t="s">
        <v>79</v>
      </c>
      <c r="BZ107" s="80"/>
      <c r="CA107" s="80"/>
      <c r="CB107" s="81"/>
      <c r="CC107" s="24"/>
      <c r="CD107" s="79"/>
      <c r="CE107" s="80"/>
      <c r="CF107" s="81"/>
      <c r="CG107" s="79"/>
      <c r="CH107" s="80"/>
      <c r="CI107" s="81"/>
      <c r="CJ107" s="24"/>
      <c r="CK107" s="79"/>
      <c r="CL107" s="80"/>
      <c r="CM107" s="81"/>
      <c r="CN107" s="79"/>
      <c r="CO107" s="80"/>
      <c r="CP107" s="81"/>
      <c r="CQ107" s="24"/>
      <c r="CR107" s="79"/>
      <c r="CS107" s="80"/>
      <c r="CT107" s="81"/>
      <c r="CU107" s="79"/>
      <c r="CV107" s="80"/>
      <c r="CW107" s="81"/>
      <c r="CX107" s="75" t="str">
        <f t="shared" si="92"/>
        <v/>
      </c>
      <c r="CY107" s="76"/>
      <c r="CZ107" s="76"/>
      <c r="DA107" s="77"/>
      <c r="DB107" s="24" t="s">
        <v>57</v>
      </c>
      <c r="DC107" s="74" t="s">
        <v>526</v>
      </c>
      <c r="DD107" s="74"/>
      <c r="DE107" s="74"/>
      <c r="DF107" s="74" t="str">
        <f t="shared" si="91"/>
        <v>28/9/2022</v>
      </c>
      <c r="DG107" s="74"/>
      <c r="DH107" s="74"/>
      <c r="DI107" s="24"/>
      <c r="DJ107" s="79"/>
      <c r="DK107" s="80"/>
      <c r="DL107" s="81"/>
      <c r="DM107" s="79"/>
      <c r="DN107" s="80"/>
      <c r="DO107" s="81"/>
      <c r="DP107" s="24"/>
      <c r="DQ107" s="79"/>
      <c r="DR107" s="80"/>
      <c r="DS107" s="81"/>
      <c r="DT107" s="79"/>
      <c r="DU107" s="80"/>
      <c r="DV107" s="81"/>
      <c r="DW107" s="75" t="str">
        <f t="shared" si="93"/>
        <v>P</v>
      </c>
      <c r="DX107" s="76"/>
      <c r="DY107" s="76"/>
      <c r="DZ107" s="77"/>
      <c r="EA107" s="24"/>
      <c r="EB107" s="79"/>
      <c r="EC107" s="80"/>
      <c r="ED107" s="81"/>
      <c r="EE107" s="79"/>
      <c r="EF107" s="80"/>
      <c r="EG107" s="81"/>
      <c r="EH107" s="24"/>
      <c r="EI107" s="79"/>
      <c r="EJ107" s="80"/>
      <c r="EK107" s="81"/>
      <c r="EL107" s="79"/>
      <c r="EM107" s="80"/>
      <c r="EN107" s="81"/>
      <c r="EO107" s="24"/>
      <c r="EP107" s="79"/>
      <c r="EQ107" s="80"/>
      <c r="ER107" s="81"/>
      <c r="ES107" s="79"/>
      <c r="ET107" s="80"/>
      <c r="EU107" s="81"/>
      <c r="EV107" s="75" t="str">
        <f t="shared" si="94"/>
        <v/>
      </c>
      <c r="EW107" s="76"/>
      <c r="EX107" s="76"/>
      <c r="EY107" s="77"/>
      <c r="EZ107" s="79"/>
      <c r="FA107" s="80"/>
      <c r="FB107" s="80"/>
      <c r="FC107" s="81"/>
      <c r="FD107" s="79"/>
      <c r="FE107" s="80"/>
      <c r="FF107" s="80"/>
      <c r="FG107" s="80"/>
      <c r="FH107" s="80"/>
      <c r="FI107" s="80"/>
      <c r="FJ107" s="80"/>
      <c r="FK107" s="81"/>
    </row>
    <row r="108" spans="1:167" s="25" customFormat="1" ht="44.25" customHeight="1" x14ac:dyDescent="0.3">
      <c r="A108" s="83" t="str">
        <f>IF(AND(BG108="",BG108=""),"",$N$4&amp;"_"&amp;ROW()-12-COUNTBLANK($BG$13:BG108))</f>
        <v>SCAP10_92</v>
      </c>
      <c r="B108" s="84"/>
      <c r="C108" s="84"/>
      <c r="D108" s="85"/>
      <c r="E108" s="102"/>
      <c r="F108" s="102"/>
      <c r="G108" s="102"/>
      <c r="H108" s="102"/>
      <c r="I108" s="102"/>
      <c r="J108" s="102"/>
      <c r="K108" s="102"/>
      <c r="L108" s="102"/>
      <c r="M108" s="102"/>
      <c r="N108" s="102"/>
      <c r="O108" s="102"/>
      <c r="P108" s="79" t="s">
        <v>370</v>
      </c>
      <c r="Q108" s="80"/>
      <c r="R108" s="80"/>
      <c r="S108" s="80"/>
      <c r="T108" s="80"/>
      <c r="U108" s="80"/>
      <c r="V108" s="80"/>
      <c r="W108" s="80"/>
      <c r="X108" s="80"/>
      <c r="Y108" s="80"/>
      <c r="Z108" s="80"/>
      <c r="AA108" s="80"/>
      <c r="AB108" s="81"/>
      <c r="AC108" s="86"/>
      <c r="AD108" s="87"/>
      <c r="AE108" s="87"/>
      <c r="AF108" s="87"/>
      <c r="AG108" s="87"/>
      <c r="AH108" s="87"/>
      <c r="AI108" s="87"/>
      <c r="AJ108" s="88"/>
      <c r="AK108" s="79"/>
      <c r="AL108" s="80"/>
      <c r="AM108" s="80"/>
      <c r="AN108" s="80"/>
      <c r="AO108" s="80"/>
      <c r="AP108" s="80"/>
      <c r="AQ108" s="80"/>
      <c r="AR108" s="81"/>
      <c r="AS108" s="79" t="s">
        <v>371</v>
      </c>
      <c r="AT108" s="80"/>
      <c r="AU108" s="80"/>
      <c r="AV108" s="80"/>
      <c r="AW108" s="80"/>
      <c r="AX108" s="80"/>
      <c r="AY108" s="80"/>
      <c r="AZ108" s="80"/>
      <c r="BA108" s="80"/>
      <c r="BB108" s="80"/>
      <c r="BC108" s="80"/>
      <c r="BD108" s="80"/>
      <c r="BE108" s="80"/>
      <c r="BF108" s="81"/>
      <c r="BG108" s="79" t="s">
        <v>372</v>
      </c>
      <c r="BH108" s="80"/>
      <c r="BI108" s="80"/>
      <c r="BJ108" s="80"/>
      <c r="BK108" s="80"/>
      <c r="BL108" s="80"/>
      <c r="BM108" s="80"/>
      <c r="BN108" s="80"/>
      <c r="BO108" s="80"/>
      <c r="BP108" s="80"/>
      <c r="BQ108" s="80"/>
      <c r="BR108" s="81"/>
      <c r="BS108" s="79" t="s">
        <v>43</v>
      </c>
      <c r="BT108" s="80"/>
      <c r="BU108" s="81"/>
      <c r="BV108" s="79" t="s">
        <v>83</v>
      </c>
      <c r="BW108" s="80"/>
      <c r="BX108" s="81"/>
      <c r="BY108" s="79" t="s">
        <v>75</v>
      </c>
      <c r="BZ108" s="80"/>
      <c r="CA108" s="80"/>
      <c r="CB108" s="81"/>
      <c r="CC108" s="24"/>
      <c r="CD108" s="79"/>
      <c r="CE108" s="80"/>
      <c r="CF108" s="81"/>
      <c r="CG108" s="79"/>
      <c r="CH108" s="80"/>
      <c r="CI108" s="81"/>
      <c r="CJ108" s="24"/>
      <c r="CK108" s="79"/>
      <c r="CL108" s="80"/>
      <c r="CM108" s="81"/>
      <c r="CN108" s="79"/>
      <c r="CO108" s="80"/>
      <c r="CP108" s="81"/>
      <c r="CQ108" s="24"/>
      <c r="CR108" s="79"/>
      <c r="CS108" s="80"/>
      <c r="CT108" s="81"/>
      <c r="CU108" s="79"/>
      <c r="CV108" s="80"/>
      <c r="CW108" s="81"/>
      <c r="CX108" s="75" t="str">
        <f t="shared" si="92"/>
        <v/>
      </c>
      <c r="CY108" s="76"/>
      <c r="CZ108" s="76"/>
      <c r="DA108" s="77"/>
      <c r="DB108" s="24" t="s">
        <v>57</v>
      </c>
      <c r="DC108" s="74" t="s">
        <v>526</v>
      </c>
      <c r="DD108" s="74"/>
      <c r="DE108" s="74"/>
      <c r="DF108" s="74" t="str">
        <f t="shared" si="91"/>
        <v>28/9/2022</v>
      </c>
      <c r="DG108" s="74"/>
      <c r="DH108" s="74"/>
      <c r="DI108" s="24"/>
      <c r="DJ108" s="79"/>
      <c r="DK108" s="80"/>
      <c r="DL108" s="81"/>
      <c r="DM108" s="79"/>
      <c r="DN108" s="80"/>
      <c r="DO108" s="81"/>
      <c r="DP108" s="24"/>
      <c r="DQ108" s="79"/>
      <c r="DR108" s="80"/>
      <c r="DS108" s="81"/>
      <c r="DT108" s="79"/>
      <c r="DU108" s="80"/>
      <c r="DV108" s="81"/>
      <c r="DW108" s="75" t="str">
        <f t="shared" si="93"/>
        <v>P</v>
      </c>
      <c r="DX108" s="76"/>
      <c r="DY108" s="76"/>
      <c r="DZ108" s="77"/>
      <c r="EA108" s="24"/>
      <c r="EB108" s="79"/>
      <c r="EC108" s="80"/>
      <c r="ED108" s="81"/>
      <c r="EE108" s="79"/>
      <c r="EF108" s="80"/>
      <c r="EG108" s="81"/>
      <c r="EH108" s="24"/>
      <c r="EI108" s="79"/>
      <c r="EJ108" s="80"/>
      <c r="EK108" s="81"/>
      <c r="EL108" s="79"/>
      <c r="EM108" s="80"/>
      <c r="EN108" s="81"/>
      <c r="EO108" s="24"/>
      <c r="EP108" s="79"/>
      <c r="EQ108" s="80"/>
      <c r="ER108" s="81"/>
      <c r="ES108" s="79"/>
      <c r="ET108" s="80"/>
      <c r="EU108" s="81"/>
      <c r="EV108" s="75" t="str">
        <f t="shared" si="94"/>
        <v/>
      </c>
      <c r="EW108" s="76"/>
      <c r="EX108" s="76"/>
      <c r="EY108" s="77"/>
      <c r="EZ108" s="79"/>
      <c r="FA108" s="80"/>
      <c r="FB108" s="80"/>
      <c r="FC108" s="81"/>
      <c r="FD108" s="79" t="s">
        <v>581</v>
      </c>
      <c r="FE108" s="80"/>
      <c r="FF108" s="80"/>
      <c r="FG108" s="80"/>
      <c r="FH108" s="80"/>
      <c r="FI108" s="80"/>
      <c r="FJ108" s="80"/>
      <c r="FK108" s="81"/>
    </row>
    <row r="109" spans="1:167" s="25" customFormat="1" ht="44.25" customHeight="1" x14ac:dyDescent="0.3">
      <c r="A109" s="83" t="str">
        <f>IF(AND(BG109="",BG109=""),"",$N$4&amp;"_"&amp;ROW()-12-COUNTBLANK($BG$13:BG109))</f>
        <v>SCAP10_93</v>
      </c>
      <c r="B109" s="84"/>
      <c r="C109" s="84"/>
      <c r="D109" s="85"/>
      <c r="E109" s="102"/>
      <c r="F109" s="102"/>
      <c r="G109" s="102"/>
      <c r="H109" s="102"/>
      <c r="I109" s="102"/>
      <c r="J109" s="102"/>
      <c r="K109" s="102"/>
      <c r="L109" s="102"/>
      <c r="M109" s="102"/>
      <c r="N109" s="102"/>
      <c r="O109" s="102"/>
      <c r="P109" s="79" t="s">
        <v>373</v>
      </c>
      <c r="Q109" s="80"/>
      <c r="R109" s="80"/>
      <c r="S109" s="80"/>
      <c r="T109" s="80"/>
      <c r="U109" s="80"/>
      <c r="V109" s="80"/>
      <c r="W109" s="80"/>
      <c r="X109" s="80"/>
      <c r="Y109" s="80"/>
      <c r="Z109" s="80"/>
      <c r="AA109" s="80"/>
      <c r="AB109" s="81"/>
      <c r="AC109" s="86"/>
      <c r="AD109" s="87"/>
      <c r="AE109" s="87"/>
      <c r="AF109" s="87"/>
      <c r="AG109" s="87"/>
      <c r="AH109" s="87"/>
      <c r="AI109" s="87"/>
      <c r="AJ109" s="88"/>
      <c r="AK109" s="79"/>
      <c r="AL109" s="80"/>
      <c r="AM109" s="80"/>
      <c r="AN109" s="80"/>
      <c r="AO109" s="80"/>
      <c r="AP109" s="80"/>
      <c r="AQ109" s="80"/>
      <c r="AR109" s="81"/>
      <c r="AS109" s="79" t="s">
        <v>374</v>
      </c>
      <c r="AT109" s="80"/>
      <c r="AU109" s="80"/>
      <c r="AV109" s="80"/>
      <c r="AW109" s="80"/>
      <c r="AX109" s="80"/>
      <c r="AY109" s="80"/>
      <c r="AZ109" s="80"/>
      <c r="BA109" s="80"/>
      <c r="BB109" s="80"/>
      <c r="BC109" s="80"/>
      <c r="BD109" s="80"/>
      <c r="BE109" s="80"/>
      <c r="BF109" s="81"/>
      <c r="BG109" s="79" t="s">
        <v>340</v>
      </c>
      <c r="BH109" s="80"/>
      <c r="BI109" s="80"/>
      <c r="BJ109" s="80"/>
      <c r="BK109" s="80"/>
      <c r="BL109" s="80"/>
      <c r="BM109" s="80"/>
      <c r="BN109" s="80"/>
      <c r="BO109" s="80"/>
      <c r="BP109" s="80"/>
      <c r="BQ109" s="80"/>
      <c r="BR109" s="81"/>
      <c r="BS109" s="79" t="s">
        <v>43</v>
      </c>
      <c r="BT109" s="80"/>
      <c r="BU109" s="81"/>
      <c r="BV109" s="79" t="s">
        <v>83</v>
      </c>
      <c r="BW109" s="80"/>
      <c r="BX109" s="81"/>
      <c r="BY109" s="79" t="s">
        <v>75</v>
      </c>
      <c r="BZ109" s="80"/>
      <c r="CA109" s="80"/>
      <c r="CB109" s="81"/>
      <c r="CC109" s="24"/>
      <c r="CD109" s="79"/>
      <c r="CE109" s="80"/>
      <c r="CF109" s="81"/>
      <c r="CG109" s="79"/>
      <c r="CH109" s="80"/>
      <c r="CI109" s="81"/>
      <c r="CJ109" s="24"/>
      <c r="CK109" s="79"/>
      <c r="CL109" s="80"/>
      <c r="CM109" s="81"/>
      <c r="CN109" s="79"/>
      <c r="CO109" s="80"/>
      <c r="CP109" s="81"/>
      <c r="CQ109" s="24"/>
      <c r="CR109" s="79"/>
      <c r="CS109" s="80"/>
      <c r="CT109" s="81"/>
      <c r="CU109" s="79"/>
      <c r="CV109" s="80"/>
      <c r="CW109" s="81"/>
      <c r="CX109" s="75" t="str">
        <f t="shared" si="92"/>
        <v/>
      </c>
      <c r="CY109" s="76"/>
      <c r="CZ109" s="76"/>
      <c r="DA109" s="77"/>
      <c r="DB109" s="24" t="s">
        <v>57</v>
      </c>
      <c r="DC109" s="74" t="s">
        <v>526</v>
      </c>
      <c r="DD109" s="74"/>
      <c r="DE109" s="74"/>
      <c r="DF109" s="74" t="str">
        <f t="shared" si="91"/>
        <v>28/9/2022</v>
      </c>
      <c r="DG109" s="74"/>
      <c r="DH109" s="74"/>
      <c r="DI109" s="24"/>
      <c r="DJ109" s="79"/>
      <c r="DK109" s="80"/>
      <c r="DL109" s="81"/>
      <c r="DM109" s="79"/>
      <c r="DN109" s="80"/>
      <c r="DO109" s="81"/>
      <c r="DP109" s="24"/>
      <c r="DQ109" s="79"/>
      <c r="DR109" s="80"/>
      <c r="DS109" s="81"/>
      <c r="DT109" s="79"/>
      <c r="DU109" s="80"/>
      <c r="DV109" s="81"/>
      <c r="DW109" s="75" t="str">
        <f t="shared" si="93"/>
        <v>P</v>
      </c>
      <c r="DX109" s="76"/>
      <c r="DY109" s="76"/>
      <c r="DZ109" s="77"/>
      <c r="EA109" s="24"/>
      <c r="EB109" s="79"/>
      <c r="EC109" s="80"/>
      <c r="ED109" s="81"/>
      <c r="EE109" s="79"/>
      <c r="EF109" s="80"/>
      <c r="EG109" s="81"/>
      <c r="EH109" s="24"/>
      <c r="EI109" s="79"/>
      <c r="EJ109" s="80"/>
      <c r="EK109" s="81"/>
      <c r="EL109" s="79"/>
      <c r="EM109" s="80"/>
      <c r="EN109" s="81"/>
      <c r="EO109" s="24"/>
      <c r="EP109" s="79"/>
      <c r="EQ109" s="80"/>
      <c r="ER109" s="81"/>
      <c r="ES109" s="79"/>
      <c r="ET109" s="80"/>
      <c r="EU109" s="81"/>
      <c r="EV109" s="75" t="str">
        <f t="shared" si="94"/>
        <v/>
      </c>
      <c r="EW109" s="76"/>
      <c r="EX109" s="76"/>
      <c r="EY109" s="77"/>
      <c r="EZ109" s="79"/>
      <c r="FA109" s="80"/>
      <c r="FB109" s="80"/>
      <c r="FC109" s="81"/>
      <c r="FD109" s="79"/>
      <c r="FE109" s="80"/>
      <c r="FF109" s="80"/>
      <c r="FG109" s="80"/>
      <c r="FH109" s="80"/>
      <c r="FI109" s="80"/>
      <c r="FJ109" s="80"/>
      <c r="FK109" s="81"/>
    </row>
    <row r="110" spans="1:167" s="25" customFormat="1" ht="44.25" customHeight="1" x14ac:dyDescent="0.3">
      <c r="A110" s="83" t="str">
        <f>IF(AND(BG110="",BG110=""),"",$N$4&amp;"_"&amp;ROW()-12-COUNTBLANK($BG$13:BG110))</f>
        <v>SCAP10_94</v>
      </c>
      <c r="B110" s="84"/>
      <c r="C110" s="84"/>
      <c r="D110" s="85"/>
      <c r="E110" s="102"/>
      <c r="F110" s="102"/>
      <c r="G110" s="102"/>
      <c r="H110" s="102"/>
      <c r="I110" s="102"/>
      <c r="J110" s="102"/>
      <c r="K110" s="102"/>
      <c r="L110" s="102"/>
      <c r="M110" s="102"/>
      <c r="N110" s="102"/>
      <c r="O110" s="102"/>
      <c r="P110" s="74" t="s">
        <v>375</v>
      </c>
      <c r="Q110" s="74"/>
      <c r="R110" s="74"/>
      <c r="S110" s="74"/>
      <c r="T110" s="74"/>
      <c r="U110" s="74"/>
      <c r="V110" s="74"/>
      <c r="W110" s="74"/>
      <c r="X110" s="74"/>
      <c r="Y110" s="74"/>
      <c r="Z110" s="74"/>
      <c r="AA110" s="74"/>
      <c r="AB110" s="74"/>
      <c r="AC110" s="64"/>
      <c r="AD110" s="64"/>
      <c r="AE110" s="64"/>
      <c r="AF110" s="64"/>
      <c r="AG110" s="64"/>
      <c r="AH110" s="64"/>
      <c r="AI110" s="64"/>
      <c r="AJ110" s="64"/>
      <c r="AK110" s="74"/>
      <c r="AL110" s="64"/>
      <c r="AM110" s="64"/>
      <c r="AN110" s="64"/>
      <c r="AO110" s="64"/>
      <c r="AP110" s="64"/>
      <c r="AQ110" s="64"/>
      <c r="AR110" s="64"/>
      <c r="AS110" s="79" t="s">
        <v>376</v>
      </c>
      <c r="AT110" s="80"/>
      <c r="AU110" s="80"/>
      <c r="AV110" s="80"/>
      <c r="AW110" s="80"/>
      <c r="AX110" s="80"/>
      <c r="AY110" s="80"/>
      <c r="AZ110" s="80"/>
      <c r="BA110" s="80"/>
      <c r="BB110" s="80"/>
      <c r="BC110" s="80"/>
      <c r="BD110" s="80"/>
      <c r="BE110" s="80"/>
      <c r="BF110" s="81"/>
      <c r="BG110" s="74" t="s">
        <v>377</v>
      </c>
      <c r="BH110" s="64"/>
      <c r="BI110" s="64"/>
      <c r="BJ110" s="64"/>
      <c r="BK110" s="64"/>
      <c r="BL110" s="64"/>
      <c r="BM110" s="64"/>
      <c r="BN110" s="64"/>
      <c r="BO110" s="64"/>
      <c r="BP110" s="64"/>
      <c r="BQ110" s="64"/>
      <c r="BR110" s="64"/>
      <c r="BS110" s="74" t="s">
        <v>43</v>
      </c>
      <c r="BT110" s="74"/>
      <c r="BU110" s="74"/>
      <c r="BV110" s="74" t="s">
        <v>83</v>
      </c>
      <c r="BW110" s="74"/>
      <c r="BX110" s="74"/>
      <c r="BY110" s="74" t="s">
        <v>75</v>
      </c>
      <c r="BZ110" s="74"/>
      <c r="CA110" s="74"/>
      <c r="CB110" s="74"/>
      <c r="CC110" s="26"/>
      <c r="CD110" s="74"/>
      <c r="CE110" s="74"/>
      <c r="CF110" s="74"/>
      <c r="CG110" s="74"/>
      <c r="CH110" s="74"/>
      <c r="CI110" s="74"/>
      <c r="CJ110" s="26"/>
      <c r="CK110" s="74"/>
      <c r="CL110" s="74"/>
      <c r="CM110" s="74"/>
      <c r="CN110" s="74"/>
      <c r="CO110" s="74"/>
      <c r="CP110" s="74"/>
      <c r="CQ110" s="26"/>
      <c r="CR110" s="74"/>
      <c r="CS110" s="74"/>
      <c r="CT110" s="74"/>
      <c r="CU110" s="74"/>
      <c r="CV110" s="74"/>
      <c r="CW110" s="74"/>
      <c r="CX110" s="106" t="str">
        <f t="shared" si="92"/>
        <v/>
      </c>
      <c r="CY110" s="107"/>
      <c r="CZ110" s="107"/>
      <c r="DA110" s="108"/>
      <c r="DB110" s="26" t="s">
        <v>57</v>
      </c>
      <c r="DC110" s="74" t="s">
        <v>526</v>
      </c>
      <c r="DD110" s="74"/>
      <c r="DE110" s="74"/>
      <c r="DF110" s="74" t="str">
        <f t="shared" si="91"/>
        <v>28/9/2022</v>
      </c>
      <c r="DG110" s="74"/>
      <c r="DH110" s="74"/>
      <c r="DI110" s="26"/>
      <c r="DJ110" s="74"/>
      <c r="DK110" s="74"/>
      <c r="DL110" s="74"/>
      <c r="DM110" s="74"/>
      <c r="DN110" s="74"/>
      <c r="DO110" s="74"/>
      <c r="DP110" s="26"/>
      <c r="DQ110" s="74"/>
      <c r="DR110" s="74"/>
      <c r="DS110" s="74"/>
      <c r="DT110" s="74"/>
      <c r="DU110" s="74"/>
      <c r="DV110" s="74"/>
      <c r="DW110" s="106" t="str">
        <f t="shared" si="93"/>
        <v>P</v>
      </c>
      <c r="DX110" s="107"/>
      <c r="DY110" s="107"/>
      <c r="DZ110" s="108"/>
      <c r="EA110" s="26"/>
      <c r="EB110" s="74"/>
      <c r="EC110" s="74"/>
      <c r="ED110" s="74"/>
      <c r="EE110" s="74"/>
      <c r="EF110" s="74"/>
      <c r="EG110" s="74"/>
      <c r="EH110" s="26"/>
      <c r="EI110" s="74"/>
      <c r="EJ110" s="74"/>
      <c r="EK110" s="74"/>
      <c r="EL110" s="74"/>
      <c r="EM110" s="74"/>
      <c r="EN110" s="74"/>
      <c r="EO110" s="26"/>
      <c r="EP110" s="74"/>
      <c r="EQ110" s="74"/>
      <c r="ER110" s="74"/>
      <c r="ES110" s="74"/>
      <c r="ET110" s="74"/>
      <c r="EU110" s="74"/>
      <c r="EV110" s="106" t="str">
        <f t="shared" si="94"/>
        <v/>
      </c>
      <c r="EW110" s="107"/>
      <c r="EX110" s="107"/>
      <c r="EY110" s="108"/>
      <c r="EZ110" s="74"/>
      <c r="FA110" s="74"/>
      <c r="FB110" s="74"/>
      <c r="FC110" s="74"/>
      <c r="FD110" s="74"/>
      <c r="FE110" s="74"/>
      <c r="FF110" s="74"/>
      <c r="FG110" s="74"/>
      <c r="FH110" s="74"/>
      <c r="FI110" s="74"/>
      <c r="FJ110" s="74"/>
      <c r="FK110" s="74"/>
    </row>
    <row r="111" spans="1:167" ht="64.5" customHeight="1" x14ac:dyDescent="0.3">
      <c r="A111" s="83" t="str">
        <f>IF(AND(BG111="",BG111=""),"",$N$4&amp;"_"&amp;ROW()-12-COUNTBLANK($BG$13:BG111))</f>
        <v>SCAP10_95</v>
      </c>
      <c r="B111" s="84"/>
      <c r="C111" s="84"/>
      <c r="D111" s="85"/>
      <c r="E111" s="156" t="s">
        <v>378</v>
      </c>
      <c r="F111" s="156"/>
      <c r="G111" s="156"/>
      <c r="H111" s="156"/>
      <c r="I111" s="156"/>
      <c r="J111" s="156"/>
      <c r="K111" s="156"/>
      <c r="L111" s="156"/>
      <c r="M111" s="156"/>
      <c r="N111" s="156"/>
      <c r="O111" s="156"/>
      <c r="P111" s="74" t="s">
        <v>379</v>
      </c>
      <c r="Q111" s="74"/>
      <c r="R111" s="74"/>
      <c r="S111" s="74"/>
      <c r="T111" s="74"/>
      <c r="U111" s="74"/>
      <c r="V111" s="74"/>
      <c r="W111" s="74"/>
      <c r="X111" s="74"/>
      <c r="Y111" s="74"/>
      <c r="Z111" s="74"/>
      <c r="AA111" s="74"/>
      <c r="AB111" s="74"/>
      <c r="AC111" s="82"/>
      <c r="AD111" s="74"/>
      <c r="AE111" s="74"/>
      <c r="AF111" s="74"/>
      <c r="AG111" s="74"/>
      <c r="AH111" s="74"/>
      <c r="AI111" s="74"/>
      <c r="AJ111" s="74"/>
      <c r="AK111" s="64"/>
      <c r="AL111" s="64"/>
      <c r="AM111" s="64"/>
      <c r="AN111" s="64"/>
      <c r="AO111" s="64"/>
      <c r="AP111" s="64"/>
      <c r="AQ111" s="64"/>
      <c r="AR111" s="64"/>
      <c r="AS111" s="74" t="s">
        <v>380</v>
      </c>
      <c r="AT111" s="64"/>
      <c r="AU111" s="64"/>
      <c r="AV111" s="64"/>
      <c r="AW111" s="64"/>
      <c r="AX111" s="64"/>
      <c r="AY111" s="64"/>
      <c r="AZ111" s="64"/>
      <c r="BA111" s="64"/>
      <c r="BB111" s="64"/>
      <c r="BC111" s="64"/>
      <c r="BD111" s="64"/>
      <c r="BE111" s="64"/>
      <c r="BF111" s="64"/>
      <c r="BG111" s="79" t="s">
        <v>381</v>
      </c>
      <c r="BH111" s="80"/>
      <c r="BI111" s="80"/>
      <c r="BJ111" s="80"/>
      <c r="BK111" s="80"/>
      <c r="BL111" s="80"/>
      <c r="BM111" s="80"/>
      <c r="BN111" s="80"/>
      <c r="BO111" s="80"/>
      <c r="BP111" s="80"/>
      <c r="BQ111" s="80"/>
      <c r="BR111" s="81"/>
      <c r="BS111" s="74" t="s">
        <v>43</v>
      </c>
      <c r="BT111" s="74"/>
      <c r="BU111" s="74"/>
      <c r="BV111" s="74" t="s">
        <v>83</v>
      </c>
      <c r="BW111" s="74"/>
      <c r="BX111" s="74"/>
      <c r="BY111" s="74" t="s">
        <v>75</v>
      </c>
      <c r="BZ111" s="74"/>
      <c r="CA111" s="74"/>
      <c r="CB111" s="74"/>
      <c r="CC111" s="27"/>
      <c r="CD111" s="56"/>
      <c r="CE111" s="56"/>
      <c r="CF111" s="56"/>
      <c r="CG111" s="56"/>
      <c r="CH111" s="56"/>
      <c r="CI111" s="56"/>
      <c r="CJ111" s="27"/>
      <c r="CK111" s="56"/>
      <c r="CL111" s="56"/>
      <c r="CM111" s="56"/>
      <c r="CN111" s="56"/>
      <c r="CO111" s="56"/>
      <c r="CP111" s="56"/>
      <c r="CQ111" s="27"/>
      <c r="CR111" s="56"/>
      <c r="CS111" s="56"/>
      <c r="CT111" s="56"/>
      <c r="CU111" s="56"/>
      <c r="CV111" s="56"/>
      <c r="CW111" s="56"/>
      <c r="CX111" s="103"/>
      <c r="CY111" s="104"/>
      <c r="CZ111" s="104"/>
      <c r="DA111" s="105"/>
      <c r="DB111" s="27" t="s">
        <v>68</v>
      </c>
      <c r="DC111" s="74" t="s">
        <v>526</v>
      </c>
      <c r="DD111" s="74"/>
      <c r="DE111" s="74"/>
      <c r="DF111" s="74" t="str">
        <f t="shared" si="91"/>
        <v>28/9/2022</v>
      </c>
      <c r="DG111" s="74"/>
      <c r="DH111" s="74"/>
      <c r="DI111" s="27"/>
      <c r="DJ111" s="56"/>
      <c r="DK111" s="56"/>
      <c r="DL111" s="56"/>
      <c r="DM111" s="56"/>
      <c r="DN111" s="56"/>
      <c r="DO111" s="56"/>
      <c r="DP111" s="27"/>
      <c r="DQ111" s="56"/>
      <c r="DR111" s="56"/>
      <c r="DS111" s="56"/>
      <c r="DT111" s="56"/>
      <c r="DU111" s="56"/>
      <c r="DV111" s="56"/>
      <c r="DW111" s="103" t="str">
        <f t="shared" ref="DW111" si="95">IF(OR(IF(DP111="",IF(DI111="",IF(DB111="","",DB111),DI111),DP111)="F")=TRUE,"F",
IF(OR(IF(DP111="",IF(DI111="",IF(DB111="","",DB111),DI111),DP111)="PE")=TRUE,"PE",
IF(OR(IF(DP111="",IF(DI111="",IF(DB111="","",DB111),DI111),DP111)="N/A")=TRUE,"N/A",
IF(AND(IF(DP111="",IF(DI111="",IF(DB111="","",DB111),DI111),DP111)="")=TRUE,"","P"))))</f>
        <v>N/A</v>
      </c>
      <c r="DX111" s="104"/>
      <c r="DY111" s="104"/>
      <c r="DZ111" s="105"/>
      <c r="EA111" s="27"/>
      <c r="EB111" s="56"/>
      <c r="EC111" s="56"/>
      <c r="ED111" s="56"/>
      <c r="EE111" s="56"/>
      <c r="EF111" s="56"/>
      <c r="EG111" s="56"/>
      <c r="EH111" s="27"/>
      <c r="EI111" s="56"/>
      <c r="EJ111" s="56"/>
      <c r="EK111" s="56"/>
      <c r="EL111" s="56"/>
      <c r="EM111" s="56"/>
      <c r="EN111" s="56"/>
      <c r="EO111" s="27"/>
      <c r="EP111" s="56"/>
      <c r="EQ111" s="56"/>
      <c r="ER111" s="56"/>
      <c r="ES111" s="56"/>
      <c r="ET111" s="56"/>
      <c r="EU111" s="56"/>
      <c r="EV111" s="103"/>
      <c r="EW111" s="104"/>
      <c r="EX111" s="104"/>
      <c r="EY111" s="105"/>
      <c r="EZ111" s="56"/>
      <c r="FA111" s="56"/>
      <c r="FB111" s="56"/>
      <c r="FC111" s="56"/>
      <c r="FD111" s="56"/>
      <c r="FE111" s="56"/>
      <c r="FF111" s="56"/>
      <c r="FG111" s="56"/>
      <c r="FH111" s="56"/>
      <c r="FI111" s="56"/>
      <c r="FJ111" s="56"/>
      <c r="FK111" s="56"/>
    </row>
    <row r="112" spans="1:167" ht="64.5" customHeight="1" x14ac:dyDescent="0.3">
      <c r="A112" s="83" t="str">
        <f>IF(AND(BG112="",BG112=""),"",$N$4&amp;"_"&amp;ROW()-12-COUNTBLANK($BG$13:BG112))</f>
        <v>SCAP10_96</v>
      </c>
      <c r="B112" s="84"/>
      <c r="C112" s="84"/>
      <c r="D112" s="85"/>
      <c r="E112" s="156"/>
      <c r="F112" s="156"/>
      <c r="G112" s="156"/>
      <c r="H112" s="156"/>
      <c r="I112" s="156"/>
      <c r="J112" s="156"/>
      <c r="K112" s="156"/>
      <c r="L112" s="156"/>
      <c r="M112" s="156"/>
      <c r="N112" s="156"/>
      <c r="O112" s="156"/>
      <c r="P112" s="74" t="s">
        <v>382</v>
      </c>
      <c r="Q112" s="74"/>
      <c r="R112" s="74"/>
      <c r="S112" s="74"/>
      <c r="T112" s="74"/>
      <c r="U112" s="74"/>
      <c r="V112" s="74"/>
      <c r="W112" s="74"/>
      <c r="X112" s="74"/>
      <c r="Y112" s="74"/>
      <c r="Z112" s="74"/>
      <c r="AA112" s="74"/>
      <c r="AB112" s="74"/>
      <c r="AC112" s="82"/>
      <c r="AD112" s="74"/>
      <c r="AE112" s="74"/>
      <c r="AF112" s="74"/>
      <c r="AG112" s="74"/>
      <c r="AH112" s="74"/>
      <c r="AI112" s="74"/>
      <c r="AJ112" s="74"/>
      <c r="AK112" s="64"/>
      <c r="AL112" s="64"/>
      <c r="AM112" s="64"/>
      <c r="AN112" s="64"/>
      <c r="AO112" s="64"/>
      <c r="AP112" s="64"/>
      <c r="AQ112" s="64"/>
      <c r="AR112" s="64"/>
      <c r="AS112" s="74" t="s">
        <v>383</v>
      </c>
      <c r="AT112" s="64"/>
      <c r="AU112" s="64"/>
      <c r="AV112" s="64"/>
      <c r="AW112" s="64"/>
      <c r="AX112" s="64"/>
      <c r="AY112" s="64"/>
      <c r="AZ112" s="64"/>
      <c r="BA112" s="64"/>
      <c r="BB112" s="64"/>
      <c r="BC112" s="64"/>
      <c r="BD112" s="64"/>
      <c r="BE112" s="64"/>
      <c r="BF112" s="64"/>
      <c r="BG112" s="79" t="s">
        <v>381</v>
      </c>
      <c r="BH112" s="80"/>
      <c r="BI112" s="80"/>
      <c r="BJ112" s="80"/>
      <c r="BK112" s="80"/>
      <c r="BL112" s="80"/>
      <c r="BM112" s="80"/>
      <c r="BN112" s="80"/>
      <c r="BO112" s="80"/>
      <c r="BP112" s="80"/>
      <c r="BQ112" s="80"/>
      <c r="BR112" s="81"/>
      <c r="BS112" s="74" t="s">
        <v>43</v>
      </c>
      <c r="BT112" s="74"/>
      <c r="BU112" s="74"/>
      <c r="BV112" s="74" t="s">
        <v>83</v>
      </c>
      <c r="BW112" s="74"/>
      <c r="BX112" s="74"/>
      <c r="BY112" s="74" t="s">
        <v>75</v>
      </c>
      <c r="BZ112" s="74"/>
      <c r="CA112" s="74"/>
      <c r="CB112" s="74"/>
      <c r="CC112" s="27"/>
      <c r="CD112" s="56"/>
      <c r="CE112" s="56"/>
      <c r="CF112" s="56"/>
      <c r="CG112" s="56"/>
      <c r="CH112" s="56"/>
      <c r="CI112" s="56"/>
      <c r="CJ112" s="27"/>
      <c r="CK112" s="56"/>
      <c r="CL112" s="56"/>
      <c r="CM112" s="56"/>
      <c r="CN112" s="56"/>
      <c r="CO112" s="56"/>
      <c r="CP112" s="56"/>
      <c r="CQ112" s="27"/>
      <c r="CR112" s="56"/>
      <c r="CS112" s="56"/>
      <c r="CT112" s="56"/>
      <c r="CU112" s="56"/>
      <c r="CV112" s="56"/>
      <c r="CW112" s="56"/>
      <c r="CX112" s="103"/>
      <c r="CY112" s="104"/>
      <c r="CZ112" s="104"/>
      <c r="DA112" s="105"/>
      <c r="DB112" s="27" t="s">
        <v>68</v>
      </c>
      <c r="DC112" s="74" t="s">
        <v>526</v>
      </c>
      <c r="DD112" s="74"/>
      <c r="DE112" s="74"/>
      <c r="DF112" s="74" t="str">
        <f t="shared" ref="DF112:DF148" si="96">DF111</f>
        <v>28/9/2022</v>
      </c>
      <c r="DG112" s="74"/>
      <c r="DH112" s="74"/>
      <c r="DI112" s="27"/>
      <c r="DJ112" s="56"/>
      <c r="DK112" s="56"/>
      <c r="DL112" s="56"/>
      <c r="DM112" s="56"/>
      <c r="DN112" s="56"/>
      <c r="DO112" s="56"/>
      <c r="DP112" s="27"/>
      <c r="DQ112" s="56"/>
      <c r="DR112" s="56"/>
      <c r="DS112" s="56"/>
      <c r="DT112" s="56"/>
      <c r="DU112" s="56"/>
      <c r="DV112" s="56"/>
      <c r="DW112" s="103" t="str">
        <f t="shared" ref="DW112" si="97">IF(OR(IF(DP112="",IF(DI112="",IF(DB112="","",DB112),DI112),DP112)="F")=TRUE,"F",
IF(OR(IF(DP112="",IF(DI112="",IF(DB112="","",DB112),DI112),DP112)="PE")=TRUE,"PE",
IF(OR(IF(DP112="",IF(DI112="",IF(DB112="","",DB112),DI112),DP112)="N/A")=TRUE,"N/A",
IF(AND(IF(DP112="",IF(DI112="",IF(DB112="","",DB112),DI112),DP112)="")=TRUE,"","P"))))</f>
        <v>N/A</v>
      </c>
      <c r="DX112" s="104"/>
      <c r="DY112" s="104"/>
      <c r="DZ112" s="105"/>
      <c r="EA112" s="27"/>
      <c r="EB112" s="56"/>
      <c r="EC112" s="56"/>
      <c r="ED112" s="56"/>
      <c r="EE112" s="56"/>
      <c r="EF112" s="56"/>
      <c r="EG112" s="56"/>
      <c r="EH112" s="27"/>
      <c r="EI112" s="56"/>
      <c r="EJ112" s="56"/>
      <c r="EK112" s="56"/>
      <c r="EL112" s="56"/>
      <c r="EM112" s="56"/>
      <c r="EN112" s="56"/>
      <c r="EO112" s="27"/>
      <c r="EP112" s="56"/>
      <c r="EQ112" s="56"/>
      <c r="ER112" s="56"/>
      <c r="ES112" s="56"/>
      <c r="ET112" s="56"/>
      <c r="EU112" s="56"/>
      <c r="EV112" s="103"/>
      <c r="EW112" s="104"/>
      <c r="EX112" s="104"/>
      <c r="EY112" s="105"/>
      <c r="EZ112" s="56"/>
      <c r="FA112" s="56"/>
      <c r="FB112" s="56"/>
      <c r="FC112" s="56"/>
      <c r="FD112" s="56"/>
      <c r="FE112" s="56"/>
      <c r="FF112" s="56"/>
      <c r="FG112" s="56"/>
      <c r="FH112" s="56"/>
      <c r="FI112" s="56"/>
      <c r="FJ112" s="56"/>
      <c r="FK112" s="56"/>
    </row>
    <row r="113" spans="1:167" ht="64.5" customHeight="1" x14ac:dyDescent="0.3">
      <c r="A113" s="83" t="str">
        <f>IF(AND(BG113="",BG113=""),"",$N$4&amp;"_"&amp;ROW()-12-COUNTBLANK($BG$13:BG113))</f>
        <v>SCAP10_97</v>
      </c>
      <c r="B113" s="84"/>
      <c r="C113" s="84"/>
      <c r="D113" s="85"/>
      <c r="E113" s="156"/>
      <c r="F113" s="156"/>
      <c r="G113" s="156"/>
      <c r="H113" s="156"/>
      <c r="I113" s="156"/>
      <c r="J113" s="156"/>
      <c r="K113" s="156"/>
      <c r="L113" s="156"/>
      <c r="M113" s="156"/>
      <c r="N113" s="156"/>
      <c r="O113" s="156"/>
      <c r="P113" s="74" t="s">
        <v>384</v>
      </c>
      <c r="Q113" s="74"/>
      <c r="R113" s="74"/>
      <c r="S113" s="74"/>
      <c r="T113" s="74"/>
      <c r="U113" s="74"/>
      <c r="V113" s="74"/>
      <c r="W113" s="74"/>
      <c r="X113" s="74"/>
      <c r="Y113" s="74"/>
      <c r="Z113" s="74"/>
      <c r="AA113" s="74"/>
      <c r="AB113" s="74"/>
      <c r="AC113" s="82"/>
      <c r="AD113" s="74"/>
      <c r="AE113" s="74"/>
      <c r="AF113" s="74"/>
      <c r="AG113" s="74"/>
      <c r="AH113" s="74"/>
      <c r="AI113" s="74"/>
      <c r="AJ113" s="74"/>
      <c r="AK113" s="64"/>
      <c r="AL113" s="64"/>
      <c r="AM113" s="64"/>
      <c r="AN113" s="64"/>
      <c r="AO113" s="64"/>
      <c r="AP113" s="64"/>
      <c r="AQ113" s="64"/>
      <c r="AR113" s="64"/>
      <c r="AS113" s="74" t="s">
        <v>385</v>
      </c>
      <c r="AT113" s="64"/>
      <c r="AU113" s="64"/>
      <c r="AV113" s="64"/>
      <c r="AW113" s="64"/>
      <c r="AX113" s="64"/>
      <c r="AY113" s="64"/>
      <c r="AZ113" s="64"/>
      <c r="BA113" s="64"/>
      <c r="BB113" s="64"/>
      <c r="BC113" s="64"/>
      <c r="BD113" s="64"/>
      <c r="BE113" s="64"/>
      <c r="BF113" s="64"/>
      <c r="BG113" s="79" t="s">
        <v>381</v>
      </c>
      <c r="BH113" s="80"/>
      <c r="BI113" s="80"/>
      <c r="BJ113" s="80"/>
      <c r="BK113" s="80"/>
      <c r="BL113" s="80"/>
      <c r="BM113" s="80"/>
      <c r="BN113" s="80"/>
      <c r="BO113" s="80"/>
      <c r="BP113" s="80"/>
      <c r="BQ113" s="80"/>
      <c r="BR113" s="81"/>
      <c r="BS113" s="74" t="s">
        <v>43</v>
      </c>
      <c r="BT113" s="74"/>
      <c r="BU113" s="74"/>
      <c r="BV113" s="74" t="s">
        <v>83</v>
      </c>
      <c r="BW113" s="74"/>
      <c r="BX113" s="74"/>
      <c r="BY113" s="74" t="s">
        <v>75</v>
      </c>
      <c r="BZ113" s="74"/>
      <c r="CA113" s="74"/>
      <c r="CB113" s="74"/>
      <c r="CC113" s="27"/>
      <c r="CD113" s="56"/>
      <c r="CE113" s="56"/>
      <c r="CF113" s="56"/>
      <c r="CG113" s="56"/>
      <c r="CH113" s="56"/>
      <c r="CI113" s="56"/>
      <c r="CJ113" s="27"/>
      <c r="CK113" s="56"/>
      <c r="CL113" s="56"/>
      <c r="CM113" s="56"/>
      <c r="CN113" s="56"/>
      <c r="CO113" s="56"/>
      <c r="CP113" s="56"/>
      <c r="CQ113" s="27"/>
      <c r="CR113" s="56"/>
      <c r="CS113" s="56"/>
      <c r="CT113" s="56"/>
      <c r="CU113" s="56"/>
      <c r="CV113" s="56"/>
      <c r="CW113" s="56"/>
      <c r="CX113" s="103"/>
      <c r="CY113" s="104"/>
      <c r="CZ113" s="104"/>
      <c r="DA113" s="105"/>
      <c r="DB113" s="27" t="s">
        <v>68</v>
      </c>
      <c r="DC113" s="74" t="s">
        <v>526</v>
      </c>
      <c r="DD113" s="74"/>
      <c r="DE113" s="74"/>
      <c r="DF113" s="74" t="str">
        <f t="shared" si="96"/>
        <v>28/9/2022</v>
      </c>
      <c r="DG113" s="74"/>
      <c r="DH113" s="74"/>
      <c r="DI113" s="27"/>
      <c r="DJ113" s="56"/>
      <c r="DK113" s="56"/>
      <c r="DL113" s="56"/>
      <c r="DM113" s="56"/>
      <c r="DN113" s="56"/>
      <c r="DO113" s="56"/>
      <c r="DP113" s="27"/>
      <c r="DQ113" s="56"/>
      <c r="DR113" s="56"/>
      <c r="DS113" s="56"/>
      <c r="DT113" s="56"/>
      <c r="DU113" s="56"/>
      <c r="DV113" s="56"/>
      <c r="DW113" s="103"/>
      <c r="DX113" s="104"/>
      <c r="DY113" s="104"/>
      <c r="DZ113" s="105"/>
      <c r="EA113" s="27"/>
      <c r="EB113" s="56"/>
      <c r="EC113" s="56"/>
      <c r="ED113" s="56"/>
      <c r="EE113" s="56"/>
      <c r="EF113" s="56"/>
      <c r="EG113" s="56"/>
      <c r="EH113" s="27"/>
      <c r="EI113" s="56"/>
      <c r="EJ113" s="56"/>
      <c r="EK113" s="56"/>
      <c r="EL113" s="56"/>
      <c r="EM113" s="56"/>
      <c r="EN113" s="56"/>
      <c r="EO113" s="27"/>
      <c r="EP113" s="56"/>
      <c r="EQ113" s="56"/>
      <c r="ER113" s="56"/>
      <c r="ES113" s="56"/>
      <c r="ET113" s="56"/>
      <c r="EU113" s="56"/>
      <c r="EV113" s="103"/>
      <c r="EW113" s="104"/>
      <c r="EX113" s="104"/>
      <c r="EY113" s="105"/>
      <c r="EZ113" s="56"/>
      <c r="FA113" s="56"/>
      <c r="FB113" s="56"/>
      <c r="FC113" s="56"/>
      <c r="FD113" s="56"/>
      <c r="FE113" s="56"/>
      <c r="FF113" s="56"/>
      <c r="FG113" s="56"/>
      <c r="FH113" s="56"/>
      <c r="FI113" s="56"/>
      <c r="FJ113" s="56"/>
      <c r="FK113" s="56"/>
    </row>
    <row r="114" spans="1:167" ht="87.75" customHeight="1" x14ac:dyDescent="0.3">
      <c r="A114" s="83" t="str">
        <f>IF(AND(BG114="",BG114=""),"",$N$4&amp;"_"&amp;ROW()-12-COUNTBLANK($BG$13:BG114))</f>
        <v>SCAP10_98</v>
      </c>
      <c r="B114" s="84"/>
      <c r="C114" s="84"/>
      <c r="D114" s="85"/>
      <c r="E114" s="156"/>
      <c r="F114" s="156"/>
      <c r="G114" s="156"/>
      <c r="H114" s="156"/>
      <c r="I114" s="156"/>
      <c r="J114" s="156"/>
      <c r="K114" s="156"/>
      <c r="L114" s="156"/>
      <c r="M114" s="156"/>
      <c r="N114" s="156"/>
      <c r="O114" s="156"/>
      <c r="P114" s="74" t="s">
        <v>386</v>
      </c>
      <c r="Q114" s="74"/>
      <c r="R114" s="74"/>
      <c r="S114" s="74"/>
      <c r="T114" s="74"/>
      <c r="U114" s="74"/>
      <c r="V114" s="74"/>
      <c r="W114" s="74"/>
      <c r="X114" s="74"/>
      <c r="Y114" s="74"/>
      <c r="Z114" s="74"/>
      <c r="AA114" s="74"/>
      <c r="AB114" s="74"/>
      <c r="AC114" s="82"/>
      <c r="AD114" s="74"/>
      <c r="AE114" s="74"/>
      <c r="AF114" s="74"/>
      <c r="AG114" s="74"/>
      <c r="AH114" s="74"/>
      <c r="AI114" s="74"/>
      <c r="AJ114" s="74"/>
      <c r="AK114" s="64"/>
      <c r="AL114" s="64"/>
      <c r="AM114" s="64"/>
      <c r="AN114" s="64"/>
      <c r="AO114" s="64"/>
      <c r="AP114" s="64"/>
      <c r="AQ114" s="64"/>
      <c r="AR114" s="64"/>
      <c r="AS114" s="74" t="s">
        <v>387</v>
      </c>
      <c r="AT114" s="64"/>
      <c r="AU114" s="64"/>
      <c r="AV114" s="64"/>
      <c r="AW114" s="64"/>
      <c r="AX114" s="64"/>
      <c r="AY114" s="64"/>
      <c r="AZ114" s="64"/>
      <c r="BA114" s="64"/>
      <c r="BB114" s="64"/>
      <c r="BC114" s="64"/>
      <c r="BD114" s="64"/>
      <c r="BE114" s="64"/>
      <c r="BF114" s="64"/>
      <c r="BG114" s="79" t="s">
        <v>381</v>
      </c>
      <c r="BH114" s="80"/>
      <c r="BI114" s="80"/>
      <c r="BJ114" s="80"/>
      <c r="BK114" s="80"/>
      <c r="BL114" s="80"/>
      <c r="BM114" s="80"/>
      <c r="BN114" s="80"/>
      <c r="BO114" s="80"/>
      <c r="BP114" s="80"/>
      <c r="BQ114" s="80"/>
      <c r="BR114" s="81"/>
      <c r="BS114" s="74" t="s">
        <v>43</v>
      </c>
      <c r="BT114" s="74"/>
      <c r="BU114" s="74"/>
      <c r="BV114" s="74" t="s">
        <v>83</v>
      </c>
      <c r="BW114" s="74"/>
      <c r="BX114" s="74"/>
      <c r="BY114" s="74" t="s">
        <v>75</v>
      </c>
      <c r="BZ114" s="74"/>
      <c r="CA114" s="74"/>
      <c r="CB114" s="74"/>
      <c r="CC114" s="27"/>
      <c r="CD114" s="56"/>
      <c r="CE114" s="56"/>
      <c r="CF114" s="56"/>
      <c r="CG114" s="56"/>
      <c r="CH114" s="56"/>
      <c r="CI114" s="56"/>
      <c r="CJ114" s="27"/>
      <c r="CK114" s="56"/>
      <c r="CL114" s="56"/>
      <c r="CM114" s="56"/>
      <c r="CN114" s="56"/>
      <c r="CO114" s="56"/>
      <c r="CP114" s="56"/>
      <c r="CQ114" s="27"/>
      <c r="CR114" s="56"/>
      <c r="CS114" s="56"/>
      <c r="CT114" s="56"/>
      <c r="CU114" s="56"/>
      <c r="CV114" s="56"/>
      <c r="CW114" s="56"/>
      <c r="CX114" s="103"/>
      <c r="CY114" s="104"/>
      <c r="CZ114" s="104"/>
      <c r="DA114" s="105"/>
      <c r="DB114" s="27" t="s">
        <v>68</v>
      </c>
      <c r="DC114" s="74" t="s">
        <v>526</v>
      </c>
      <c r="DD114" s="74"/>
      <c r="DE114" s="74"/>
      <c r="DF114" s="74" t="str">
        <f t="shared" si="96"/>
        <v>28/9/2022</v>
      </c>
      <c r="DG114" s="74"/>
      <c r="DH114" s="74"/>
      <c r="DI114" s="27"/>
      <c r="DJ114" s="56"/>
      <c r="DK114" s="56"/>
      <c r="DL114" s="56"/>
      <c r="DM114" s="56"/>
      <c r="DN114" s="56"/>
      <c r="DO114" s="56"/>
      <c r="DP114" s="27"/>
      <c r="DQ114" s="56"/>
      <c r="DR114" s="56"/>
      <c r="DS114" s="56"/>
      <c r="DT114" s="56"/>
      <c r="DU114" s="56"/>
      <c r="DV114" s="56"/>
      <c r="DW114" s="103"/>
      <c r="DX114" s="104"/>
      <c r="DY114" s="104"/>
      <c r="DZ114" s="105"/>
      <c r="EA114" s="27"/>
      <c r="EB114" s="56"/>
      <c r="EC114" s="56"/>
      <c r="ED114" s="56"/>
      <c r="EE114" s="56"/>
      <c r="EF114" s="56"/>
      <c r="EG114" s="56"/>
      <c r="EH114" s="27"/>
      <c r="EI114" s="56"/>
      <c r="EJ114" s="56"/>
      <c r="EK114" s="56"/>
      <c r="EL114" s="56"/>
      <c r="EM114" s="56"/>
      <c r="EN114" s="56"/>
      <c r="EO114" s="27"/>
      <c r="EP114" s="56"/>
      <c r="EQ114" s="56"/>
      <c r="ER114" s="56"/>
      <c r="ES114" s="56"/>
      <c r="ET114" s="56"/>
      <c r="EU114" s="56"/>
      <c r="EV114" s="103"/>
      <c r="EW114" s="104"/>
      <c r="EX114" s="104"/>
      <c r="EY114" s="105"/>
      <c r="EZ114" s="56"/>
      <c r="FA114" s="56"/>
      <c r="FB114" s="56"/>
      <c r="FC114" s="56"/>
      <c r="FD114" s="56"/>
      <c r="FE114" s="56"/>
      <c r="FF114" s="56"/>
      <c r="FG114" s="56"/>
      <c r="FH114" s="56"/>
      <c r="FI114" s="56"/>
      <c r="FJ114" s="56"/>
      <c r="FK114" s="56"/>
    </row>
    <row r="115" spans="1:167" ht="64.5" customHeight="1" x14ac:dyDescent="0.3">
      <c r="A115" s="83" t="str">
        <f>IF(AND(BG115="",BG115=""),"",$N$4&amp;"_"&amp;ROW()-12-COUNTBLANK($BG$13:BG115))</f>
        <v>SCAP10_99</v>
      </c>
      <c r="B115" s="84"/>
      <c r="C115" s="84"/>
      <c r="D115" s="85"/>
      <c r="E115" s="156" t="s">
        <v>388</v>
      </c>
      <c r="F115" s="156"/>
      <c r="G115" s="156"/>
      <c r="H115" s="156"/>
      <c r="I115" s="156"/>
      <c r="J115" s="156"/>
      <c r="K115" s="156"/>
      <c r="L115" s="156"/>
      <c r="M115" s="156"/>
      <c r="N115" s="156"/>
      <c r="O115" s="156"/>
      <c r="P115" s="74" t="s">
        <v>389</v>
      </c>
      <c r="Q115" s="74"/>
      <c r="R115" s="74"/>
      <c r="S115" s="74"/>
      <c r="T115" s="74"/>
      <c r="U115" s="74"/>
      <c r="V115" s="74"/>
      <c r="W115" s="74"/>
      <c r="X115" s="74"/>
      <c r="Y115" s="74"/>
      <c r="Z115" s="74"/>
      <c r="AA115" s="74"/>
      <c r="AB115" s="74"/>
      <c r="AC115" s="82" t="s">
        <v>390</v>
      </c>
      <c r="AD115" s="74"/>
      <c r="AE115" s="74"/>
      <c r="AF115" s="74"/>
      <c r="AG115" s="74"/>
      <c r="AH115" s="74"/>
      <c r="AI115" s="74"/>
      <c r="AJ115" s="74"/>
      <c r="AK115" s="64"/>
      <c r="AL115" s="64"/>
      <c r="AM115" s="64"/>
      <c r="AN115" s="64"/>
      <c r="AO115" s="64"/>
      <c r="AP115" s="64"/>
      <c r="AQ115" s="64"/>
      <c r="AR115" s="64"/>
      <c r="AS115" s="74" t="s">
        <v>391</v>
      </c>
      <c r="AT115" s="64"/>
      <c r="AU115" s="64"/>
      <c r="AV115" s="64"/>
      <c r="AW115" s="64"/>
      <c r="AX115" s="64"/>
      <c r="AY115" s="64"/>
      <c r="AZ115" s="64"/>
      <c r="BA115" s="64"/>
      <c r="BB115" s="64"/>
      <c r="BC115" s="64"/>
      <c r="BD115" s="64"/>
      <c r="BE115" s="64"/>
      <c r="BF115" s="64"/>
      <c r="BG115" s="79" t="s">
        <v>392</v>
      </c>
      <c r="BH115" s="80"/>
      <c r="BI115" s="80"/>
      <c r="BJ115" s="80"/>
      <c r="BK115" s="80"/>
      <c r="BL115" s="80"/>
      <c r="BM115" s="80"/>
      <c r="BN115" s="80"/>
      <c r="BO115" s="80"/>
      <c r="BP115" s="80"/>
      <c r="BQ115" s="80"/>
      <c r="BR115" s="81"/>
      <c r="BS115" s="74" t="s">
        <v>43</v>
      </c>
      <c r="BT115" s="74"/>
      <c r="BU115" s="74"/>
      <c r="BV115" s="74" t="s">
        <v>83</v>
      </c>
      <c r="BW115" s="74"/>
      <c r="BX115" s="74"/>
      <c r="BY115" s="74" t="s">
        <v>75</v>
      </c>
      <c r="BZ115" s="74"/>
      <c r="CA115" s="74"/>
      <c r="CB115" s="74"/>
      <c r="CC115" s="27"/>
      <c r="CD115" s="56"/>
      <c r="CE115" s="56"/>
      <c r="CF115" s="56"/>
      <c r="CG115" s="56"/>
      <c r="CH115" s="56"/>
      <c r="CI115" s="56"/>
      <c r="CJ115" s="27"/>
      <c r="CK115" s="56"/>
      <c r="CL115" s="56"/>
      <c r="CM115" s="56"/>
      <c r="CN115" s="56"/>
      <c r="CO115" s="56"/>
      <c r="CP115" s="56"/>
      <c r="CQ115" s="27"/>
      <c r="CR115" s="56"/>
      <c r="CS115" s="56"/>
      <c r="CT115" s="56"/>
      <c r="CU115" s="56"/>
      <c r="CV115" s="56"/>
      <c r="CW115" s="56"/>
      <c r="CX115" s="103"/>
      <c r="CY115" s="104"/>
      <c r="CZ115" s="104"/>
      <c r="DA115" s="105"/>
      <c r="DB115" s="27" t="s">
        <v>57</v>
      </c>
      <c r="DC115" s="74" t="s">
        <v>526</v>
      </c>
      <c r="DD115" s="74"/>
      <c r="DE115" s="74"/>
      <c r="DF115" s="74" t="str">
        <f t="shared" si="96"/>
        <v>28/9/2022</v>
      </c>
      <c r="DG115" s="74"/>
      <c r="DH115" s="74"/>
      <c r="DI115" s="27"/>
      <c r="DJ115" s="56"/>
      <c r="DK115" s="56"/>
      <c r="DL115" s="56"/>
      <c r="DM115" s="56"/>
      <c r="DN115" s="56"/>
      <c r="DO115" s="56"/>
      <c r="DP115" s="27"/>
      <c r="DQ115" s="56"/>
      <c r="DR115" s="56"/>
      <c r="DS115" s="56"/>
      <c r="DT115" s="56"/>
      <c r="DU115" s="56"/>
      <c r="DV115" s="56"/>
      <c r="DW115" s="103"/>
      <c r="DX115" s="104"/>
      <c r="DY115" s="104"/>
      <c r="DZ115" s="105"/>
      <c r="EA115" s="27"/>
      <c r="EB115" s="56"/>
      <c r="EC115" s="56"/>
      <c r="ED115" s="56"/>
      <c r="EE115" s="56"/>
      <c r="EF115" s="56"/>
      <c r="EG115" s="56"/>
      <c r="EH115" s="27"/>
      <c r="EI115" s="56"/>
      <c r="EJ115" s="56"/>
      <c r="EK115" s="56"/>
      <c r="EL115" s="56"/>
      <c r="EM115" s="56"/>
      <c r="EN115" s="56"/>
      <c r="EO115" s="27"/>
      <c r="EP115" s="56"/>
      <c r="EQ115" s="56"/>
      <c r="ER115" s="56"/>
      <c r="ES115" s="56"/>
      <c r="ET115" s="56"/>
      <c r="EU115" s="56"/>
      <c r="EV115" s="103"/>
      <c r="EW115" s="104"/>
      <c r="EX115" s="104"/>
      <c r="EY115" s="105"/>
      <c r="EZ115" s="56"/>
      <c r="FA115" s="56"/>
      <c r="FB115" s="56"/>
      <c r="FC115" s="56"/>
      <c r="FD115" s="56"/>
      <c r="FE115" s="56"/>
      <c r="FF115" s="56"/>
      <c r="FG115" s="56"/>
      <c r="FH115" s="56"/>
      <c r="FI115" s="56"/>
      <c r="FJ115" s="56"/>
      <c r="FK115" s="56"/>
    </row>
    <row r="116" spans="1:167" ht="55.5" customHeight="1" x14ac:dyDescent="0.3">
      <c r="A116" s="83" t="str">
        <f>IF(AND(BG116="",BG116=""),"",$N$4&amp;"_"&amp;ROW()-12-COUNTBLANK($BG$13:BG116))</f>
        <v>SCAP10_100</v>
      </c>
      <c r="B116" s="84"/>
      <c r="C116" s="84"/>
      <c r="D116" s="85"/>
      <c r="E116" s="156"/>
      <c r="F116" s="156"/>
      <c r="G116" s="156"/>
      <c r="H116" s="156"/>
      <c r="I116" s="156"/>
      <c r="J116" s="156"/>
      <c r="K116" s="156"/>
      <c r="L116" s="156"/>
      <c r="M116" s="156"/>
      <c r="N116" s="156"/>
      <c r="O116" s="156"/>
      <c r="P116" s="74" t="s">
        <v>393</v>
      </c>
      <c r="Q116" s="74"/>
      <c r="R116" s="74"/>
      <c r="S116" s="74"/>
      <c r="T116" s="74"/>
      <c r="U116" s="74"/>
      <c r="V116" s="74"/>
      <c r="W116" s="74"/>
      <c r="X116" s="74"/>
      <c r="Y116" s="74"/>
      <c r="Z116" s="74"/>
      <c r="AA116" s="74"/>
      <c r="AB116" s="74"/>
      <c r="AC116" s="82" t="s">
        <v>390</v>
      </c>
      <c r="AD116" s="74"/>
      <c r="AE116" s="74"/>
      <c r="AF116" s="74"/>
      <c r="AG116" s="74"/>
      <c r="AH116" s="74"/>
      <c r="AI116" s="74"/>
      <c r="AJ116" s="74"/>
      <c r="AK116" s="64"/>
      <c r="AL116" s="64"/>
      <c r="AM116" s="64"/>
      <c r="AN116" s="64"/>
      <c r="AO116" s="64"/>
      <c r="AP116" s="64"/>
      <c r="AQ116" s="64"/>
      <c r="AR116" s="64"/>
      <c r="AS116" s="74" t="s">
        <v>394</v>
      </c>
      <c r="AT116" s="64"/>
      <c r="AU116" s="64"/>
      <c r="AV116" s="64"/>
      <c r="AW116" s="64"/>
      <c r="AX116" s="64"/>
      <c r="AY116" s="64"/>
      <c r="AZ116" s="64"/>
      <c r="BA116" s="64"/>
      <c r="BB116" s="64"/>
      <c r="BC116" s="64"/>
      <c r="BD116" s="64"/>
      <c r="BE116" s="64"/>
      <c r="BF116" s="64"/>
      <c r="BG116" s="79" t="s">
        <v>395</v>
      </c>
      <c r="BH116" s="80"/>
      <c r="BI116" s="80"/>
      <c r="BJ116" s="80"/>
      <c r="BK116" s="80"/>
      <c r="BL116" s="80"/>
      <c r="BM116" s="80"/>
      <c r="BN116" s="80"/>
      <c r="BO116" s="80"/>
      <c r="BP116" s="80"/>
      <c r="BQ116" s="80"/>
      <c r="BR116" s="81"/>
      <c r="BS116" s="74" t="s">
        <v>43</v>
      </c>
      <c r="BT116" s="74"/>
      <c r="BU116" s="74"/>
      <c r="BV116" s="74" t="s">
        <v>83</v>
      </c>
      <c r="BW116" s="74"/>
      <c r="BX116" s="74"/>
      <c r="BY116" s="74" t="s">
        <v>75</v>
      </c>
      <c r="BZ116" s="74"/>
      <c r="CA116" s="74"/>
      <c r="CB116" s="74"/>
      <c r="CC116" s="27"/>
      <c r="CD116" s="56"/>
      <c r="CE116" s="56"/>
      <c r="CF116" s="56"/>
      <c r="CG116" s="56"/>
      <c r="CH116" s="56"/>
      <c r="CI116" s="56"/>
      <c r="CJ116" s="27"/>
      <c r="CK116" s="56"/>
      <c r="CL116" s="56"/>
      <c r="CM116" s="56"/>
      <c r="CN116" s="56"/>
      <c r="CO116" s="56"/>
      <c r="CP116" s="56"/>
      <c r="CQ116" s="27"/>
      <c r="CR116" s="56"/>
      <c r="CS116" s="56"/>
      <c r="CT116" s="56"/>
      <c r="CU116" s="56"/>
      <c r="CV116" s="56"/>
      <c r="CW116" s="56"/>
      <c r="CX116" s="103"/>
      <c r="CY116" s="104"/>
      <c r="CZ116" s="104"/>
      <c r="DA116" s="105"/>
      <c r="DB116" s="27" t="s">
        <v>68</v>
      </c>
      <c r="DC116" s="74" t="s">
        <v>526</v>
      </c>
      <c r="DD116" s="74"/>
      <c r="DE116" s="74"/>
      <c r="DF116" s="74" t="str">
        <f t="shared" si="96"/>
        <v>28/9/2022</v>
      </c>
      <c r="DG116" s="74"/>
      <c r="DH116" s="74"/>
      <c r="DI116" s="27"/>
      <c r="DJ116" s="56"/>
      <c r="DK116" s="56"/>
      <c r="DL116" s="56"/>
      <c r="DM116" s="56"/>
      <c r="DN116" s="56"/>
      <c r="DO116" s="56"/>
      <c r="DP116" s="27"/>
      <c r="DQ116" s="56"/>
      <c r="DR116" s="56"/>
      <c r="DS116" s="56"/>
      <c r="DT116" s="56"/>
      <c r="DU116" s="56"/>
      <c r="DV116" s="56"/>
      <c r="DW116" s="103"/>
      <c r="DX116" s="104"/>
      <c r="DY116" s="104"/>
      <c r="DZ116" s="105"/>
      <c r="EA116" s="27"/>
      <c r="EB116" s="56"/>
      <c r="EC116" s="56"/>
      <c r="ED116" s="56"/>
      <c r="EE116" s="56"/>
      <c r="EF116" s="56"/>
      <c r="EG116" s="56"/>
      <c r="EH116" s="27"/>
      <c r="EI116" s="56"/>
      <c r="EJ116" s="56"/>
      <c r="EK116" s="56"/>
      <c r="EL116" s="56"/>
      <c r="EM116" s="56"/>
      <c r="EN116" s="56"/>
      <c r="EO116" s="27"/>
      <c r="EP116" s="56"/>
      <c r="EQ116" s="56"/>
      <c r="ER116" s="56"/>
      <c r="ES116" s="56"/>
      <c r="ET116" s="56"/>
      <c r="EU116" s="56"/>
      <c r="EV116" s="103"/>
      <c r="EW116" s="104"/>
      <c r="EX116" s="104"/>
      <c r="EY116" s="105"/>
      <c r="EZ116" s="56"/>
      <c r="FA116" s="56"/>
      <c r="FB116" s="56"/>
      <c r="FC116" s="56"/>
      <c r="FD116" s="56"/>
      <c r="FE116" s="56"/>
      <c r="FF116" s="56"/>
      <c r="FG116" s="56"/>
      <c r="FH116" s="56"/>
      <c r="FI116" s="56"/>
      <c r="FJ116" s="56"/>
      <c r="FK116" s="56"/>
    </row>
    <row r="117" spans="1:167" ht="64.5" customHeight="1" x14ac:dyDescent="0.3">
      <c r="A117" s="83" t="str">
        <f>IF(AND(BG117="",BG117=""),"",$N$4&amp;"_"&amp;ROW()-12-COUNTBLANK($BG$13:BG117))</f>
        <v>SCAP10_101</v>
      </c>
      <c r="B117" s="84"/>
      <c r="C117" s="84"/>
      <c r="D117" s="85"/>
      <c r="E117" s="156"/>
      <c r="F117" s="156"/>
      <c r="G117" s="156"/>
      <c r="H117" s="156"/>
      <c r="I117" s="156"/>
      <c r="J117" s="156"/>
      <c r="K117" s="156"/>
      <c r="L117" s="156"/>
      <c r="M117" s="156"/>
      <c r="N117" s="156"/>
      <c r="O117" s="156"/>
      <c r="P117" s="74" t="s">
        <v>396</v>
      </c>
      <c r="Q117" s="74"/>
      <c r="R117" s="74"/>
      <c r="S117" s="74"/>
      <c r="T117" s="74"/>
      <c r="U117" s="74"/>
      <c r="V117" s="74"/>
      <c r="W117" s="74"/>
      <c r="X117" s="74"/>
      <c r="Y117" s="74"/>
      <c r="Z117" s="74"/>
      <c r="AA117" s="74"/>
      <c r="AB117" s="74"/>
      <c r="AC117" s="82" t="s">
        <v>390</v>
      </c>
      <c r="AD117" s="74"/>
      <c r="AE117" s="74"/>
      <c r="AF117" s="74"/>
      <c r="AG117" s="74"/>
      <c r="AH117" s="74"/>
      <c r="AI117" s="74"/>
      <c r="AJ117" s="74"/>
      <c r="AK117" s="64"/>
      <c r="AL117" s="64"/>
      <c r="AM117" s="64"/>
      <c r="AN117" s="64"/>
      <c r="AO117" s="64"/>
      <c r="AP117" s="64"/>
      <c r="AQ117" s="64"/>
      <c r="AR117" s="64"/>
      <c r="AS117" s="74" t="s">
        <v>397</v>
      </c>
      <c r="AT117" s="64"/>
      <c r="AU117" s="64"/>
      <c r="AV117" s="64"/>
      <c r="AW117" s="64"/>
      <c r="AX117" s="64"/>
      <c r="AY117" s="64"/>
      <c r="AZ117" s="64"/>
      <c r="BA117" s="64"/>
      <c r="BB117" s="64"/>
      <c r="BC117" s="64"/>
      <c r="BD117" s="64"/>
      <c r="BE117" s="64"/>
      <c r="BF117" s="64"/>
      <c r="BG117" s="79" t="s">
        <v>398</v>
      </c>
      <c r="BH117" s="80"/>
      <c r="BI117" s="80"/>
      <c r="BJ117" s="80"/>
      <c r="BK117" s="80"/>
      <c r="BL117" s="80"/>
      <c r="BM117" s="80"/>
      <c r="BN117" s="80"/>
      <c r="BO117" s="80"/>
      <c r="BP117" s="80"/>
      <c r="BQ117" s="80"/>
      <c r="BR117" s="81"/>
      <c r="BS117" s="74" t="s">
        <v>43</v>
      </c>
      <c r="BT117" s="74"/>
      <c r="BU117" s="74"/>
      <c r="BV117" s="74" t="s">
        <v>83</v>
      </c>
      <c r="BW117" s="74"/>
      <c r="BX117" s="74"/>
      <c r="BY117" s="74" t="s">
        <v>75</v>
      </c>
      <c r="BZ117" s="74"/>
      <c r="CA117" s="74"/>
      <c r="CB117" s="74"/>
      <c r="CC117" s="27"/>
      <c r="CD117" s="56"/>
      <c r="CE117" s="56"/>
      <c r="CF117" s="56"/>
      <c r="CG117" s="56"/>
      <c r="CH117" s="56"/>
      <c r="CI117" s="56"/>
      <c r="CJ117" s="27"/>
      <c r="CK117" s="56"/>
      <c r="CL117" s="56"/>
      <c r="CM117" s="56"/>
      <c r="CN117" s="56"/>
      <c r="CO117" s="56"/>
      <c r="CP117" s="56"/>
      <c r="CQ117" s="27"/>
      <c r="CR117" s="56"/>
      <c r="CS117" s="56"/>
      <c r="CT117" s="56"/>
      <c r="CU117" s="56"/>
      <c r="CV117" s="56"/>
      <c r="CW117" s="56"/>
      <c r="CX117" s="103"/>
      <c r="CY117" s="104"/>
      <c r="CZ117" s="104"/>
      <c r="DA117" s="105"/>
      <c r="DB117" s="27" t="s">
        <v>59</v>
      </c>
      <c r="DC117" s="74" t="s">
        <v>526</v>
      </c>
      <c r="DD117" s="74"/>
      <c r="DE117" s="74"/>
      <c r="DF117" s="74" t="str">
        <f t="shared" si="96"/>
        <v>28/9/2022</v>
      </c>
      <c r="DG117" s="74"/>
      <c r="DH117" s="74"/>
      <c r="DI117" s="27"/>
      <c r="DJ117" s="56"/>
      <c r="DK117" s="56"/>
      <c r="DL117" s="56"/>
      <c r="DM117" s="56"/>
      <c r="DN117" s="56"/>
      <c r="DO117" s="56"/>
      <c r="DP117" s="27"/>
      <c r="DQ117" s="56"/>
      <c r="DR117" s="56"/>
      <c r="DS117" s="56"/>
      <c r="DT117" s="56"/>
      <c r="DU117" s="56"/>
      <c r="DV117" s="56"/>
      <c r="DW117" s="103"/>
      <c r="DX117" s="104"/>
      <c r="DY117" s="104"/>
      <c r="DZ117" s="105"/>
      <c r="EA117" s="27"/>
      <c r="EB117" s="56"/>
      <c r="EC117" s="56"/>
      <c r="ED117" s="56"/>
      <c r="EE117" s="56"/>
      <c r="EF117" s="56"/>
      <c r="EG117" s="56"/>
      <c r="EH117" s="27"/>
      <c r="EI117" s="56"/>
      <c r="EJ117" s="56"/>
      <c r="EK117" s="56"/>
      <c r="EL117" s="56"/>
      <c r="EM117" s="56"/>
      <c r="EN117" s="56"/>
      <c r="EO117" s="27"/>
      <c r="EP117" s="56"/>
      <c r="EQ117" s="56"/>
      <c r="ER117" s="56"/>
      <c r="ES117" s="56"/>
      <c r="ET117" s="56"/>
      <c r="EU117" s="56"/>
      <c r="EV117" s="103"/>
      <c r="EW117" s="104"/>
      <c r="EX117" s="104"/>
      <c r="EY117" s="105"/>
      <c r="EZ117" s="56"/>
      <c r="FA117" s="56"/>
      <c r="FB117" s="56"/>
      <c r="FC117" s="56"/>
      <c r="FD117" s="56"/>
      <c r="FE117" s="56"/>
      <c r="FF117" s="56"/>
      <c r="FG117" s="56"/>
      <c r="FH117" s="56"/>
      <c r="FI117" s="56"/>
      <c r="FJ117" s="56"/>
      <c r="FK117" s="56"/>
    </row>
    <row r="118" spans="1:167" ht="90.75" customHeight="1" x14ac:dyDescent="0.3">
      <c r="A118" s="83" t="str">
        <f>IF(AND(BG118="",BG118=""),"",$N$4&amp;"_"&amp;ROW()-12-COUNTBLANK($BG$13:BG118))</f>
        <v>SCAP10_102</v>
      </c>
      <c r="B118" s="84"/>
      <c r="C118" s="84"/>
      <c r="D118" s="85"/>
      <c r="E118" s="156"/>
      <c r="F118" s="156"/>
      <c r="G118" s="156"/>
      <c r="H118" s="156"/>
      <c r="I118" s="156"/>
      <c r="J118" s="156"/>
      <c r="K118" s="156"/>
      <c r="L118" s="156"/>
      <c r="M118" s="156"/>
      <c r="N118" s="156"/>
      <c r="O118" s="156"/>
      <c r="P118" s="74" t="s">
        <v>399</v>
      </c>
      <c r="Q118" s="74"/>
      <c r="R118" s="74"/>
      <c r="S118" s="74"/>
      <c r="T118" s="74"/>
      <c r="U118" s="74"/>
      <c r="V118" s="74"/>
      <c r="W118" s="74"/>
      <c r="X118" s="74"/>
      <c r="Y118" s="74"/>
      <c r="Z118" s="74"/>
      <c r="AA118" s="74"/>
      <c r="AB118" s="74"/>
      <c r="AC118" s="82" t="s">
        <v>390</v>
      </c>
      <c r="AD118" s="74"/>
      <c r="AE118" s="74"/>
      <c r="AF118" s="74"/>
      <c r="AG118" s="74"/>
      <c r="AH118" s="74"/>
      <c r="AI118" s="74"/>
      <c r="AJ118" s="74"/>
      <c r="AK118" s="64"/>
      <c r="AL118" s="64"/>
      <c r="AM118" s="64"/>
      <c r="AN118" s="64"/>
      <c r="AO118" s="64"/>
      <c r="AP118" s="64"/>
      <c r="AQ118" s="64"/>
      <c r="AR118" s="64"/>
      <c r="AS118" s="74" t="s">
        <v>400</v>
      </c>
      <c r="AT118" s="64"/>
      <c r="AU118" s="64"/>
      <c r="AV118" s="64"/>
      <c r="AW118" s="64"/>
      <c r="AX118" s="64"/>
      <c r="AY118" s="64"/>
      <c r="AZ118" s="64"/>
      <c r="BA118" s="64"/>
      <c r="BB118" s="64"/>
      <c r="BC118" s="64"/>
      <c r="BD118" s="64"/>
      <c r="BE118" s="64"/>
      <c r="BF118" s="64"/>
      <c r="BG118" s="79" t="s">
        <v>401</v>
      </c>
      <c r="BH118" s="80"/>
      <c r="BI118" s="80"/>
      <c r="BJ118" s="80"/>
      <c r="BK118" s="80"/>
      <c r="BL118" s="80"/>
      <c r="BM118" s="80"/>
      <c r="BN118" s="80"/>
      <c r="BO118" s="80"/>
      <c r="BP118" s="80"/>
      <c r="BQ118" s="80"/>
      <c r="BR118" s="81"/>
      <c r="BS118" s="74" t="s">
        <v>43</v>
      </c>
      <c r="BT118" s="74"/>
      <c r="BU118" s="74"/>
      <c r="BV118" s="74" t="s">
        <v>83</v>
      </c>
      <c r="BW118" s="74"/>
      <c r="BX118" s="74"/>
      <c r="BY118" s="74" t="s">
        <v>75</v>
      </c>
      <c r="BZ118" s="74"/>
      <c r="CA118" s="74"/>
      <c r="CB118" s="74"/>
      <c r="CC118" s="27"/>
      <c r="CD118" s="56"/>
      <c r="CE118" s="56"/>
      <c r="CF118" s="56"/>
      <c r="CG118" s="56"/>
      <c r="CH118" s="56"/>
      <c r="CI118" s="56"/>
      <c r="CJ118" s="27"/>
      <c r="CK118" s="56"/>
      <c r="CL118" s="56"/>
      <c r="CM118" s="56"/>
      <c r="CN118" s="56"/>
      <c r="CO118" s="56"/>
      <c r="CP118" s="56"/>
      <c r="CQ118" s="27"/>
      <c r="CR118" s="56"/>
      <c r="CS118" s="56"/>
      <c r="CT118" s="56"/>
      <c r="CU118" s="56"/>
      <c r="CV118" s="56"/>
      <c r="CW118" s="56"/>
      <c r="CX118" s="103"/>
      <c r="CY118" s="104"/>
      <c r="CZ118" s="104"/>
      <c r="DA118" s="105"/>
      <c r="DB118" s="27" t="s">
        <v>59</v>
      </c>
      <c r="DC118" s="74" t="s">
        <v>526</v>
      </c>
      <c r="DD118" s="74"/>
      <c r="DE118" s="74"/>
      <c r="DF118" s="74" t="str">
        <f t="shared" si="96"/>
        <v>28/9/2022</v>
      </c>
      <c r="DG118" s="74"/>
      <c r="DH118" s="74"/>
      <c r="DI118" s="27"/>
      <c r="DJ118" s="56"/>
      <c r="DK118" s="56"/>
      <c r="DL118" s="56"/>
      <c r="DM118" s="56"/>
      <c r="DN118" s="56"/>
      <c r="DO118" s="56"/>
      <c r="DP118" s="27"/>
      <c r="DQ118" s="56"/>
      <c r="DR118" s="56"/>
      <c r="DS118" s="56"/>
      <c r="DT118" s="56"/>
      <c r="DU118" s="56"/>
      <c r="DV118" s="56"/>
      <c r="DW118" s="103"/>
      <c r="DX118" s="104"/>
      <c r="DY118" s="104"/>
      <c r="DZ118" s="105"/>
      <c r="EA118" s="27"/>
      <c r="EB118" s="56"/>
      <c r="EC118" s="56"/>
      <c r="ED118" s="56"/>
      <c r="EE118" s="56"/>
      <c r="EF118" s="56"/>
      <c r="EG118" s="56"/>
      <c r="EH118" s="27"/>
      <c r="EI118" s="56"/>
      <c r="EJ118" s="56"/>
      <c r="EK118" s="56"/>
      <c r="EL118" s="56"/>
      <c r="EM118" s="56"/>
      <c r="EN118" s="56"/>
      <c r="EO118" s="27"/>
      <c r="EP118" s="56"/>
      <c r="EQ118" s="56"/>
      <c r="ER118" s="56"/>
      <c r="ES118" s="56"/>
      <c r="ET118" s="56"/>
      <c r="EU118" s="56"/>
      <c r="EV118" s="103"/>
      <c r="EW118" s="104"/>
      <c r="EX118" s="104"/>
      <c r="EY118" s="105"/>
      <c r="EZ118" s="56"/>
      <c r="FA118" s="56"/>
      <c r="FB118" s="56"/>
      <c r="FC118" s="56"/>
      <c r="FD118" s="56"/>
      <c r="FE118" s="56"/>
      <c r="FF118" s="56"/>
      <c r="FG118" s="56"/>
      <c r="FH118" s="56"/>
      <c r="FI118" s="56"/>
      <c r="FJ118" s="56"/>
      <c r="FK118" s="56"/>
    </row>
    <row r="119" spans="1:167" ht="74.25" customHeight="1" x14ac:dyDescent="0.3">
      <c r="A119" s="83" t="str">
        <f>IF(AND(BG119="",BG119=""),"",$N$4&amp;"_"&amp;ROW()-12-COUNTBLANK($BG$13:BG119))</f>
        <v>SCAP10_103</v>
      </c>
      <c r="B119" s="84"/>
      <c r="C119" s="84"/>
      <c r="D119" s="85"/>
      <c r="E119" s="156"/>
      <c r="F119" s="156"/>
      <c r="G119" s="156"/>
      <c r="H119" s="156"/>
      <c r="I119" s="156"/>
      <c r="J119" s="156"/>
      <c r="K119" s="156"/>
      <c r="L119" s="156"/>
      <c r="M119" s="156"/>
      <c r="N119" s="156"/>
      <c r="O119" s="156"/>
      <c r="P119" s="74" t="s">
        <v>402</v>
      </c>
      <c r="Q119" s="74"/>
      <c r="R119" s="74"/>
      <c r="S119" s="74"/>
      <c r="T119" s="74"/>
      <c r="U119" s="74"/>
      <c r="V119" s="74"/>
      <c r="W119" s="74"/>
      <c r="X119" s="74"/>
      <c r="Y119" s="74"/>
      <c r="Z119" s="74"/>
      <c r="AA119" s="74"/>
      <c r="AB119" s="74"/>
      <c r="AC119" s="82" t="s">
        <v>403</v>
      </c>
      <c r="AD119" s="74"/>
      <c r="AE119" s="74"/>
      <c r="AF119" s="74"/>
      <c r="AG119" s="74"/>
      <c r="AH119" s="74"/>
      <c r="AI119" s="74"/>
      <c r="AJ119" s="74"/>
      <c r="AK119" s="64"/>
      <c r="AL119" s="64"/>
      <c r="AM119" s="64"/>
      <c r="AN119" s="64"/>
      <c r="AO119" s="64"/>
      <c r="AP119" s="64"/>
      <c r="AQ119" s="64"/>
      <c r="AR119" s="64"/>
      <c r="AS119" s="74" t="s">
        <v>404</v>
      </c>
      <c r="AT119" s="64"/>
      <c r="AU119" s="64"/>
      <c r="AV119" s="64"/>
      <c r="AW119" s="64"/>
      <c r="AX119" s="64"/>
      <c r="AY119" s="64"/>
      <c r="AZ119" s="64"/>
      <c r="BA119" s="64"/>
      <c r="BB119" s="64"/>
      <c r="BC119" s="64"/>
      <c r="BD119" s="64"/>
      <c r="BE119" s="64"/>
      <c r="BF119" s="64"/>
      <c r="BG119" s="79" t="s">
        <v>405</v>
      </c>
      <c r="BH119" s="80"/>
      <c r="BI119" s="80"/>
      <c r="BJ119" s="80"/>
      <c r="BK119" s="80"/>
      <c r="BL119" s="80"/>
      <c r="BM119" s="80"/>
      <c r="BN119" s="80"/>
      <c r="BO119" s="80"/>
      <c r="BP119" s="80"/>
      <c r="BQ119" s="80"/>
      <c r="BR119" s="81"/>
      <c r="BS119" s="74" t="s">
        <v>43</v>
      </c>
      <c r="BT119" s="74"/>
      <c r="BU119" s="74"/>
      <c r="BV119" s="74" t="s">
        <v>83</v>
      </c>
      <c r="BW119" s="74"/>
      <c r="BX119" s="74"/>
      <c r="BY119" s="74" t="s">
        <v>75</v>
      </c>
      <c r="BZ119" s="74"/>
      <c r="CA119" s="74"/>
      <c r="CB119" s="74"/>
      <c r="CC119" s="27"/>
      <c r="CD119" s="56"/>
      <c r="CE119" s="56"/>
      <c r="CF119" s="56"/>
      <c r="CG119" s="56"/>
      <c r="CH119" s="56"/>
      <c r="CI119" s="56"/>
      <c r="CJ119" s="27"/>
      <c r="CK119" s="56"/>
      <c r="CL119" s="56"/>
      <c r="CM119" s="56"/>
      <c r="CN119" s="56"/>
      <c r="CO119" s="56"/>
      <c r="CP119" s="56"/>
      <c r="CQ119" s="27"/>
      <c r="CR119" s="56"/>
      <c r="CS119" s="56"/>
      <c r="CT119" s="56"/>
      <c r="CU119" s="56"/>
      <c r="CV119" s="56"/>
      <c r="CW119" s="56"/>
      <c r="CX119" s="103"/>
      <c r="CY119" s="104"/>
      <c r="CZ119" s="104"/>
      <c r="DA119" s="105"/>
      <c r="DB119" s="27" t="s">
        <v>59</v>
      </c>
      <c r="DC119" s="74" t="s">
        <v>526</v>
      </c>
      <c r="DD119" s="74"/>
      <c r="DE119" s="74"/>
      <c r="DF119" s="74" t="str">
        <f t="shared" si="96"/>
        <v>28/9/2022</v>
      </c>
      <c r="DG119" s="74"/>
      <c r="DH119" s="74"/>
      <c r="DI119" s="27"/>
      <c r="DJ119" s="56"/>
      <c r="DK119" s="56"/>
      <c r="DL119" s="56"/>
      <c r="DM119" s="56"/>
      <c r="DN119" s="56"/>
      <c r="DO119" s="56"/>
      <c r="DP119" s="27"/>
      <c r="DQ119" s="56"/>
      <c r="DR119" s="56"/>
      <c r="DS119" s="56"/>
      <c r="DT119" s="56"/>
      <c r="DU119" s="56"/>
      <c r="DV119" s="56"/>
      <c r="DW119" s="103"/>
      <c r="DX119" s="104"/>
      <c r="DY119" s="104"/>
      <c r="DZ119" s="105"/>
      <c r="EA119" s="27"/>
      <c r="EB119" s="56"/>
      <c r="EC119" s="56"/>
      <c r="ED119" s="56"/>
      <c r="EE119" s="56"/>
      <c r="EF119" s="56"/>
      <c r="EG119" s="56"/>
      <c r="EH119" s="27"/>
      <c r="EI119" s="56"/>
      <c r="EJ119" s="56"/>
      <c r="EK119" s="56"/>
      <c r="EL119" s="56"/>
      <c r="EM119" s="56"/>
      <c r="EN119" s="56"/>
      <c r="EO119" s="27"/>
      <c r="EP119" s="56"/>
      <c r="EQ119" s="56"/>
      <c r="ER119" s="56"/>
      <c r="ES119" s="56"/>
      <c r="ET119" s="56"/>
      <c r="EU119" s="56"/>
      <c r="EV119" s="103"/>
      <c r="EW119" s="104"/>
      <c r="EX119" s="104"/>
      <c r="EY119" s="105"/>
      <c r="EZ119" s="56"/>
      <c r="FA119" s="56"/>
      <c r="FB119" s="56"/>
      <c r="FC119" s="56"/>
      <c r="FD119" s="56"/>
      <c r="FE119" s="56"/>
      <c r="FF119" s="56"/>
      <c r="FG119" s="56"/>
      <c r="FH119" s="56"/>
      <c r="FI119" s="56"/>
      <c r="FJ119" s="56"/>
      <c r="FK119" s="56"/>
    </row>
    <row r="120" spans="1:167" ht="126" customHeight="1" x14ac:dyDescent="0.3">
      <c r="A120" s="83" t="str">
        <f>IF(AND(BG120="",BG120=""),"",$N$4&amp;"_"&amp;ROW()-12-COUNTBLANK($BG$13:BG120))</f>
        <v>SCAP10_104</v>
      </c>
      <c r="B120" s="84"/>
      <c r="C120" s="84"/>
      <c r="D120" s="85"/>
      <c r="E120" s="156"/>
      <c r="F120" s="156"/>
      <c r="G120" s="156"/>
      <c r="H120" s="156"/>
      <c r="I120" s="156"/>
      <c r="J120" s="156"/>
      <c r="K120" s="156"/>
      <c r="L120" s="156"/>
      <c r="M120" s="156"/>
      <c r="N120" s="156"/>
      <c r="O120" s="156"/>
      <c r="P120" s="74" t="s">
        <v>406</v>
      </c>
      <c r="Q120" s="74"/>
      <c r="R120" s="74"/>
      <c r="S120" s="74"/>
      <c r="T120" s="74"/>
      <c r="U120" s="74"/>
      <c r="V120" s="74"/>
      <c r="W120" s="74"/>
      <c r="X120" s="74"/>
      <c r="Y120" s="74"/>
      <c r="Z120" s="74"/>
      <c r="AA120" s="74"/>
      <c r="AB120" s="74"/>
      <c r="AC120" s="82" t="s">
        <v>390</v>
      </c>
      <c r="AD120" s="74"/>
      <c r="AE120" s="74"/>
      <c r="AF120" s="74"/>
      <c r="AG120" s="74"/>
      <c r="AH120" s="74"/>
      <c r="AI120" s="74"/>
      <c r="AJ120" s="74"/>
      <c r="AK120" s="64"/>
      <c r="AL120" s="64"/>
      <c r="AM120" s="64"/>
      <c r="AN120" s="64"/>
      <c r="AO120" s="64"/>
      <c r="AP120" s="64"/>
      <c r="AQ120" s="64"/>
      <c r="AR120" s="64"/>
      <c r="AS120" s="74" t="s">
        <v>407</v>
      </c>
      <c r="AT120" s="64"/>
      <c r="AU120" s="64"/>
      <c r="AV120" s="64"/>
      <c r="AW120" s="64"/>
      <c r="AX120" s="64"/>
      <c r="AY120" s="64"/>
      <c r="AZ120" s="64"/>
      <c r="BA120" s="64"/>
      <c r="BB120" s="64"/>
      <c r="BC120" s="64"/>
      <c r="BD120" s="64"/>
      <c r="BE120" s="64"/>
      <c r="BF120" s="64"/>
      <c r="BG120" s="79" t="s">
        <v>408</v>
      </c>
      <c r="BH120" s="80"/>
      <c r="BI120" s="80"/>
      <c r="BJ120" s="80"/>
      <c r="BK120" s="80"/>
      <c r="BL120" s="80"/>
      <c r="BM120" s="80"/>
      <c r="BN120" s="80"/>
      <c r="BO120" s="80"/>
      <c r="BP120" s="80"/>
      <c r="BQ120" s="80"/>
      <c r="BR120" s="81"/>
      <c r="BS120" s="74" t="s">
        <v>43</v>
      </c>
      <c r="BT120" s="74"/>
      <c r="BU120" s="74"/>
      <c r="BV120" s="74" t="s">
        <v>83</v>
      </c>
      <c r="BW120" s="74"/>
      <c r="BX120" s="74"/>
      <c r="BY120" s="74" t="s">
        <v>75</v>
      </c>
      <c r="BZ120" s="74"/>
      <c r="CA120" s="74"/>
      <c r="CB120" s="74"/>
      <c r="CC120" s="27"/>
      <c r="CD120" s="56"/>
      <c r="CE120" s="56"/>
      <c r="CF120" s="56"/>
      <c r="CG120" s="56"/>
      <c r="CH120" s="56"/>
      <c r="CI120" s="56"/>
      <c r="CJ120" s="27"/>
      <c r="CK120" s="56"/>
      <c r="CL120" s="56"/>
      <c r="CM120" s="56"/>
      <c r="CN120" s="56"/>
      <c r="CO120" s="56"/>
      <c r="CP120" s="56"/>
      <c r="CQ120" s="27"/>
      <c r="CR120" s="56"/>
      <c r="CS120" s="56"/>
      <c r="CT120" s="56"/>
      <c r="CU120" s="56"/>
      <c r="CV120" s="56"/>
      <c r="CW120" s="56"/>
      <c r="CX120" s="103"/>
      <c r="CY120" s="104"/>
      <c r="CZ120" s="104"/>
      <c r="DA120" s="105"/>
      <c r="DB120" s="27" t="s">
        <v>59</v>
      </c>
      <c r="DC120" s="74" t="s">
        <v>526</v>
      </c>
      <c r="DD120" s="74"/>
      <c r="DE120" s="74"/>
      <c r="DF120" s="74" t="str">
        <f t="shared" si="96"/>
        <v>28/9/2022</v>
      </c>
      <c r="DG120" s="74"/>
      <c r="DH120" s="74"/>
      <c r="DI120" s="27"/>
      <c r="DJ120" s="56"/>
      <c r="DK120" s="56"/>
      <c r="DL120" s="56"/>
      <c r="DM120" s="56"/>
      <c r="DN120" s="56"/>
      <c r="DO120" s="56"/>
      <c r="DP120" s="27"/>
      <c r="DQ120" s="56"/>
      <c r="DR120" s="56"/>
      <c r="DS120" s="56"/>
      <c r="DT120" s="56"/>
      <c r="DU120" s="56"/>
      <c r="DV120" s="56"/>
      <c r="DW120" s="103"/>
      <c r="DX120" s="104"/>
      <c r="DY120" s="104"/>
      <c r="DZ120" s="105"/>
      <c r="EA120" s="27"/>
      <c r="EB120" s="56"/>
      <c r="EC120" s="56"/>
      <c r="ED120" s="56"/>
      <c r="EE120" s="56"/>
      <c r="EF120" s="56"/>
      <c r="EG120" s="56"/>
      <c r="EH120" s="27"/>
      <c r="EI120" s="56"/>
      <c r="EJ120" s="56"/>
      <c r="EK120" s="56"/>
      <c r="EL120" s="56"/>
      <c r="EM120" s="56"/>
      <c r="EN120" s="56"/>
      <c r="EO120" s="27"/>
      <c r="EP120" s="56"/>
      <c r="EQ120" s="56"/>
      <c r="ER120" s="56"/>
      <c r="ES120" s="56"/>
      <c r="ET120" s="56"/>
      <c r="EU120" s="56"/>
      <c r="EV120" s="103"/>
      <c r="EW120" s="104"/>
      <c r="EX120" s="104"/>
      <c r="EY120" s="105"/>
      <c r="EZ120" s="56"/>
      <c r="FA120" s="56"/>
      <c r="FB120" s="56"/>
      <c r="FC120" s="56"/>
      <c r="FD120" s="56"/>
      <c r="FE120" s="56"/>
      <c r="FF120" s="56"/>
      <c r="FG120" s="56"/>
      <c r="FH120" s="56"/>
      <c r="FI120" s="56"/>
      <c r="FJ120" s="56"/>
      <c r="FK120" s="56"/>
    </row>
    <row r="121" spans="1:167" ht="69.75" customHeight="1" x14ac:dyDescent="0.3">
      <c r="A121" s="83" t="str">
        <f>IF(AND(BG121="",BG121=""),"",$N$4&amp;"_"&amp;ROW()-12-COUNTBLANK($BG$13:BG121))</f>
        <v>SCAP10_105</v>
      </c>
      <c r="B121" s="84"/>
      <c r="C121" s="84"/>
      <c r="D121" s="85"/>
      <c r="E121" s="156"/>
      <c r="F121" s="156"/>
      <c r="G121" s="156"/>
      <c r="H121" s="156"/>
      <c r="I121" s="156"/>
      <c r="J121" s="156"/>
      <c r="K121" s="156"/>
      <c r="L121" s="156"/>
      <c r="M121" s="156"/>
      <c r="N121" s="156"/>
      <c r="O121" s="156"/>
      <c r="P121" s="74" t="s">
        <v>409</v>
      </c>
      <c r="Q121" s="74"/>
      <c r="R121" s="74"/>
      <c r="S121" s="74"/>
      <c r="T121" s="74"/>
      <c r="U121" s="74"/>
      <c r="V121" s="74"/>
      <c r="W121" s="74"/>
      <c r="X121" s="74"/>
      <c r="Y121" s="74"/>
      <c r="Z121" s="74"/>
      <c r="AA121" s="74"/>
      <c r="AB121" s="74"/>
      <c r="AC121" s="82" t="s">
        <v>390</v>
      </c>
      <c r="AD121" s="74"/>
      <c r="AE121" s="74"/>
      <c r="AF121" s="74"/>
      <c r="AG121" s="74"/>
      <c r="AH121" s="74"/>
      <c r="AI121" s="74"/>
      <c r="AJ121" s="74"/>
      <c r="AK121" s="64"/>
      <c r="AL121" s="64"/>
      <c r="AM121" s="64"/>
      <c r="AN121" s="64"/>
      <c r="AO121" s="64"/>
      <c r="AP121" s="64"/>
      <c r="AQ121" s="64"/>
      <c r="AR121" s="64"/>
      <c r="AS121" s="74" t="s">
        <v>410</v>
      </c>
      <c r="AT121" s="64"/>
      <c r="AU121" s="64"/>
      <c r="AV121" s="64"/>
      <c r="AW121" s="64"/>
      <c r="AX121" s="64"/>
      <c r="AY121" s="64"/>
      <c r="AZ121" s="64"/>
      <c r="BA121" s="64"/>
      <c r="BB121" s="64"/>
      <c r="BC121" s="64"/>
      <c r="BD121" s="64"/>
      <c r="BE121" s="64"/>
      <c r="BF121" s="64"/>
      <c r="BG121" s="79" t="s">
        <v>411</v>
      </c>
      <c r="BH121" s="80"/>
      <c r="BI121" s="80"/>
      <c r="BJ121" s="80"/>
      <c r="BK121" s="80"/>
      <c r="BL121" s="80"/>
      <c r="BM121" s="80"/>
      <c r="BN121" s="80"/>
      <c r="BO121" s="80"/>
      <c r="BP121" s="80"/>
      <c r="BQ121" s="80"/>
      <c r="BR121" s="81"/>
      <c r="BS121" s="74" t="s">
        <v>43</v>
      </c>
      <c r="BT121" s="74"/>
      <c r="BU121" s="74"/>
      <c r="BV121" s="74" t="s">
        <v>83</v>
      </c>
      <c r="BW121" s="74"/>
      <c r="BX121" s="74"/>
      <c r="BY121" s="74" t="s">
        <v>75</v>
      </c>
      <c r="BZ121" s="74"/>
      <c r="CA121" s="74"/>
      <c r="CB121" s="74"/>
      <c r="CC121" s="27"/>
      <c r="CD121" s="56"/>
      <c r="CE121" s="56"/>
      <c r="CF121" s="56"/>
      <c r="CG121" s="56"/>
      <c r="CH121" s="56"/>
      <c r="CI121" s="56"/>
      <c r="CJ121" s="27"/>
      <c r="CK121" s="56"/>
      <c r="CL121" s="56"/>
      <c r="CM121" s="56"/>
      <c r="CN121" s="56"/>
      <c r="CO121" s="56"/>
      <c r="CP121" s="56"/>
      <c r="CQ121" s="27"/>
      <c r="CR121" s="56"/>
      <c r="CS121" s="56"/>
      <c r="CT121" s="56"/>
      <c r="CU121" s="56"/>
      <c r="CV121" s="56"/>
      <c r="CW121" s="56"/>
      <c r="CX121" s="103"/>
      <c r="CY121" s="104"/>
      <c r="CZ121" s="104"/>
      <c r="DA121" s="105"/>
      <c r="DB121" s="27" t="s">
        <v>59</v>
      </c>
      <c r="DC121" s="74" t="s">
        <v>526</v>
      </c>
      <c r="DD121" s="74"/>
      <c r="DE121" s="74"/>
      <c r="DF121" s="74" t="str">
        <f t="shared" si="96"/>
        <v>28/9/2022</v>
      </c>
      <c r="DG121" s="74"/>
      <c r="DH121" s="74"/>
      <c r="DI121" s="27"/>
      <c r="DJ121" s="56"/>
      <c r="DK121" s="56"/>
      <c r="DL121" s="56"/>
      <c r="DM121" s="56"/>
      <c r="DN121" s="56"/>
      <c r="DO121" s="56"/>
      <c r="DP121" s="27"/>
      <c r="DQ121" s="56"/>
      <c r="DR121" s="56"/>
      <c r="DS121" s="56"/>
      <c r="DT121" s="56"/>
      <c r="DU121" s="56"/>
      <c r="DV121" s="56"/>
      <c r="DW121" s="103"/>
      <c r="DX121" s="104"/>
      <c r="DY121" s="104"/>
      <c r="DZ121" s="105"/>
      <c r="EA121" s="27"/>
      <c r="EB121" s="56"/>
      <c r="EC121" s="56"/>
      <c r="ED121" s="56"/>
      <c r="EE121" s="56"/>
      <c r="EF121" s="56"/>
      <c r="EG121" s="56"/>
      <c r="EH121" s="27"/>
      <c r="EI121" s="56"/>
      <c r="EJ121" s="56"/>
      <c r="EK121" s="56"/>
      <c r="EL121" s="56"/>
      <c r="EM121" s="56"/>
      <c r="EN121" s="56"/>
      <c r="EO121" s="27"/>
      <c r="EP121" s="56"/>
      <c r="EQ121" s="56"/>
      <c r="ER121" s="56"/>
      <c r="ES121" s="56"/>
      <c r="ET121" s="56"/>
      <c r="EU121" s="56"/>
      <c r="EV121" s="103"/>
      <c r="EW121" s="104"/>
      <c r="EX121" s="104"/>
      <c r="EY121" s="105"/>
      <c r="EZ121" s="56"/>
      <c r="FA121" s="56"/>
      <c r="FB121" s="56"/>
      <c r="FC121" s="56"/>
      <c r="FD121" s="56"/>
      <c r="FE121" s="56"/>
      <c r="FF121" s="56"/>
      <c r="FG121" s="56"/>
      <c r="FH121" s="56"/>
      <c r="FI121" s="56"/>
      <c r="FJ121" s="56"/>
      <c r="FK121" s="56"/>
    </row>
    <row r="122" spans="1:167" ht="60" customHeight="1" x14ac:dyDescent="0.3">
      <c r="A122" s="83" t="str">
        <f>IF(AND(BG122="",BG122=""),"",$N$4&amp;"_"&amp;ROW()-12-COUNTBLANK($BG$13:BG122))</f>
        <v>SCAP10_106</v>
      </c>
      <c r="B122" s="84"/>
      <c r="C122" s="84"/>
      <c r="D122" s="85"/>
      <c r="E122" s="156"/>
      <c r="F122" s="156"/>
      <c r="G122" s="156"/>
      <c r="H122" s="156"/>
      <c r="I122" s="156"/>
      <c r="J122" s="156"/>
      <c r="K122" s="156"/>
      <c r="L122" s="156"/>
      <c r="M122" s="156"/>
      <c r="N122" s="156"/>
      <c r="O122" s="156"/>
      <c r="P122" s="74" t="s">
        <v>412</v>
      </c>
      <c r="Q122" s="74"/>
      <c r="R122" s="74"/>
      <c r="S122" s="74"/>
      <c r="T122" s="74"/>
      <c r="U122" s="74"/>
      <c r="V122" s="74"/>
      <c r="W122" s="74"/>
      <c r="X122" s="74"/>
      <c r="Y122" s="74"/>
      <c r="Z122" s="74"/>
      <c r="AA122" s="74"/>
      <c r="AB122" s="74"/>
      <c r="AC122" s="82" t="s">
        <v>390</v>
      </c>
      <c r="AD122" s="74"/>
      <c r="AE122" s="74"/>
      <c r="AF122" s="74"/>
      <c r="AG122" s="74"/>
      <c r="AH122" s="74"/>
      <c r="AI122" s="74"/>
      <c r="AJ122" s="74"/>
      <c r="AK122" s="64"/>
      <c r="AL122" s="64"/>
      <c r="AM122" s="64"/>
      <c r="AN122" s="64"/>
      <c r="AO122" s="64"/>
      <c r="AP122" s="64"/>
      <c r="AQ122" s="64"/>
      <c r="AR122" s="64"/>
      <c r="AS122" s="74" t="s">
        <v>413</v>
      </c>
      <c r="AT122" s="64"/>
      <c r="AU122" s="64"/>
      <c r="AV122" s="64"/>
      <c r="AW122" s="64"/>
      <c r="AX122" s="64"/>
      <c r="AY122" s="64"/>
      <c r="AZ122" s="64"/>
      <c r="BA122" s="64"/>
      <c r="BB122" s="64"/>
      <c r="BC122" s="64"/>
      <c r="BD122" s="64"/>
      <c r="BE122" s="64"/>
      <c r="BF122" s="64"/>
      <c r="BG122" s="79" t="s">
        <v>414</v>
      </c>
      <c r="BH122" s="80"/>
      <c r="BI122" s="80"/>
      <c r="BJ122" s="80"/>
      <c r="BK122" s="80"/>
      <c r="BL122" s="80"/>
      <c r="BM122" s="80"/>
      <c r="BN122" s="80"/>
      <c r="BO122" s="80"/>
      <c r="BP122" s="80"/>
      <c r="BQ122" s="80"/>
      <c r="BR122" s="81"/>
      <c r="BS122" s="74" t="s">
        <v>43</v>
      </c>
      <c r="BT122" s="74"/>
      <c r="BU122" s="74"/>
      <c r="BV122" s="74" t="s">
        <v>83</v>
      </c>
      <c r="BW122" s="74"/>
      <c r="BX122" s="74"/>
      <c r="BY122" s="74" t="s">
        <v>75</v>
      </c>
      <c r="BZ122" s="74"/>
      <c r="CA122" s="74"/>
      <c r="CB122" s="74"/>
      <c r="CC122" s="27"/>
      <c r="CD122" s="56"/>
      <c r="CE122" s="56"/>
      <c r="CF122" s="56"/>
      <c r="CG122" s="56"/>
      <c r="CH122" s="56"/>
      <c r="CI122" s="56"/>
      <c r="CJ122" s="27"/>
      <c r="CK122" s="56"/>
      <c r="CL122" s="56"/>
      <c r="CM122" s="56"/>
      <c r="CN122" s="56"/>
      <c r="CO122" s="56"/>
      <c r="CP122" s="56"/>
      <c r="CQ122" s="27"/>
      <c r="CR122" s="56"/>
      <c r="CS122" s="56"/>
      <c r="CT122" s="56"/>
      <c r="CU122" s="56"/>
      <c r="CV122" s="56"/>
      <c r="CW122" s="56"/>
      <c r="CX122" s="103"/>
      <c r="CY122" s="104"/>
      <c r="CZ122" s="104"/>
      <c r="DA122" s="105"/>
      <c r="DB122" s="27" t="s">
        <v>59</v>
      </c>
      <c r="DC122" s="74" t="s">
        <v>526</v>
      </c>
      <c r="DD122" s="74"/>
      <c r="DE122" s="74"/>
      <c r="DF122" s="74" t="str">
        <f t="shared" si="96"/>
        <v>28/9/2022</v>
      </c>
      <c r="DG122" s="74"/>
      <c r="DH122" s="74"/>
      <c r="DI122" s="27"/>
      <c r="DJ122" s="56"/>
      <c r="DK122" s="56"/>
      <c r="DL122" s="56"/>
      <c r="DM122" s="56"/>
      <c r="DN122" s="56"/>
      <c r="DO122" s="56"/>
      <c r="DP122" s="27"/>
      <c r="DQ122" s="56"/>
      <c r="DR122" s="56"/>
      <c r="DS122" s="56"/>
      <c r="DT122" s="56"/>
      <c r="DU122" s="56"/>
      <c r="DV122" s="56"/>
      <c r="DW122" s="103"/>
      <c r="DX122" s="104"/>
      <c r="DY122" s="104"/>
      <c r="DZ122" s="105"/>
      <c r="EA122" s="27"/>
      <c r="EB122" s="56"/>
      <c r="EC122" s="56"/>
      <c r="ED122" s="56"/>
      <c r="EE122" s="56"/>
      <c r="EF122" s="56"/>
      <c r="EG122" s="56"/>
      <c r="EH122" s="27"/>
      <c r="EI122" s="56"/>
      <c r="EJ122" s="56"/>
      <c r="EK122" s="56"/>
      <c r="EL122" s="56"/>
      <c r="EM122" s="56"/>
      <c r="EN122" s="56"/>
      <c r="EO122" s="27"/>
      <c r="EP122" s="56"/>
      <c r="EQ122" s="56"/>
      <c r="ER122" s="56"/>
      <c r="ES122" s="56"/>
      <c r="ET122" s="56"/>
      <c r="EU122" s="56"/>
      <c r="EV122" s="103"/>
      <c r="EW122" s="104"/>
      <c r="EX122" s="104"/>
      <c r="EY122" s="105"/>
      <c r="EZ122" s="56"/>
      <c r="FA122" s="56"/>
      <c r="FB122" s="56"/>
      <c r="FC122" s="56"/>
      <c r="FD122" s="56"/>
      <c r="FE122" s="56"/>
      <c r="FF122" s="56"/>
      <c r="FG122" s="56"/>
      <c r="FH122" s="56"/>
      <c r="FI122" s="56"/>
      <c r="FJ122" s="56"/>
      <c r="FK122" s="56"/>
    </row>
    <row r="123" spans="1:167" ht="48" customHeight="1" x14ac:dyDescent="0.3">
      <c r="A123" s="83" t="str">
        <f>IF(AND(BG123="",BG123=""),"",$N$4&amp;"_"&amp;ROW()-12-COUNTBLANK($BG$13:BG123))</f>
        <v>SCAP10_107</v>
      </c>
      <c r="B123" s="84"/>
      <c r="C123" s="84"/>
      <c r="D123" s="85"/>
      <c r="E123" s="156"/>
      <c r="F123" s="156"/>
      <c r="G123" s="156"/>
      <c r="H123" s="156"/>
      <c r="I123" s="156"/>
      <c r="J123" s="156"/>
      <c r="K123" s="156"/>
      <c r="L123" s="156"/>
      <c r="M123" s="156"/>
      <c r="N123" s="156"/>
      <c r="O123" s="156"/>
      <c r="P123" s="74" t="s">
        <v>415</v>
      </c>
      <c r="Q123" s="74"/>
      <c r="R123" s="74"/>
      <c r="S123" s="74"/>
      <c r="T123" s="74"/>
      <c r="U123" s="74"/>
      <c r="V123" s="74"/>
      <c r="W123" s="74"/>
      <c r="X123" s="74"/>
      <c r="Y123" s="74"/>
      <c r="Z123" s="74"/>
      <c r="AA123" s="74"/>
      <c r="AB123" s="74"/>
      <c r="AC123" s="82"/>
      <c r="AD123" s="74"/>
      <c r="AE123" s="74"/>
      <c r="AF123" s="74"/>
      <c r="AG123" s="74"/>
      <c r="AH123" s="74"/>
      <c r="AI123" s="74"/>
      <c r="AJ123" s="74"/>
      <c r="AK123" s="64"/>
      <c r="AL123" s="64"/>
      <c r="AM123" s="64"/>
      <c r="AN123" s="64"/>
      <c r="AO123" s="64"/>
      <c r="AP123" s="64"/>
      <c r="AQ123" s="64"/>
      <c r="AR123" s="64"/>
      <c r="AS123" s="74" t="s">
        <v>416</v>
      </c>
      <c r="AT123" s="64"/>
      <c r="AU123" s="64"/>
      <c r="AV123" s="64"/>
      <c r="AW123" s="64"/>
      <c r="AX123" s="64"/>
      <c r="AY123" s="64"/>
      <c r="AZ123" s="64"/>
      <c r="BA123" s="64"/>
      <c r="BB123" s="64"/>
      <c r="BC123" s="64"/>
      <c r="BD123" s="64"/>
      <c r="BE123" s="64"/>
      <c r="BF123" s="64"/>
      <c r="BG123" s="79" t="s">
        <v>417</v>
      </c>
      <c r="BH123" s="80"/>
      <c r="BI123" s="80"/>
      <c r="BJ123" s="80"/>
      <c r="BK123" s="80"/>
      <c r="BL123" s="80"/>
      <c r="BM123" s="80"/>
      <c r="BN123" s="80"/>
      <c r="BO123" s="80"/>
      <c r="BP123" s="80"/>
      <c r="BQ123" s="80"/>
      <c r="BR123" s="81"/>
      <c r="BS123" s="74" t="s">
        <v>43</v>
      </c>
      <c r="BT123" s="74"/>
      <c r="BU123" s="74"/>
      <c r="BV123" s="74" t="s">
        <v>83</v>
      </c>
      <c r="BW123" s="74"/>
      <c r="BX123" s="74"/>
      <c r="BY123" s="74" t="s">
        <v>75</v>
      </c>
      <c r="BZ123" s="74"/>
      <c r="CA123" s="74"/>
      <c r="CB123" s="74"/>
      <c r="CC123" s="27"/>
      <c r="CD123" s="56"/>
      <c r="CE123" s="56"/>
      <c r="CF123" s="56"/>
      <c r="CG123" s="56"/>
      <c r="CH123" s="56"/>
      <c r="CI123" s="56"/>
      <c r="CJ123" s="27"/>
      <c r="CK123" s="56"/>
      <c r="CL123" s="56"/>
      <c r="CM123" s="56"/>
      <c r="CN123" s="56"/>
      <c r="CO123" s="56"/>
      <c r="CP123" s="56"/>
      <c r="CQ123" s="27"/>
      <c r="CR123" s="56"/>
      <c r="CS123" s="56"/>
      <c r="CT123" s="56"/>
      <c r="CU123" s="56"/>
      <c r="CV123" s="56"/>
      <c r="CW123" s="56"/>
      <c r="CX123" s="103"/>
      <c r="CY123" s="104"/>
      <c r="CZ123" s="104"/>
      <c r="DA123" s="105"/>
      <c r="DB123" s="27" t="s">
        <v>59</v>
      </c>
      <c r="DC123" s="74" t="s">
        <v>526</v>
      </c>
      <c r="DD123" s="74"/>
      <c r="DE123" s="74"/>
      <c r="DF123" s="74" t="str">
        <f t="shared" si="96"/>
        <v>28/9/2022</v>
      </c>
      <c r="DG123" s="74"/>
      <c r="DH123" s="74"/>
      <c r="DI123" s="27"/>
      <c r="DJ123" s="56"/>
      <c r="DK123" s="56"/>
      <c r="DL123" s="56"/>
      <c r="DM123" s="56"/>
      <c r="DN123" s="56"/>
      <c r="DO123" s="56"/>
      <c r="DP123" s="27"/>
      <c r="DQ123" s="56"/>
      <c r="DR123" s="56"/>
      <c r="DS123" s="56"/>
      <c r="DT123" s="56"/>
      <c r="DU123" s="56"/>
      <c r="DV123" s="56"/>
      <c r="DW123" s="103"/>
      <c r="DX123" s="104"/>
      <c r="DY123" s="104"/>
      <c r="DZ123" s="105"/>
      <c r="EA123" s="27"/>
      <c r="EB123" s="56"/>
      <c r="EC123" s="56"/>
      <c r="ED123" s="56"/>
      <c r="EE123" s="56"/>
      <c r="EF123" s="56"/>
      <c r="EG123" s="56"/>
      <c r="EH123" s="27"/>
      <c r="EI123" s="56"/>
      <c r="EJ123" s="56"/>
      <c r="EK123" s="56"/>
      <c r="EL123" s="56"/>
      <c r="EM123" s="56"/>
      <c r="EN123" s="56"/>
      <c r="EO123" s="27"/>
      <c r="EP123" s="56"/>
      <c r="EQ123" s="56"/>
      <c r="ER123" s="56"/>
      <c r="ES123" s="56"/>
      <c r="ET123" s="56"/>
      <c r="EU123" s="56"/>
      <c r="EV123" s="103"/>
      <c r="EW123" s="104"/>
      <c r="EX123" s="104"/>
      <c r="EY123" s="105"/>
      <c r="EZ123" s="56"/>
      <c r="FA123" s="56"/>
      <c r="FB123" s="56"/>
      <c r="FC123" s="56"/>
      <c r="FD123" s="56"/>
      <c r="FE123" s="56"/>
      <c r="FF123" s="56"/>
      <c r="FG123" s="56"/>
      <c r="FH123" s="56"/>
      <c r="FI123" s="56"/>
      <c r="FJ123" s="56"/>
      <c r="FK123" s="56"/>
    </row>
    <row r="124" spans="1:167" ht="59.25" customHeight="1" x14ac:dyDescent="0.3">
      <c r="A124" s="83" t="str">
        <f>IF(AND(BG124="",BG124=""),"",$N$4&amp;"_"&amp;ROW()-12-COUNTBLANK($BG$13:BG124))</f>
        <v>SCAP10_108</v>
      </c>
      <c r="B124" s="84"/>
      <c r="C124" s="84"/>
      <c r="D124" s="85"/>
      <c r="E124" s="156"/>
      <c r="F124" s="156"/>
      <c r="G124" s="156"/>
      <c r="H124" s="156"/>
      <c r="I124" s="156"/>
      <c r="J124" s="156"/>
      <c r="K124" s="156"/>
      <c r="L124" s="156"/>
      <c r="M124" s="156"/>
      <c r="N124" s="156"/>
      <c r="O124" s="156"/>
      <c r="P124" s="74" t="s">
        <v>418</v>
      </c>
      <c r="Q124" s="74"/>
      <c r="R124" s="74"/>
      <c r="S124" s="74"/>
      <c r="T124" s="74"/>
      <c r="U124" s="74"/>
      <c r="V124" s="74"/>
      <c r="W124" s="74"/>
      <c r="X124" s="74"/>
      <c r="Y124" s="74"/>
      <c r="Z124" s="74"/>
      <c r="AA124" s="74"/>
      <c r="AB124" s="74"/>
      <c r="AC124" s="82"/>
      <c r="AD124" s="74"/>
      <c r="AE124" s="74"/>
      <c r="AF124" s="74"/>
      <c r="AG124" s="74"/>
      <c r="AH124" s="74"/>
      <c r="AI124" s="74"/>
      <c r="AJ124" s="74"/>
      <c r="AK124" s="64"/>
      <c r="AL124" s="64"/>
      <c r="AM124" s="64"/>
      <c r="AN124" s="64"/>
      <c r="AO124" s="64"/>
      <c r="AP124" s="64"/>
      <c r="AQ124" s="64"/>
      <c r="AR124" s="64"/>
      <c r="AS124" s="74" t="s">
        <v>419</v>
      </c>
      <c r="AT124" s="64"/>
      <c r="AU124" s="64"/>
      <c r="AV124" s="64"/>
      <c r="AW124" s="64"/>
      <c r="AX124" s="64"/>
      <c r="AY124" s="64"/>
      <c r="AZ124" s="64"/>
      <c r="BA124" s="64"/>
      <c r="BB124" s="64"/>
      <c r="BC124" s="64"/>
      <c r="BD124" s="64"/>
      <c r="BE124" s="64"/>
      <c r="BF124" s="64"/>
      <c r="BG124" s="79" t="s">
        <v>417</v>
      </c>
      <c r="BH124" s="80"/>
      <c r="BI124" s="80"/>
      <c r="BJ124" s="80"/>
      <c r="BK124" s="80"/>
      <c r="BL124" s="80"/>
      <c r="BM124" s="80"/>
      <c r="BN124" s="80"/>
      <c r="BO124" s="80"/>
      <c r="BP124" s="80"/>
      <c r="BQ124" s="80"/>
      <c r="BR124" s="81"/>
      <c r="BS124" s="74" t="s">
        <v>43</v>
      </c>
      <c r="BT124" s="74"/>
      <c r="BU124" s="74"/>
      <c r="BV124" s="74" t="s">
        <v>83</v>
      </c>
      <c r="BW124" s="74"/>
      <c r="BX124" s="74"/>
      <c r="BY124" s="74" t="s">
        <v>75</v>
      </c>
      <c r="BZ124" s="74"/>
      <c r="CA124" s="74"/>
      <c r="CB124" s="74"/>
      <c r="CC124" s="27"/>
      <c r="CD124" s="56"/>
      <c r="CE124" s="56"/>
      <c r="CF124" s="56"/>
      <c r="CG124" s="56"/>
      <c r="CH124" s="56"/>
      <c r="CI124" s="56"/>
      <c r="CJ124" s="27"/>
      <c r="CK124" s="56"/>
      <c r="CL124" s="56"/>
      <c r="CM124" s="56"/>
      <c r="CN124" s="56"/>
      <c r="CO124" s="56"/>
      <c r="CP124" s="56"/>
      <c r="CQ124" s="27"/>
      <c r="CR124" s="56"/>
      <c r="CS124" s="56"/>
      <c r="CT124" s="56"/>
      <c r="CU124" s="56"/>
      <c r="CV124" s="56"/>
      <c r="CW124" s="56"/>
      <c r="CX124" s="103"/>
      <c r="CY124" s="104"/>
      <c r="CZ124" s="104"/>
      <c r="DA124" s="105"/>
      <c r="DB124" s="27" t="s">
        <v>59</v>
      </c>
      <c r="DC124" s="74" t="s">
        <v>526</v>
      </c>
      <c r="DD124" s="74"/>
      <c r="DE124" s="74"/>
      <c r="DF124" s="74" t="str">
        <f t="shared" si="96"/>
        <v>28/9/2022</v>
      </c>
      <c r="DG124" s="74"/>
      <c r="DH124" s="74"/>
      <c r="DI124" s="27"/>
      <c r="DJ124" s="56"/>
      <c r="DK124" s="56"/>
      <c r="DL124" s="56"/>
      <c r="DM124" s="56"/>
      <c r="DN124" s="56"/>
      <c r="DO124" s="56"/>
      <c r="DP124" s="27"/>
      <c r="DQ124" s="56"/>
      <c r="DR124" s="56"/>
      <c r="DS124" s="56"/>
      <c r="DT124" s="56"/>
      <c r="DU124" s="56"/>
      <c r="DV124" s="56"/>
      <c r="DW124" s="103"/>
      <c r="DX124" s="104"/>
      <c r="DY124" s="104"/>
      <c r="DZ124" s="105"/>
      <c r="EA124" s="27"/>
      <c r="EB124" s="56"/>
      <c r="EC124" s="56"/>
      <c r="ED124" s="56"/>
      <c r="EE124" s="56"/>
      <c r="EF124" s="56"/>
      <c r="EG124" s="56"/>
      <c r="EH124" s="27"/>
      <c r="EI124" s="56"/>
      <c r="EJ124" s="56"/>
      <c r="EK124" s="56"/>
      <c r="EL124" s="56"/>
      <c r="EM124" s="56"/>
      <c r="EN124" s="56"/>
      <c r="EO124" s="27"/>
      <c r="EP124" s="56"/>
      <c r="EQ124" s="56"/>
      <c r="ER124" s="56"/>
      <c r="ES124" s="56"/>
      <c r="ET124" s="56"/>
      <c r="EU124" s="56"/>
      <c r="EV124" s="103"/>
      <c r="EW124" s="104"/>
      <c r="EX124" s="104"/>
      <c r="EY124" s="105"/>
      <c r="EZ124" s="56"/>
      <c r="FA124" s="56"/>
      <c r="FB124" s="56"/>
      <c r="FC124" s="56"/>
      <c r="FD124" s="56"/>
      <c r="FE124" s="56"/>
      <c r="FF124" s="56"/>
      <c r="FG124" s="56"/>
      <c r="FH124" s="56"/>
      <c r="FI124" s="56"/>
      <c r="FJ124" s="56"/>
      <c r="FK124" s="56"/>
    </row>
    <row r="125" spans="1:167" ht="48.75" customHeight="1" x14ac:dyDescent="0.3">
      <c r="A125" s="83" t="str">
        <f>IF(AND(BG125="",BG125=""),"",$N$4&amp;"_"&amp;ROW()-12-COUNTBLANK($BG$13:BG125))</f>
        <v>SCAP10_109</v>
      </c>
      <c r="B125" s="84"/>
      <c r="C125" s="84"/>
      <c r="D125" s="85"/>
      <c r="E125" s="156"/>
      <c r="F125" s="156"/>
      <c r="G125" s="156"/>
      <c r="H125" s="156"/>
      <c r="I125" s="156"/>
      <c r="J125" s="156"/>
      <c r="K125" s="156"/>
      <c r="L125" s="156"/>
      <c r="M125" s="156"/>
      <c r="N125" s="156"/>
      <c r="O125" s="156"/>
      <c r="P125" s="74" t="s">
        <v>420</v>
      </c>
      <c r="Q125" s="74"/>
      <c r="R125" s="74"/>
      <c r="S125" s="74"/>
      <c r="T125" s="74"/>
      <c r="U125" s="74"/>
      <c r="V125" s="74"/>
      <c r="W125" s="74"/>
      <c r="X125" s="74"/>
      <c r="Y125" s="74"/>
      <c r="Z125" s="74"/>
      <c r="AA125" s="74"/>
      <c r="AB125" s="74"/>
      <c r="AC125" s="82" t="s">
        <v>421</v>
      </c>
      <c r="AD125" s="74"/>
      <c r="AE125" s="74"/>
      <c r="AF125" s="74"/>
      <c r="AG125" s="74"/>
      <c r="AH125" s="74"/>
      <c r="AI125" s="74"/>
      <c r="AJ125" s="74"/>
      <c r="AK125" s="64"/>
      <c r="AL125" s="64"/>
      <c r="AM125" s="64"/>
      <c r="AN125" s="64"/>
      <c r="AO125" s="64"/>
      <c r="AP125" s="64"/>
      <c r="AQ125" s="64"/>
      <c r="AR125" s="64"/>
      <c r="AS125" s="74" t="s">
        <v>397</v>
      </c>
      <c r="AT125" s="64"/>
      <c r="AU125" s="64"/>
      <c r="AV125" s="64"/>
      <c r="AW125" s="64"/>
      <c r="AX125" s="64"/>
      <c r="AY125" s="64"/>
      <c r="AZ125" s="64"/>
      <c r="BA125" s="64"/>
      <c r="BB125" s="64"/>
      <c r="BC125" s="64"/>
      <c r="BD125" s="64"/>
      <c r="BE125" s="64"/>
      <c r="BF125" s="64"/>
      <c r="BG125" s="79" t="s">
        <v>422</v>
      </c>
      <c r="BH125" s="80"/>
      <c r="BI125" s="80"/>
      <c r="BJ125" s="80"/>
      <c r="BK125" s="80"/>
      <c r="BL125" s="80"/>
      <c r="BM125" s="80"/>
      <c r="BN125" s="80"/>
      <c r="BO125" s="80"/>
      <c r="BP125" s="80"/>
      <c r="BQ125" s="80"/>
      <c r="BR125" s="81"/>
      <c r="BS125" s="74" t="s">
        <v>43</v>
      </c>
      <c r="BT125" s="74"/>
      <c r="BU125" s="74"/>
      <c r="BV125" s="74" t="s">
        <v>83</v>
      </c>
      <c r="BW125" s="74"/>
      <c r="BX125" s="74"/>
      <c r="BY125" s="74" t="s">
        <v>75</v>
      </c>
      <c r="BZ125" s="74"/>
      <c r="CA125" s="74"/>
      <c r="CB125" s="74"/>
      <c r="CC125" s="27"/>
      <c r="CD125" s="56"/>
      <c r="CE125" s="56"/>
      <c r="CF125" s="56"/>
      <c r="CG125" s="56"/>
      <c r="CH125" s="56"/>
      <c r="CI125" s="56"/>
      <c r="CJ125" s="27"/>
      <c r="CK125" s="56"/>
      <c r="CL125" s="56"/>
      <c r="CM125" s="56"/>
      <c r="CN125" s="56"/>
      <c r="CO125" s="56"/>
      <c r="CP125" s="56"/>
      <c r="CQ125" s="27"/>
      <c r="CR125" s="56"/>
      <c r="CS125" s="56"/>
      <c r="CT125" s="56"/>
      <c r="CU125" s="56"/>
      <c r="CV125" s="56"/>
      <c r="CW125" s="56"/>
      <c r="CX125" s="103"/>
      <c r="CY125" s="104"/>
      <c r="CZ125" s="104"/>
      <c r="DA125" s="105"/>
      <c r="DB125" s="27" t="s">
        <v>59</v>
      </c>
      <c r="DC125" s="74" t="s">
        <v>526</v>
      </c>
      <c r="DD125" s="74"/>
      <c r="DE125" s="74"/>
      <c r="DF125" s="74" t="str">
        <f t="shared" si="96"/>
        <v>28/9/2022</v>
      </c>
      <c r="DG125" s="74"/>
      <c r="DH125" s="74"/>
      <c r="DI125" s="27"/>
      <c r="DJ125" s="56"/>
      <c r="DK125" s="56"/>
      <c r="DL125" s="56"/>
      <c r="DM125" s="56"/>
      <c r="DN125" s="56"/>
      <c r="DO125" s="56"/>
      <c r="DP125" s="27"/>
      <c r="DQ125" s="56"/>
      <c r="DR125" s="56"/>
      <c r="DS125" s="56"/>
      <c r="DT125" s="56"/>
      <c r="DU125" s="56"/>
      <c r="DV125" s="56"/>
      <c r="DW125" s="103"/>
      <c r="DX125" s="104"/>
      <c r="DY125" s="104"/>
      <c r="DZ125" s="105"/>
      <c r="EA125" s="27"/>
      <c r="EB125" s="56"/>
      <c r="EC125" s="56"/>
      <c r="ED125" s="56"/>
      <c r="EE125" s="56"/>
      <c r="EF125" s="56"/>
      <c r="EG125" s="56"/>
      <c r="EH125" s="27"/>
      <c r="EI125" s="56"/>
      <c r="EJ125" s="56"/>
      <c r="EK125" s="56"/>
      <c r="EL125" s="56"/>
      <c r="EM125" s="56"/>
      <c r="EN125" s="56"/>
      <c r="EO125" s="27"/>
      <c r="EP125" s="56"/>
      <c r="EQ125" s="56"/>
      <c r="ER125" s="56"/>
      <c r="ES125" s="56"/>
      <c r="ET125" s="56"/>
      <c r="EU125" s="56"/>
      <c r="EV125" s="103"/>
      <c r="EW125" s="104"/>
      <c r="EX125" s="104"/>
      <c r="EY125" s="105"/>
      <c r="EZ125" s="56"/>
      <c r="FA125" s="56"/>
      <c r="FB125" s="56"/>
      <c r="FC125" s="56"/>
      <c r="FD125" s="56"/>
      <c r="FE125" s="56"/>
      <c r="FF125" s="56"/>
      <c r="FG125" s="56"/>
      <c r="FH125" s="56"/>
      <c r="FI125" s="56"/>
      <c r="FJ125" s="56"/>
      <c r="FK125" s="56"/>
    </row>
    <row r="126" spans="1:167" ht="48" customHeight="1" x14ac:dyDescent="0.3">
      <c r="A126" s="83" t="str">
        <f>IF(AND(BG126="",BG126=""),"",$N$4&amp;"_"&amp;ROW()-12-COUNTBLANK($BG$13:BG126))</f>
        <v>SCAP10_110</v>
      </c>
      <c r="B126" s="84"/>
      <c r="C126" s="84"/>
      <c r="D126" s="85"/>
      <c r="E126" s="156"/>
      <c r="F126" s="156"/>
      <c r="G126" s="156"/>
      <c r="H126" s="156"/>
      <c r="I126" s="156"/>
      <c r="J126" s="156"/>
      <c r="K126" s="156"/>
      <c r="L126" s="156"/>
      <c r="M126" s="156"/>
      <c r="N126" s="156"/>
      <c r="O126" s="156"/>
      <c r="P126" s="74" t="s">
        <v>423</v>
      </c>
      <c r="Q126" s="74"/>
      <c r="R126" s="74"/>
      <c r="S126" s="74"/>
      <c r="T126" s="74"/>
      <c r="U126" s="74"/>
      <c r="V126" s="74"/>
      <c r="W126" s="74"/>
      <c r="X126" s="74"/>
      <c r="Y126" s="74"/>
      <c r="Z126" s="74"/>
      <c r="AA126" s="74"/>
      <c r="AB126" s="74"/>
      <c r="AC126" s="82" t="s">
        <v>390</v>
      </c>
      <c r="AD126" s="74"/>
      <c r="AE126" s="74"/>
      <c r="AF126" s="74"/>
      <c r="AG126" s="74"/>
      <c r="AH126" s="74"/>
      <c r="AI126" s="74"/>
      <c r="AJ126" s="74"/>
      <c r="AK126" s="64"/>
      <c r="AL126" s="64"/>
      <c r="AM126" s="64"/>
      <c r="AN126" s="64"/>
      <c r="AO126" s="64"/>
      <c r="AP126" s="64"/>
      <c r="AQ126" s="64"/>
      <c r="AR126" s="64"/>
      <c r="AS126" s="74" t="s">
        <v>397</v>
      </c>
      <c r="AT126" s="64"/>
      <c r="AU126" s="64"/>
      <c r="AV126" s="64"/>
      <c r="AW126" s="64"/>
      <c r="AX126" s="64"/>
      <c r="AY126" s="64"/>
      <c r="AZ126" s="64"/>
      <c r="BA126" s="64"/>
      <c r="BB126" s="64"/>
      <c r="BC126" s="64"/>
      <c r="BD126" s="64"/>
      <c r="BE126" s="64"/>
      <c r="BF126" s="64"/>
      <c r="BG126" s="79" t="s">
        <v>424</v>
      </c>
      <c r="BH126" s="80"/>
      <c r="BI126" s="80"/>
      <c r="BJ126" s="80"/>
      <c r="BK126" s="80"/>
      <c r="BL126" s="80"/>
      <c r="BM126" s="80"/>
      <c r="BN126" s="80"/>
      <c r="BO126" s="80"/>
      <c r="BP126" s="80"/>
      <c r="BQ126" s="80"/>
      <c r="BR126" s="81"/>
      <c r="BS126" s="74" t="s">
        <v>43</v>
      </c>
      <c r="BT126" s="74"/>
      <c r="BU126" s="74"/>
      <c r="BV126" s="74" t="s">
        <v>83</v>
      </c>
      <c r="BW126" s="74"/>
      <c r="BX126" s="74"/>
      <c r="BY126" s="74" t="s">
        <v>75</v>
      </c>
      <c r="BZ126" s="74"/>
      <c r="CA126" s="74"/>
      <c r="CB126" s="74"/>
      <c r="CC126" s="27"/>
      <c r="CD126" s="56"/>
      <c r="CE126" s="56"/>
      <c r="CF126" s="56"/>
      <c r="CG126" s="56"/>
      <c r="CH126" s="56"/>
      <c r="CI126" s="56"/>
      <c r="CJ126" s="27"/>
      <c r="CK126" s="56"/>
      <c r="CL126" s="56"/>
      <c r="CM126" s="56"/>
      <c r="CN126" s="56"/>
      <c r="CO126" s="56"/>
      <c r="CP126" s="56"/>
      <c r="CQ126" s="27"/>
      <c r="CR126" s="56"/>
      <c r="CS126" s="56"/>
      <c r="CT126" s="56"/>
      <c r="CU126" s="56"/>
      <c r="CV126" s="56"/>
      <c r="CW126" s="56"/>
      <c r="CX126" s="103"/>
      <c r="CY126" s="104"/>
      <c r="CZ126" s="104"/>
      <c r="DA126" s="105"/>
      <c r="DB126" s="27" t="s">
        <v>59</v>
      </c>
      <c r="DC126" s="74" t="s">
        <v>526</v>
      </c>
      <c r="DD126" s="74"/>
      <c r="DE126" s="74"/>
      <c r="DF126" s="74" t="str">
        <f t="shared" si="96"/>
        <v>28/9/2022</v>
      </c>
      <c r="DG126" s="74"/>
      <c r="DH126" s="74"/>
      <c r="DI126" s="27"/>
      <c r="DJ126" s="56"/>
      <c r="DK126" s="56"/>
      <c r="DL126" s="56"/>
      <c r="DM126" s="56"/>
      <c r="DN126" s="56"/>
      <c r="DO126" s="56"/>
      <c r="DP126" s="27"/>
      <c r="DQ126" s="56"/>
      <c r="DR126" s="56"/>
      <c r="DS126" s="56"/>
      <c r="DT126" s="56"/>
      <c r="DU126" s="56"/>
      <c r="DV126" s="56"/>
      <c r="DW126" s="103"/>
      <c r="DX126" s="104"/>
      <c r="DY126" s="104"/>
      <c r="DZ126" s="105"/>
      <c r="EA126" s="27"/>
      <c r="EB126" s="56"/>
      <c r="EC126" s="56"/>
      <c r="ED126" s="56"/>
      <c r="EE126" s="56"/>
      <c r="EF126" s="56"/>
      <c r="EG126" s="56"/>
      <c r="EH126" s="27"/>
      <c r="EI126" s="56"/>
      <c r="EJ126" s="56"/>
      <c r="EK126" s="56"/>
      <c r="EL126" s="56"/>
      <c r="EM126" s="56"/>
      <c r="EN126" s="56"/>
      <c r="EO126" s="27"/>
      <c r="EP126" s="56"/>
      <c r="EQ126" s="56"/>
      <c r="ER126" s="56"/>
      <c r="ES126" s="56"/>
      <c r="ET126" s="56"/>
      <c r="EU126" s="56"/>
      <c r="EV126" s="103"/>
      <c r="EW126" s="104"/>
      <c r="EX126" s="104"/>
      <c r="EY126" s="105"/>
      <c r="EZ126" s="56"/>
      <c r="FA126" s="56"/>
      <c r="FB126" s="56"/>
      <c r="FC126" s="56"/>
      <c r="FD126" s="56"/>
      <c r="FE126" s="56"/>
      <c r="FF126" s="56"/>
      <c r="FG126" s="56"/>
      <c r="FH126" s="56"/>
      <c r="FI126" s="56"/>
      <c r="FJ126" s="56"/>
      <c r="FK126" s="56"/>
    </row>
    <row r="127" spans="1:167" ht="59.25" customHeight="1" x14ac:dyDescent="0.3">
      <c r="A127" s="83" t="str">
        <f>IF(AND(BG127="",BG127=""),"",$N$4&amp;"_"&amp;ROW()-12-COUNTBLANK($BG$13:BG127))</f>
        <v>SCAP10_111</v>
      </c>
      <c r="B127" s="84"/>
      <c r="C127" s="84"/>
      <c r="D127" s="85"/>
      <c r="E127" s="156"/>
      <c r="F127" s="156"/>
      <c r="G127" s="156"/>
      <c r="H127" s="156"/>
      <c r="I127" s="156"/>
      <c r="J127" s="156"/>
      <c r="K127" s="156"/>
      <c r="L127" s="156"/>
      <c r="M127" s="156"/>
      <c r="N127" s="156"/>
      <c r="O127" s="156"/>
      <c r="P127" s="74" t="s">
        <v>425</v>
      </c>
      <c r="Q127" s="74"/>
      <c r="R127" s="74"/>
      <c r="S127" s="74"/>
      <c r="T127" s="74"/>
      <c r="U127" s="74"/>
      <c r="V127" s="74"/>
      <c r="W127" s="74"/>
      <c r="X127" s="74"/>
      <c r="Y127" s="74"/>
      <c r="Z127" s="74"/>
      <c r="AA127" s="74"/>
      <c r="AB127" s="74"/>
      <c r="AC127" s="82" t="s">
        <v>390</v>
      </c>
      <c r="AD127" s="74"/>
      <c r="AE127" s="74"/>
      <c r="AF127" s="74"/>
      <c r="AG127" s="74"/>
      <c r="AH127" s="74"/>
      <c r="AI127" s="74"/>
      <c r="AJ127" s="74"/>
      <c r="AK127" s="64"/>
      <c r="AL127" s="64"/>
      <c r="AM127" s="64"/>
      <c r="AN127" s="64"/>
      <c r="AO127" s="64"/>
      <c r="AP127" s="64"/>
      <c r="AQ127" s="64"/>
      <c r="AR127" s="64"/>
      <c r="AS127" s="74" t="s">
        <v>397</v>
      </c>
      <c r="AT127" s="64"/>
      <c r="AU127" s="64"/>
      <c r="AV127" s="64"/>
      <c r="AW127" s="64"/>
      <c r="AX127" s="64"/>
      <c r="AY127" s="64"/>
      <c r="AZ127" s="64"/>
      <c r="BA127" s="64"/>
      <c r="BB127" s="64"/>
      <c r="BC127" s="64"/>
      <c r="BD127" s="64"/>
      <c r="BE127" s="64"/>
      <c r="BF127" s="64"/>
      <c r="BG127" s="79" t="s">
        <v>426</v>
      </c>
      <c r="BH127" s="80"/>
      <c r="BI127" s="80"/>
      <c r="BJ127" s="80"/>
      <c r="BK127" s="80"/>
      <c r="BL127" s="80"/>
      <c r="BM127" s="80"/>
      <c r="BN127" s="80"/>
      <c r="BO127" s="80"/>
      <c r="BP127" s="80"/>
      <c r="BQ127" s="80"/>
      <c r="BR127" s="81"/>
      <c r="BS127" s="74" t="s">
        <v>43</v>
      </c>
      <c r="BT127" s="74"/>
      <c r="BU127" s="74"/>
      <c r="BV127" s="74" t="s">
        <v>83</v>
      </c>
      <c r="BW127" s="74"/>
      <c r="BX127" s="74"/>
      <c r="BY127" s="74" t="s">
        <v>79</v>
      </c>
      <c r="BZ127" s="74"/>
      <c r="CA127" s="74"/>
      <c r="CB127" s="74"/>
      <c r="CC127" s="27"/>
      <c r="CD127" s="56"/>
      <c r="CE127" s="56"/>
      <c r="CF127" s="56"/>
      <c r="CG127" s="56"/>
      <c r="CH127" s="56"/>
      <c r="CI127" s="56"/>
      <c r="CJ127" s="27"/>
      <c r="CK127" s="56"/>
      <c r="CL127" s="56"/>
      <c r="CM127" s="56"/>
      <c r="CN127" s="56"/>
      <c r="CO127" s="56"/>
      <c r="CP127" s="56"/>
      <c r="CQ127" s="27"/>
      <c r="CR127" s="56"/>
      <c r="CS127" s="56"/>
      <c r="CT127" s="56"/>
      <c r="CU127" s="56"/>
      <c r="CV127" s="56"/>
      <c r="CW127" s="56"/>
      <c r="CX127" s="103"/>
      <c r="CY127" s="104"/>
      <c r="CZ127" s="104"/>
      <c r="DA127" s="105"/>
      <c r="DB127" s="27" t="s">
        <v>59</v>
      </c>
      <c r="DC127" s="74" t="s">
        <v>526</v>
      </c>
      <c r="DD127" s="74"/>
      <c r="DE127" s="74"/>
      <c r="DF127" s="74" t="str">
        <f t="shared" si="96"/>
        <v>28/9/2022</v>
      </c>
      <c r="DG127" s="74"/>
      <c r="DH127" s="74"/>
      <c r="DI127" s="27"/>
      <c r="DJ127" s="56"/>
      <c r="DK127" s="56"/>
      <c r="DL127" s="56"/>
      <c r="DM127" s="56"/>
      <c r="DN127" s="56"/>
      <c r="DO127" s="56"/>
      <c r="DP127" s="27"/>
      <c r="DQ127" s="56"/>
      <c r="DR127" s="56"/>
      <c r="DS127" s="56"/>
      <c r="DT127" s="56"/>
      <c r="DU127" s="56"/>
      <c r="DV127" s="56"/>
      <c r="DW127" s="103"/>
      <c r="DX127" s="104"/>
      <c r="DY127" s="104"/>
      <c r="DZ127" s="105"/>
      <c r="EA127" s="27"/>
      <c r="EB127" s="56"/>
      <c r="EC127" s="56"/>
      <c r="ED127" s="56"/>
      <c r="EE127" s="56"/>
      <c r="EF127" s="56"/>
      <c r="EG127" s="56"/>
      <c r="EH127" s="27"/>
      <c r="EI127" s="56"/>
      <c r="EJ127" s="56"/>
      <c r="EK127" s="56"/>
      <c r="EL127" s="56"/>
      <c r="EM127" s="56"/>
      <c r="EN127" s="56"/>
      <c r="EO127" s="27"/>
      <c r="EP127" s="56"/>
      <c r="EQ127" s="56"/>
      <c r="ER127" s="56"/>
      <c r="ES127" s="56"/>
      <c r="ET127" s="56"/>
      <c r="EU127" s="56"/>
      <c r="EV127" s="103"/>
      <c r="EW127" s="104"/>
      <c r="EX127" s="104"/>
      <c r="EY127" s="105"/>
      <c r="EZ127" s="56"/>
      <c r="FA127" s="56"/>
      <c r="FB127" s="56"/>
      <c r="FC127" s="56"/>
      <c r="FD127" s="56"/>
      <c r="FE127" s="56"/>
      <c r="FF127" s="56"/>
      <c r="FG127" s="56"/>
      <c r="FH127" s="56"/>
      <c r="FI127" s="56"/>
      <c r="FJ127" s="56"/>
      <c r="FK127" s="56"/>
    </row>
    <row r="128" spans="1:167" ht="39.75" customHeight="1" x14ac:dyDescent="0.3">
      <c r="A128" s="83" t="str">
        <f>IF(AND(BG128="",BG128=""),"",$N$4&amp;"_"&amp;ROW()-12-COUNTBLANK($BG$13:BG128))</f>
        <v>SCAP10_112</v>
      </c>
      <c r="B128" s="84"/>
      <c r="C128" s="84"/>
      <c r="D128" s="85"/>
      <c r="E128" s="156"/>
      <c r="F128" s="156"/>
      <c r="G128" s="156"/>
      <c r="H128" s="156"/>
      <c r="I128" s="156"/>
      <c r="J128" s="156"/>
      <c r="K128" s="156"/>
      <c r="L128" s="156"/>
      <c r="M128" s="156"/>
      <c r="N128" s="156"/>
      <c r="O128" s="156"/>
      <c r="P128" s="64" t="s">
        <v>427</v>
      </c>
      <c r="Q128" s="64"/>
      <c r="R128" s="64"/>
      <c r="S128" s="64"/>
      <c r="T128" s="64"/>
      <c r="U128" s="64"/>
      <c r="V128" s="64"/>
      <c r="W128" s="64"/>
      <c r="X128" s="64"/>
      <c r="Y128" s="64"/>
      <c r="Z128" s="64"/>
      <c r="AA128" s="64"/>
      <c r="AB128" s="64"/>
      <c r="AC128" s="64"/>
      <c r="AD128" s="64"/>
      <c r="AE128" s="64"/>
      <c r="AF128" s="64"/>
      <c r="AG128" s="64"/>
      <c r="AH128" s="64"/>
      <c r="AI128" s="64"/>
      <c r="AJ128" s="64"/>
      <c r="AK128" s="74" t="s">
        <v>428</v>
      </c>
      <c r="AL128" s="64"/>
      <c r="AM128" s="64"/>
      <c r="AN128" s="64"/>
      <c r="AO128" s="64"/>
      <c r="AP128" s="64"/>
      <c r="AQ128" s="64"/>
      <c r="AR128" s="64"/>
      <c r="AS128" s="74" t="s">
        <v>397</v>
      </c>
      <c r="AT128" s="64"/>
      <c r="AU128" s="64"/>
      <c r="AV128" s="64"/>
      <c r="AW128" s="64"/>
      <c r="AX128" s="64"/>
      <c r="AY128" s="64"/>
      <c r="AZ128" s="64"/>
      <c r="BA128" s="64"/>
      <c r="BB128" s="64"/>
      <c r="BC128" s="64"/>
      <c r="BD128" s="64"/>
      <c r="BE128" s="64"/>
      <c r="BF128" s="64"/>
      <c r="BG128" s="79" t="s">
        <v>424</v>
      </c>
      <c r="BH128" s="80"/>
      <c r="BI128" s="80"/>
      <c r="BJ128" s="80"/>
      <c r="BK128" s="80"/>
      <c r="BL128" s="80"/>
      <c r="BM128" s="80"/>
      <c r="BN128" s="80"/>
      <c r="BO128" s="80"/>
      <c r="BP128" s="80"/>
      <c r="BQ128" s="80"/>
      <c r="BR128" s="81"/>
      <c r="BS128" s="74" t="s">
        <v>43</v>
      </c>
      <c r="BT128" s="74"/>
      <c r="BU128" s="74"/>
      <c r="BV128" s="74" t="s">
        <v>83</v>
      </c>
      <c r="BW128" s="74"/>
      <c r="BX128" s="74"/>
      <c r="BY128" s="74" t="s">
        <v>82</v>
      </c>
      <c r="BZ128" s="74"/>
      <c r="CA128" s="74"/>
      <c r="CB128" s="74"/>
      <c r="CC128" s="27"/>
      <c r="CD128" s="56"/>
      <c r="CE128" s="56"/>
      <c r="CF128" s="56"/>
      <c r="CG128" s="56"/>
      <c r="CH128" s="56"/>
      <c r="CI128" s="56"/>
      <c r="CJ128" s="27"/>
      <c r="CK128" s="56"/>
      <c r="CL128" s="56"/>
      <c r="CM128" s="56"/>
      <c r="CN128" s="56"/>
      <c r="CO128" s="56"/>
      <c r="CP128" s="56"/>
      <c r="CQ128" s="27"/>
      <c r="CR128" s="56"/>
      <c r="CS128" s="56"/>
      <c r="CT128" s="56"/>
      <c r="CU128" s="56"/>
      <c r="CV128" s="56"/>
      <c r="CW128" s="56"/>
      <c r="CX128" s="103"/>
      <c r="CY128" s="104"/>
      <c r="CZ128" s="104"/>
      <c r="DA128" s="105"/>
      <c r="DB128" s="27" t="s">
        <v>59</v>
      </c>
      <c r="DC128" s="74" t="s">
        <v>526</v>
      </c>
      <c r="DD128" s="74"/>
      <c r="DE128" s="74"/>
      <c r="DF128" s="74" t="str">
        <f t="shared" si="96"/>
        <v>28/9/2022</v>
      </c>
      <c r="DG128" s="74"/>
      <c r="DH128" s="74"/>
      <c r="DI128" s="27"/>
      <c r="DJ128" s="56"/>
      <c r="DK128" s="56"/>
      <c r="DL128" s="56"/>
      <c r="DM128" s="56"/>
      <c r="DN128" s="56"/>
      <c r="DO128" s="56"/>
      <c r="DP128" s="27"/>
      <c r="DQ128" s="56"/>
      <c r="DR128" s="56"/>
      <c r="DS128" s="56"/>
      <c r="DT128" s="56"/>
      <c r="DU128" s="56"/>
      <c r="DV128" s="56"/>
      <c r="DW128" s="103"/>
      <c r="DX128" s="104"/>
      <c r="DY128" s="104"/>
      <c r="DZ128" s="105"/>
      <c r="EA128" s="27"/>
      <c r="EB128" s="56"/>
      <c r="EC128" s="56"/>
      <c r="ED128" s="56"/>
      <c r="EE128" s="56"/>
      <c r="EF128" s="56"/>
      <c r="EG128" s="56"/>
      <c r="EH128" s="27"/>
      <c r="EI128" s="56"/>
      <c r="EJ128" s="56"/>
      <c r="EK128" s="56"/>
      <c r="EL128" s="56"/>
      <c r="EM128" s="56"/>
      <c r="EN128" s="56"/>
      <c r="EO128" s="27"/>
      <c r="EP128" s="56"/>
      <c r="EQ128" s="56"/>
      <c r="ER128" s="56"/>
      <c r="ES128" s="56"/>
      <c r="ET128" s="56"/>
      <c r="EU128" s="56"/>
      <c r="EV128" s="103"/>
      <c r="EW128" s="104"/>
      <c r="EX128" s="104"/>
      <c r="EY128" s="105"/>
      <c r="EZ128" s="56"/>
      <c r="FA128" s="56"/>
      <c r="FB128" s="56"/>
      <c r="FC128" s="56"/>
      <c r="FD128" s="56"/>
      <c r="FE128" s="56"/>
      <c r="FF128" s="56"/>
      <c r="FG128" s="56"/>
      <c r="FH128" s="56"/>
      <c r="FI128" s="56"/>
      <c r="FJ128" s="56"/>
      <c r="FK128" s="56"/>
    </row>
    <row r="129" spans="1:167" ht="59.25" customHeight="1" x14ac:dyDescent="0.3">
      <c r="A129" s="83" t="str">
        <f>IF(AND(BG129="",BG129=""),"",$N$4&amp;"_"&amp;ROW()-12-COUNTBLANK($BG$13:BG129))</f>
        <v>SCAP10_113</v>
      </c>
      <c r="B129" s="84"/>
      <c r="C129" s="84"/>
      <c r="D129" s="85"/>
      <c r="E129" s="156"/>
      <c r="F129" s="156"/>
      <c r="G129" s="156"/>
      <c r="H129" s="156"/>
      <c r="I129" s="156"/>
      <c r="J129" s="156"/>
      <c r="K129" s="156"/>
      <c r="L129" s="156"/>
      <c r="M129" s="156"/>
      <c r="N129" s="156"/>
      <c r="O129" s="156"/>
      <c r="P129" s="64" t="s">
        <v>429</v>
      </c>
      <c r="Q129" s="64"/>
      <c r="R129" s="64"/>
      <c r="S129" s="64"/>
      <c r="T129" s="64"/>
      <c r="U129" s="64"/>
      <c r="V129" s="64"/>
      <c r="W129" s="64"/>
      <c r="X129" s="64"/>
      <c r="Y129" s="64"/>
      <c r="Z129" s="64"/>
      <c r="AA129" s="64"/>
      <c r="AB129" s="64"/>
      <c r="AC129" s="64"/>
      <c r="AD129" s="64"/>
      <c r="AE129" s="64"/>
      <c r="AF129" s="64"/>
      <c r="AG129" s="64"/>
      <c r="AH129" s="64"/>
      <c r="AI129" s="64"/>
      <c r="AJ129" s="64"/>
      <c r="AK129" s="74" t="s">
        <v>430</v>
      </c>
      <c r="AL129" s="64"/>
      <c r="AM129" s="64"/>
      <c r="AN129" s="64"/>
      <c r="AO129" s="64"/>
      <c r="AP129" s="64"/>
      <c r="AQ129" s="64"/>
      <c r="AR129" s="64"/>
      <c r="AS129" s="74" t="s">
        <v>397</v>
      </c>
      <c r="AT129" s="64"/>
      <c r="AU129" s="64"/>
      <c r="AV129" s="64"/>
      <c r="AW129" s="64"/>
      <c r="AX129" s="64"/>
      <c r="AY129" s="64"/>
      <c r="AZ129" s="64"/>
      <c r="BA129" s="64"/>
      <c r="BB129" s="64"/>
      <c r="BC129" s="64"/>
      <c r="BD129" s="64"/>
      <c r="BE129" s="64"/>
      <c r="BF129" s="64"/>
      <c r="BG129" s="79" t="s">
        <v>431</v>
      </c>
      <c r="BH129" s="80"/>
      <c r="BI129" s="80"/>
      <c r="BJ129" s="80"/>
      <c r="BK129" s="80"/>
      <c r="BL129" s="80"/>
      <c r="BM129" s="80"/>
      <c r="BN129" s="80"/>
      <c r="BO129" s="80"/>
      <c r="BP129" s="80"/>
      <c r="BQ129" s="80"/>
      <c r="BR129" s="81"/>
      <c r="BS129" s="74" t="s">
        <v>43</v>
      </c>
      <c r="BT129" s="74"/>
      <c r="BU129" s="74"/>
      <c r="BV129" s="74" t="s">
        <v>83</v>
      </c>
      <c r="BW129" s="74"/>
      <c r="BX129" s="74"/>
      <c r="BY129" s="74" t="s">
        <v>82</v>
      </c>
      <c r="BZ129" s="74"/>
      <c r="CA129" s="74"/>
      <c r="CB129" s="74"/>
      <c r="CC129" s="27"/>
      <c r="CD129" s="56"/>
      <c r="CE129" s="56"/>
      <c r="CF129" s="56"/>
      <c r="CG129" s="56"/>
      <c r="CH129" s="56"/>
      <c r="CI129" s="56"/>
      <c r="CJ129" s="27"/>
      <c r="CK129" s="56"/>
      <c r="CL129" s="56"/>
      <c r="CM129" s="56"/>
      <c r="CN129" s="56"/>
      <c r="CO129" s="56"/>
      <c r="CP129" s="56"/>
      <c r="CQ129" s="27"/>
      <c r="CR129" s="56"/>
      <c r="CS129" s="56"/>
      <c r="CT129" s="56"/>
      <c r="CU129" s="56"/>
      <c r="CV129" s="56"/>
      <c r="CW129" s="56"/>
      <c r="CX129" s="103"/>
      <c r="CY129" s="104"/>
      <c r="CZ129" s="104"/>
      <c r="DA129" s="105"/>
      <c r="DB129" s="27" t="s">
        <v>59</v>
      </c>
      <c r="DC129" s="74" t="s">
        <v>526</v>
      </c>
      <c r="DD129" s="74"/>
      <c r="DE129" s="74"/>
      <c r="DF129" s="74" t="str">
        <f t="shared" si="96"/>
        <v>28/9/2022</v>
      </c>
      <c r="DG129" s="74"/>
      <c r="DH129" s="74"/>
      <c r="DI129" s="27"/>
      <c r="DJ129" s="56"/>
      <c r="DK129" s="56"/>
      <c r="DL129" s="56"/>
      <c r="DM129" s="56"/>
      <c r="DN129" s="56"/>
      <c r="DO129" s="56"/>
      <c r="DP129" s="27"/>
      <c r="DQ129" s="56"/>
      <c r="DR129" s="56"/>
      <c r="DS129" s="56"/>
      <c r="DT129" s="56"/>
      <c r="DU129" s="56"/>
      <c r="DV129" s="56"/>
      <c r="DW129" s="103"/>
      <c r="DX129" s="104"/>
      <c r="DY129" s="104"/>
      <c r="DZ129" s="105"/>
      <c r="EA129" s="27"/>
      <c r="EB129" s="56"/>
      <c r="EC129" s="56"/>
      <c r="ED129" s="56"/>
      <c r="EE129" s="56"/>
      <c r="EF129" s="56"/>
      <c r="EG129" s="56"/>
      <c r="EH129" s="27"/>
      <c r="EI129" s="56"/>
      <c r="EJ129" s="56"/>
      <c r="EK129" s="56"/>
      <c r="EL129" s="56"/>
      <c r="EM129" s="56"/>
      <c r="EN129" s="56"/>
      <c r="EO129" s="27"/>
      <c r="EP129" s="56"/>
      <c r="EQ129" s="56"/>
      <c r="ER129" s="56"/>
      <c r="ES129" s="56"/>
      <c r="ET129" s="56"/>
      <c r="EU129" s="56"/>
      <c r="EV129" s="103"/>
      <c r="EW129" s="104"/>
      <c r="EX129" s="104"/>
      <c r="EY129" s="105"/>
      <c r="EZ129" s="56"/>
      <c r="FA129" s="56"/>
      <c r="FB129" s="56"/>
      <c r="FC129" s="56"/>
      <c r="FD129" s="56"/>
      <c r="FE129" s="56"/>
      <c r="FF129" s="56"/>
      <c r="FG129" s="56"/>
      <c r="FH129" s="56"/>
      <c r="FI129" s="56"/>
      <c r="FJ129" s="56"/>
      <c r="FK129" s="56"/>
    </row>
    <row r="130" spans="1:167" ht="46.5" customHeight="1" x14ac:dyDescent="0.3">
      <c r="A130" s="83" t="str">
        <f>IF(AND(BG130="",BG130=""),"",$N$4&amp;"_"&amp;ROW()-12-COUNTBLANK($BG$13:BG130))</f>
        <v>SCAP10_114</v>
      </c>
      <c r="B130" s="84"/>
      <c r="C130" s="84"/>
      <c r="D130" s="85"/>
      <c r="E130" s="156"/>
      <c r="F130" s="156"/>
      <c r="G130" s="156"/>
      <c r="H130" s="156"/>
      <c r="I130" s="156"/>
      <c r="J130" s="156"/>
      <c r="K130" s="156"/>
      <c r="L130" s="156"/>
      <c r="M130" s="156"/>
      <c r="N130" s="156"/>
      <c r="O130" s="156"/>
      <c r="P130" s="74" t="s">
        <v>432</v>
      </c>
      <c r="Q130" s="74"/>
      <c r="R130" s="74"/>
      <c r="S130" s="74"/>
      <c r="T130" s="74"/>
      <c r="U130" s="74"/>
      <c r="V130" s="74"/>
      <c r="W130" s="74"/>
      <c r="X130" s="74"/>
      <c r="Y130" s="74"/>
      <c r="Z130" s="74"/>
      <c r="AA130" s="74"/>
      <c r="AB130" s="74"/>
      <c r="AC130" s="82"/>
      <c r="AD130" s="74"/>
      <c r="AE130" s="74"/>
      <c r="AF130" s="74"/>
      <c r="AG130" s="74"/>
      <c r="AH130" s="74"/>
      <c r="AI130" s="74"/>
      <c r="AJ130" s="74"/>
      <c r="AK130" s="64"/>
      <c r="AL130" s="64"/>
      <c r="AM130" s="64"/>
      <c r="AN130" s="64"/>
      <c r="AO130" s="64"/>
      <c r="AP130" s="64"/>
      <c r="AQ130" s="64"/>
      <c r="AR130" s="64"/>
      <c r="AS130" s="74" t="s">
        <v>433</v>
      </c>
      <c r="AT130" s="64"/>
      <c r="AU130" s="64"/>
      <c r="AV130" s="64"/>
      <c r="AW130" s="64"/>
      <c r="AX130" s="64"/>
      <c r="AY130" s="64"/>
      <c r="AZ130" s="64"/>
      <c r="BA130" s="64"/>
      <c r="BB130" s="64"/>
      <c r="BC130" s="64"/>
      <c r="BD130" s="64"/>
      <c r="BE130" s="64"/>
      <c r="BF130" s="64"/>
      <c r="BG130" s="79" t="s">
        <v>434</v>
      </c>
      <c r="BH130" s="80"/>
      <c r="BI130" s="80"/>
      <c r="BJ130" s="80"/>
      <c r="BK130" s="80"/>
      <c r="BL130" s="80"/>
      <c r="BM130" s="80"/>
      <c r="BN130" s="80"/>
      <c r="BO130" s="80"/>
      <c r="BP130" s="80"/>
      <c r="BQ130" s="80"/>
      <c r="BR130" s="81"/>
      <c r="BS130" s="74" t="s">
        <v>43</v>
      </c>
      <c r="BT130" s="74"/>
      <c r="BU130" s="74"/>
      <c r="BV130" s="74" t="s">
        <v>83</v>
      </c>
      <c r="BW130" s="74"/>
      <c r="BX130" s="74"/>
      <c r="BY130" s="74" t="s">
        <v>75</v>
      </c>
      <c r="BZ130" s="74"/>
      <c r="CA130" s="74"/>
      <c r="CB130" s="74"/>
      <c r="CC130" s="27"/>
      <c r="CD130" s="56"/>
      <c r="CE130" s="56"/>
      <c r="CF130" s="56"/>
      <c r="CG130" s="56"/>
      <c r="CH130" s="56"/>
      <c r="CI130" s="56"/>
      <c r="CJ130" s="27"/>
      <c r="CK130" s="56"/>
      <c r="CL130" s="56"/>
      <c r="CM130" s="56"/>
      <c r="CN130" s="56"/>
      <c r="CO130" s="56"/>
      <c r="CP130" s="56"/>
      <c r="CQ130" s="27"/>
      <c r="CR130" s="56"/>
      <c r="CS130" s="56"/>
      <c r="CT130" s="56"/>
      <c r="CU130" s="56"/>
      <c r="CV130" s="56"/>
      <c r="CW130" s="56"/>
      <c r="CX130" s="103"/>
      <c r="CY130" s="104"/>
      <c r="CZ130" s="104"/>
      <c r="DA130" s="105"/>
      <c r="DB130" s="27" t="s">
        <v>57</v>
      </c>
      <c r="DC130" s="74" t="s">
        <v>526</v>
      </c>
      <c r="DD130" s="74"/>
      <c r="DE130" s="74"/>
      <c r="DF130" s="74" t="str">
        <f t="shared" si="96"/>
        <v>28/9/2022</v>
      </c>
      <c r="DG130" s="74"/>
      <c r="DH130" s="74"/>
      <c r="DI130" s="27"/>
      <c r="DJ130" s="56"/>
      <c r="DK130" s="56"/>
      <c r="DL130" s="56"/>
      <c r="DM130" s="56"/>
      <c r="DN130" s="56"/>
      <c r="DO130" s="56"/>
      <c r="DP130" s="27"/>
      <c r="DQ130" s="56"/>
      <c r="DR130" s="56"/>
      <c r="DS130" s="56"/>
      <c r="DT130" s="56"/>
      <c r="DU130" s="56"/>
      <c r="DV130" s="56"/>
      <c r="DW130" s="103"/>
      <c r="DX130" s="104"/>
      <c r="DY130" s="104"/>
      <c r="DZ130" s="105"/>
      <c r="EA130" s="27"/>
      <c r="EB130" s="56"/>
      <c r="EC130" s="56"/>
      <c r="ED130" s="56"/>
      <c r="EE130" s="56"/>
      <c r="EF130" s="56"/>
      <c r="EG130" s="56"/>
      <c r="EH130" s="27"/>
      <c r="EI130" s="56"/>
      <c r="EJ130" s="56"/>
      <c r="EK130" s="56"/>
      <c r="EL130" s="56"/>
      <c r="EM130" s="56"/>
      <c r="EN130" s="56"/>
      <c r="EO130" s="27"/>
      <c r="EP130" s="56"/>
      <c r="EQ130" s="56"/>
      <c r="ER130" s="56"/>
      <c r="ES130" s="56"/>
      <c r="ET130" s="56"/>
      <c r="EU130" s="56"/>
      <c r="EV130" s="103"/>
      <c r="EW130" s="104"/>
      <c r="EX130" s="104"/>
      <c r="EY130" s="105"/>
      <c r="EZ130" s="56"/>
      <c r="FA130" s="56"/>
      <c r="FB130" s="56"/>
      <c r="FC130" s="56"/>
      <c r="FD130" s="56"/>
      <c r="FE130" s="56"/>
      <c r="FF130" s="56"/>
      <c r="FG130" s="56"/>
      <c r="FH130" s="56"/>
      <c r="FI130" s="56"/>
      <c r="FJ130" s="56"/>
      <c r="FK130" s="56"/>
    </row>
    <row r="131" spans="1:167" ht="51" customHeight="1" x14ac:dyDescent="0.3">
      <c r="A131" s="83" t="str">
        <f>IF(AND(BG131="",BG131=""),"",$N$4&amp;"_"&amp;ROW()-12-COUNTBLANK($BG$13:BG131))</f>
        <v>SCAP10_115</v>
      </c>
      <c r="B131" s="84"/>
      <c r="C131" s="84"/>
      <c r="D131" s="85"/>
      <c r="E131" s="156"/>
      <c r="F131" s="156"/>
      <c r="G131" s="156"/>
      <c r="H131" s="156"/>
      <c r="I131" s="156"/>
      <c r="J131" s="156"/>
      <c r="K131" s="156"/>
      <c r="L131" s="156"/>
      <c r="M131" s="156"/>
      <c r="N131" s="156"/>
      <c r="O131" s="156"/>
      <c r="P131" s="74" t="s">
        <v>435</v>
      </c>
      <c r="Q131" s="74"/>
      <c r="R131" s="74"/>
      <c r="S131" s="74"/>
      <c r="T131" s="74"/>
      <c r="U131" s="74"/>
      <c r="V131" s="74"/>
      <c r="W131" s="74"/>
      <c r="X131" s="74"/>
      <c r="Y131" s="74"/>
      <c r="Z131" s="74"/>
      <c r="AA131" s="74"/>
      <c r="AB131" s="74"/>
      <c r="AC131" s="82"/>
      <c r="AD131" s="74"/>
      <c r="AE131" s="74"/>
      <c r="AF131" s="74"/>
      <c r="AG131" s="74"/>
      <c r="AH131" s="74"/>
      <c r="AI131" s="74"/>
      <c r="AJ131" s="74"/>
      <c r="AK131" s="64"/>
      <c r="AL131" s="64"/>
      <c r="AM131" s="64"/>
      <c r="AN131" s="64"/>
      <c r="AO131" s="64"/>
      <c r="AP131" s="64"/>
      <c r="AQ131" s="64"/>
      <c r="AR131" s="64"/>
      <c r="AS131" s="74" t="s">
        <v>436</v>
      </c>
      <c r="AT131" s="64"/>
      <c r="AU131" s="64"/>
      <c r="AV131" s="64"/>
      <c r="AW131" s="64"/>
      <c r="AX131" s="64"/>
      <c r="AY131" s="64"/>
      <c r="AZ131" s="64"/>
      <c r="BA131" s="64"/>
      <c r="BB131" s="64"/>
      <c r="BC131" s="64"/>
      <c r="BD131" s="64"/>
      <c r="BE131" s="64"/>
      <c r="BF131" s="64"/>
      <c r="BG131" s="79" t="s">
        <v>437</v>
      </c>
      <c r="BH131" s="80"/>
      <c r="BI131" s="80"/>
      <c r="BJ131" s="80"/>
      <c r="BK131" s="80"/>
      <c r="BL131" s="80"/>
      <c r="BM131" s="80"/>
      <c r="BN131" s="80"/>
      <c r="BO131" s="80"/>
      <c r="BP131" s="80"/>
      <c r="BQ131" s="80"/>
      <c r="BR131" s="81"/>
      <c r="BS131" s="74" t="s">
        <v>43</v>
      </c>
      <c r="BT131" s="74"/>
      <c r="BU131" s="74"/>
      <c r="BV131" s="74" t="s">
        <v>83</v>
      </c>
      <c r="BW131" s="74"/>
      <c r="BX131" s="74"/>
      <c r="BY131" s="74" t="s">
        <v>75</v>
      </c>
      <c r="BZ131" s="74"/>
      <c r="CA131" s="74"/>
      <c r="CB131" s="74"/>
      <c r="CC131" s="27"/>
      <c r="CD131" s="56"/>
      <c r="CE131" s="56"/>
      <c r="CF131" s="56"/>
      <c r="CG131" s="56"/>
      <c r="CH131" s="56"/>
      <c r="CI131" s="56"/>
      <c r="CJ131" s="27"/>
      <c r="CK131" s="56"/>
      <c r="CL131" s="56"/>
      <c r="CM131" s="56"/>
      <c r="CN131" s="56"/>
      <c r="CO131" s="56"/>
      <c r="CP131" s="56"/>
      <c r="CQ131" s="27"/>
      <c r="CR131" s="56"/>
      <c r="CS131" s="56"/>
      <c r="CT131" s="56"/>
      <c r="CU131" s="56"/>
      <c r="CV131" s="56"/>
      <c r="CW131" s="56"/>
      <c r="CX131" s="103"/>
      <c r="CY131" s="104"/>
      <c r="CZ131" s="104"/>
      <c r="DA131" s="105"/>
      <c r="DB131" s="27" t="s">
        <v>57</v>
      </c>
      <c r="DC131" s="74" t="s">
        <v>526</v>
      </c>
      <c r="DD131" s="74"/>
      <c r="DE131" s="74"/>
      <c r="DF131" s="74" t="str">
        <f t="shared" si="96"/>
        <v>28/9/2022</v>
      </c>
      <c r="DG131" s="74"/>
      <c r="DH131" s="74"/>
      <c r="DI131" s="27"/>
      <c r="DJ131" s="56"/>
      <c r="DK131" s="56"/>
      <c r="DL131" s="56"/>
      <c r="DM131" s="56"/>
      <c r="DN131" s="56"/>
      <c r="DO131" s="56"/>
      <c r="DP131" s="27"/>
      <c r="DQ131" s="56"/>
      <c r="DR131" s="56"/>
      <c r="DS131" s="56"/>
      <c r="DT131" s="56"/>
      <c r="DU131" s="56"/>
      <c r="DV131" s="56"/>
      <c r="DW131" s="103"/>
      <c r="DX131" s="104"/>
      <c r="DY131" s="104"/>
      <c r="DZ131" s="105"/>
      <c r="EA131" s="27"/>
      <c r="EB131" s="56"/>
      <c r="EC131" s="56"/>
      <c r="ED131" s="56"/>
      <c r="EE131" s="56"/>
      <c r="EF131" s="56"/>
      <c r="EG131" s="56"/>
      <c r="EH131" s="27"/>
      <c r="EI131" s="56"/>
      <c r="EJ131" s="56"/>
      <c r="EK131" s="56"/>
      <c r="EL131" s="56"/>
      <c r="EM131" s="56"/>
      <c r="EN131" s="56"/>
      <c r="EO131" s="27"/>
      <c r="EP131" s="56"/>
      <c r="EQ131" s="56"/>
      <c r="ER131" s="56"/>
      <c r="ES131" s="56"/>
      <c r="ET131" s="56"/>
      <c r="EU131" s="56"/>
      <c r="EV131" s="103"/>
      <c r="EW131" s="104"/>
      <c r="EX131" s="104"/>
      <c r="EY131" s="105"/>
      <c r="EZ131" s="56"/>
      <c r="FA131" s="56"/>
      <c r="FB131" s="56"/>
      <c r="FC131" s="56"/>
      <c r="FD131" s="56"/>
      <c r="FE131" s="56"/>
      <c r="FF131" s="56"/>
      <c r="FG131" s="56"/>
      <c r="FH131" s="56"/>
      <c r="FI131" s="56"/>
      <c r="FJ131" s="56"/>
      <c r="FK131" s="56"/>
    </row>
    <row r="132" spans="1:167" ht="64.5" customHeight="1" x14ac:dyDescent="0.3">
      <c r="A132" s="83" t="str">
        <f>IF(AND(BG132="",BG132=""),"",$N$4&amp;"_"&amp;ROW()-12-COUNTBLANK($BG$13:BG132))</f>
        <v>SCAP10_116</v>
      </c>
      <c r="B132" s="84"/>
      <c r="C132" s="84"/>
      <c r="D132" s="85"/>
      <c r="E132" s="156" t="s">
        <v>438</v>
      </c>
      <c r="F132" s="156"/>
      <c r="G132" s="156"/>
      <c r="H132" s="156"/>
      <c r="I132" s="156"/>
      <c r="J132" s="156"/>
      <c r="K132" s="156"/>
      <c r="L132" s="156"/>
      <c r="M132" s="156"/>
      <c r="N132" s="156"/>
      <c r="O132" s="156"/>
      <c r="P132" s="74" t="s">
        <v>439</v>
      </c>
      <c r="Q132" s="74"/>
      <c r="R132" s="74"/>
      <c r="S132" s="74"/>
      <c r="T132" s="74"/>
      <c r="U132" s="74"/>
      <c r="V132" s="74"/>
      <c r="W132" s="74"/>
      <c r="X132" s="74"/>
      <c r="Y132" s="74"/>
      <c r="Z132" s="74"/>
      <c r="AA132" s="74"/>
      <c r="AB132" s="74"/>
      <c r="AC132" s="82" t="s">
        <v>390</v>
      </c>
      <c r="AD132" s="74"/>
      <c r="AE132" s="74"/>
      <c r="AF132" s="74"/>
      <c r="AG132" s="74"/>
      <c r="AH132" s="74"/>
      <c r="AI132" s="74"/>
      <c r="AJ132" s="74"/>
      <c r="AK132" s="64"/>
      <c r="AL132" s="64"/>
      <c r="AM132" s="64"/>
      <c r="AN132" s="64"/>
      <c r="AO132" s="64"/>
      <c r="AP132" s="64"/>
      <c r="AQ132" s="64"/>
      <c r="AR132" s="64"/>
      <c r="AS132" s="74" t="s">
        <v>440</v>
      </c>
      <c r="AT132" s="64"/>
      <c r="AU132" s="64"/>
      <c r="AV132" s="64"/>
      <c r="AW132" s="64"/>
      <c r="AX132" s="64"/>
      <c r="AY132" s="64"/>
      <c r="AZ132" s="64"/>
      <c r="BA132" s="64"/>
      <c r="BB132" s="64"/>
      <c r="BC132" s="64"/>
      <c r="BD132" s="64"/>
      <c r="BE132" s="64"/>
      <c r="BF132" s="64"/>
      <c r="BG132" s="79" t="s">
        <v>392</v>
      </c>
      <c r="BH132" s="80"/>
      <c r="BI132" s="80"/>
      <c r="BJ132" s="80"/>
      <c r="BK132" s="80"/>
      <c r="BL132" s="80"/>
      <c r="BM132" s="80"/>
      <c r="BN132" s="80"/>
      <c r="BO132" s="80"/>
      <c r="BP132" s="80"/>
      <c r="BQ132" s="80"/>
      <c r="BR132" s="81"/>
      <c r="BS132" s="74" t="s">
        <v>43</v>
      </c>
      <c r="BT132" s="74"/>
      <c r="BU132" s="74"/>
      <c r="BV132" s="74" t="s">
        <v>83</v>
      </c>
      <c r="BW132" s="74"/>
      <c r="BX132" s="74"/>
      <c r="BY132" s="74" t="s">
        <v>75</v>
      </c>
      <c r="BZ132" s="74"/>
      <c r="CA132" s="74"/>
      <c r="CB132" s="74"/>
      <c r="CC132" s="27"/>
      <c r="CD132" s="56"/>
      <c r="CE132" s="56"/>
      <c r="CF132" s="56"/>
      <c r="CG132" s="56"/>
      <c r="CH132" s="56"/>
      <c r="CI132" s="56"/>
      <c r="CJ132" s="27"/>
      <c r="CK132" s="56"/>
      <c r="CL132" s="56"/>
      <c r="CM132" s="56"/>
      <c r="CN132" s="56"/>
      <c r="CO132" s="56"/>
      <c r="CP132" s="56"/>
      <c r="CQ132" s="27"/>
      <c r="CR132" s="56"/>
      <c r="CS132" s="56"/>
      <c r="CT132" s="56"/>
      <c r="CU132" s="56"/>
      <c r="CV132" s="56"/>
      <c r="CW132" s="56"/>
      <c r="CX132" s="103"/>
      <c r="CY132" s="104"/>
      <c r="CZ132" s="104"/>
      <c r="DA132" s="105"/>
      <c r="DB132" s="27" t="s">
        <v>57</v>
      </c>
      <c r="DC132" s="74" t="s">
        <v>526</v>
      </c>
      <c r="DD132" s="74"/>
      <c r="DE132" s="74"/>
      <c r="DF132" s="74" t="str">
        <f t="shared" si="96"/>
        <v>28/9/2022</v>
      </c>
      <c r="DG132" s="74"/>
      <c r="DH132" s="74"/>
      <c r="DI132" s="27"/>
      <c r="DJ132" s="56"/>
      <c r="DK132" s="56"/>
      <c r="DL132" s="56"/>
      <c r="DM132" s="56"/>
      <c r="DN132" s="56"/>
      <c r="DO132" s="56"/>
      <c r="DP132" s="27"/>
      <c r="DQ132" s="56"/>
      <c r="DR132" s="56"/>
      <c r="DS132" s="56"/>
      <c r="DT132" s="56"/>
      <c r="DU132" s="56"/>
      <c r="DV132" s="56"/>
      <c r="DW132" s="103"/>
      <c r="DX132" s="104"/>
      <c r="DY132" s="104"/>
      <c r="DZ132" s="105"/>
      <c r="EA132" s="27"/>
      <c r="EB132" s="56"/>
      <c r="EC132" s="56"/>
      <c r="ED132" s="56"/>
      <c r="EE132" s="56"/>
      <c r="EF132" s="56"/>
      <c r="EG132" s="56"/>
      <c r="EH132" s="27"/>
      <c r="EI132" s="56"/>
      <c r="EJ132" s="56"/>
      <c r="EK132" s="56"/>
      <c r="EL132" s="56"/>
      <c r="EM132" s="56"/>
      <c r="EN132" s="56"/>
      <c r="EO132" s="27"/>
      <c r="EP132" s="56"/>
      <c r="EQ132" s="56"/>
      <c r="ER132" s="56"/>
      <c r="ES132" s="56"/>
      <c r="ET132" s="56"/>
      <c r="EU132" s="56"/>
      <c r="EV132" s="103"/>
      <c r="EW132" s="104"/>
      <c r="EX132" s="104"/>
      <c r="EY132" s="105"/>
      <c r="EZ132" s="56"/>
      <c r="FA132" s="56"/>
      <c r="FB132" s="56"/>
      <c r="FC132" s="56"/>
      <c r="FD132" s="56"/>
      <c r="FE132" s="56"/>
      <c r="FF132" s="56"/>
      <c r="FG132" s="56"/>
      <c r="FH132" s="56"/>
      <c r="FI132" s="56"/>
      <c r="FJ132" s="56"/>
      <c r="FK132" s="56"/>
    </row>
    <row r="133" spans="1:167" ht="55.5" customHeight="1" x14ac:dyDescent="0.3">
      <c r="A133" s="83" t="str">
        <f>IF(AND(BG133="",BG133=""),"",$N$4&amp;"_"&amp;ROW()-12-COUNTBLANK($BG$13:BG133))</f>
        <v>SCAP10_117</v>
      </c>
      <c r="B133" s="84"/>
      <c r="C133" s="84"/>
      <c r="D133" s="85"/>
      <c r="E133" s="156"/>
      <c r="F133" s="156"/>
      <c r="G133" s="156"/>
      <c r="H133" s="156"/>
      <c r="I133" s="156"/>
      <c r="J133" s="156"/>
      <c r="K133" s="156"/>
      <c r="L133" s="156"/>
      <c r="M133" s="156"/>
      <c r="N133" s="156"/>
      <c r="O133" s="156"/>
      <c r="P133" s="74" t="s">
        <v>441</v>
      </c>
      <c r="Q133" s="74"/>
      <c r="R133" s="74"/>
      <c r="S133" s="74"/>
      <c r="T133" s="74"/>
      <c r="U133" s="74"/>
      <c r="V133" s="74"/>
      <c r="W133" s="74"/>
      <c r="X133" s="74"/>
      <c r="Y133" s="74"/>
      <c r="Z133" s="74"/>
      <c r="AA133" s="74"/>
      <c r="AB133" s="74"/>
      <c r="AC133" s="82" t="s">
        <v>390</v>
      </c>
      <c r="AD133" s="74"/>
      <c r="AE133" s="74"/>
      <c r="AF133" s="74"/>
      <c r="AG133" s="74"/>
      <c r="AH133" s="74"/>
      <c r="AI133" s="74"/>
      <c r="AJ133" s="74"/>
      <c r="AK133" s="64"/>
      <c r="AL133" s="64"/>
      <c r="AM133" s="64"/>
      <c r="AN133" s="64"/>
      <c r="AO133" s="64"/>
      <c r="AP133" s="64"/>
      <c r="AQ133" s="64"/>
      <c r="AR133" s="64"/>
      <c r="AS133" s="74" t="s">
        <v>442</v>
      </c>
      <c r="AT133" s="64"/>
      <c r="AU133" s="64"/>
      <c r="AV133" s="64"/>
      <c r="AW133" s="64"/>
      <c r="AX133" s="64"/>
      <c r="AY133" s="64"/>
      <c r="AZ133" s="64"/>
      <c r="BA133" s="64"/>
      <c r="BB133" s="64"/>
      <c r="BC133" s="64"/>
      <c r="BD133" s="64"/>
      <c r="BE133" s="64"/>
      <c r="BF133" s="64"/>
      <c r="BG133" s="79" t="s">
        <v>395</v>
      </c>
      <c r="BH133" s="80"/>
      <c r="BI133" s="80"/>
      <c r="BJ133" s="80"/>
      <c r="BK133" s="80"/>
      <c r="BL133" s="80"/>
      <c r="BM133" s="80"/>
      <c r="BN133" s="80"/>
      <c r="BO133" s="80"/>
      <c r="BP133" s="80"/>
      <c r="BQ133" s="80"/>
      <c r="BR133" s="81"/>
      <c r="BS133" s="74" t="s">
        <v>43</v>
      </c>
      <c r="BT133" s="74"/>
      <c r="BU133" s="74"/>
      <c r="BV133" s="74" t="s">
        <v>83</v>
      </c>
      <c r="BW133" s="74"/>
      <c r="BX133" s="74"/>
      <c r="BY133" s="74" t="s">
        <v>75</v>
      </c>
      <c r="BZ133" s="74"/>
      <c r="CA133" s="74"/>
      <c r="CB133" s="74"/>
      <c r="CC133" s="27"/>
      <c r="CD133" s="56"/>
      <c r="CE133" s="56"/>
      <c r="CF133" s="56"/>
      <c r="CG133" s="56"/>
      <c r="CH133" s="56"/>
      <c r="CI133" s="56"/>
      <c r="CJ133" s="27"/>
      <c r="CK133" s="56"/>
      <c r="CL133" s="56"/>
      <c r="CM133" s="56"/>
      <c r="CN133" s="56"/>
      <c r="CO133" s="56"/>
      <c r="CP133" s="56"/>
      <c r="CQ133" s="27"/>
      <c r="CR133" s="56"/>
      <c r="CS133" s="56"/>
      <c r="CT133" s="56"/>
      <c r="CU133" s="56"/>
      <c r="CV133" s="56"/>
      <c r="CW133" s="56"/>
      <c r="CX133" s="103"/>
      <c r="CY133" s="104"/>
      <c r="CZ133" s="104"/>
      <c r="DA133" s="105"/>
      <c r="DB133" s="27" t="s">
        <v>68</v>
      </c>
      <c r="DC133" s="74" t="s">
        <v>526</v>
      </c>
      <c r="DD133" s="74"/>
      <c r="DE133" s="74"/>
      <c r="DF133" s="74" t="str">
        <f t="shared" si="96"/>
        <v>28/9/2022</v>
      </c>
      <c r="DG133" s="74"/>
      <c r="DH133" s="74"/>
      <c r="DI133" s="27"/>
      <c r="DJ133" s="56"/>
      <c r="DK133" s="56"/>
      <c r="DL133" s="56"/>
      <c r="DM133" s="56"/>
      <c r="DN133" s="56"/>
      <c r="DO133" s="56"/>
      <c r="DP133" s="27"/>
      <c r="DQ133" s="56"/>
      <c r="DR133" s="56"/>
      <c r="DS133" s="56"/>
      <c r="DT133" s="56"/>
      <c r="DU133" s="56"/>
      <c r="DV133" s="56"/>
      <c r="DW133" s="103"/>
      <c r="DX133" s="104"/>
      <c r="DY133" s="104"/>
      <c r="DZ133" s="105"/>
      <c r="EA133" s="27"/>
      <c r="EB133" s="56"/>
      <c r="EC133" s="56"/>
      <c r="ED133" s="56"/>
      <c r="EE133" s="56"/>
      <c r="EF133" s="56"/>
      <c r="EG133" s="56"/>
      <c r="EH133" s="27"/>
      <c r="EI133" s="56"/>
      <c r="EJ133" s="56"/>
      <c r="EK133" s="56"/>
      <c r="EL133" s="56"/>
      <c r="EM133" s="56"/>
      <c r="EN133" s="56"/>
      <c r="EO133" s="27"/>
      <c r="EP133" s="56"/>
      <c r="EQ133" s="56"/>
      <c r="ER133" s="56"/>
      <c r="ES133" s="56"/>
      <c r="ET133" s="56"/>
      <c r="EU133" s="56"/>
      <c r="EV133" s="103"/>
      <c r="EW133" s="104"/>
      <c r="EX133" s="104"/>
      <c r="EY133" s="105"/>
      <c r="EZ133" s="56"/>
      <c r="FA133" s="56"/>
      <c r="FB133" s="56"/>
      <c r="FC133" s="56"/>
      <c r="FD133" s="56"/>
      <c r="FE133" s="56"/>
      <c r="FF133" s="56"/>
      <c r="FG133" s="56"/>
      <c r="FH133" s="56"/>
      <c r="FI133" s="56"/>
      <c r="FJ133" s="56"/>
      <c r="FK133" s="56"/>
    </row>
    <row r="134" spans="1:167" ht="64.5" customHeight="1" x14ac:dyDescent="0.3">
      <c r="A134" s="83" t="str">
        <f>IF(AND(BG134="",BG134=""),"",$N$4&amp;"_"&amp;ROW()-12-COUNTBLANK($BG$13:BG134))</f>
        <v>SCAP10_118</v>
      </c>
      <c r="B134" s="84"/>
      <c r="C134" s="84"/>
      <c r="D134" s="85"/>
      <c r="E134" s="156"/>
      <c r="F134" s="156"/>
      <c r="G134" s="156"/>
      <c r="H134" s="156"/>
      <c r="I134" s="156"/>
      <c r="J134" s="156"/>
      <c r="K134" s="156"/>
      <c r="L134" s="156"/>
      <c r="M134" s="156"/>
      <c r="N134" s="156"/>
      <c r="O134" s="156"/>
      <c r="P134" s="74" t="s">
        <v>396</v>
      </c>
      <c r="Q134" s="74"/>
      <c r="R134" s="74"/>
      <c r="S134" s="74"/>
      <c r="T134" s="74"/>
      <c r="U134" s="74"/>
      <c r="V134" s="74"/>
      <c r="W134" s="74"/>
      <c r="X134" s="74"/>
      <c r="Y134" s="74"/>
      <c r="Z134" s="74"/>
      <c r="AA134" s="74"/>
      <c r="AB134" s="74"/>
      <c r="AC134" s="82" t="s">
        <v>390</v>
      </c>
      <c r="AD134" s="74"/>
      <c r="AE134" s="74"/>
      <c r="AF134" s="74"/>
      <c r="AG134" s="74"/>
      <c r="AH134" s="74"/>
      <c r="AI134" s="74"/>
      <c r="AJ134" s="74"/>
      <c r="AK134" s="64"/>
      <c r="AL134" s="64"/>
      <c r="AM134" s="64"/>
      <c r="AN134" s="64"/>
      <c r="AO134" s="64"/>
      <c r="AP134" s="64"/>
      <c r="AQ134" s="64"/>
      <c r="AR134" s="64"/>
      <c r="AS134" s="74" t="s">
        <v>443</v>
      </c>
      <c r="AT134" s="64"/>
      <c r="AU134" s="64"/>
      <c r="AV134" s="64"/>
      <c r="AW134" s="64"/>
      <c r="AX134" s="64"/>
      <c r="AY134" s="64"/>
      <c r="AZ134" s="64"/>
      <c r="BA134" s="64"/>
      <c r="BB134" s="64"/>
      <c r="BC134" s="64"/>
      <c r="BD134" s="64"/>
      <c r="BE134" s="64"/>
      <c r="BF134" s="64"/>
      <c r="BG134" s="79" t="s">
        <v>444</v>
      </c>
      <c r="BH134" s="80"/>
      <c r="BI134" s="80"/>
      <c r="BJ134" s="80"/>
      <c r="BK134" s="80"/>
      <c r="BL134" s="80"/>
      <c r="BM134" s="80"/>
      <c r="BN134" s="80"/>
      <c r="BO134" s="80"/>
      <c r="BP134" s="80"/>
      <c r="BQ134" s="80"/>
      <c r="BR134" s="81"/>
      <c r="BS134" s="74" t="s">
        <v>43</v>
      </c>
      <c r="BT134" s="74"/>
      <c r="BU134" s="74"/>
      <c r="BV134" s="74" t="s">
        <v>83</v>
      </c>
      <c r="BW134" s="74"/>
      <c r="BX134" s="74"/>
      <c r="BY134" s="74" t="s">
        <v>75</v>
      </c>
      <c r="BZ134" s="74"/>
      <c r="CA134" s="74"/>
      <c r="CB134" s="74"/>
      <c r="CC134" s="27"/>
      <c r="CD134" s="56"/>
      <c r="CE134" s="56"/>
      <c r="CF134" s="56"/>
      <c r="CG134" s="56"/>
      <c r="CH134" s="56"/>
      <c r="CI134" s="56"/>
      <c r="CJ134" s="27"/>
      <c r="CK134" s="56"/>
      <c r="CL134" s="56"/>
      <c r="CM134" s="56"/>
      <c r="CN134" s="56"/>
      <c r="CO134" s="56"/>
      <c r="CP134" s="56"/>
      <c r="CQ134" s="27"/>
      <c r="CR134" s="56"/>
      <c r="CS134" s="56"/>
      <c r="CT134" s="56"/>
      <c r="CU134" s="56"/>
      <c r="CV134" s="56"/>
      <c r="CW134" s="56"/>
      <c r="CX134" s="103"/>
      <c r="CY134" s="104"/>
      <c r="CZ134" s="104"/>
      <c r="DA134" s="105"/>
      <c r="DB134" s="27" t="s">
        <v>59</v>
      </c>
      <c r="DC134" s="74" t="s">
        <v>526</v>
      </c>
      <c r="DD134" s="74"/>
      <c r="DE134" s="74"/>
      <c r="DF134" s="74" t="str">
        <f t="shared" si="96"/>
        <v>28/9/2022</v>
      </c>
      <c r="DG134" s="74"/>
      <c r="DH134" s="74"/>
      <c r="DI134" s="27"/>
      <c r="DJ134" s="56"/>
      <c r="DK134" s="56"/>
      <c r="DL134" s="56"/>
      <c r="DM134" s="56"/>
      <c r="DN134" s="56"/>
      <c r="DO134" s="56"/>
      <c r="DP134" s="27"/>
      <c r="DQ134" s="56"/>
      <c r="DR134" s="56"/>
      <c r="DS134" s="56"/>
      <c r="DT134" s="56"/>
      <c r="DU134" s="56"/>
      <c r="DV134" s="56"/>
      <c r="DW134" s="103"/>
      <c r="DX134" s="104"/>
      <c r="DY134" s="104"/>
      <c r="DZ134" s="105"/>
      <c r="EA134" s="27"/>
      <c r="EB134" s="56"/>
      <c r="EC134" s="56"/>
      <c r="ED134" s="56"/>
      <c r="EE134" s="56"/>
      <c r="EF134" s="56"/>
      <c r="EG134" s="56"/>
      <c r="EH134" s="27"/>
      <c r="EI134" s="56"/>
      <c r="EJ134" s="56"/>
      <c r="EK134" s="56"/>
      <c r="EL134" s="56"/>
      <c r="EM134" s="56"/>
      <c r="EN134" s="56"/>
      <c r="EO134" s="27"/>
      <c r="EP134" s="56"/>
      <c r="EQ134" s="56"/>
      <c r="ER134" s="56"/>
      <c r="ES134" s="56"/>
      <c r="ET134" s="56"/>
      <c r="EU134" s="56"/>
      <c r="EV134" s="103"/>
      <c r="EW134" s="104"/>
      <c r="EX134" s="104"/>
      <c r="EY134" s="105"/>
      <c r="EZ134" s="56"/>
      <c r="FA134" s="56"/>
      <c r="FB134" s="56"/>
      <c r="FC134" s="56"/>
      <c r="FD134" s="56"/>
      <c r="FE134" s="56"/>
      <c r="FF134" s="56"/>
      <c r="FG134" s="56"/>
      <c r="FH134" s="56"/>
      <c r="FI134" s="56"/>
      <c r="FJ134" s="56"/>
      <c r="FK134" s="56"/>
    </row>
    <row r="135" spans="1:167" ht="90.75" customHeight="1" x14ac:dyDescent="0.3">
      <c r="A135" s="83" t="str">
        <f>IF(AND(BG135="",BG135=""),"",$N$4&amp;"_"&amp;ROW()-12-COUNTBLANK($BG$13:BG135))</f>
        <v>SCAP10_119</v>
      </c>
      <c r="B135" s="84"/>
      <c r="C135" s="84"/>
      <c r="D135" s="85"/>
      <c r="E135" s="156"/>
      <c r="F135" s="156"/>
      <c r="G135" s="156"/>
      <c r="H135" s="156"/>
      <c r="I135" s="156"/>
      <c r="J135" s="156"/>
      <c r="K135" s="156"/>
      <c r="L135" s="156"/>
      <c r="M135" s="156"/>
      <c r="N135" s="156"/>
      <c r="O135" s="156"/>
      <c r="P135" s="74" t="s">
        <v>399</v>
      </c>
      <c r="Q135" s="74"/>
      <c r="R135" s="74"/>
      <c r="S135" s="74"/>
      <c r="T135" s="74"/>
      <c r="U135" s="74"/>
      <c r="V135" s="74"/>
      <c r="W135" s="74"/>
      <c r="X135" s="74"/>
      <c r="Y135" s="74"/>
      <c r="Z135" s="74"/>
      <c r="AA135" s="74"/>
      <c r="AB135" s="74"/>
      <c r="AC135" s="82" t="s">
        <v>390</v>
      </c>
      <c r="AD135" s="74"/>
      <c r="AE135" s="74"/>
      <c r="AF135" s="74"/>
      <c r="AG135" s="74"/>
      <c r="AH135" s="74"/>
      <c r="AI135" s="74"/>
      <c r="AJ135" s="74"/>
      <c r="AK135" s="64"/>
      <c r="AL135" s="64"/>
      <c r="AM135" s="64"/>
      <c r="AN135" s="64"/>
      <c r="AO135" s="64"/>
      <c r="AP135" s="64"/>
      <c r="AQ135" s="64"/>
      <c r="AR135" s="64"/>
      <c r="AS135" s="74" t="s">
        <v>445</v>
      </c>
      <c r="AT135" s="64"/>
      <c r="AU135" s="64"/>
      <c r="AV135" s="64"/>
      <c r="AW135" s="64"/>
      <c r="AX135" s="64"/>
      <c r="AY135" s="64"/>
      <c r="AZ135" s="64"/>
      <c r="BA135" s="64"/>
      <c r="BB135" s="64"/>
      <c r="BC135" s="64"/>
      <c r="BD135" s="64"/>
      <c r="BE135" s="64"/>
      <c r="BF135" s="64"/>
      <c r="BG135" s="79" t="s">
        <v>401</v>
      </c>
      <c r="BH135" s="80"/>
      <c r="BI135" s="80"/>
      <c r="BJ135" s="80"/>
      <c r="BK135" s="80"/>
      <c r="BL135" s="80"/>
      <c r="BM135" s="80"/>
      <c r="BN135" s="80"/>
      <c r="BO135" s="80"/>
      <c r="BP135" s="80"/>
      <c r="BQ135" s="80"/>
      <c r="BR135" s="81"/>
      <c r="BS135" s="74" t="s">
        <v>43</v>
      </c>
      <c r="BT135" s="74"/>
      <c r="BU135" s="74"/>
      <c r="BV135" s="74" t="s">
        <v>83</v>
      </c>
      <c r="BW135" s="74"/>
      <c r="BX135" s="74"/>
      <c r="BY135" s="74" t="s">
        <v>75</v>
      </c>
      <c r="BZ135" s="74"/>
      <c r="CA135" s="74"/>
      <c r="CB135" s="74"/>
      <c r="CC135" s="27"/>
      <c r="CD135" s="56"/>
      <c r="CE135" s="56"/>
      <c r="CF135" s="56"/>
      <c r="CG135" s="56"/>
      <c r="CH135" s="56"/>
      <c r="CI135" s="56"/>
      <c r="CJ135" s="27"/>
      <c r="CK135" s="56"/>
      <c r="CL135" s="56"/>
      <c r="CM135" s="56"/>
      <c r="CN135" s="56"/>
      <c r="CO135" s="56"/>
      <c r="CP135" s="56"/>
      <c r="CQ135" s="27"/>
      <c r="CR135" s="56"/>
      <c r="CS135" s="56"/>
      <c r="CT135" s="56"/>
      <c r="CU135" s="56"/>
      <c r="CV135" s="56"/>
      <c r="CW135" s="56"/>
      <c r="CX135" s="103"/>
      <c r="CY135" s="104"/>
      <c r="CZ135" s="104"/>
      <c r="DA135" s="105"/>
      <c r="DB135" s="27" t="s">
        <v>59</v>
      </c>
      <c r="DC135" s="74" t="s">
        <v>526</v>
      </c>
      <c r="DD135" s="74"/>
      <c r="DE135" s="74"/>
      <c r="DF135" s="74" t="str">
        <f t="shared" si="96"/>
        <v>28/9/2022</v>
      </c>
      <c r="DG135" s="74"/>
      <c r="DH135" s="74"/>
      <c r="DI135" s="27"/>
      <c r="DJ135" s="56"/>
      <c r="DK135" s="56"/>
      <c r="DL135" s="56"/>
      <c r="DM135" s="56"/>
      <c r="DN135" s="56"/>
      <c r="DO135" s="56"/>
      <c r="DP135" s="27"/>
      <c r="DQ135" s="56"/>
      <c r="DR135" s="56"/>
      <c r="DS135" s="56"/>
      <c r="DT135" s="56"/>
      <c r="DU135" s="56"/>
      <c r="DV135" s="56"/>
      <c r="DW135" s="103"/>
      <c r="DX135" s="104"/>
      <c r="DY135" s="104"/>
      <c r="DZ135" s="105"/>
      <c r="EA135" s="27"/>
      <c r="EB135" s="56"/>
      <c r="EC135" s="56"/>
      <c r="ED135" s="56"/>
      <c r="EE135" s="56"/>
      <c r="EF135" s="56"/>
      <c r="EG135" s="56"/>
      <c r="EH135" s="27"/>
      <c r="EI135" s="56"/>
      <c r="EJ135" s="56"/>
      <c r="EK135" s="56"/>
      <c r="EL135" s="56"/>
      <c r="EM135" s="56"/>
      <c r="EN135" s="56"/>
      <c r="EO135" s="27"/>
      <c r="EP135" s="56"/>
      <c r="EQ135" s="56"/>
      <c r="ER135" s="56"/>
      <c r="ES135" s="56"/>
      <c r="ET135" s="56"/>
      <c r="EU135" s="56"/>
      <c r="EV135" s="103"/>
      <c r="EW135" s="104"/>
      <c r="EX135" s="104"/>
      <c r="EY135" s="105"/>
      <c r="EZ135" s="56"/>
      <c r="FA135" s="56"/>
      <c r="FB135" s="56"/>
      <c r="FC135" s="56"/>
      <c r="FD135" s="56"/>
      <c r="FE135" s="56"/>
      <c r="FF135" s="56"/>
      <c r="FG135" s="56"/>
      <c r="FH135" s="56"/>
      <c r="FI135" s="56"/>
      <c r="FJ135" s="56"/>
      <c r="FK135" s="56"/>
    </row>
    <row r="136" spans="1:167" ht="74.25" customHeight="1" x14ac:dyDescent="0.3">
      <c r="A136" s="83" t="str">
        <f>IF(AND(BG136="",BG136=""),"",$N$4&amp;"_"&amp;ROW()-12-COUNTBLANK($BG$13:BG136))</f>
        <v>SCAP10_120</v>
      </c>
      <c r="B136" s="84"/>
      <c r="C136" s="84"/>
      <c r="D136" s="85"/>
      <c r="E136" s="156"/>
      <c r="F136" s="156"/>
      <c r="G136" s="156"/>
      <c r="H136" s="156"/>
      <c r="I136" s="156"/>
      <c r="J136" s="156"/>
      <c r="K136" s="156"/>
      <c r="L136" s="156"/>
      <c r="M136" s="156"/>
      <c r="N136" s="156"/>
      <c r="O136" s="156"/>
      <c r="P136" s="74" t="s">
        <v>402</v>
      </c>
      <c r="Q136" s="74"/>
      <c r="R136" s="74"/>
      <c r="S136" s="74"/>
      <c r="T136" s="74"/>
      <c r="U136" s="74"/>
      <c r="V136" s="74"/>
      <c r="W136" s="74"/>
      <c r="X136" s="74"/>
      <c r="Y136" s="74"/>
      <c r="Z136" s="74"/>
      <c r="AA136" s="74"/>
      <c r="AB136" s="74"/>
      <c r="AC136" s="82" t="s">
        <v>403</v>
      </c>
      <c r="AD136" s="74"/>
      <c r="AE136" s="74"/>
      <c r="AF136" s="74"/>
      <c r="AG136" s="74"/>
      <c r="AH136" s="74"/>
      <c r="AI136" s="74"/>
      <c r="AJ136" s="74"/>
      <c r="AK136" s="64"/>
      <c r="AL136" s="64"/>
      <c r="AM136" s="64"/>
      <c r="AN136" s="64"/>
      <c r="AO136" s="64"/>
      <c r="AP136" s="64"/>
      <c r="AQ136" s="64"/>
      <c r="AR136" s="64"/>
      <c r="AS136" s="74" t="s">
        <v>446</v>
      </c>
      <c r="AT136" s="64"/>
      <c r="AU136" s="64"/>
      <c r="AV136" s="64"/>
      <c r="AW136" s="64"/>
      <c r="AX136" s="64"/>
      <c r="AY136" s="64"/>
      <c r="AZ136" s="64"/>
      <c r="BA136" s="64"/>
      <c r="BB136" s="64"/>
      <c r="BC136" s="64"/>
      <c r="BD136" s="64"/>
      <c r="BE136" s="64"/>
      <c r="BF136" s="64"/>
      <c r="BG136" s="79" t="s">
        <v>447</v>
      </c>
      <c r="BH136" s="80"/>
      <c r="BI136" s="80"/>
      <c r="BJ136" s="80"/>
      <c r="BK136" s="80"/>
      <c r="BL136" s="80"/>
      <c r="BM136" s="80"/>
      <c r="BN136" s="80"/>
      <c r="BO136" s="80"/>
      <c r="BP136" s="80"/>
      <c r="BQ136" s="80"/>
      <c r="BR136" s="81"/>
      <c r="BS136" s="74" t="s">
        <v>43</v>
      </c>
      <c r="BT136" s="74"/>
      <c r="BU136" s="74"/>
      <c r="BV136" s="74" t="s">
        <v>83</v>
      </c>
      <c r="BW136" s="74"/>
      <c r="BX136" s="74"/>
      <c r="BY136" s="74" t="s">
        <v>75</v>
      </c>
      <c r="BZ136" s="74"/>
      <c r="CA136" s="74"/>
      <c r="CB136" s="74"/>
      <c r="CC136" s="27"/>
      <c r="CD136" s="56"/>
      <c r="CE136" s="56"/>
      <c r="CF136" s="56"/>
      <c r="CG136" s="56"/>
      <c r="CH136" s="56"/>
      <c r="CI136" s="56"/>
      <c r="CJ136" s="27"/>
      <c r="CK136" s="56"/>
      <c r="CL136" s="56"/>
      <c r="CM136" s="56"/>
      <c r="CN136" s="56"/>
      <c r="CO136" s="56"/>
      <c r="CP136" s="56"/>
      <c r="CQ136" s="27"/>
      <c r="CR136" s="56"/>
      <c r="CS136" s="56"/>
      <c r="CT136" s="56"/>
      <c r="CU136" s="56"/>
      <c r="CV136" s="56"/>
      <c r="CW136" s="56"/>
      <c r="CX136" s="103"/>
      <c r="CY136" s="104"/>
      <c r="CZ136" s="104"/>
      <c r="DA136" s="105"/>
      <c r="DB136" s="27" t="s">
        <v>59</v>
      </c>
      <c r="DC136" s="74" t="s">
        <v>526</v>
      </c>
      <c r="DD136" s="74"/>
      <c r="DE136" s="74"/>
      <c r="DF136" s="74" t="str">
        <f t="shared" si="96"/>
        <v>28/9/2022</v>
      </c>
      <c r="DG136" s="74"/>
      <c r="DH136" s="74"/>
      <c r="DI136" s="27"/>
      <c r="DJ136" s="56"/>
      <c r="DK136" s="56"/>
      <c r="DL136" s="56"/>
      <c r="DM136" s="56"/>
      <c r="DN136" s="56"/>
      <c r="DO136" s="56"/>
      <c r="DP136" s="27"/>
      <c r="DQ136" s="56"/>
      <c r="DR136" s="56"/>
      <c r="DS136" s="56"/>
      <c r="DT136" s="56"/>
      <c r="DU136" s="56"/>
      <c r="DV136" s="56"/>
      <c r="DW136" s="103"/>
      <c r="DX136" s="104"/>
      <c r="DY136" s="104"/>
      <c r="DZ136" s="105"/>
      <c r="EA136" s="27"/>
      <c r="EB136" s="56"/>
      <c r="EC136" s="56"/>
      <c r="ED136" s="56"/>
      <c r="EE136" s="56"/>
      <c r="EF136" s="56"/>
      <c r="EG136" s="56"/>
      <c r="EH136" s="27"/>
      <c r="EI136" s="56"/>
      <c r="EJ136" s="56"/>
      <c r="EK136" s="56"/>
      <c r="EL136" s="56"/>
      <c r="EM136" s="56"/>
      <c r="EN136" s="56"/>
      <c r="EO136" s="27"/>
      <c r="EP136" s="56"/>
      <c r="EQ136" s="56"/>
      <c r="ER136" s="56"/>
      <c r="ES136" s="56"/>
      <c r="ET136" s="56"/>
      <c r="EU136" s="56"/>
      <c r="EV136" s="103"/>
      <c r="EW136" s="104"/>
      <c r="EX136" s="104"/>
      <c r="EY136" s="105"/>
      <c r="EZ136" s="56"/>
      <c r="FA136" s="56"/>
      <c r="FB136" s="56"/>
      <c r="FC136" s="56"/>
      <c r="FD136" s="56"/>
      <c r="FE136" s="56"/>
      <c r="FF136" s="56"/>
      <c r="FG136" s="56"/>
      <c r="FH136" s="56"/>
      <c r="FI136" s="56"/>
      <c r="FJ136" s="56"/>
      <c r="FK136" s="56"/>
    </row>
    <row r="137" spans="1:167" ht="126" customHeight="1" x14ac:dyDescent="0.3">
      <c r="A137" s="83" t="str">
        <f>IF(AND(BG137="",BG137=""),"",$N$4&amp;"_"&amp;ROW()-12-COUNTBLANK($BG$13:BG137))</f>
        <v>SCAP10_121</v>
      </c>
      <c r="B137" s="84"/>
      <c r="C137" s="84"/>
      <c r="D137" s="85"/>
      <c r="E137" s="156"/>
      <c r="F137" s="156"/>
      <c r="G137" s="156"/>
      <c r="H137" s="156"/>
      <c r="I137" s="156"/>
      <c r="J137" s="156"/>
      <c r="K137" s="156"/>
      <c r="L137" s="156"/>
      <c r="M137" s="156"/>
      <c r="N137" s="156"/>
      <c r="O137" s="156"/>
      <c r="P137" s="74" t="s">
        <v>406</v>
      </c>
      <c r="Q137" s="74"/>
      <c r="R137" s="74"/>
      <c r="S137" s="74"/>
      <c r="T137" s="74"/>
      <c r="U137" s="74"/>
      <c r="V137" s="74"/>
      <c r="W137" s="74"/>
      <c r="X137" s="74"/>
      <c r="Y137" s="74"/>
      <c r="Z137" s="74"/>
      <c r="AA137" s="74"/>
      <c r="AB137" s="74"/>
      <c r="AC137" s="82" t="s">
        <v>390</v>
      </c>
      <c r="AD137" s="74"/>
      <c r="AE137" s="74"/>
      <c r="AF137" s="74"/>
      <c r="AG137" s="74"/>
      <c r="AH137" s="74"/>
      <c r="AI137" s="74"/>
      <c r="AJ137" s="74"/>
      <c r="AK137" s="64"/>
      <c r="AL137" s="64"/>
      <c r="AM137" s="64"/>
      <c r="AN137" s="64"/>
      <c r="AO137" s="64"/>
      <c r="AP137" s="64"/>
      <c r="AQ137" s="64"/>
      <c r="AR137" s="64"/>
      <c r="AS137" s="74" t="s">
        <v>448</v>
      </c>
      <c r="AT137" s="64"/>
      <c r="AU137" s="64"/>
      <c r="AV137" s="64"/>
      <c r="AW137" s="64"/>
      <c r="AX137" s="64"/>
      <c r="AY137" s="64"/>
      <c r="AZ137" s="64"/>
      <c r="BA137" s="64"/>
      <c r="BB137" s="64"/>
      <c r="BC137" s="64"/>
      <c r="BD137" s="64"/>
      <c r="BE137" s="64"/>
      <c r="BF137" s="64"/>
      <c r="BG137" s="79" t="s">
        <v>449</v>
      </c>
      <c r="BH137" s="80"/>
      <c r="BI137" s="80"/>
      <c r="BJ137" s="80"/>
      <c r="BK137" s="80"/>
      <c r="BL137" s="80"/>
      <c r="BM137" s="80"/>
      <c r="BN137" s="80"/>
      <c r="BO137" s="80"/>
      <c r="BP137" s="80"/>
      <c r="BQ137" s="80"/>
      <c r="BR137" s="81"/>
      <c r="BS137" s="74" t="s">
        <v>43</v>
      </c>
      <c r="BT137" s="74"/>
      <c r="BU137" s="74"/>
      <c r="BV137" s="74" t="s">
        <v>83</v>
      </c>
      <c r="BW137" s="74"/>
      <c r="BX137" s="74"/>
      <c r="BY137" s="74" t="s">
        <v>75</v>
      </c>
      <c r="BZ137" s="74"/>
      <c r="CA137" s="74"/>
      <c r="CB137" s="74"/>
      <c r="CC137" s="27"/>
      <c r="CD137" s="56"/>
      <c r="CE137" s="56"/>
      <c r="CF137" s="56"/>
      <c r="CG137" s="56"/>
      <c r="CH137" s="56"/>
      <c r="CI137" s="56"/>
      <c r="CJ137" s="27"/>
      <c r="CK137" s="56"/>
      <c r="CL137" s="56"/>
      <c r="CM137" s="56"/>
      <c r="CN137" s="56"/>
      <c r="CO137" s="56"/>
      <c r="CP137" s="56"/>
      <c r="CQ137" s="27"/>
      <c r="CR137" s="56"/>
      <c r="CS137" s="56"/>
      <c r="CT137" s="56"/>
      <c r="CU137" s="56"/>
      <c r="CV137" s="56"/>
      <c r="CW137" s="56"/>
      <c r="CX137" s="103"/>
      <c r="CY137" s="104"/>
      <c r="CZ137" s="104"/>
      <c r="DA137" s="105"/>
      <c r="DB137" s="27" t="s">
        <v>59</v>
      </c>
      <c r="DC137" s="74" t="s">
        <v>526</v>
      </c>
      <c r="DD137" s="74"/>
      <c r="DE137" s="74"/>
      <c r="DF137" s="74" t="str">
        <f t="shared" si="96"/>
        <v>28/9/2022</v>
      </c>
      <c r="DG137" s="74"/>
      <c r="DH137" s="74"/>
      <c r="DI137" s="27"/>
      <c r="DJ137" s="56"/>
      <c r="DK137" s="56"/>
      <c r="DL137" s="56"/>
      <c r="DM137" s="56"/>
      <c r="DN137" s="56"/>
      <c r="DO137" s="56"/>
      <c r="DP137" s="27"/>
      <c r="DQ137" s="56"/>
      <c r="DR137" s="56"/>
      <c r="DS137" s="56"/>
      <c r="DT137" s="56"/>
      <c r="DU137" s="56"/>
      <c r="DV137" s="56"/>
      <c r="DW137" s="103"/>
      <c r="DX137" s="104"/>
      <c r="DY137" s="104"/>
      <c r="DZ137" s="105"/>
      <c r="EA137" s="27"/>
      <c r="EB137" s="56"/>
      <c r="EC137" s="56"/>
      <c r="ED137" s="56"/>
      <c r="EE137" s="56"/>
      <c r="EF137" s="56"/>
      <c r="EG137" s="56"/>
      <c r="EH137" s="27"/>
      <c r="EI137" s="56"/>
      <c r="EJ137" s="56"/>
      <c r="EK137" s="56"/>
      <c r="EL137" s="56"/>
      <c r="EM137" s="56"/>
      <c r="EN137" s="56"/>
      <c r="EO137" s="27"/>
      <c r="EP137" s="56"/>
      <c r="EQ137" s="56"/>
      <c r="ER137" s="56"/>
      <c r="ES137" s="56"/>
      <c r="ET137" s="56"/>
      <c r="EU137" s="56"/>
      <c r="EV137" s="103"/>
      <c r="EW137" s="104"/>
      <c r="EX137" s="104"/>
      <c r="EY137" s="105"/>
      <c r="EZ137" s="56"/>
      <c r="FA137" s="56"/>
      <c r="FB137" s="56"/>
      <c r="FC137" s="56"/>
      <c r="FD137" s="56"/>
      <c r="FE137" s="56"/>
      <c r="FF137" s="56"/>
      <c r="FG137" s="56"/>
      <c r="FH137" s="56"/>
      <c r="FI137" s="56"/>
      <c r="FJ137" s="56"/>
      <c r="FK137" s="56"/>
    </row>
    <row r="138" spans="1:167" ht="69.75" customHeight="1" x14ac:dyDescent="0.3">
      <c r="A138" s="83" t="str">
        <f>IF(AND(BG138="",BG138=""),"",$N$4&amp;"_"&amp;ROW()-12-COUNTBLANK($BG$13:BG138))</f>
        <v>SCAP10_122</v>
      </c>
      <c r="B138" s="84"/>
      <c r="C138" s="84"/>
      <c r="D138" s="85"/>
      <c r="E138" s="156"/>
      <c r="F138" s="156"/>
      <c r="G138" s="156"/>
      <c r="H138" s="156"/>
      <c r="I138" s="156"/>
      <c r="J138" s="156"/>
      <c r="K138" s="156"/>
      <c r="L138" s="156"/>
      <c r="M138" s="156"/>
      <c r="N138" s="156"/>
      <c r="O138" s="156"/>
      <c r="P138" s="74" t="s">
        <v>409</v>
      </c>
      <c r="Q138" s="74"/>
      <c r="R138" s="74"/>
      <c r="S138" s="74"/>
      <c r="T138" s="74"/>
      <c r="U138" s="74"/>
      <c r="V138" s="74"/>
      <c r="W138" s="74"/>
      <c r="X138" s="74"/>
      <c r="Y138" s="74"/>
      <c r="Z138" s="74"/>
      <c r="AA138" s="74"/>
      <c r="AB138" s="74"/>
      <c r="AC138" s="82" t="s">
        <v>390</v>
      </c>
      <c r="AD138" s="74"/>
      <c r="AE138" s="74"/>
      <c r="AF138" s="74"/>
      <c r="AG138" s="74"/>
      <c r="AH138" s="74"/>
      <c r="AI138" s="74"/>
      <c r="AJ138" s="74"/>
      <c r="AK138" s="64"/>
      <c r="AL138" s="64"/>
      <c r="AM138" s="64"/>
      <c r="AN138" s="64"/>
      <c r="AO138" s="64"/>
      <c r="AP138" s="64"/>
      <c r="AQ138" s="64"/>
      <c r="AR138" s="64"/>
      <c r="AS138" s="74" t="s">
        <v>450</v>
      </c>
      <c r="AT138" s="64"/>
      <c r="AU138" s="64"/>
      <c r="AV138" s="64"/>
      <c r="AW138" s="64"/>
      <c r="AX138" s="64"/>
      <c r="AY138" s="64"/>
      <c r="AZ138" s="64"/>
      <c r="BA138" s="64"/>
      <c r="BB138" s="64"/>
      <c r="BC138" s="64"/>
      <c r="BD138" s="64"/>
      <c r="BE138" s="64"/>
      <c r="BF138" s="64"/>
      <c r="BG138" s="79" t="s">
        <v>411</v>
      </c>
      <c r="BH138" s="80"/>
      <c r="BI138" s="80"/>
      <c r="BJ138" s="80"/>
      <c r="BK138" s="80"/>
      <c r="BL138" s="80"/>
      <c r="BM138" s="80"/>
      <c r="BN138" s="80"/>
      <c r="BO138" s="80"/>
      <c r="BP138" s="80"/>
      <c r="BQ138" s="80"/>
      <c r="BR138" s="81"/>
      <c r="BS138" s="74" t="s">
        <v>43</v>
      </c>
      <c r="BT138" s="74"/>
      <c r="BU138" s="74"/>
      <c r="BV138" s="74" t="s">
        <v>83</v>
      </c>
      <c r="BW138" s="74"/>
      <c r="BX138" s="74"/>
      <c r="BY138" s="74" t="s">
        <v>75</v>
      </c>
      <c r="BZ138" s="74"/>
      <c r="CA138" s="74"/>
      <c r="CB138" s="74"/>
      <c r="CC138" s="27"/>
      <c r="CD138" s="56"/>
      <c r="CE138" s="56"/>
      <c r="CF138" s="56"/>
      <c r="CG138" s="56"/>
      <c r="CH138" s="56"/>
      <c r="CI138" s="56"/>
      <c r="CJ138" s="27"/>
      <c r="CK138" s="56"/>
      <c r="CL138" s="56"/>
      <c r="CM138" s="56"/>
      <c r="CN138" s="56"/>
      <c r="CO138" s="56"/>
      <c r="CP138" s="56"/>
      <c r="CQ138" s="27"/>
      <c r="CR138" s="56"/>
      <c r="CS138" s="56"/>
      <c r="CT138" s="56"/>
      <c r="CU138" s="56"/>
      <c r="CV138" s="56"/>
      <c r="CW138" s="56"/>
      <c r="CX138" s="103"/>
      <c r="CY138" s="104"/>
      <c r="CZ138" s="104"/>
      <c r="DA138" s="105"/>
      <c r="DB138" s="27" t="s">
        <v>59</v>
      </c>
      <c r="DC138" s="74" t="s">
        <v>526</v>
      </c>
      <c r="DD138" s="74"/>
      <c r="DE138" s="74"/>
      <c r="DF138" s="74" t="str">
        <f t="shared" si="96"/>
        <v>28/9/2022</v>
      </c>
      <c r="DG138" s="74"/>
      <c r="DH138" s="74"/>
      <c r="DI138" s="27"/>
      <c r="DJ138" s="56"/>
      <c r="DK138" s="56"/>
      <c r="DL138" s="56"/>
      <c r="DM138" s="56"/>
      <c r="DN138" s="56"/>
      <c r="DO138" s="56"/>
      <c r="DP138" s="27"/>
      <c r="DQ138" s="56"/>
      <c r="DR138" s="56"/>
      <c r="DS138" s="56"/>
      <c r="DT138" s="56"/>
      <c r="DU138" s="56"/>
      <c r="DV138" s="56"/>
      <c r="DW138" s="103"/>
      <c r="DX138" s="104"/>
      <c r="DY138" s="104"/>
      <c r="DZ138" s="105"/>
      <c r="EA138" s="27"/>
      <c r="EB138" s="56"/>
      <c r="EC138" s="56"/>
      <c r="ED138" s="56"/>
      <c r="EE138" s="56"/>
      <c r="EF138" s="56"/>
      <c r="EG138" s="56"/>
      <c r="EH138" s="27"/>
      <c r="EI138" s="56"/>
      <c r="EJ138" s="56"/>
      <c r="EK138" s="56"/>
      <c r="EL138" s="56"/>
      <c r="EM138" s="56"/>
      <c r="EN138" s="56"/>
      <c r="EO138" s="27"/>
      <c r="EP138" s="56"/>
      <c r="EQ138" s="56"/>
      <c r="ER138" s="56"/>
      <c r="ES138" s="56"/>
      <c r="ET138" s="56"/>
      <c r="EU138" s="56"/>
      <c r="EV138" s="103"/>
      <c r="EW138" s="104"/>
      <c r="EX138" s="104"/>
      <c r="EY138" s="105"/>
      <c r="EZ138" s="56"/>
      <c r="FA138" s="56"/>
      <c r="FB138" s="56"/>
      <c r="FC138" s="56"/>
      <c r="FD138" s="56"/>
      <c r="FE138" s="56"/>
      <c r="FF138" s="56"/>
      <c r="FG138" s="56"/>
      <c r="FH138" s="56"/>
      <c r="FI138" s="56"/>
      <c r="FJ138" s="56"/>
      <c r="FK138" s="56"/>
    </row>
    <row r="139" spans="1:167" ht="60" customHeight="1" x14ac:dyDescent="0.3">
      <c r="A139" s="83" t="str">
        <f>IF(AND(BG139="",BG139=""),"",$N$4&amp;"_"&amp;ROW()-12-COUNTBLANK($BG$13:BG139))</f>
        <v>SCAP10_123</v>
      </c>
      <c r="B139" s="84"/>
      <c r="C139" s="84"/>
      <c r="D139" s="85"/>
      <c r="E139" s="156"/>
      <c r="F139" s="156"/>
      <c r="G139" s="156"/>
      <c r="H139" s="156"/>
      <c r="I139" s="156"/>
      <c r="J139" s="156"/>
      <c r="K139" s="156"/>
      <c r="L139" s="156"/>
      <c r="M139" s="156"/>
      <c r="N139" s="156"/>
      <c r="O139" s="156"/>
      <c r="P139" s="74" t="s">
        <v>412</v>
      </c>
      <c r="Q139" s="74"/>
      <c r="R139" s="74"/>
      <c r="S139" s="74"/>
      <c r="T139" s="74"/>
      <c r="U139" s="74"/>
      <c r="V139" s="74"/>
      <c r="W139" s="74"/>
      <c r="X139" s="74"/>
      <c r="Y139" s="74"/>
      <c r="Z139" s="74"/>
      <c r="AA139" s="74"/>
      <c r="AB139" s="74"/>
      <c r="AC139" s="82" t="s">
        <v>390</v>
      </c>
      <c r="AD139" s="74"/>
      <c r="AE139" s="74"/>
      <c r="AF139" s="74"/>
      <c r="AG139" s="74"/>
      <c r="AH139" s="74"/>
      <c r="AI139" s="74"/>
      <c r="AJ139" s="74"/>
      <c r="AK139" s="64"/>
      <c r="AL139" s="64"/>
      <c r="AM139" s="64"/>
      <c r="AN139" s="64"/>
      <c r="AO139" s="64"/>
      <c r="AP139" s="64"/>
      <c r="AQ139" s="64"/>
      <c r="AR139" s="64"/>
      <c r="AS139" s="74" t="s">
        <v>451</v>
      </c>
      <c r="AT139" s="64"/>
      <c r="AU139" s="64"/>
      <c r="AV139" s="64"/>
      <c r="AW139" s="64"/>
      <c r="AX139" s="64"/>
      <c r="AY139" s="64"/>
      <c r="AZ139" s="64"/>
      <c r="BA139" s="64"/>
      <c r="BB139" s="64"/>
      <c r="BC139" s="64"/>
      <c r="BD139" s="64"/>
      <c r="BE139" s="64"/>
      <c r="BF139" s="64"/>
      <c r="BG139" s="79" t="s">
        <v>414</v>
      </c>
      <c r="BH139" s="80"/>
      <c r="BI139" s="80"/>
      <c r="BJ139" s="80"/>
      <c r="BK139" s="80"/>
      <c r="BL139" s="80"/>
      <c r="BM139" s="80"/>
      <c r="BN139" s="80"/>
      <c r="BO139" s="80"/>
      <c r="BP139" s="80"/>
      <c r="BQ139" s="80"/>
      <c r="BR139" s="81"/>
      <c r="BS139" s="74" t="s">
        <v>43</v>
      </c>
      <c r="BT139" s="74"/>
      <c r="BU139" s="74"/>
      <c r="BV139" s="74" t="s">
        <v>83</v>
      </c>
      <c r="BW139" s="74"/>
      <c r="BX139" s="74"/>
      <c r="BY139" s="74" t="s">
        <v>75</v>
      </c>
      <c r="BZ139" s="74"/>
      <c r="CA139" s="74"/>
      <c r="CB139" s="74"/>
      <c r="CC139" s="27"/>
      <c r="CD139" s="56"/>
      <c r="CE139" s="56"/>
      <c r="CF139" s="56"/>
      <c r="CG139" s="56"/>
      <c r="CH139" s="56"/>
      <c r="CI139" s="56"/>
      <c r="CJ139" s="27"/>
      <c r="CK139" s="56"/>
      <c r="CL139" s="56"/>
      <c r="CM139" s="56"/>
      <c r="CN139" s="56"/>
      <c r="CO139" s="56"/>
      <c r="CP139" s="56"/>
      <c r="CQ139" s="27"/>
      <c r="CR139" s="56"/>
      <c r="CS139" s="56"/>
      <c r="CT139" s="56"/>
      <c r="CU139" s="56"/>
      <c r="CV139" s="56"/>
      <c r="CW139" s="56"/>
      <c r="CX139" s="103"/>
      <c r="CY139" s="104"/>
      <c r="CZ139" s="104"/>
      <c r="DA139" s="105"/>
      <c r="DB139" s="27" t="s">
        <v>59</v>
      </c>
      <c r="DC139" s="74" t="s">
        <v>526</v>
      </c>
      <c r="DD139" s="74"/>
      <c r="DE139" s="74"/>
      <c r="DF139" s="74" t="str">
        <f t="shared" si="96"/>
        <v>28/9/2022</v>
      </c>
      <c r="DG139" s="74"/>
      <c r="DH139" s="74"/>
      <c r="DI139" s="27"/>
      <c r="DJ139" s="56"/>
      <c r="DK139" s="56"/>
      <c r="DL139" s="56"/>
      <c r="DM139" s="56"/>
      <c r="DN139" s="56"/>
      <c r="DO139" s="56"/>
      <c r="DP139" s="27"/>
      <c r="DQ139" s="56"/>
      <c r="DR139" s="56"/>
      <c r="DS139" s="56"/>
      <c r="DT139" s="56"/>
      <c r="DU139" s="56"/>
      <c r="DV139" s="56"/>
      <c r="DW139" s="103"/>
      <c r="DX139" s="104"/>
      <c r="DY139" s="104"/>
      <c r="DZ139" s="105"/>
      <c r="EA139" s="27"/>
      <c r="EB139" s="56"/>
      <c r="EC139" s="56"/>
      <c r="ED139" s="56"/>
      <c r="EE139" s="56"/>
      <c r="EF139" s="56"/>
      <c r="EG139" s="56"/>
      <c r="EH139" s="27"/>
      <c r="EI139" s="56"/>
      <c r="EJ139" s="56"/>
      <c r="EK139" s="56"/>
      <c r="EL139" s="56"/>
      <c r="EM139" s="56"/>
      <c r="EN139" s="56"/>
      <c r="EO139" s="27"/>
      <c r="EP139" s="56"/>
      <c r="EQ139" s="56"/>
      <c r="ER139" s="56"/>
      <c r="ES139" s="56"/>
      <c r="ET139" s="56"/>
      <c r="EU139" s="56"/>
      <c r="EV139" s="103"/>
      <c r="EW139" s="104"/>
      <c r="EX139" s="104"/>
      <c r="EY139" s="105"/>
      <c r="EZ139" s="56"/>
      <c r="FA139" s="56"/>
      <c r="FB139" s="56"/>
      <c r="FC139" s="56"/>
      <c r="FD139" s="56"/>
      <c r="FE139" s="56"/>
      <c r="FF139" s="56"/>
      <c r="FG139" s="56"/>
      <c r="FH139" s="56"/>
      <c r="FI139" s="56"/>
      <c r="FJ139" s="56"/>
      <c r="FK139" s="56"/>
    </row>
    <row r="140" spans="1:167" ht="48" customHeight="1" x14ac:dyDescent="0.3">
      <c r="A140" s="83" t="str">
        <f>IF(AND(BG140="",BG140=""),"",$N$4&amp;"_"&amp;ROW()-12-COUNTBLANK($BG$13:BG140))</f>
        <v>SCAP10_124</v>
      </c>
      <c r="B140" s="84"/>
      <c r="C140" s="84"/>
      <c r="D140" s="85"/>
      <c r="E140" s="156"/>
      <c r="F140" s="156"/>
      <c r="G140" s="156"/>
      <c r="H140" s="156"/>
      <c r="I140" s="156"/>
      <c r="J140" s="156"/>
      <c r="K140" s="156"/>
      <c r="L140" s="156"/>
      <c r="M140" s="156"/>
      <c r="N140" s="156"/>
      <c r="O140" s="156"/>
      <c r="P140" s="74" t="s">
        <v>415</v>
      </c>
      <c r="Q140" s="74"/>
      <c r="R140" s="74"/>
      <c r="S140" s="74"/>
      <c r="T140" s="74"/>
      <c r="U140" s="74"/>
      <c r="V140" s="74"/>
      <c r="W140" s="74"/>
      <c r="X140" s="74"/>
      <c r="Y140" s="74"/>
      <c r="Z140" s="74"/>
      <c r="AA140" s="74"/>
      <c r="AB140" s="74"/>
      <c r="AC140" s="82"/>
      <c r="AD140" s="74"/>
      <c r="AE140" s="74"/>
      <c r="AF140" s="74"/>
      <c r="AG140" s="74"/>
      <c r="AH140" s="74"/>
      <c r="AI140" s="74"/>
      <c r="AJ140" s="74"/>
      <c r="AK140" s="64"/>
      <c r="AL140" s="64"/>
      <c r="AM140" s="64"/>
      <c r="AN140" s="64"/>
      <c r="AO140" s="64"/>
      <c r="AP140" s="64"/>
      <c r="AQ140" s="64"/>
      <c r="AR140" s="64"/>
      <c r="AS140" s="74" t="s">
        <v>452</v>
      </c>
      <c r="AT140" s="64"/>
      <c r="AU140" s="64"/>
      <c r="AV140" s="64"/>
      <c r="AW140" s="64"/>
      <c r="AX140" s="64"/>
      <c r="AY140" s="64"/>
      <c r="AZ140" s="64"/>
      <c r="BA140" s="64"/>
      <c r="BB140" s="64"/>
      <c r="BC140" s="64"/>
      <c r="BD140" s="64"/>
      <c r="BE140" s="64"/>
      <c r="BF140" s="64"/>
      <c r="BG140" s="79" t="s">
        <v>453</v>
      </c>
      <c r="BH140" s="80"/>
      <c r="BI140" s="80"/>
      <c r="BJ140" s="80"/>
      <c r="BK140" s="80"/>
      <c r="BL140" s="80"/>
      <c r="BM140" s="80"/>
      <c r="BN140" s="80"/>
      <c r="BO140" s="80"/>
      <c r="BP140" s="80"/>
      <c r="BQ140" s="80"/>
      <c r="BR140" s="81"/>
      <c r="BS140" s="74" t="s">
        <v>43</v>
      </c>
      <c r="BT140" s="74"/>
      <c r="BU140" s="74"/>
      <c r="BV140" s="74" t="s">
        <v>83</v>
      </c>
      <c r="BW140" s="74"/>
      <c r="BX140" s="74"/>
      <c r="BY140" s="74" t="s">
        <v>75</v>
      </c>
      <c r="BZ140" s="74"/>
      <c r="CA140" s="74"/>
      <c r="CB140" s="74"/>
      <c r="CC140" s="27"/>
      <c r="CD140" s="56"/>
      <c r="CE140" s="56"/>
      <c r="CF140" s="56"/>
      <c r="CG140" s="56"/>
      <c r="CH140" s="56"/>
      <c r="CI140" s="56"/>
      <c r="CJ140" s="27"/>
      <c r="CK140" s="56"/>
      <c r="CL140" s="56"/>
      <c r="CM140" s="56"/>
      <c r="CN140" s="56"/>
      <c r="CO140" s="56"/>
      <c r="CP140" s="56"/>
      <c r="CQ140" s="27"/>
      <c r="CR140" s="56"/>
      <c r="CS140" s="56"/>
      <c r="CT140" s="56"/>
      <c r="CU140" s="56"/>
      <c r="CV140" s="56"/>
      <c r="CW140" s="56"/>
      <c r="CX140" s="103"/>
      <c r="CY140" s="104"/>
      <c r="CZ140" s="104"/>
      <c r="DA140" s="105"/>
      <c r="DB140" s="27" t="s">
        <v>59</v>
      </c>
      <c r="DC140" s="74" t="s">
        <v>526</v>
      </c>
      <c r="DD140" s="74"/>
      <c r="DE140" s="74"/>
      <c r="DF140" s="74" t="str">
        <f t="shared" si="96"/>
        <v>28/9/2022</v>
      </c>
      <c r="DG140" s="74"/>
      <c r="DH140" s="74"/>
      <c r="DI140" s="27"/>
      <c r="DJ140" s="56"/>
      <c r="DK140" s="56"/>
      <c r="DL140" s="56"/>
      <c r="DM140" s="56"/>
      <c r="DN140" s="56"/>
      <c r="DO140" s="56"/>
      <c r="DP140" s="27"/>
      <c r="DQ140" s="56"/>
      <c r="DR140" s="56"/>
      <c r="DS140" s="56"/>
      <c r="DT140" s="56"/>
      <c r="DU140" s="56"/>
      <c r="DV140" s="56"/>
      <c r="DW140" s="103"/>
      <c r="DX140" s="104"/>
      <c r="DY140" s="104"/>
      <c r="DZ140" s="105"/>
      <c r="EA140" s="27"/>
      <c r="EB140" s="56"/>
      <c r="EC140" s="56"/>
      <c r="ED140" s="56"/>
      <c r="EE140" s="56"/>
      <c r="EF140" s="56"/>
      <c r="EG140" s="56"/>
      <c r="EH140" s="27"/>
      <c r="EI140" s="56"/>
      <c r="EJ140" s="56"/>
      <c r="EK140" s="56"/>
      <c r="EL140" s="56"/>
      <c r="EM140" s="56"/>
      <c r="EN140" s="56"/>
      <c r="EO140" s="27"/>
      <c r="EP140" s="56"/>
      <c r="EQ140" s="56"/>
      <c r="ER140" s="56"/>
      <c r="ES140" s="56"/>
      <c r="ET140" s="56"/>
      <c r="EU140" s="56"/>
      <c r="EV140" s="103"/>
      <c r="EW140" s="104"/>
      <c r="EX140" s="104"/>
      <c r="EY140" s="105"/>
      <c r="EZ140" s="56"/>
      <c r="FA140" s="56"/>
      <c r="FB140" s="56"/>
      <c r="FC140" s="56"/>
      <c r="FD140" s="56"/>
      <c r="FE140" s="56"/>
      <c r="FF140" s="56"/>
      <c r="FG140" s="56"/>
      <c r="FH140" s="56"/>
      <c r="FI140" s="56"/>
      <c r="FJ140" s="56"/>
      <c r="FK140" s="56"/>
    </row>
    <row r="141" spans="1:167" ht="59.25" customHeight="1" x14ac:dyDescent="0.3">
      <c r="A141" s="83" t="str">
        <f>IF(AND(BG141="",BG141=""),"",$N$4&amp;"_"&amp;ROW()-12-COUNTBLANK($BG$13:BG141))</f>
        <v>SCAP10_125</v>
      </c>
      <c r="B141" s="84"/>
      <c r="C141" s="84"/>
      <c r="D141" s="85"/>
      <c r="E141" s="156"/>
      <c r="F141" s="156"/>
      <c r="G141" s="156"/>
      <c r="H141" s="156"/>
      <c r="I141" s="156"/>
      <c r="J141" s="156"/>
      <c r="K141" s="156"/>
      <c r="L141" s="156"/>
      <c r="M141" s="156"/>
      <c r="N141" s="156"/>
      <c r="O141" s="156"/>
      <c r="P141" s="74" t="s">
        <v>418</v>
      </c>
      <c r="Q141" s="74"/>
      <c r="R141" s="74"/>
      <c r="S141" s="74"/>
      <c r="T141" s="74"/>
      <c r="U141" s="74"/>
      <c r="V141" s="74"/>
      <c r="W141" s="74"/>
      <c r="X141" s="74"/>
      <c r="Y141" s="74"/>
      <c r="Z141" s="74"/>
      <c r="AA141" s="74"/>
      <c r="AB141" s="74"/>
      <c r="AC141" s="82"/>
      <c r="AD141" s="74"/>
      <c r="AE141" s="74"/>
      <c r="AF141" s="74"/>
      <c r="AG141" s="74"/>
      <c r="AH141" s="74"/>
      <c r="AI141" s="74"/>
      <c r="AJ141" s="74"/>
      <c r="AK141" s="64"/>
      <c r="AL141" s="64"/>
      <c r="AM141" s="64"/>
      <c r="AN141" s="64"/>
      <c r="AO141" s="64"/>
      <c r="AP141" s="64"/>
      <c r="AQ141" s="64"/>
      <c r="AR141" s="64"/>
      <c r="AS141" s="74" t="s">
        <v>454</v>
      </c>
      <c r="AT141" s="64"/>
      <c r="AU141" s="64"/>
      <c r="AV141" s="64"/>
      <c r="AW141" s="64"/>
      <c r="AX141" s="64"/>
      <c r="AY141" s="64"/>
      <c r="AZ141" s="64"/>
      <c r="BA141" s="64"/>
      <c r="BB141" s="64"/>
      <c r="BC141" s="64"/>
      <c r="BD141" s="64"/>
      <c r="BE141" s="64"/>
      <c r="BF141" s="64"/>
      <c r="BG141" s="79" t="s">
        <v>453</v>
      </c>
      <c r="BH141" s="80"/>
      <c r="BI141" s="80"/>
      <c r="BJ141" s="80"/>
      <c r="BK141" s="80"/>
      <c r="BL141" s="80"/>
      <c r="BM141" s="80"/>
      <c r="BN141" s="80"/>
      <c r="BO141" s="80"/>
      <c r="BP141" s="80"/>
      <c r="BQ141" s="80"/>
      <c r="BR141" s="81"/>
      <c r="BS141" s="74" t="s">
        <v>43</v>
      </c>
      <c r="BT141" s="74"/>
      <c r="BU141" s="74"/>
      <c r="BV141" s="74" t="s">
        <v>83</v>
      </c>
      <c r="BW141" s="74"/>
      <c r="BX141" s="74"/>
      <c r="BY141" s="74" t="s">
        <v>75</v>
      </c>
      <c r="BZ141" s="74"/>
      <c r="CA141" s="74"/>
      <c r="CB141" s="74"/>
      <c r="CC141" s="27"/>
      <c r="CD141" s="56"/>
      <c r="CE141" s="56"/>
      <c r="CF141" s="56"/>
      <c r="CG141" s="56"/>
      <c r="CH141" s="56"/>
      <c r="CI141" s="56"/>
      <c r="CJ141" s="27"/>
      <c r="CK141" s="56"/>
      <c r="CL141" s="56"/>
      <c r="CM141" s="56"/>
      <c r="CN141" s="56"/>
      <c r="CO141" s="56"/>
      <c r="CP141" s="56"/>
      <c r="CQ141" s="27"/>
      <c r="CR141" s="56"/>
      <c r="CS141" s="56"/>
      <c r="CT141" s="56"/>
      <c r="CU141" s="56"/>
      <c r="CV141" s="56"/>
      <c r="CW141" s="56"/>
      <c r="CX141" s="103"/>
      <c r="CY141" s="104"/>
      <c r="CZ141" s="104"/>
      <c r="DA141" s="105"/>
      <c r="DB141" s="27" t="s">
        <v>59</v>
      </c>
      <c r="DC141" s="74" t="s">
        <v>526</v>
      </c>
      <c r="DD141" s="74"/>
      <c r="DE141" s="74"/>
      <c r="DF141" s="74" t="str">
        <f t="shared" si="96"/>
        <v>28/9/2022</v>
      </c>
      <c r="DG141" s="74"/>
      <c r="DH141" s="74"/>
      <c r="DI141" s="27"/>
      <c r="DJ141" s="56"/>
      <c r="DK141" s="56"/>
      <c r="DL141" s="56"/>
      <c r="DM141" s="56"/>
      <c r="DN141" s="56"/>
      <c r="DO141" s="56"/>
      <c r="DP141" s="27"/>
      <c r="DQ141" s="56"/>
      <c r="DR141" s="56"/>
      <c r="DS141" s="56"/>
      <c r="DT141" s="56"/>
      <c r="DU141" s="56"/>
      <c r="DV141" s="56"/>
      <c r="DW141" s="103"/>
      <c r="DX141" s="104"/>
      <c r="DY141" s="104"/>
      <c r="DZ141" s="105"/>
      <c r="EA141" s="27"/>
      <c r="EB141" s="56"/>
      <c r="EC141" s="56"/>
      <c r="ED141" s="56"/>
      <c r="EE141" s="56"/>
      <c r="EF141" s="56"/>
      <c r="EG141" s="56"/>
      <c r="EH141" s="27"/>
      <c r="EI141" s="56"/>
      <c r="EJ141" s="56"/>
      <c r="EK141" s="56"/>
      <c r="EL141" s="56"/>
      <c r="EM141" s="56"/>
      <c r="EN141" s="56"/>
      <c r="EO141" s="27"/>
      <c r="EP141" s="56"/>
      <c r="EQ141" s="56"/>
      <c r="ER141" s="56"/>
      <c r="ES141" s="56"/>
      <c r="ET141" s="56"/>
      <c r="EU141" s="56"/>
      <c r="EV141" s="103"/>
      <c r="EW141" s="104"/>
      <c r="EX141" s="104"/>
      <c r="EY141" s="105"/>
      <c r="EZ141" s="56"/>
      <c r="FA141" s="56"/>
      <c r="FB141" s="56"/>
      <c r="FC141" s="56"/>
      <c r="FD141" s="56"/>
      <c r="FE141" s="56"/>
      <c r="FF141" s="56"/>
      <c r="FG141" s="56"/>
      <c r="FH141" s="56"/>
      <c r="FI141" s="56"/>
      <c r="FJ141" s="56"/>
      <c r="FK141" s="56"/>
    </row>
    <row r="142" spans="1:167" ht="48.75" customHeight="1" x14ac:dyDescent="0.3">
      <c r="A142" s="83" t="str">
        <f>IF(AND(BG142="",BG142=""),"",$N$4&amp;"_"&amp;ROW()-12-COUNTBLANK($BG$13:BG142))</f>
        <v>SCAP10_126</v>
      </c>
      <c r="B142" s="84"/>
      <c r="C142" s="84"/>
      <c r="D142" s="85"/>
      <c r="E142" s="156"/>
      <c r="F142" s="156"/>
      <c r="G142" s="156"/>
      <c r="H142" s="156"/>
      <c r="I142" s="156"/>
      <c r="J142" s="156"/>
      <c r="K142" s="156"/>
      <c r="L142" s="156"/>
      <c r="M142" s="156"/>
      <c r="N142" s="156"/>
      <c r="O142" s="156"/>
      <c r="P142" s="74" t="s">
        <v>420</v>
      </c>
      <c r="Q142" s="74"/>
      <c r="R142" s="74"/>
      <c r="S142" s="74"/>
      <c r="T142" s="74"/>
      <c r="U142" s="74"/>
      <c r="V142" s="74"/>
      <c r="W142" s="74"/>
      <c r="X142" s="74"/>
      <c r="Y142" s="74"/>
      <c r="Z142" s="74"/>
      <c r="AA142" s="74"/>
      <c r="AB142" s="74"/>
      <c r="AC142" s="82" t="s">
        <v>421</v>
      </c>
      <c r="AD142" s="74"/>
      <c r="AE142" s="74"/>
      <c r="AF142" s="74"/>
      <c r="AG142" s="74"/>
      <c r="AH142" s="74"/>
      <c r="AI142" s="74"/>
      <c r="AJ142" s="74"/>
      <c r="AK142" s="64"/>
      <c r="AL142" s="64"/>
      <c r="AM142" s="64"/>
      <c r="AN142" s="64"/>
      <c r="AO142" s="64"/>
      <c r="AP142" s="64"/>
      <c r="AQ142" s="64"/>
      <c r="AR142" s="64"/>
      <c r="AS142" s="74" t="s">
        <v>443</v>
      </c>
      <c r="AT142" s="64"/>
      <c r="AU142" s="64"/>
      <c r="AV142" s="64"/>
      <c r="AW142" s="64"/>
      <c r="AX142" s="64"/>
      <c r="AY142" s="64"/>
      <c r="AZ142" s="64"/>
      <c r="BA142" s="64"/>
      <c r="BB142" s="64"/>
      <c r="BC142" s="64"/>
      <c r="BD142" s="64"/>
      <c r="BE142" s="64"/>
      <c r="BF142" s="64"/>
      <c r="BG142" s="79" t="s">
        <v>422</v>
      </c>
      <c r="BH142" s="80"/>
      <c r="BI142" s="80"/>
      <c r="BJ142" s="80"/>
      <c r="BK142" s="80"/>
      <c r="BL142" s="80"/>
      <c r="BM142" s="80"/>
      <c r="BN142" s="80"/>
      <c r="BO142" s="80"/>
      <c r="BP142" s="80"/>
      <c r="BQ142" s="80"/>
      <c r="BR142" s="81"/>
      <c r="BS142" s="74" t="s">
        <v>43</v>
      </c>
      <c r="BT142" s="74"/>
      <c r="BU142" s="74"/>
      <c r="BV142" s="74" t="s">
        <v>83</v>
      </c>
      <c r="BW142" s="74"/>
      <c r="BX142" s="74"/>
      <c r="BY142" s="74" t="s">
        <v>75</v>
      </c>
      <c r="BZ142" s="74"/>
      <c r="CA142" s="74"/>
      <c r="CB142" s="74"/>
      <c r="CC142" s="27"/>
      <c r="CD142" s="56"/>
      <c r="CE142" s="56"/>
      <c r="CF142" s="56"/>
      <c r="CG142" s="56"/>
      <c r="CH142" s="56"/>
      <c r="CI142" s="56"/>
      <c r="CJ142" s="27"/>
      <c r="CK142" s="56"/>
      <c r="CL142" s="56"/>
      <c r="CM142" s="56"/>
      <c r="CN142" s="56"/>
      <c r="CO142" s="56"/>
      <c r="CP142" s="56"/>
      <c r="CQ142" s="27"/>
      <c r="CR142" s="56"/>
      <c r="CS142" s="56"/>
      <c r="CT142" s="56"/>
      <c r="CU142" s="56"/>
      <c r="CV142" s="56"/>
      <c r="CW142" s="56"/>
      <c r="CX142" s="103"/>
      <c r="CY142" s="104"/>
      <c r="CZ142" s="104"/>
      <c r="DA142" s="105"/>
      <c r="DB142" s="27" t="s">
        <v>59</v>
      </c>
      <c r="DC142" s="74" t="s">
        <v>526</v>
      </c>
      <c r="DD142" s="74"/>
      <c r="DE142" s="74"/>
      <c r="DF142" s="74" t="str">
        <f t="shared" si="96"/>
        <v>28/9/2022</v>
      </c>
      <c r="DG142" s="74"/>
      <c r="DH142" s="74"/>
      <c r="DI142" s="27"/>
      <c r="DJ142" s="56"/>
      <c r="DK142" s="56"/>
      <c r="DL142" s="56"/>
      <c r="DM142" s="56"/>
      <c r="DN142" s="56"/>
      <c r="DO142" s="56"/>
      <c r="DP142" s="27"/>
      <c r="DQ142" s="56"/>
      <c r="DR142" s="56"/>
      <c r="DS142" s="56"/>
      <c r="DT142" s="56"/>
      <c r="DU142" s="56"/>
      <c r="DV142" s="56"/>
      <c r="DW142" s="103"/>
      <c r="DX142" s="104"/>
      <c r="DY142" s="104"/>
      <c r="DZ142" s="105"/>
      <c r="EA142" s="27"/>
      <c r="EB142" s="56"/>
      <c r="EC142" s="56"/>
      <c r="ED142" s="56"/>
      <c r="EE142" s="56"/>
      <c r="EF142" s="56"/>
      <c r="EG142" s="56"/>
      <c r="EH142" s="27"/>
      <c r="EI142" s="56"/>
      <c r="EJ142" s="56"/>
      <c r="EK142" s="56"/>
      <c r="EL142" s="56"/>
      <c r="EM142" s="56"/>
      <c r="EN142" s="56"/>
      <c r="EO142" s="27"/>
      <c r="EP142" s="56"/>
      <c r="EQ142" s="56"/>
      <c r="ER142" s="56"/>
      <c r="ES142" s="56"/>
      <c r="ET142" s="56"/>
      <c r="EU142" s="56"/>
      <c r="EV142" s="103"/>
      <c r="EW142" s="104"/>
      <c r="EX142" s="104"/>
      <c r="EY142" s="105"/>
      <c r="EZ142" s="56"/>
      <c r="FA142" s="56"/>
      <c r="FB142" s="56"/>
      <c r="FC142" s="56"/>
      <c r="FD142" s="56"/>
      <c r="FE142" s="56"/>
      <c r="FF142" s="56"/>
      <c r="FG142" s="56"/>
      <c r="FH142" s="56"/>
      <c r="FI142" s="56"/>
      <c r="FJ142" s="56"/>
      <c r="FK142" s="56"/>
    </row>
    <row r="143" spans="1:167" ht="48" customHeight="1" x14ac:dyDescent="0.3">
      <c r="A143" s="83" t="str">
        <f>IF(AND(BG143="",BG143=""),"",$N$4&amp;"_"&amp;ROW()-12-COUNTBLANK($BG$13:BG143))</f>
        <v>SCAP10_127</v>
      </c>
      <c r="B143" s="84"/>
      <c r="C143" s="84"/>
      <c r="D143" s="85"/>
      <c r="E143" s="156"/>
      <c r="F143" s="156"/>
      <c r="G143" s="156"/>
      <c r="H143" s="156"/>
      <c r="I143" s="156"/>
      <c r="J143" s="156"/>
      <c r="K143" s="156"/>
      <c r="L143" s="156"/>
      <c r="M143" s="156"/>
      <c r="N143" s="156"/>
      <c r="O143" s="156"/>
      <c r="P143" s="74" t="s">
        <v>423</v>
      </c>
      <c r="Q143" s="74"/>
      <c r="R143" s="74"/>
      <c r="S143" s="74"/>
      <c r="T143" s="74"/>
      <c r="U143" s="74"/>
      <c r="V143" s="74"/>
      <c r="W143" s="74"/>
      <c r="X143" s="74"/>
      <c r="Y143" s="74"/>
      <c r="Z143" s="74"/>
      <c r="AA143" s="74"/>
      <c r="AB143" s="74"/>
      <c r="AC143" s="82" t="s">
        <v>390</v>
      </c>
      <c r="AD143" s="74"/>
      <c r="AE143" s="74"/>
      <c r="AF143" s="74"/>
      <c r="AG143" s="74"/>
      <c r="AH143" s="74"/>
      <c r="AI143" s="74"/>
      <c r="AJ143" s="74"/>
      <c r="AK143" s="64"/>
      <c r="AL143" s="64"/>
      <c r="AM143" s="64"/>
      <c r="AN143" s="64"/>
      <c r="AO143" s="64"/>
      <c r="AP143" s="64"/>
      <c r="AQ143" s="64"/>
      <c r="AR143" s="64"/>
      <c r="AS143" s="74" t="s">
        <v>443</v>
      </c>
      <c r="AT143" s="64"/>
      <c r="AU143" s="64"/>
      <c r="AV143" s="64"/>
      <c r="AW143" s="64"/>
      <c r="AX143" s="64"/>
      <c r="AY143" s="64"/>
      <c r="AZ143" s="64"/>
      <c r="BA143" s="64"/>
      <c r="BB143" s="64"/>
      <c r="BC143" s="64"/>
      <c r="BD143" s="64"/>
      <c r="BE143" s="64"/>
      <c r="BF143" s="64"/>
      <c r="BG143" s="79" t="s">
        <v>455</v>
      </c>
      <c r="BH143" s="80"/>
      <c r="BI143" s="80"/>
      <c r="BJ143" s="80"/>
      <c r="BK143" s="80"/>
      <c r="BL143" s="80"/>
      <c r="BM143" s="80"/>
      <c r="BN143" s="80"/>
      <c r="BO143" s="80"/>
      <c r="BP143" s="80"/>
      <c r="BQ143" s="80"/>
      <c r="BR143" s="81"/>
      <c r="BS143" s="74" t="s">
        <v>43</v>
      </c>
      <c r="BT143" s="74"/>
      <c r="BU143" s="74"/>
      <c r="BV143" s="74" t="s">
        <v>83</v>
      </c>
      <c r="BW143" s="74"/>
      <c r="BX143" s="74"/>
      <c r="BY143" s="74" t="s">
        <v>75</v>
      </c>
      <c r="BZ143" s="74"/>
      <c r="CA143" s="74"/>
      <c r="CB143" s="74"/>
      <c r="CC143" s="27"/>
      <c r="CD143" s="56"/>
      <c r="CE143" s="56"/>
      <c r="CF143" s="56"/>
      <c r="CG143" s="56"/>
      <c r="CH143" s="56"/>
      <c r="CI143" s="56"/>
      <c r="CJ143" s="27"/>
      <c r="CK143" s="56"/>
      <c r="CL143" s="56"/>
      <c r="CM143" s="56"/>
      <c r="CN143" s="56"/>
      <c r="CO143" s="56"/>
      <c r="CP143" s="56"/>
      <c r="CQ143" s="27"/>
      <c r="CR143" s="56"/>
      <c r="CS143" s="56"/>
      <c r="CT143" s="56"/>
      <c r="CU143" s="56"/>
      <c r="CV143" s="56"/>
      <c r="CW143" s="56"/>
      <c r="CX143" s="103"/>
      <c r="CY143" s="104"/>
      <c r="CZ143" s="104"/>
      <c r="DA143" s="105"/>
      <c r="DB143" s="27" t="s">
        <v>59</v>
      </c>
      <c r="DC143" s="74" t="s">
        <v>526</v>
      </c>
      <c r="DD143" s="74"/>
      <c r="DE143" s="74"/>
      <c r="DF143" s="74" t="str">
        <f t="shared" si="96"/>
        <v>28/9/2022</v>
      </c>
      <c r="DG143" s="74"/>
      <c r="DH143" s="74"/>
      <c r="DI143" s="27"/>
      <c r="DJ143" s="56"/>
      <c r="DK143" s="56"/>
      <c r="DL143" s="56"/>
      <c r="DM143" s="56"/>
      <c r="DN143" s="56"/>
      <c r="DO143" s="56"/>
      <c r="DP143" s="27"/>
      <c r="DQ143" s="56"/>
      <c r="DR143" s="56"/>
      <c r="DS143" s="56"/>
      <c r="DT143" s="56"/>
      <c r="DU143" s="56"/>
      <c r="DV143" s="56"/>
      <c r="DW143" s="103"/>
      <c r="DX143" s="104"/>
      <c r="DY143" s="104"/>
      <c r="DZ143" s="105"/>
      <c r="EA143" s="27"/>
      <c r="EB143" s="56"/>
      <c r="EC143" s="56"/>
      <c r="ED143" s="56"/>
      <c r="EE143" s="56"/>
      <c r="EF143" s="56"/>
      <c r="EG143" s="56"/>
      <c r="EH143" s="27"/>
      <c r="EI143" s="56"/>
      <c r="EJ143" s="56"/>
      <c r="EK143" s="56"/>
      <c r="EL143" s="56"/>
      <c r="EM143" s="56"/>
      <c r="EN143" s="56"/>
      <c r="EO143" s="27"/>
      <c r="EP143" s="56"/>
      <c r="EQ143" s="56"/>
      <c r="ER143" s="56"/>
      <c r="ES143" s="56"/>
      <c r="ET143" s="56"/>
      <c r="EU143" s="56"/>
      <c r="EV143" s="103"/>
      <c r="EW143" s="104"/>
      <c r="EX143" s="104"/>
      <c r="EY143" s="105"/>
      <c r="EZ143" s="56"/>
      <c r="FA143" s="56"/>
      <c r="FB143" s="56"/>
      <c r="FC143" s="56"/>
      <c r="FD143" s="56"/>
      <c r="FE143" s="56"/>
      <c r="FF143" s="56"/>
      <c r="FG143" s="56"/>
      <c r="FH143" s="56"/>
      <c r="FI143" s="56"/>
      <c r="FJ143" s="56"/>
      <c r="FK143" s="56"/>
    </row>
    <row r="144" spans="1:167" ht="59.25" customHeight="1" x14ac:dyDescent="0.3">
      <c r="A144" s="83" t="str">
        <f>IF(AND(BG144="",BG144=""),"",$N$4&amp;"_"&amp;ROW()-12-COUNTBLANK($BG$13:BG144))</f>
        <v>SCAP10_128</v>
      </c>
      <c r="B144" s="84"/>
      <c r="C144" s="84"/>
      <c r="D144" s="85"/>
      <c r="E144" s="156"/>
      <c r="F144" s="156"/>
      <c r="G144" s="156"/>
      <c r="H144" s="156"/>
      <c r="I144" s="156"/>
      <c r="J144" s="156"/>
      <c r="K144" s="156"/>
      <c r="L144" s="156"/>
      <c r="M144" s="156"/>
      <c r="N144" s="156"/>
      <c r="O144" s="156"/>
      <c r="P144" s="74" t="s">
        <v>425</v>
      </c>
      <c r="Q144" s="74"/>
      <c r="R144" s="74"/>
      <c r="S144" s="74"/>
      <c r="T144" s="74"/>
      <c r="U144" s="74"/>
      <c r="V144" s="74"/>
      <c r="W144" s="74"/>
      <c r="X144" s="74"/>
      <c r="Y144" s="74"/>
      <c r="Z144" s="74"/>
      <c r="AA144" s="74"/>
      <c r="AB144" s="74"/>
      <c r="AC144" s="82" t="s">
        <v>390</v>
      </c>
      <c r="AD144" s="74"/>
      <c r="AE144" s="74"/>
      <c r="AF144" s="74"/>
      <c r="AG144" s="74"/>
      <c r="AH144" s="74"/>
      <c r="AI144" s="74"/>
      <c r="AJ144" s="74"/>
      <c r="AK144" s="64"/>
      <c r="AL144" s="64"/>
      <c r="AM144" s="64"/>
      <c r="AN144" s="64"/>
      <c r="AO144" s="64"/>
      <c r="AP144" s="64"/>
      <c r="AQ144" s="64"/>
      <c r="AR144" s="64"/>
      <c r="AS144" s="74" t="s">
        <v>443</v>
      </c>
      <c r="AT144" s="64"/>
      <c r="AU144" s="64"/>
      <c r="AV144" s="64"/>
      <c r="AW144" s="64"/>
      <c r="AX144" s="64"/>
      <c r="AY144" s="64"/>
      <c r="AZ144" s="64"/>
      <c r="BA144" s="64"/>
      <c r="BB144" s="64"/>
      <c r="BC144" s="64"/>
      <c r="BD144" s="64"/>
      <c r="BE144" s="64"/>
      <c r="BF144" s="64"/>
      <c r="BG144" s="79" t="s">
        <v>426</v>
      </c>
      <c r="BH144" s="80"/>
      <c r="BI144" s="80"/>
      <c r="BJ144" s="80"/>
      <c r="BK144" s="80"/>
      <c r="BL144" s="80"/>
      <c r="BM144" s="80"/>
      <c r="BN144" s="80"/>
      <c r="BO144" s="80"/>
      <c r="BP144" s="80"/>
      <c r="BQ144" s="80"/>
      <c r="BR144" s="81"/>
      <c r="BS144" s="74" t="s">
        <v>43</v>
      </c>
      <c r="BT144" s="74"/>
      <c r="BU144" s="74"/>
      <c r="BV144" s="74" t="s">
        <v>83</v>
      </c>
      <c r="BW144" s="74"/>
      <c r="BX144" s="74"/>
      <c r="BY144" s="74" t="s">
        <v>79</v>
      </c>
      <c r="BZ144" s="74"/>
      <c r="CA144" s="74"/>
      <c r="CB144" s="74"/>
      <c r="CC144" s="27"/>
      <c r="CD144" s="56"/>
      <c r="CE144" s="56"/>
      <c r="CF144" s="56"/>
      <c r="CG144" s="56"/>
      <c r="CH144" s="56"/>
      <c r="CI144" s="56"/>
      <c r="CJ144" s="27"/>
      <c r="CK144" s="56"/>
      <c r="CL144" s="56"/>
      <c r="CM144" s="56"/>
      <c r="CN144" s="56"/>
      <c r="CO144" s="56"/>
      <c r="CP144" s="56"/>
      <c r="CQ144" s="27"/>
      <c r="CR144" s="56"/>
      <c r="CS144" s="56"/>
      <c r="CT144" s="56"/>
      <c r="CU144" s="56"/>
      <c r="CV144" s="56"/>
      <c r="CW144" s="56"/>
      <c r="CX144" s="103"/>
      <c r="CY144" s="104"/>
      <c r="CZ144" s="104"/>
      <c r="DA144" s="105"/>
      <c r="DB144" s="27" t="s">
        <v>59</v>
      </c>
      <c r="DC144" s="74" t="s">
        <v>526</v>
      </c>
      <c r="DD144" s="74"/>
      <c r="DE144" s="74"/>
      <c r="DF144" s="74" t="str">
        <f t="shared" si="96"/>
        <v>28/9/2022</v>
      </c>
      <c r="DG144" s="74"/>
      <c r="DH144" s="74"/>
      <c r="DI144" s="27"/>
      <c r="DJ144" s="56"/>
      <c r="DK144" s="56"/>
      <c r="DL144" s="56"/>
      <c r="DM144" s="56"/>
      <c r="DN144" s="56"/>
      <c r="DO144" s="56"/>
      <c r="DP144" s="27"/>
      <c r="DQ144" s="56"/>
      <c r="DR144" s="56"/>
      <c r="DS144" s="56"/>
      <c r="DT144" s="56"/>
      <c r="DU144" s="56"/>
      <c r="DV144" s="56"/>
      <c r="DW144" s="103"/>
      <c r="DX144" s="104"/>
      <c r="DY144" s="104"/>
      <c r="DZ144" s="105"/>
      <c r="EA144" s="27"/>
      <c r="EB144" s="56"/>
      <c r="EC144" s="56"/>
      <c r="ED144" s="56"/>
      <c r="EE144" s="56"/>
      <c r="EF144" s="56"/>
      <c r="EG144" s="56"/>
      <c r="EH144" s="27"/>
      <c r="EI144" s="56"/>
      <c r="EJ144" s="56"/>
      <c r="EK144" s="56"/>
      <c r="EL144" s="56"/>
      <c r="EM144" s="56"/>
      <c r="EN144" s="56"/>
      <c r="EO144" s="27"/>
      <c r="EP144" s="56"/>
      <c r="EQ144" s="56"/>
      <c r="ER144" s="56"/>
      <c r="ES144" s="56"/>
      <c r="ET144" s="56"/>
      <c r="EU144" s="56"/>
      <c r="EV144" s="103"/>
      <c r="EW144" s="104"/>
      <c r="EX144" s="104"/>
      <c r="EY144" s="105"/>
      <c r="EZ144" s="56"/>
      <c r="FA144" s="56"/>
      <c r="FB144" s="56"/>
      <c r="FC144" s="56"/>
      <c r="FD144" s="56"/>
      <c r="FE144" s="56"/>
      <c r="FF144" s="56"/>
      <c r="FG144" s="56"/>
      <c r="FH144" s="56"/>
      <c r="FI144" s="56"/>
      <c r="FJ144" s="56"/>
      <c r="FK144" s="56"/>
    </row>
    <row r="145" spans="1:167" ht="39.75" customHeight="1" x14ac:dyDescent="0.3">
      <c r="A145" s="83" t="str">
        <f>IF(AND(BG145="",BG145=""),"",$N$4&amp;"_"&amp;ROW()-12-COUNTBLANK($BG$13:BG145))</f>
        <v>SCAP10_129</v>
      </c>
      <c r="B145" s="84"/>
      <c r="C145" s="84"/>
      <c r="D145" s="85"/>
      <c r="E145" s="156"/>
      <c r="F145" s="156"/>
      <c r="G145" s="156"/>
      <c r="H145" s="156"/>
      <c r="I145" s="156"/>
      <c r="J145" s="156"/>
      <c r="K145" s="156"/>
      <c r="L145" s="156"/>
      <c r="M145" s="156"/>
      <c r="N145" s="156"/>
      <c r="O145" s="156"/>
      <c r="P145" s="64" t="s">
        <v>427</v>
      </c>
      <c r="Q145" s="64"/>
      <c r="R145" s="64"/>
      <c r="S145" s="64"/>
      <c r="T145" s="64"/>
      <c r="U145" s="64"/>
      <c r="V145" s="64"/>
      <c r="W145" s="64"/>
      <c r="X145" s="64"/>
      <c r="Y145" s="64"/>
      <c r="Z145" s="64"/>
      <c r="AA145" s="64"/>
      <c r="AB145" s="64"/>
      <c r="AC145" s="64"/>
      <c r="AD145" s="64"/>
      <c r="AE145" s="64"/>
      <c r="AF145" s="64"/>
      <c r="AG145" s="64"/>
      <c r="AH145" s="64"/>
      <c r="AI145" s="64"/>
      <c r="AJ145" s="64"/>
      <c r="AK145" s="74" t="s">
        <v>428</v>
      </c>
      <c r="AL145" s="64"/>
      <c r="AM145" s="64"/>
      <c r="AN145" s="64"/>
      <c r="AO145" s="64"/>
      <c r="AP145" s="64"/>
      <c r="AQ145" s="64"/>
      <c r="AR145" s="64"/>
      <c r="AS145" s="74" t="s">
        <v>443</v>
      </c>
      <c r="AT145" s="64"/>
      <c r="AU145" s="64"/>
      <c r="AV145" s="64"/>
      <c r="AW145" s="64"/>
      <c r="AX145" s="64"/>
      <c r="AY145" s="64"/>
      <c r="AZ145" s="64"/>
      <c r="BA145" s="64"/>
      <c r="BB145" s="64"/>
      <c r="BC145" s="64"/>
      <c r="BD145" s="64"/>
      <c r="BE145" s="64"/>
      <c r="BF145" s="64"/>
      <c r="BG145" s="79" t="s">
        <v>455</v>
      </c>
      <c r="BH145" s="80"/>
      <c r="BI145" s="80"/>
      <c r="BJ145" s="80"/>
      <c r="BK145" s="80"/>
      <c r="BL145" s="80"/>
      <c r="BM145" s="80"/>
      <c r="BN145" s="80"/>
      <c r="BO145" s="80"/>
      <c r="BP145" s="80"/>
      <c r="BQ145" s="80"/>
      <c r="BR145" s="81"/>
      <c r="BS145" s="74" t="s">
        <v>43</v>
      </c>
      <c r="BT145" s="74"/>
      <c r="BU145" s="74"/>
      <c r="BV145" s="74" t="s">
        <v>83</v>
      </c>
      <c r="BW145" s="74"/>
      <c r="BX145" s="74"/>
      <c r="BY145" s="74" t="s">
        <v>82</v>
      </c>
      <c r="BZ145" s="74"/>
      <c r="CA145" s="74"/>
      <c r="CB145" s="74"/>
      <c r="CC145" s="27"/>
      <c r="CD145" s="56"/>
      <c r="CE145" s="56"/>
      <c r="CF145" s="56"/>
      <c r="CG145" s="56"/>
      <c r="CH145" s="56"/>
      <c r="CI145" s="56"/>
      <c r="CJ145" s="27"/>
      <c r="CK145" s="56"/>
      <c r="CL145" s="56"/>
      <c r="CM145" s="56"/>
      <c r="CN145" s="56"/>
      <c r="CO145" s="56"/>
      <c r="CP145" s="56"/>
      <c r="CQ145" s="27"/>
      <c r="CR145" s="56"/>
      <c r="CS145" s="56"/>
      <c r="CT145" s="56"/>
      <c r="CU145" s="56"/>
      <c r="CV145" s="56"/>
      <c r="CW145" s="56"/>
      <c r="CX145" s="103"/>
      <c r="CY145" s="104"/>
      <c r="CZ145" s="104"/>
      <c r="DA145" s="105"/>
      <c r="DB145" s="27" t="s">
        <v>59</v>
      </c>
      <c r="DC145" s="74" t="s">
        <v>526</v>
      </c>
      <c r="DD145" s="74"/>
      <c r="DE145" s="74"/>
      <c r="DF145" s="74" t="str">
        <f t="shared" si="96"/>
        <v>28/9/2022</v>
      </c>
      <c r="DG145" s="74"/>
      <c r="DH145" s="74"/>
      <c r="DI145" s="27"/>
      <c r="DJ145" s="56"/>
      <c r="DK145" s="56"/>
      <c r="DL145" s="56"/>
      <c r="DM145" s="56"/>
      <c r="DN145" s="56"/>
      <c r="DO145" s="56"/>
      <c r="DP145" s="27"/>
      <c r="DQ145" s="56"/>
      <c r="DR145" s="56"/>
      <c r="DS145" s="56"/>
      <c r="DT145" s="56"/>
      <c r="DU145" s="56"/>
      <c r="DV145" s="56"/>
      <c r="DW145" s="103"/>
      <c r="DX145" s="104"/>
      <c r="DY145" s="104"/>
      <c r="DZ145" s="105"/>
      <c r="EA145" s="27"/>
      <c r="EB145" s="56"/>
      <c r="EC145" s="56"/>
      <c r="ED145" s="56"/>
      <c r="EE145" s="56"/>
      <c r="EF145" s="56"/>
      <c r="EG145" s="56"/>
      <c r="EH145" s="27"/>
      <c r="EI145" s="56"/>
      <c r="EJ145" s="56"/>
      <c r="EK145" s="56"/>
      <c r="EL145" s="56"/>
      <c r="EM145" s="56"/>
      <c r="EN145" s="56"/>
      <c r="EO145" s="27"/>
      <c r="EP145" s="56"/>
      <c r="EQ145" s="56"/>
      <c r="ER145" s="56"/>
      <c r="ES145" s="56"/>
      <c r="ET145" s="56"/>
      <c r="EU145" s="56"/>
      <c r="EV145" s="103"/>
      <c r="EW145" s="104"/>
      <c r="EX145" s="104"/>
      <c r="EY145" s="105"/>
      <c r="EZ145" s="56"/>
      <c r="FA145" s="56"/>
      <c r="FB145" s="56"/>
      <c r="FC145" s="56"/>
      <c r="FD145" s="56"/>
      <c r="FE145" s="56"/>
      <c r="FF145" s="56"/>
      <c r="FG145" s="56"/>
      <c r="FH145" s="56"/>
      <c r="FI145" s="56"/>
      <c r="FJ145" s="56"/>
      <c r="FK145" s="56"/>
    </row>
    <row r="146" spans="1:167" ht="59.25" customHeight="1" x14ac:dyDescent="0.3">
      <c r="A146" s="83" t="str">
        <f>IF(AND(BG146="",BG146=""),"",$N$4&amp;"_"&amp;ROW()-12-COUNTBLANK($BG$13:BG146))</f>
        <v>SCAP10_130</v>
      </c>
      <c r="B146" s="84"/>
      <c r="C146" s="84"/>
      <c r="D146" s="85"/>
      <c r="E146" s="156"/>
      <c r="F146" s="156"/>
      <c r="G146" s="156"/>
      <c r="H146" s="156"/>
      <c r="I146" s="156"/>
      <c r="J146" s="156"/>
      <c r="K146" s="156"/>
      <c r="L146" s="156"/>
      <c r="M146" s="156"/>
      <c r="N146" s="156"/>
      <c r="O146" s="156"/>
      <c r="P146" s="64" t="s">
        <v>429</v>
      </c>
      <c r="Q146" s="64"/>
      <c r="R146" s="64"/>
      <c r="S146" s="64"/>
      <c r="T146" s="64"/>
      <c r="U146" s="64"/>
      <c r="V146" s="64"/>
      <c r="W146" s="64"/>
      <c r="X146" s="64"/>
      <c r="Y146" s="64"/>
      <c r="Z146" s="64"/>
      <c r="AA146" s="64"/>
      <c r="AB146" s="64"/>
      <c r="AC146" s="64"/>
      <c r="AD146" s="64"/>
      <c r="AE146" s="64"/>
      <c r="AF146" s="64"/>
      <c r="AG146" s="64"/>
      <c r="AH146" s="64"/>
      <c r="AI146" s="64"/>
      <c r="AJ146" s="64"/>
      <c r="AK146" s="74" t="s">
        <v>430</v>
      </c>
      <c r="AL146" s="64"/>
      <c r="AM146" s="64"/>
      <c r="AN146" s="64"/>
      <c r="AO146" s="64"/>
      <c r="AP146" s="64"/>
      <c r="AQ146" s="64"/>
      <c r="AR146" s="64"/>
      <c r="AS146" s="74" t="s">
        <v>443</v>
      </c>
      <c r="AT146" s="64"/>
      <c r="AU146" s="64"/>
      <c r="AV146" s="64"/>
      <c r="AW146" s="64"/>
      <c r="AX146" s="64"/>
      <c r="AY146" s="64"/>
      <c r="AZ146" s="64"/>
      <c r="BA146" s="64"/>
      <c r="BB146" s="64"/>
      <c r="BC146" s="64"/>
      <c r="BD146" s="64"/>
      <c r="BE146" s="64"/>
      <c r="BF146" s="64"/>
      <c r="BG146" s="79" t="s">
        <v>431</v>
      </c>
      <c r="BH146" s="80"/>
      <c r="BI146" s="80"/>
      <c r="BJ146" s="80"/>
      <c r="BK146" s="80"/>
      <c r="BL146" s="80"/>
      <c r="BM146" s="80"/>
      <c r="BN146" s="80"/>
      <c r="BO146" s="80"/>
      <c r="BP146" s="80"/>
      <c r="BQ146" s="80"/>
      <c r="BR146" s="81"/>
      <c r="BS146" s="74" t="s">
        <v>43</v>
      </c>
      <c r="BT146" s="74"/>
      <c r="BU146" s="74"/>
      <c r="BV146" s="74" t="s">
        <v>83</v>
      </c>
      <c r="BW146" s="74"/>
      <c r="BX146" s="74"/>
      <c r="BY146" s="74" t="s">
        <v>82</v>
      </c>
      <c r="BZ146" s="74"/>
      <c r="CA146" s="74"/>
      <c r="CB146" s="74"/>
      <c r="CC146" s="27"/>
      <c r="CD146" s="56"/>
      <c r="CE146" s="56"/>
      <c r="CF146" s="56"/>
      <c r="CG146" s="56"/>
      <c r="CH146" s="56"/>
      <c r="CI146" s="56"/>
      <c r="CJ146" s="27"/>
      <c r="CK146" s="56"/>
      <c r="CL146" s="56"/>
      <c r="CM146" s="56"/>
      <c r="CN146" s="56"/>
      <c r="CO146" s="56"/>
      <c r="CP146" s="56"/>
      <c r="CQ146" s="27"/>
      <c r="CR146" s="56"/>
      <c r="CS146" s="56"/>
      <c r="CT146" s="56"/>
      <c r="CU146" s="56"/>
      <c r="CV146" s="56"/>
      <c r="CW146" s="56"/>
      <c r="CX146" s="103"/>
      <c r="CY146" s="104"/>
      <c r="CZ146" s="104"/>
      <c r="DA146" s="105"/>
      <c r="DB146" s="27" t="s">
        <v>59</v>
      </c>
      <c r="DC146" s="74" t="s">
        <v>526</v>
      </c>
      <c r="DD146" s="74"/>
      <c r="DE146" s="74"/>
      <c r="DF146" s="74" t="str">
        <f t="shared" si="96"/>
        <v>28/9/2022</v>
      </c>
      <c r="DG146" s="74"/>
      <c r="DH146" s="74"/>
      <c r="DI146" s="27"/>
      <c r="DJ146" s="56"/>
      <c r="DK146" s="56"/>
      <c r="DL146" s="56"/>
      <c r="DM146" s="56"/>
      <c r="DN146" s="56"/>
      <c r="DO146" s="56"/>
      <c r="DP146" s="27"/>
      <c r="DQ146" s="56"/>
      <c r="DR146" s="56"/>
      <c r="DS146" s="56"/>
      <c r="DT146" s="56"/>
      <c r="DU146" s="56"/>
      <c r="DV146" s="56"/>
      <c r="DW146" s="103"/>
      <c r="DX146" s="104"/>
      <c r="DY146" s="104"/>
      <c r="DZ146" s="105"/>
      <c r="EA146" s="27"/>
      <c r="EB146" s="56"/>
      <c r="EC146" s="56"/>
      <c r="ED146" s="56"/>
      <c r="EE146" s="56"/>
      <c r="EF146" s="56"/>
      <c r="EG146" s="56"/>
      <c r="EH146" s="27"/>
      <c r="EI146" s="56"/>
      <c r="EJ146" s="56"/>
      <c r="EK146" s="56"/>
      <c r="EL146" s="56"/>
      <c r="EM146" s="56"/>
      <c r="EN146" s="56"/>
      <c r="EO146" s="27"/>
      <c r="EP146" s="56"/>
      <c r="EQ146" s="56"/>
      <c r="ER146" s="56"/>
      <c r="ES146" s="56"/>
      <c r="ET146" s="56"/>
      <c r="EU146" s="56"/>
      <c r="EV146" s="103"/>
      <c r="EW146" s="104"/>
      <c r="EX146" s="104"/>
      <c r="EY146" s="105"/>
      <c r="EZ146" s="56"/>
      <c r="FA146" s="56"/>
      <c r="FB146" s="56"/>
      <c r="FC146" s="56"/>
      <c r="FD146" s="56"/>
      <c r="FE146" s="56"/>
      <c r="FF146" s="56"/>
      <c r="FG146" s="56"/>
      <c r="FH146" s="56"/>
      <c r="FI146" s="56"/>
      <c r="FJ146" s="56"/>
      <c r="FK146" s="56"/>
    </row>
    <row r="147" spans="1:167" ht="46.5" customHeight="1" x14ac:dyDescent="0.3">
      <c r="A147" s="83" t="str">
        <f>IF(AND(BG147="",BG147=""),"",$N$4&amp;"_"&amp;ROW()-12-COUNTBLANK($BG$13:BG147))</f>
        <v>SCAP10_131</v>
      </c>
      <c r="B147" s="84"/>
      <c r="C147" s="84"/>
      <c r="D147" s="85"/>
      <c r="E147" s="156"/>
      <c r="F147" s="156"/>
      <c r="G147" s="156"/>
      <c r="H147" s="156"/>
      <c r="I147" s="156"/>
      <c r="J147" s="156"/>
      <c r="K147" s="156"/>
      <c r="L147" s="156"/>
      <c r="M147" s="156"/>
      <c r="N147" s="156"/>
      <c r="O147" s="156"/>
      <c r="P147" s="74" t="s">
        <v>456</v>
      </c>
      <c r="Q147" s="74"/>
      <c r="R147" s="74"/>
      <c r="S147" s="74"/>
      <c r="T147" s="74"/>
      <c r="U147" s="74"/>
      <c r="V147" s="74"/>
      <c r="W147" s="74"/>
      <c r="X147" s="74"/>
      <c r="Y147" s="74"/>
      <c r="Z147" s="74"/>
      <c r="AA147" s="74"/>
      <c r="AB147" s="74"/>
      <c r="AC147" s="82"/>
      <c r="AD147" s="74"/>
      <c r="AE147" s="74"/>
      <c r="AF147" s="74"/>
      <c r="AG147" s="74"/>
      <c r="AH147" s="74"/>
      <c r="AI147" s="74"/>
      <c r="AJ147" s="74"/>
      <c r="AK147" s="64"/>
      <c r="AL147" s="64"/>
      <c r="AM147" s="64"/>
      <c r="AN147" s="64"/>
      <c r="AO147" s="64"/>
      <c r="AP147" s="64"/>
      <c r="AQ147" s="64"/>
      <c r="AR147" s="64"/>
      <c r="AS147" s="74" t="s">
        <v>457</v>
      </c>
      <c r="AT147" s="64"/>
      <c r="AU147" s="64"/>
      <c r="AV147" s="64"/>
      <c r="AW147" s="64"/>
      <c r="AX147" s="64"/>
      <c r="AY147" s="64"/>
      <c r="AZ147" s="64"/>
      <c r="BA147" s="64"/>
      <c r="BB147" s="64"/>
      <c r="BC147" s="64"/>
      <c r="BD147" s="64"/>
      <c r="BE147" s="64"/>
      <c r="BF147" s="64"/>
      <c r="BG147" s="79" t="s">
        <v>458</v>
      </c>
      <c r="BH147" s="80"/>
      <c r="BI147" s="80"/>
      <c r="BJ147" s="80"/>
      <c r="BK147" s="80"/>
      <c r="BL147" s="80"/>
      <c r="BM147" s="80"/>
      <c r="BN147" s="80"/>
      <c r="BO147" s="80"/>
      <c r="BP147" s="80"/>
      <c r="BQ147" s="80"/>
      <c r="BR147" s="81"/>
      <c r="BS147" s="74" t="s">
        <v>43</v>
      </c>
      <c r="BT147" s="74"/>
      <c r="BU147" s="74"/>
      <c r="BV147" s="74" t="s">
        <v>83</v>
      </c>
      <c r="BW147" s="74"/>
      <c r="BX147" s="74"/>
      <c r="BY147" s="74" t="s">
        <v>75</v>
      </c>
      <c r="BZ147" s="74"/>
      <c r="CA147" s="74"/>
      <c r="CB147" s="74"/>
      <c r="CC147" s="27"/>
      <c r="CD147" s="56"/>
      <c r="CE147" s="56"/>
      <c r="CF147" s="56"/>
      <c r="CG147" s="56"/>
      <c r="CH147" s="56"/>
      <c r="CI147" s="56"/>
      <c r="CJ147" s="27"/>
      <c r="CK147" s="56"/>
      <c r="CL147" s="56"/>
      <c r="CM147" s="56"/>
      <c r="CN147" s="56"/>
      <c r="CO147" s="56"/>
      <c r="CP147" s="56"/>
      <c r="CQ147" s="27"/>
      <c r="CR147" s="56"/>
      <c r="CS147" s="56"/>
      <c r="CT147" s="56"/>
      <c r="CU147" s="56"/>
      <c r="CV147" s="56"/>
      <c r="CW147" s="56"/>
      <c r="CX147" s="103"/>
      <c r="CY147" s="104"/>
      <c r="CZ147" s="104"/>
      <c r="DA147" s="105"/>
      <c r="DB147" s="27" t="s">
        <v>59</v>
      </c>
      <c r="DC147" s="74" t="s">
        <v>526</v>
      </c>
      <c r="DD147" s="74"/>
      <c r="DE147" s="74"/>
      <c r="DF147" s="74" t="str">
        <f t="shared" si="96"/>
        <v>28/9/2022</v>
      </c>
      <c r="DG147" s="74"/>
      <c r="DH147" s="74"/>
      <c r="DI147" s="27"/>
      <c r="DJ147" s="56"/>
      <c r="DK147" s="56"/>
      <c r="DL147" s="56"/>
      <c r="DM147" s="56"/>
      <c r="DN147" s="56"/>
      <c r="DO147" s="56"/>
      <c r="DP147" s="27"/>
      <c r="DQ147" s="56"/>
      <c r="DR147" s="56"/>
      <c r="DS147" s="56"/>
      <c r="DT147" s="56"/>
      <c r="DU147" s="56"/>
      <c r="DV147" s="56"/>
      <c r="DW147" s="103"/>
      <c r="DX147" s="104"/>
      <c r="DY147" s="104"/>
      <c r="DZ147" s="105"/>
      <c r="EA147" s="27"/>
      <c r="EB147" s="56"/>
      <c r="EC147" s="56"/>
      <c r="ED147" s="56"/>
      <c r="EE147" s="56"/>
      <c r="EF147" s="56"/>
      <c r="EG147" s="56"/>
      <c r="EH147" s="27"/>
      <c r="EI147" s="56"/>
      <c r="EJ147" s="56"/>
      <c r="EK147" s="56"/>
      <c r="EL147" s="56"/>
      <c r="EM147" s="56"/>
      <c r="EN147" s="56"/>
      <c r="EO147" s="27"/>
      <c r="EP147" s="56"/>
      <c r="EQ147" s="56"/>
      <c r="ER147" s="56"/>
      <c r="ES147" s="56"/>
      <c r="ET147" s="56"/>
      <c r="EU147" s="56"/>
      <c r="EV147" s="103"/>
      <c r="EW147" s="104"/>
      <c r="EX147" s="104"/>
      <c r="EY147" s="105"/>
      <c r="EZ147" s="56"/>
      <c r="FA147" s="56"/>
      <c r="FB147" s="56"/>
      <c r="FC147" s="56"/>
      <c r="FD147" s="56"/>
      <c r="FE147" s="56"/>
      <c r="FF147" s="56"/>
      <c r="FG147" s="56"/>
      <c r="FH147" s="56"/>
      <c r="FI147" s="56"/>
      <c r="FJ147" s="56"/>
      <c r="FK147" s="56"/>
    </row>
    <row r="148" spans="1:167" ht="51" customHeight="1" x14ac:dyDescent="0.3">
      <c r="A148" s="83" t="str">
        <f>IF(AND(BG148="",BG148=""),"",$N$4&amp;"_"&amp;ROW()-12-COUNTBLANK($BG$13:BG148))</f>
        <v>SCAP10_132</v>
      </c>
      <c r="B148" s="84"/>
      <c r="C148" s="84"/>
      <c r="D148" s="85"/>
      <c r="E148" s="156"/>
      <c r="F148" s="156"/>
      <c r="G148" s="156"/>
      <c r="H148" s="156"/>
      <c r="I148" s="156"/>
      <c r="J148" s="156"/>
      <c r="K148" s="156"/>
      <c r="L148" s="156"/>
      <c r="M148" s="156"/>
      <c r="N148" s="156"/>
      <c r="O148" s="156"/>
      <c r="P148" s="74" t="s">
        <v>459</v>
      </c>
      <c r="Q148" s="74"/>
      <c r="R148" s="74"/>
      <c r="S148" s="74"/>
      <c r="T148" s="74"/>
      <c r="U148" s="74"/>
      <c r="V148" s="74"/>
      <c r="W148" s="74"/>
      <c r="X148" s="74"/>
      <c r="Y148" s="74"/>
      <c r="Z148" s="74"/>
      <c r="AA148" s="74"/>
      <c r="AB148" s="74"/>
      <c r="AC148" s="82"/>
      <c r="AD148" s="74"/>
      <c r="AE148" s="74"/>
      <c r="AF148" s="74"/>
      <c r="AG148" s="74"/>
      <c r="AH148" s="74"/>
      <c r="AI148" s="74"/>
      <c r="AJ148" s="74"/>
      <c r="AK148" s="64"/>
      <c r="AL148" s="64"/>
      <c r="AM148" s="64"/>
      <c r="AN148" s="64"/>
      <c r="AO148" s="64"/>
      <c r="AP148" s="64"/>
      <c r="AQ148" s="64"/>
      <c r="AR148" s="64"/>
      <c r="AS148" s="74" t="s">
        <v>460</v>
      </c>
      <c r="AT148" s="64"/>
      <c r="AU148" s="64"/>
      <c r="AV148" s="64"/>
      <c r="AW148" s="64"/>
      <c r="AX148" s="64"/>
      <c r="AY148" s="64"/>
      <c r="AZ148" s="64"/>
      <c r="BA148" s="64"/>
      <c r="BB148" s="64"/>
      <c r="BC148" s="64"/>
      <c r="BD148" s="64"/>
      <c r="BE148" s="64"/>
      <c r="BF148" s="64"/>
      <c r="BG148" s="79" t="s">
        <v>437</v>
      </c>
      <c r="BH148" s="80"/>
      <c r="BI148" s="80"/>
      <c r="BJ148" s="80"/>
      <c r="BK148" s="80"/>
      <c r="BL148" s="80"/>
      <c r="BM148" s="80"/>
      <c r="BN148" s="80"/>
      <c r="BO148" s="80"/>
      <c r="BP148" s="80"/>
      <c r="BQ148" s="80"/>
      <c r="BR148" s="81"/>
      <c r="BS148" s="74" t="s">
        <v>43</v>
      </c>
      <c r="BT148" s="74"/>
      <c r="BU148" s="74"/>
      <c r="BV148" s="74" t="s">
        <v>83</v>
      </c>
      <c r="BW148" s="74"/>
      <c r="BX148" s="74"/>
      <c r="BY148" s="74" t="s">
        <v>75</v>
      </c>
      <c r="BZ148" s="74"/>
      <c r="CA148" s="74"/>
      <c r="CB148" s="74"/>
      <c r="CC148" s="27"/>
      <c r="CD148" s="56"/>
      <c r="CE148" s="56"/>
      <c r="CF148" s="56"/>
      <c r="CG148" s="56"/>
      <c r="CH148" s="56"/>
      <c r="CI148" s="56"/>
      <c r="CJ148" s="27"/>
      <c r="CK148" s="56"/>
      <c r="CL148" s="56"/>
      <c r="CM148" s="56"/>
      <c r="CN148" s="56"/>
      <c r="CO148" s="56"/>
      <c r="CP148" s="56"/>
      <c r="CQ148" s="27"/>
      <c r="CR148" s="56"/>
      <c r="CS148" s="56"/>
      <c r="CT148" s="56"/>
      <c r="CU148" s="56"/>
      <c r="CV148" s="56"/>
      <c r="CW148" s="56"/>
      <c r="CX148" s="103"/>
      <c r="CY148" s="104"/>
      <c r="CZ148" s="104"/>
      <c r="DA148" s="105"/>
      <c r="DB148" s="27" t="s">
        <v>59</v>
      </c>
      <c r="DC148" s="74" t="s">
        <v>526</v>
      </c>
      <c r="DD148" s="74"/>
      <c r="DE148" s="74"/>
      <c r="DF148" s="74" t="str">
        <f t="shared" si="96"/>
        <v>28/9/2022</v>
      </c>
      <c r="DG148" s="74"/>
      <c r="DH148" s="74"/>
      <c r="DI148" s="27"/>
      <c r="DJ148" s="56"/>
      <c r="DK148" s="56"/>
      <c r="DL148" s="56"/>
      <c r="DM148" s="56"/>
      <c r="DN148" s="56"/>
      <c r="DO148" s="56"/>
      <c r="DP148" s="27"/>
      <c r="DQ148" s="56"/>
      <c r="DR148" s="56"/>
      <c r="DS148" s="56"/>
      <c r="DT148" s="56"/>
      <c r="DU148" s="56"/>
      <c r="DV148" s="56"/>
      <c r="DW148" s="103"/>
      <c r="DX148" s="104"/>
      <c r="DY148" s="104"/>
      <c r="DZ148" s="105"/>
      <c r="EA148" s="27"/>
      <c r="EB148" s="56"/>
      <c r="EC148" s="56"/>
      <c r="ED148" s="56"/>
      <c r="EE148" s="56"/>
      <c r="EF148" s="56"/>
      <c r="EG148" s="56"/>
      <c r="EH148" s="27"/>
      <c r="EI148" s="56"/>
      <c r="EJ148" s="56"/>
      <c r="EK148" s="56"/>
      <c r="EL148" s="56"/>
      <c r="EM148" s="56"/>
      <c r="EN148" s="56"/>
      <c r="EO148" s="27"/>
      <c r="EP148" s="56"/>
      <c r="EQ148" s="56"/>
      <c r="ER148" s="56"/>
      <c r="ES148" s="56"/>
      <c r="ET148" s="56"/>
      <c r="EU148" s="56"/>
      <c r="EV148" s="103"/>
      <c r="EW148" s="104"/>
      <c r="EX148" s="104"/>
      <c r="EY148" s="105"/>
      <c r="EZ148" s="56"/>
      <c r="FA148" s="56"/>
      <c r="FB148" s="56"/>
      <c r="FC148" s="56"/>
      <c r="FD148" s="56"/>
      <c r="FE148" s="56"/>
      <c r="FF148" s="56"/>
      <c r="FG148" s="56"/>
      <c r="FH148" s="56"/>
      <c r="FI148" s="56"/>
      <c r="FJ148" s="56"/>
      <c r="FK148" s="56"/>
    </row>
    <row r="149" spans="1:167" ht="15" customHeight="1" x14ac:dyDescent="0.3">
      <c r="A149" s="98" t="str">
        <f>IF(AND(BG149="",BG149=""),"",$N$4&amp;"_"&amp;ROW()-12-COUNTBLANK($BG$15:BG149))</f>
        <v/>
      </c>
      <c r="B149" s="99"/>
      <c r="C149" s="99"/>
      <c r="D149" s="100"/>
      <c r="E149" s="17" t="s">
        <v>461</v>
      </c>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9"/>
    </row>
    <row r="150" spans="1:167" ht="70.5" customHeight="1" x14ac:dyDescent="0.3">
      <c r="A150" s="117" t="str">
        <f>IF(AND(BG150="",BG150=""),"",$N$4&amp;"_"&amp;ROW()-12-COUNTBLANK($BG$13:BG150))</f>
        <v>SCAP10_133</v>
      </c>
      <c r="B150" s="118"/>
      <c r="C150" s="118"/>
      <c r="D150" s="119"/>
      <c r="E150" s="120" t="s">
        <v>462</v>
      </c>
      <c r="F150" s="102"/>
      <c r="G150" s="102"/>
      <c r="H150" s="102"/>
      <c r="I150" s="102"/>
      <c r="J150" s="102"/>
      <c r="K150" s="102"/>
      <c r="L150" s="102"/>
      <c r="M150" s="102"/>
      <c r="N150" s="102"/>
      <c r="O150" s="102"/>
      <c r="P150" s="74" t="s">
        <v>463</v>
      </c>
      <c r="Q150" s="74"/>
      <c r="R150" s="74"/>
      <c r="S150" s="74"/>
      <c r="T150" s="74"/>
      <c r="U150" s="74"/>
      <c r="V150" s="74"/>
      <c r="W150" s="74"/>
      <c r="X150" s="74"/>
      <c r="Y150" s="74"/>
      <c r="Z150" s="74"/>
      <c r="AA150" s="74"/>
      <c r="AB150" s="74"/>
      <c r="AC150" s="82" t="s">
        <v>464</v>
      </c>
      <c r="AD150" s="74"/>
      <c r="AE150" s="74"/>
      <c r="AF150" s="74"/>
      <c r="AG150" s="74"/>
      <c r="AH150" s="74"/>
      <c r="AI150" s="74"/>
      <c r="AJ150" s="74"/>
      <c r="AK150" s="74"/>
      <c r="AL150" s="74"/>
      <c r="AM150" s="74"/>
      <c r="AN150" s="74"/>
      <c r="AO150" s="74"/>
      <c r="AP150" s="74"/>
      <c r="AQ150" s="74"/>
      <c r="AR150" s="74"/>
      <c r="AS150" s="74" t="s">
        <v>465</v>
      </c>
      <c r="AT150" s="74"/>
      <c r="AU150" s="74"/>
      <c r="AV150" s="74"/>
      <c r="AW150" s="74"/>
      <c r="AX150" s="74"/>
      <c r="AY150" s="74"/>
      <c r="AZ150" s="74"/>
      <c r="BA150" s="74"/>
      <c r="BB150" s="74"/>
      <c r="BC150" s="74"/>
      <c r="BD150" s="74"/>
      <c r="BE150" s="74"/>
      <c r="BF150" s="74"/>
      <c r="BG150" s="74" t="s">
        <v>466</v>
      </c>
      <c r="BH150" s="74"/>
      <c r="BI150" s="74"/>
      <c r="BJ150" s="74"/>
      <c r="BK150" s="74"/>
      <c r="BL150" s="74"/>
      <c r="BM150" s="74"/>
      <c r="BN150" s="74"/>
      <c r="BO150" s="74"/>
      <c r="BP150" s="74"/>
      <c r="BQ150" s="74"/>
      <c r="BR150" s="74"/>
      <c r="BS150" s="102" t="s">
        <v>44</v>
      </c>
      <c r="BT150" s="102"/>
      <c r="BU150" s="102"/>
      <c r="BV150" s="102" t="s">
        <v>83</v>
      </c>
      <c r="BW150" s="102"/>
      <c r="BX150" s="102"/>
      <c r="BY150" s="102" t="s">
        <v>79</v>
      </c>
      <c r="BZ150" s="102"/>
      <c r="CA150" s="102"/>
      <c r="CB150" s="102"/>
      <c r="CC150" s="16"/>
      <c r="CD150" s="56"/>
      <c r="CE150" s="56"/>
      <c r="CF150" s="56"/>
      <c r="CG150" s="56"/>
      <c r="CH150" s="56"/>
      <c r="CI150" s="56"/>
      <c r="CJ150" s="16"/>
      <c r="CK150" s="56"/>
      <c r="CL150" s="56"/>
      <c r="CM150" s="56"/>
      <c r="CN150" s="56"/>
      <c r="CO150" s="56"/>
      <c r="CP150" s="56"/>
      <c r="CQ150" s="16"/>
      <c r="CR150" s="56"/>
      <c r="CS150" s="56"/>
      <c r="CT150" s="56"/>
      <c r="CU150" s="56"/>
      <c r="CV150" s="56"/>
      <c r="CW150" s="56"/>
      <c r="CX150" s="114" t="str">
        <f t="shared" ref="CX150:CX155" si="98">IF(OR(IF(CQ150="",IF(CJ150="",IF(CC150="","",CC150),CJ150),CQ150)="F")=TRUE,"F",
IF(OR(IF(CQ150="",IF(CJ150="",IF(CC150="","",CC150),CJ150),CQ150)="PE")=TRUE,"PE",
IF(OR(IF(CQ150="",IF(CJ150="",IF(CC150="","",CC150),CJ150),CQ150)="N/A")=TRUE,"N/A",
IF(AND(IF(CQ150="",IF(CJ150="",IF(CC150="","",CC150),CJ150),CQ150)="")=TRUE,"","P"))))</f>
        <v/>
      </c>
      <c r="CY150" s="115"/>
      <c r="CZ150" s="115"/>
      <c r="DA150" s="116"/>
      <c r="DB150" s="16" t="s">
        <v>59</v>
      </c>
      <c r="DC150" s="56" t="s">
        <v>526</v>
      </c>
      <c r="DD150" s="56"/>
      <c r="DE150" s="56"/>
      <c r="DF150" s="56" t="s">
        <v>527</v>
      </c>
      <c r="DG150" s="56"/>
      <c r="DH150" s="56"/>
      <c r="DI150" s="16"/>
      <c r="DJ150" s="56"/>
      <c r="DK150" s="56"/>
      <c r="DL150" s="56"/>
      <c r="DM150" s="56"/>
      <c r="DN150" s="56"/>
      <c r="DO150" s="56"/>
      <c r="DP150" s="16"/>
      <c r="DQ150" s="56"/>
      <c r="DR150" s="56"/>
      <c r="DS150" s="56"/>
      <c r="DT150" s="56"/>
      <c r="DU150" s="56"/>
      <c r="DV150" s="56"/>
      <c r="DW150" s="114" t="str">
        <f t="shared" ref="DW150:DW155" si="99">IF(OR(IF(DP150="",IF(DI150="",IF(DB150="","",DB150),DI150),DP150)="F")=TRUE,"F",
IF(OR(IF(DP150="",IF(DI150="",IF(DB150="","",DB150),DI150),DP150)="PE")=TRUE,"PE",
IF(OR(IF(DP150="",IF(DI150="",IF(DB150="","",DB150),DI150),DP150)="N/A")=TRUE,"N/A",
IF(AND(IF(DP150="",IF(DI150="",IF(DB150="","",DB150),DI150),DP150)="")=TRUE,"","P"))))</f>
        <v>PE</v>
      </c>
      <c r="DX150" s="115"/>
      <c r="DY150" s="115"/>
      <c r="DZ150" s="116"/>
      <c r="EA150" s="16"/>
      <c r="EB150" s="56"/>
      <c r="EC150" s="56"/>
      <c r="ED150" s="56"/>
      <c r="EE150" s="56"/>
      <c r="EF150" s="56"/>
      <c r="EG150" s="56"/>
      <c r="EH150" s="16"/>
      <c r="EI150" s="56"/>
      <c r="EJ150" s="56"/>
      <c r="EK150" s="56"/>
      <c r="EL150" s="56"/>
      <c r="EM150" s="56"/>
      <c r="EN150" s="56"/>
      <c r="EO150" s="16"/>
      <c r="EP150" s="56"/>
      <c r="EQ150" s="56"/>
      <c r="ER150" s="56"/>
      <c r="ES150" s="56"/>
      <c r="ET150" s="56"/>
      <c r="EU150" s="56"/>
      <c r="EV150" s="114" t="str">
        <f t="shared" ref="EV150:EV155" si="100">IF(OR(IF(EO150="",IF(EH150="",IF(EA150="","",EA150),EH150),EO150)="F")=TRUE,"F",
IF(OR(IF(EO150="",IF(EH150="",IF(EA150="","",EA150),EH150),EO150)="PE")=TRUE,"PE",
IF(OR(IF(EO150="",IF(EH150="",IF(EA150="","",EA150),EH150),EO150)="N/A")=TRUE,"N/A",
IF(AND(IF(EO150="",IF(EH150="",IF(EA150="","",EA150),EH150),EO150)="")=TRUE,"","P"))))</f>
        <v/>
      </c>
      <c r="EW150" s="115"/>
      <c r="EX150" s="115"/>
      <c r="EY150" s="116"/>
      <c r="EZ150" s="56"/>
      <c r="FA150" s="56"/>
      <c r="FB150" s="56"/>
      <c r="FC150" s="56"/>
      <c r="FD150" s="56"/>
      <c r="FE150" s="56"/>
      <c r="FF150" s="56"/>
      <c r="FG150" s="56"/>
      <c r="FH150" s="56"/>
      <c r="FI150" s="56"/>
      <c r="FJ150" s="56"/>
      <c r="FK150" s="56"/>
    </row>
    <row r="151" spans="1:167" ht="70.5" customHeight="1" x14ac:dyDescent="0.3">
      <c r="A151" s="117" t="str">
        <f>IF(AND(BG151="",BG151=""),"",$N$4&amp;"_"&amp;ROW()-12-COUNTBLANK($BG$13:BG151))</f>
        <v>SCAP10_134</v>
      </c>
      <c r="B151" s="118"/>
      <c r="C151" s="118"/>
      <c r="D151" s="119"/>
      <c r="E151" s="120" t="s">
        <v>462</v>
      </c>
      <c r="F151" s="102"/>
      <c r="G151" s="102"/>
      <c r="H151" s="102"/>
      <c r="I151" s="102"/>
      <c r="J151" s="102"/>
      <c r="K151" s="102"/>
      <c r="L151" s="102"/>
      <c r="M151" s="102"/>
      <c r="N151" s="102"/>
      <c r="O151" s="102"/>
      <c r="P151" s="74" t="s">
        <v>467</v>
      </c>
      <c r="Q151" s="74"/>
      <c r="R151" s="74"/>
      <c r="S151" s="74"/>
      <c r="T151" s="74"/>
      <c r="U151" s="74"/>
      <c r="V151" s="74"/>
      <c r="W151" s="74"/>
      <c r="X151" s="74"/>
      <c r="Y151" s="74"/>
      <c r="Z151" s="74"/>
      <c r="AA151" s="74"/>
      <c r="AB151" s="74"/>
      <c r="AC151" s="82" t="s">
        <v>464</v>
      </c>
      <c r="AD151" s="74"/>
      <c r="AE151" s="74"/>
      <c r="AF151" s="74"/>
      <c r="AG151" s="74"/>
      <c r="AH151" s="74"/>
      <c r="AI151" s="74"/>
      <c r="AJ151" s="74"/>
      <c r="AK151" s="74"/>
      <c r="AL151" s="74"/>
      <c r="AM151" s="74"/>
      <c r="AN151" s="74"/>
      <c r="AO151" s="74"/>
      <c r="AP151" s="74"/>
      <c r="AQ151" s="74"/>
      <c r="AR151" s="74"/>
      <c r="AS151" s="74" t="s">
        <v>468</v>
      </c>
      <c r="AT151" s="74"/>
      <c r="AU151" s="74"/>
      <c r="AV151" s="74"/>
      <c r="AW151" s="74"/>
      <c r="AX151" s="74"/>
      <c r="AY151" s="74"/>
      <c r="AZ151" s="74"/>
      <c r="BA151" s="74"/>
      <c r="BB151" s="74"/>
      <c r="BC151" s="74"/>
      <c r="BD151" s="74"/>
      <c r="BE151" s="74"/>
      <c r="BF151" s="74"/>
      <c r="BG151" s="74" t="s">
        <v>469</v>
      </c>
      <c r="BH151" s="74"/>
      <c r="BI151" s="74"/>
      <c r="BJ151" s="74"/>
      <c r="BK151" s="74"/>
      <c r="BL151" s="74"/>
      <c r="BM151" s="74"/>
      <c r="BN151" s="74"/>
      <c r="BO151" s="74"/>
      <c r="BP151" s="74"/>
      <c r="BQ151" s="74"/>
      <c r="BR151" s="74"/>
      <c r="BS151" s="102" t="s">
        <v>44</v>
      </c>
      <c r="BT151" s="102"/>
      <c r="BU151" s="102"/>
      <c r="BV151" s="102" t="s">
        <v>83</v>
      </c>
      <c r="BW151" s="102"/>
      <c r="BX151" s="102"/>
      <c r="BY151" s="102" t="s">
        <v>79</v>
      </c>
      <c r="BZ151" s="102"/>
      <c r="CA151" s="102"/>
      <c r="CB151" s="102"/>
      <c r="CC151" s="16"/>
      <c r="CD151" s="56"/>
      <c r="CE151" s="56"/>
      <c r="CF151" s="56"/>
      <c r="CG151" s="56"/>
      <c r="CH151" s="56"/>
      <c r="CI151" s="56"/>
      <c r="CJ151" s="16"/>
      <c r="CK151" s="56"/>
      <c r="CL151" s="56"/>
      <c r="CM151" s="56"/>
      <c r="CN151" s="56"/>
      <c r="CO151" s="56"/>
      <c r="CP151" s="56"/>
      <c r="CQ151" s="16"/>
      <c r="CR151" s="56"/>
      <c r="CS151" s="56"/>
      <c r="CT151" s="56"/>
      <c r="CU151" s="56"/>
      <c r="CV151" s="56"/>
      <c r="CW151" s="56"/>
      <c r="CX151" s="114" t="str">
        <f t="shared" si="98"/>
        <v/>
      </c>
      <c r="CY151" s="115"/>
      <c r="CZ151" s="115"/>
      <c r="DA151" s="116"/>
      <c r="DB151" s="16" t="s">
        <v>59</v>
      </c>
      <c r="DC151" s="56" t="s">
        <v>526</v>
      </c>
      <c r="DD151" s="56"/>
      <c r="DE151" s="56"/>
      <c r="DF151" s="56" t="str">
        <f>DF150</f>
        <v>28/9/2022</v>
      </c>
      <c r="DG151" s="56"/>
      <c r="DH151" s="56"/>
      <c r="DI151" s="16"/>
      <c r="DJ151" s="56"/>
      <c r="DK151" s="56"/>
      <c r="DL151" s="56"/>
      <c r="DM151" s="56"/>
      <c r="DN151" s="56"/>
      <c r="DO151" s="56"/>
      <c r="DP151" s="16"/>
      <c r="DQ151" s="56"/>
      <c r="DR151" s="56"/>
      <c r="DS151" s="56"/>
      <c r="DT151" s="56"/>
      <c r="DU151" s="56"/>
      <c r="DV151" s="56"/>
      <c r="DW151" s="114" t="str">
        <f t="shared" si="99"/>
        <v>PE</v>
      </c>
      <c r="DX151" s="115"/>
      <c r="DY151" s="115"/>
      <c r="DZ151" s="116"/>
      <c r="EA151" s="16"/>
      <c r="EB151" s="56"/>
      <c r="EC151" s="56"/>
      <c r="ED151" s="56"/>
      <c r="EE151" s="56"/>
      <c r="EF151" s="56"/>
      <c r="EG151" s="56"/>
      <c r="EH151" s="16"/>
      <c r="EI151" s="56"/>
      <c r="EJ151" s="56"/>
      <c r="EK151" s="56"/>
      <c r="EL151" s="56"/>
      <c r="EM151" s="56"/>
      <c r="EN151" s="56"/>
      <c r="EO151" s="16"/>
      <c r="EP151" s="56"/>
      <c r="EQ151" s="56"/>
      <c r="ER151" s="56"/>
      <c r="ES151" s="56"/>
      <c r="ET151" s="56"/>
      <c r="EU151" s="56"/>
      <c r="EV151" s="114" t="str">
        <f t="shared" si="100"/>
        <v/>
      </c>
      <c r="EW151" s="115"/>
      <c r="EX151" s="115"/>
      <c r="EY151" s="116"/>
      <c r="EZ151" s="56"/>
      <c r="FA151" s="56"/>
      <c r="FB151" s="56"/>
      <c r="FC151" s="56"/>
      <c r="FD151" s="56"/>
      <c r="FE151" s="56"/>
      <c r="FF151" s="56"/>
      <c r="FG151" s="56"/>
      <c r="FH151" s="56"/>
      <c r="FI151" s="56"/>
      <c r="FJ151" s="56"/>
      <c r="FK151" s="56"/>
    </row>
    <row r="152" spans="1:167" ht="70.5" customHeight="1" x14ac:dyDescent="0.3">
      <c r="A152" s="117" t="str">
        <f>IF(AND(BG152="",BG152=""),"",$N$4&amp;"_"&amp;ROW()-12-COUNTBLANK($BG$13:BG152))</f>
        <v>SCAP10_135</v>
      </c>
      <c r="B152" s="118"/>
      <c r="C152" s="118"/>
      <c r="D152" s="119"/>
      <c r="E152" s="120" t="s">
        <v>462</v>
      </c>
      <c r="F152" s="102"/>
      <c r="G152" s="102"/>
      <c r="H152" s="102"/>
      <c r="I152" s="102"/>
      <c r="J152" s="102"/>
      <c r="K152" s="102"/>
      <c r="L152" s="102"/>
      <c r="M152" s="102"/>
      <c r="N152" s="102"/>
      <c r="O152" s="102"/>
      <c r="P152" s="74" t="s">
        <v>470</v>
      </c>
      <c r="Q152" s="74"/>
      <c r="R152" s="74"/>
      <c r="S152" s="74"/>
      <c r="T152" s="74"/>
      <c r="U152" s="74"/>
      <c r="V152" s="74"/>
      <c r="W152" s="74"/>
      <c r="X152" s="74"/>
      <c r="Y152" s="74"/>
      <c r="Z152" s="74"/>
      <c r="AA152" s="74"/>
      <c r="AB152" s="74"/>
      <c r="AC152" s="82" t="s">
        <v>464</v>
      </c>
      <c r="AD152" s="74"/>
      <c r="AE152" s="74"/>
      <c r="AF152" s="74"/>
      <c r="AG152" s="74"/>
      <c r="AH152" s="74"/>
      <c r="AI152" s="74"/>
      <c r="AJ152" s="74"/>
      <c r="AK152" s="74"/>
      <c r="AL152" s="74"/>
      <c r="AM152" s="74"/>
      <c r="AN152" s="74"/>
      <c r="AO152" s="74"/>
      <c r="AP152" s="74"/>
      <c r="AQ152" s="74"/>
      <c r="AR152" s="74"/>
      <c r="AS152" s="74" t="s">
        <v>471</v>
      </c>
      <c r="AT152" s="74"/>
      <c r="AU152" s="74"/>
      <c r="AV152" s="74"/>
      <c r="AW152" s="74"/>
      <c r="AX152" s="74"/>
      <c r="AY152" s="74"/>
      <c r="AZ152" s="74"/>
      <c r="BA152" s="74"/>
      <c r="BB152" s="74"/>
      <c r="BC152" s="74"/>
      <c r="BD152" s="74"/>
      <c r="BE152" s="74"/>
      <c r="BF152" s="74"/>
      <c r="BG152" s="74" t="s">
        <v>472</v>
      </c>
      <c r="BH152" s="74"/>
      <c r="BI152" s="74"/>
      <c r="BJ152" s="74"/>
      <c r="BK152" s="74"/>
      <c r="BL152" s="74"/>
      <c r="BM152" s="74"/>
      <c r="BN152" s="74"/>
      <c r="BO152" s="74"/>
      <c r="BP152" s="74"/>
      <c r="BQ152" s="74"/>
      <c r="BR152" s="74"/>
      <c r="BS152" s="102" t="s">
        <v>44</v>
      </c>
      <c r="BT152" s="102"/>
      <c r="BU152" s="102"/>
      <c r="BV152" s="102" t="s">
        <v>83</v>
      </c>
      <c r="BW152" s="102"/>
      <c r="BX152" s="102"/>
      <c r="BY152" s="102" t="s">
        <v>79</v>
      </c>
      <c r="BZ152" s="102"/>
      <c r="CA152" s="102"/>
      <c r="CB152" s="102"/>
      <c r="CC152" s="16"/>
      <c r="CD152" s="56"/>
      <c r="CE152" s="56"/>
      <c r="CF152" s="56"/>
      <c r="CG152" s="56"/>
      <c r="CH152" s="56"/>
      <c r="CI152" s="56"/>
      <c r="CJ152" s="16"/>
      <c r="CK152" s="56"/>
      <c r="CL152" s="56"/>
      <c r="CM152" s="56"/>
      <c r="CN152" s="56"/>
      <c r="CO152" s="56"/>
      <c r="CP152" s="56"/>
      <c r="CQ152" s="16"/>
      <c r="CR152" s="56"/>
      <c r="CS152" s="56"/>
      <c r="CT152" s="56"/>
      <c r="CU152" s="56"/>
      <c r="CV152" s="56"/>
      <c r="CW152" s="56"/>
      <c r="CX152" s="114" t="str">
        <f t="shared" si="98"/>
        <v/>
      </c>
      <c r="CY152" s="115"/>
      <c r="CZ152" s="115"/>
      <c r="DA152" s="116"/>
      <c r="DB152" s="16" t="s">
        <v>59</v>
      </c>
      <c r="DC152" s="56" t="s">
        <v>526</v>
      </c>
      <c r="DD152" s="56"/>
      <c r="DE152" s="56"/>
      <c r="DF152" s="56" t="str">
        <f t="shared" ref="DF152:DF155" si="101">DF151</f>
        <v>28/9/2022</v>
      </c>
      <c r="DG152" s="56"/>
      <c r="DH152" s="56"/>
      <c r="DI152" s="16"/>
      <c r="DJ152" s="56"/>
      <c r="DK152" s="56"/>
      <c r="DL152" s="56"/>
      <c r="DM152" s="56"/>
      <c r="DN152" s="56"/>
      <c r="DO152" s="56"/>
      <c r="DP152" s="16"/>
      <c r="DQ152" s="56"/>
      <c r="DR152" s="56"/>
      <c r="DS152" s="56"/>
      <c r="DT152" s="56"/>
      <c r="DU152" s="56"/>
      <c r="DV152" s="56"/>
      <c r="DW152" s="114" t="str">
        <f t="shared" si="99"/>
        <v>PE</v>
      </c>
      <c r="DX152" s="115"/>
      <c r="DY152" s="115"/>
      <c r="DZ152" s="116"/>
      <c r="EA152" s="16"/>
      <c r="EB152" s="56"/>
      <c r="EC152" s="56"/>
      <c r="ED152" s="56"/>
      <c r="EE152" s="56"/>
      <c r="EF152" s="56"/>
      <c r="EG152" s="56"/>
      <c r="EH152" s="16"/>
      <c r="EI152" s="56"/>
      <c r="EJ152" s="56"/>
      <c r="EK152" s="56"/>
      <c r="EL152" s="56"/>
      <c r="EM152" s="56"/>
      <c r="EN152" s="56"/>
      <c r="EO152" s="16"/>
      <c r="EP152" s="56"/>
      <c r="EQ152" s="56"/>
      <c r="ER152" s="56"/>
      <c r="ES152" s="56"/>
      <c r="ET152" s="56"/>
      <c r="EU152" s="56"/>
      <c r="EV152" s="114" t="str">
        <f t="shared" si="100"/>
        <v/>
      </c>
      <c r="EW152" s="115"/>
      <c r="EX152" s="115"/>
      <c r="EY152" s="116"/>
      <c r="EZ152" s="56"/>
      <c r="FA152" s="56"/>
      <c r="FB152" s="56"/>
      <c r="FC152" s="56"/>
      <c r="FD152" s="56"/>
      <c r="FE152" s="56"/>
      <c r="FF152" s="56"/>
      <c r="FG152" s="56"/>
      <c r="FH152" s="56"/>
      <c r="FI152" s="56"/>
      <c r="FJ152" s="56"/>
      <c r="FK152" s="56"/>
    </row>
    <row r="153" spans="1:167" ht="70.5" customHeight="1" x14ac:dyDescent="0.3">
      <c r="A153" s="117" t="str">
        <f>IF(AND(BG153="",BG153=""),"",$N$4&amp;"_"&amp;ROW()-12-COUNTBLANK($BG$13:BG153))</f>
        <v>SCAP10_136</v>
      </c>
      <c r="B153" s="118"/>
      <c r="C153" s="118"/>
      <c r="D153" s="119"/>
      <c r="E153" s="120" t="s">
        <v>462</v>
      </c>
      <c r="F153" s="102"/>
      <c r="G153" s="102"/>
      <c r="H153" s="102"/>
      <c r="I153" s="102"/>
      <c r="J153" s="102"/>
      <c r="K153" s="102"/>
      <c r="L153" s="102"/>
      <c r="M153" s="102"/>
      <c r="N153" s="102"/>
      <c r="O153" s="102"/>
      <c r="P153" s="74" t="s">
        <v>473</v>
      </c>
      <c r="Q153" s="74"/>
      <c r="R153" s="74"/>
      <c r="S153" s="74"/>
      <c r="T153" s="74"/>
      <c r="U153" s="74"/>
      <c r="V153" s="74"/>
      <c r="W153" s="74"/>
      <c r="X153" s="74"/>
      <c r="Y153" s="74"/>
      <c r="Z153" s="74"/>
      <c r="AA153" s="74"/>
      <c r="AB153" s="74"/>
      <c r="AC153" s="82" t="s">
        <v>464</v>
      </c>
      <c r="AD153" s="74"/>
      <c r="AE153" s="74"/>
      <c r="AF153" s="74"/>
      <c r="AG153" s="74"/>
      <c r="AH153" s="74"/>
      <c r="AI153" s="74"/>
      <c r="AJ153" s="74"/>
      <c r="AK153" s="74"/>
      <c r="AL153" s="74"/>
      <c r="AM153" s="74"/>
      <c r="AN153" s="74"/>
      <c r="AO153" s="74"/>
      <c r="AP153" s="74"/>
      <c r="AQ153" s="74"/>
      <c r="AR153" s="74"/>
      <c r="AS153" s="74" t="s">
        <v>474</v>
      </c>
      <c r="AT153" s="74"/>
      <c r="AU153" s="74"/>
      <c r="AV153" s="74"/>
      <c r="AW153" s="74"/>
      <c r="AX153" s="74"/>
      <c r="AY153" s="74"/>
      <c r="AZ153" s="74"/>
      <c r="BA153" s="74"/>
      <c r="BB153" s="74"/>
      <c r="BC153" s="74"/>
      <c r="BD153" s="74"/>
      <c r="BE153" s="74"/>
      <c r="BF153" s="74"/>
      <c r="BG153" s="74" t="s">
        <v>475</v>
      </c>
      <c r="BH153" s="74"/>
      <c r="BI153" s="74"/>
      <c r="BJ153" s="74"/>
      <c r="BK153" s="74"/>
      <c r="BL153" s="74"/>
      <c r="BM153" s="74"/>
      <c r="BN153" s="74"/>
      <c r="BO153" s="74"/>
      <c r="BP153" s="74"/>
      <c r="BQ153" s="74"/>
      <c r="BR153" s="74"/>
      <c r="BS153" s="102" t="s">
        <v>44</v>
      </c>
      <c r="BT153" s="102"/>
      <c r="BU153" s="102"/>
      <c r="BV153" s="102" t="s">
        <v>83</v>
      </c>
      <c r="BW153" s="102"/>
      <c r="BX153" s="102"/>
      <c r="BY153" s="102" t="s">
        <v>79</v>
      </c>
      <c r="BZ153" s="102"/>
      <c r="CA153" s="102"/>
      <c r="CB153" s="102"/>
      <c r="CC153" s="16"/>
      <c r="CD153" s="56"/>
      <c r="CE153" s="56"/>
      <c r="CF153" s="56"/>
      <c r="CG153" s="56"/>
      <c r="CH153" s="56"/>
      <c r="CI153" s="56"/>
      <c r="CJ153" s="16"/>
      <c r="CK153" s="56"/>
      <c r="CL153" s="56"/>
      <c r="CM153" s="56"/>
      <c r="CN153" s="56"/>
      <c r="CO153" s="56"/>
      <c r="CP153" s="56"/>
      <c r="CQ153" s="16"/>
      <c r="CR153" s="56"/>
      <c r="CS153" s="56"/>
      <c r="CT153" s="56"/>
      <c r="CU153" s="56"/>
      <c r="CV153" s="56"/>
      <c r="CW153" s="56"/>
      <c r="CX153" s="114" t="str">
        <f t="shared" si="98"/>
        <v/>
      </c>
      <c r="CY153" s="115"/>
      <c r="CZ153" s="115"/>
      <c r="DA153" s="116"/>
      <c r="DB153" s="16" t="s">
        <v>59</v>
      </c>
      <c r="DC153" s="56" t="s">
        <v>526</v>
      </c>
      <c r="DD153" s="56"/>
      <c r="DE153" s="56"/>
      <c r="DF153" s="56" t="str">
        <f t="shared" si="101"/>
        <v>28/9/2022</v>
      </c>
      <c r="DG153" s="56"/>
      <c r="DH153" s="56"/>
      <c r="DI153" s="16"/>
      <c r="DJ153" s="56"/>
      <c r="DK153" s="56"/>
      <c r="DL153" s="56"/>
      <c r="DM153" s="56"/>
      <c r="DN153" s="56"/>
      <c r="DO153" s="56"/>
      <c r="DP153" s="16"/>
      <c r="DQ153" s="56"/>
      <c r="DR153" s="56"/>
      <c r="DS153" s="56"/>
      <c r="DT153" s="56"/>
      <c r="DU153" s="56"/>
      <c r="DV153" s="56"/>
      <c r="DW153" s="114" t="str">
        <f t="shared" si="99"/>
        <v>PE</v>
      </c>
      <c r="DX153" s="115"/>
      <c r="DY153" s="115"/>
      <c r="DZ153" s="116"/>
      <c r="EA153" s="16"/>
      <c r="EB153" s="56"/>
      <c r="EC153" s="56"/>
      <c r="ED153" s="56"/>
      <c r="EE153" s="56"/>
      <c r="EF153" s="56"/>
      <c r="EG153" s="56"/>
      <c r="EH153" s="16"/>
      <c r="EI153" s="56"/>
      <c r="EJ153" s="56"/>
      <c r="EK153" s="56"/>
      <c r="EL153" s="56"/>
      <c r="EM153" s="56"/>
      <c r="EN153" s="56"/>
      <c r="EO153" s="16"/>
      <c r="EP153" s="56"/>
      <c r="EQ153" s="56"/>
      <c r="ER153" s="56"/>
      <c r="ES153" s="56"/>
      <c r="ET153" s="56"/>
      <c r="EU153" s="56"/>
      <c r="EV153" s="114" t="str">
        <f t="shared" si="100"/>
        <v/>
      </c>
      <c r="EW153" s="115"/>
      <c r="EX153" s="115"/>
      <c r="EY153" s="116"/>
      <c r="EZ153" s="56"/>
      <c r="FA153" s="56"/>
      <c r="FB153" s="56"/>
      <c r="FC153" s="56"/>
      <c r="FD153" s="56"/>
      <c r="FE153" s="56"/>
      <c r="FF153" s="56"/>
      <c r="FG153" s="56"/>
      <c r="FH153" s="56"/>
      <c r="FI153" s="56"/>
      <c r="FJ153" s="56"/>
      <c r="FK153" s="56"/>
    </row>
    <row r="154" spans="1:167" ht="70.5" customHeight="1" x14ac:dyDescent="0.3">
      <c r="A154" s="117" t="str">
        <f>IF(AND(BG154="",BG154=""),"",$N$4&amp;"_"&amp;ROW()-12-COUNTBLANK($BG$13:BG154))</f>
        <v>SCAP10_137</v>
      </c>
      <c r="B154" s="118"/>
      <c r="C154" s="118"/>
      <c r="D154" s="119"/>
      <c r="E154" s="120" t="s">
        <v>476</v>
      </c>
      <c r="F154" s="102"/>
      <c r="G154" s="102"/>
      <c r="H154" s="102"/>
      <c r="I154" s="102"/>
      <c r="J154" s="102"/>
      <c r="K154" s="102"/>
      <c r="L154" s="102"/>
      <c r="M154" s="102"/>
      <c r="N154" s="102"/>
      <c r="O154" s="102"/>
      <c r="P154" s="74" t="s">
        <v>477</v>
      </c>
      <c r="Q154" s="74"/>
      <c r="R154" s="74"/>
      <c r="S154" s="74"/>
      <c r="T154" s="74"/>
      <c r="U154" s="74"/>
      <c r="V154" s="74"/>
      <c r="W154" s="74"/>
      <c r="X154" s="74"/>
      <c r="Y154" s="74"/>
      <c r="Z154" s="74"/>
      <c r="AA154" s="74"/>
      <c r="AB154" s="74"/>
      <c r="AC154" s="82" t="s">
        <v>464</v>
      </c>
      <c r="AD154" s="74"/>
      <c r="AE154" s="74"/>
      <c r="AF154" s="74"/>
      <c r="AG154" s="74"/>
      <c r="AH154" s="74"/>
      <c r="AI154" s="74"/>
      <c r="AJ154" s="74"/>
      <c r="AK154" s="74"/>
      <c r="AL154" s="74"/>
      <c r="AM154" s="74"/>
      <c r="AN154" s="74"/>
      <c r="AO154" s="74"/>
      <c r="AP154" s="74"/>
      <c r="AQ154" s="74"/>
      <c r="AR154" s="74"/>
      <c r="AS154" s="74" t="s">
        <v>478</v>
      </c>
      <c r="AT154" s="74"/>
      <c r="AU154" s="74"/>
      <c r="AV154" s="74"/>
      <c r="AW154" s="74"/>
      <c r="AX154" s="74"/>
      <c r="AY154" s="74"/>
      <c r="AZ154" s="74"/>
      <c r="BA154" s="74"/>
      <c r="BB154" s="74"/>
      <c r="BC154" s="74"/>
      <c r="BD154" s="74"/>
      <c r="BE154" s="74"/>
      <c r="BF154" s="74"/>
      <c r="BG154" s="74" t="s">
        <v>479</v>
      </c>
      <c r="BH154" s="74"/>
      <c r="BI154" s="74"/>
      <c r="BJ154" s="74"/>
      <c r="BK154" s="74"/>
      <c r="BL154" s="74"/>
      <c r="BM154" s="74"/>
      <c r="BN154" s="74"/>
      <c r="BO154" s="74"/>
      <c r="BP154" s="74"/>
      <c r="BQ154" s="74"/>
      <c r="BR154" s="74"/>
      <c r="BS154" s="102" t="s">
        <v>44</v>
      </c>
      <c r="BT154" s="102"/>
      <c r="BU154" s="102"/>
      <c r="BV154" s="102" t="s">
        <v>83</v>
      </c>
      <c r="BW154" s="102"/>
      <c r="BX154" s="102"/>
      <c r="BY154" s="102" t="s">
        <v>79</v>
      </c>
      <c r="BZ154" s="102"/>
      <c r="CA154" s="102"/>
      <c r="CB154" s="102"/>
      <c r="CC154" s="16"/>
      <c r="CD154" s="56"/>
      <c r="CE154" s="56"/>
      <c r="CF154" s="56"/>
      <c r="CG154" s="56"/>
      <c r="CH154" s="56"/>
      <c r="CI154" s="56"/>
      <c r="CJ154" s="16"/>
      <c r="CK154" s="56"/>
      <c r="CL154" s="56"/>
      <c r="CM154" s="56"/>
      <c r="CN154" s="56"/>
      <c r="CO154" s="56"/>
      <c r="CP154" s="56"/>
      <c r="CQ154" s="16"/>
      <c r="CR154" s="56"/>
      <c r="CS154" s="56"/>
      <c r="CT154" s="56"/>
      <c r="CU154" s="56"/>
      <c r="CV154" s="56"/>
      <c r="CW154" s="56"/>
      <c r="CX154" s="114" t="str">
        <f t="shared" si="98"/>
        <v/>
      </c>
      <c r="CY154" s="115"/>
      <c r="CZ154" s="115"/>
      <c r="DA154" s="116"/>
      <c r="DB154" s="16" t="s">
        <v>59</v>
      </c>
      <c r="DC154" s="56" t="s">
        <v>526</v>
      </c>
      <c r="DD154" s="56"/>
      <c r="DE154" s="56"/>
      <c r="DF154" s="56" t="str">
        <f t="shared" si="101"/>
        <v>28/9/2022</v>
      </c>
      <c r="DG154" s="56"/>
      <c r="DH154" s="56"/>
      <c r="DI154" s="16"/>
      <c r="DJ154" s="56"/>
      <c r="DK154" s="56"/>
      <c r="DL154" s="56"/>
      <c r="DM154" s="56"/>
      <c r="DN154" s="56"/>
      <c r="DO154" s="56"/>
      <c r="DP154" s="16"/>
      <c r="DQ154" s="56"/>
      <c r="DR154" s="56"/>
      <c r="DS154" s="56"/>
      <c r="DT154" s="56"/>
      <c r="DU154" s="56"/>
      <c r="DV154" s="56"/>
      <c r="DW154" s="114" t="str">
        <f t="shared" si="99"/>
        <v>PE</v>
      </c>
      <c r="DX154" s="115"/>
      <c r="DY154" s="115"/>
      <c r="DZ154" s="116"/>
      <c r="EA154" s="16"/>
      <c r="EB154" s="56"/>
      <c r="EC154" s="56"/>
      <c r="ED154" s="56"/>
      <c r="EE154" s="56"/>
      <c r="EF154" s="56"/>
      <c r="EG154" s="56"/>
      <c r="EH154" s="16"/>
      <c r="EI154" s="56"/>
      <c r="EJ154" s="56"/>
      <c r="EK154" s="56"/>
      <c r="EL154" s="56"/>
      <c r="EM154" s="56"/>
      <c r="EN154" s="56"/>
      <c r="EO154" s="16"/>
      <c r="EP154" s="56"/>
      <c r="EQ154" s="56"/>
      <c r="ER154" s="56"/>
      <c r="ES154" s="56"/>
      <c r="ET154" s="56"/>
      <c r="EU154" s="56"/>
      <c r="EV154" s="114" t="str">
        <f t="shared" si="100"/>
        <v/>
      </c>
      <c r="EW154" s="115"/>
      <c r="EX154" s="115"/>
      <c r="EY154" s="116"/>
      <c r="EZ154" s="56"/>
      <c r="FA154" s="56"/>
      <c r="FB154" s="56"/>
      <c r="FC154" s="56"/>
      <c r="FD154" s="56"/>
      <c r="FE154" s="56"/>
      <c r="FF154" s="56"/>
      <c r="FG154" s="56"/>
      <c r="FH154" s="56"/>
      <c r="FI154" s="56"/>
      <c r="FJ154" s="56"/>
      <c r="FK154" s="56"/>
    </row>
    <row r="155" spans="1:167" ht="70.5" customHeight="1" x14ac:dyDescent="0.3">
      <c r="A155" s="117" t="str">
        <f>IF(AND(BG155="",BG155=""),"",$N$4&amp;"_"&amp;ROW()-12-COUNTBLANK($BG$13:BG155))</f>
        <v>SCAP10_138</v>
      </c>
      <c r="B155" s="118"/>
      <c r="C155" s="118"/>
      <c r="D155" s="119"/>
      <c r="E155" s="120" t="s">
        <v>476</v>
      </c>
      <c r="F155" s="102"/>
      <c r="G155" s="102"/>
      <c r="H155" s="102"/>
      <c r="I155" s="102"/>
      <c r="J155" s="102"/>
      <c r="K155" s="102"/>
      <c r="L155" s="102"/>
      <c r="M155" s="102"/>
      <c r="N155" s="102"/>
      <c r="O155" s="102"/>
      <c r="P155" s="74" t="s">
        <v>480</v>
      </c>
      <c r="Q155" s="74"/>
      <c r="R155" s="74"/>
      <c r="S155" s="74"/>
      <c r="T155" s="74"/>
      <c r="U155" s="74"/>
      <c r="V155" s="74"/>
      <c r="W155" s="74"/>
      <c r="X155" s="74"/>
      <c r="Y155" s="74"/>
      <c r="Z155" s="74"/>
      <c r="AA155" s="74"/>
      <c r="AB155" s="74"/>
      <c r="AC155" s="82" t="s">
        <v>464</v>
      </c>
      <c r="AD155" s="74"/>
      <c r="AE155" s="74"/>
      <c r="AF155" s="74"/>
      <c r="AG155" s="74"/>
      <c r="AH155" s="74"/>
      <c r="AI155" s="74"/>
      <c r="AJ155" s="74"/>
      <c r="AK155" s="74"/>
      <c r="AL155" s="74"/>
      <c r="AM155" s="74"/>
      <c r="AN155" s="74"/>
      <c r="AO155" s="74"/>
      <c r="AP155" s="74"/>
      <c r="AQ155" s="74"/>
      <c r="AR155" s="74"/>
      <c r="AS155" s="74" t="s">
        <v>481</v>
      </c>
      <c r="AT155" s="74"/>
      <c r="AU155" s="74"/>
      <c r="AV155" s="74"/>
      <c r="AW155" s="74"/>
      <c r="AX155" s="74"/>
      <c r="AY155" s="74"/>
      <c r="AZ155" s="74"/>
      <c r="BA155" s="74"/>
      <c r="BB155" s="74"/>
      <c r="BC155" s="74"/>
      <c r="BD155" s="74"/>
      <c r="BE155" s="74"/>
      <c r="BF155" s="74"/>
      <c r="BG155" s="74" t="s">
        <v>482</v>
      </c>
      <c r="BH155" s="74"/>
      <c r="BI155" s="74"/>
      <c r="BJ155" s="74"/>
      <c r="BK155" s="74"/>
      <c r="BL155" s="74"/>
      <c r="BM155" s="74"/>
      <c r="BN155" s="74"/>
      <c r="BO155" s="74"/>
      <c r="BP155" s="74"/>
      <c r="BQ155" s="74"/>
      <c r="BR155" s="74"/>
      <c r="BS155" s="102" t="s">
        <v>44</v>
      </c>
      <c r="BT155" s="102"/>
      <c r="BU155" s="102"/>
      <c r="BV155" s="102" t="s">
        <v>83</v>
      </c>
      <c r="BW155" s="102"/>
      <c r="BX155" s="102"/>
      <c r="BY155" s="102" t="s">
        <v>79</v>
      </c>
      <c r="BZ155" s="102"/>
      <c r="CA155" s="102"/>
      <c r="CB155" s="102"/>
      <c r="CC155" s="16"/>
      <c r="CD155" s="56"/>
      <c r="CE155" s="56"/>
      <c r="CF155" s="56"/>
      <c r="CG155" s="56"/>
      <c r="CH155" s="56"/>
      <c r="CI155" s="56"/>
      <c r="CJ155" s="16"/>
      <c r="CK155" s="56"/>
      <c r="CL155" s="56"/>
      <c r="CM155" s="56"/>
      <c r="CN155" s="56"/>
      <c r="CO155" s="56"/>
      <c r="CP155" s="56"/>
      <c r="CQ155" s="16"/>
      <c r="CR155" s="56"/>
      <c r="CS155" s="56"/>
      <c r="CT155" s="56"/>
      <c r="CU155" s="56"/>
      <c r="CV155" s="56"/>
      <c r="CW155" s="56"/>
      <c r="CX155" s="114" t="str">
        <f t="shared" si="98"/>
        <v/>
      </c>
      <c r="CY155" s="115"/>
      <c r="CZ155" s="115"/>
      <c r="DA155" s="116"/>
      <c r="DB155" s="16" t="s">
        <v>59</v>
      </c>
      <c r="DC155" s="56" t="s">
        <v>526</v>
      </c>
      <c r="DD155" s="56"/>
      <c r="DE155" s="56"/>
      <c r="DF155" s="56" t="str">
        <f t="shared" si="101"/>
        <v>28/9/2022</v>
      </c>
      <c r="DG155" s="56"/>
      <c r="DH155" s="56"/>
      <c r="DI155" s="16"/>
      <c r="DJ155" s="56"/>
      <c r="DK155" s="56"/>
      <c r="DL155" s="56"/>
      <c r="DM155" s="56"/>
      <c r="DN155" s="56"/>
      <c r="DO155" s="56"/>
      <c r="DP155" s="16"/>
      <c r="DQ155" s="56"/>
      <c r="DR155" s="56"/>
      <c r="DS155" s="56"/>
      <c r="DT155" s="56"/>
      <c r="DU155" s="56"/>
      <c r="DV155" s="56"/>
      <c r="DW155" s="114" t="str">
        <f t="shared" si="99"/>
        <v>PE</v>
      </c>
      <c r="DX155" s="115"/>
      <c r="DY155" s="115"/>
      <c r="DZ155" s="116"/>
      <c r="EA155" s="16"/>
      <c r="EB155" s="56"/>
      <c r="EC155" s="56"/>
      <c r="ED155" s="56"/>
      <c r="EE155" s="56"/>
      <c r="EF155" s="56"/>
      <c r="EG155" s="56"/>
      <c r="EH155" s="16"/>
      <c r="EI155" s="56"/>
      <c r="EJ155" s="56"/>
      <c r="EK155" s="56"/>
      <c r="EL155" s="56"/>
      <c r="EM155" s="56"/>
      <c r="EN155" s="56"/>
      <c r="EO155" s="16"/>
      <c r="EP155" s="56"/>
      <c r="EQ155" s="56"/>
      <c r="ER155" s="56"/>
      <c r="ES155" s="56"/>
      <c r="ET155" s="56"/>
      <c r="EU155" s="56"/>
      <c r="EV155" s="114" t="str">
        <f t="shared" si="100"/>
        <v/>
      </c>
      <c r="EW155" s="115"/>
      <c r="EX155" s="115"/>
      <c r="EY155" s="116"/>
      <c r="EZ155" s="56"/>
      <c r="FA155" s="56"/>
      <c r="FB155" s="56"/>
      <c r="FC155" s="56"/>
      <c r="FD155" s="56"/>
      <c r="FE155" s="56"/>
      <c r="FF155" s="56"/>
      <c r="FG155" s="56"/>
      <c r="FH155" s="56"/>
      <c r="FI155" s="56"/>
      <c r="FJ155" s="56"/>
      <c r="FK155" s="56"/>
    </row>
    <row r="156" spans="1:167" ht="15" customHeight="1" x14ac:dyDescent="0.3">
      <c r="A156" s="98" t="str">
        <f>IF(AND(BG156="",BG156=""),"",$N$4&amp;"_"&amp;ROW()-12-COUNTBLANK($BG$15:BG156))</f>
        <v/>
      </c>
      <c r="B156" s="99"/>
      <c r="C156" s="99"/>
      <c r="D156" s="100"/>
      <c r="E156" s="58"/>
      <c r="F156" s="56"/>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O156" s="56"/>
      <c r="BP156" s="56"/>
      <c r="BQ156" s="56"/>
      <c r="BR156" s="56"/>
      <c r="BS156" s="56"/>
      <c r="BT156" s="56"/>
      <c r="BU156" s="56"/>
      <c r="BV156" s="56"/>
      <c r="BW156" s="56"/>
      <c r="BX156" s="56"/>
      <c r="BY156" s="56"/>
      <c r="BZ156" s="56"/>
      <c r="CA156" s="56"/>
      <c r="CB156" s="56"/>
      <c r="CC156" s="16"/>
      <c r="CD156" s="56"/>
      <c r="CE156" s="56"/>
      <c r="CF156" s="56"/>
      <c r="CG156" s="56"/>
      <c r="CH156" s="56"/>
      <c r="CI156" s="56"/>
      <c r="CJ156" s="16"/>
      <c r="CK156" s="56"/>
      <c r="CL156" s="56"/>
      <c r="CM156" s="56"/>
      <c r="CN156" s="56"/>
      <c r="CO156" s="56"/>
      <c r="CP156" s="56"/>
      <c r="CQ156" s="16"/>
      <c r="CR156" s="56"/>
      <c r="CS156" s="56"/>
      <c r="CT156" s="56"/>
      <c r="CU156" s="56"/>
      <c r="CV156" s="56"/>
      <c r="CW156" s="56"/>
      <c r="CX156" s="114" t="str">
        <f t="shared" si="92"/>
        <v/>
      </c>
      <c r="CY156" s="115"/>
      <c r="CZ156" s="115"/>
      <c r="DA156" s="116"/>
      <c r="DB156" s="16"/>
      <c r="DC156" s="56"/>
      <c r="DD156" s="56"/>
      <c r="DE156" s="56"/>
      <c r="DF156" s="56"/>
      <c r="DG156" s="56"/>
      <c r="DH156" s="56"/>
      <c r="DI156" s="16"/>
      <c r="DJ156" s="56"/>
      <c r="DK156" s="56"/>
      <c r="DL156" s="56"/>
      <c r="DM156" s="56"/>
      <c r="DN156" s="56"/>
      <c r="DO156" s="56"/>
      <c r="DP156" s="16"/>
      <c r="DQ156" s="56"/>
      <c r="DR156" s="56"/>
      <c r="DS156" s="56"/>
      <c r="DT156" s="56"/>
      <c r="DU156" s="56"/>
      <c r="DV156" s="56"/>
      <c r="DW156" s="114" t="str">
        <f t="shared" si="93"/>
        <v/>
      </c>
      <c r="DX156" s="115"/>
      <c r="DY156" s="115"/>
      <c r="DZ156" s="116"/>
      <c r="EA156" s="16"/>
      <c r="EB156" s="56"/>
      <c r="EC156" s="56"/>
      <c r="ED156" s="56"/>
      <c r="EE156" s="56"/>
      <c r="EF156" s="56"/>
      <c r="EG156" s="56"/>
      <c r="EH156" s="16"/>
      <c r="EI156" s="56"/>
      <c r="EJ156" s="56"/>
      <c r="EK156" s="56"/>
      <c r="EL156" s="56"/>
      <c r="EM156" s="56"/>
      <c r="EN156" s="56"/>
      <c r="EO156" s="16"/>
      <c r="EP156" s="56"/>
      <c r="EQ156" s="56"/>
      <c r="ER156" s="56"/>
      <c r="ES156" s="56"/>
      <c r="ET156" s="56"/>
      <c r="EU156" s="56"/>
      <c r="EV156" s="114" t="str">
        <f t="shared" si="94"/>
        <v/>
      </c>
      <c r="EW156" s="115"/>
      <c r="EX156" s="115"/>
      <c r="EY156" s="116"/>
      <c r="EZ156" s="56"/>
      <c r="FA156" s="56"/>
      <c r="FB156" s="56"/>
      <c r="FC156" s="56"/>
      <c r="FD156" s="56"/>
      <c r="FE156" s="56"/>
      <c r="FF156" s="56"/>
      <c r="FG156" s="56"/>
      <c r="FH156" s="56"/>
      <c r="FI156" s="56"/>
      <c r="FJ156" s="56"/>
      <c r="FK156" s="56"/>
    </row>
    <row r="157" spans="1:167" ht="15" customHeight="1" x14ac:dyDescent="0.3">
      <c r="A157" s="98" t="str">
        <f>IF(AND(BG157="",BG157=""),"",$N$4&amp;"_"&amp;ROW()-12-COUNTBLANK($BG$15:BG157))</f>
        <v/>
      </c>
      <c r="B157" s="99"/>
      <c r="C157" s="99"/>
      <c r="D157" s="100"/>
      <c r="E157" s="5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16"/>
      <c r="CD157" s="56"/>
      <c r="CE157" s="56"/>
      <c r="CF157" s="56"/>
      <c r="CG157" s="56"/>
      <c r="CH157" s="56"/>
      <c r="CI157" s="56"/>
      <c r="CJ157" s="16"/>
      <c r="CK157" s="56"/>
      <c r="CL157" s="56"/>
      <c r="CM157" s="56"/>
      <c r="CN157" s="56"/>
      <c r="CO157" s="56"/>
      <c r="CP157" s="56"/>
      <c r="CQ157" s="16"/>
      <c r="CR157" s="56"/>
      <c r="CS157" s="56"/>
      <c r="CT157" s="56"/>
      <c r="CU157" s="56"/>
      <c r="CV157" s="56"/>
      <c r="CW157" s="56"/>
      <c r="CX157" s="114" t="str">
        <f t="shared" si="92"/>
        <v/>
      </c>
      <c r="CY157" s="115"/>
      <c r="CZ157" s="115"/>
      <c r="DA157" s="116"/>
      <c r="DB157" s="16"/>
      <c r="DC157" s="56"/>
      <c r="DD157" s="56"/>
      <c r="DE157" s="56"/>
      <c r="DF157" s="56"/>
      <c r="DG157" s="56"/>
      <c r="DH157" s="56"/>
      <c r="DI157" s="16"/>
      <c r="DJ157" s="56"/>
      <c r="DK157" s="56"/>
      <c r="DL157" s="56"/>
      <c r="DM157" s="56"/>
      <c r="DN157" s="56"/>
      <c r="DO157" s="56"/>
      <c r="DP157" s="16"/>
      <c r="DQ157" s="56"/>
      <c r="DR157" s="56"/>
      <c r="DS157" s="56"/>
      <c r="DT157" s="56"/>
      <c r="DU157" s="56"/>
      <c r="DV157" s="56"/>
      <c r="DW157" s="114" t="str">
        <f t="shared" si="93"/>
        <v/>
      </c>
      <c r="DX157" s="115"/>
      <c r="DY157" s="115"/>
      <c r="DZ157" s="116"/>
      <c r="EA157" s="16"/>
      <c r="EB157" s="56"/>
      <c r="EC157" s="56"/>
      <c r="ED157" s="56"/>
      <c r="EE157" s="56"/>
      <c r="EF157" s="56"/>
      <c r="EG157" s="56"/>
      <c r="EH157" s="16"/>
      <c r="EI157" s="56"/>
      <c r="EJ157" s="56"/>
      <c r="EK157" s="56"/>
      <c r="EL157" s="56"/>
      <c r="EM157" s="56"/>
      <c r="EN157" s="56"/>
      <c r="EO157" s="16"/>
      <c r="EP157" s="56"/>
      <c r="EQ157" s="56"/>
      <c r="ER157" s="56"/>
      <c r="ES157" s="56"/>
      <c r="ET157" s="56"/>
      <c r="EU157" s="56"/>
      <c r="EV157" s="114" t="str">
        <f t="shared" si="94"/>
        <v/>
      </c>
      <c r="EW157" s="115"/>
      <c r="EX157" s="115"/>
      <c r="EY157" s="116"/>
      <c r="EZ157" s="56"/>
      <c r="FA157" s="56"/>
      <c r="FB157" s="56"/>
      <c r="FC157" s="56"/>
      <c r="FD157" s="56"/>
      <c r="FE157" s="56"/>
      <c r="FF157" s="56"/>
      <c r="FG157" s="56"/>
      <c r="FH157" s="56"/>
      <c r="FI157" s="56"/>
      <c r="FJ157" s="56"/>
      <c r="FK157" s="56"/>
    </row>
    <row r="158" spans="1:167" ht="15" customHeight="1" x14ac:dyDescent="0.3">
      <c r="A158" s="98" t="str">
        <f>IF(AND(BG158="",BG158=""),"",$N$4&amp;"_"&amp;ROW()-12-COUNTBLANK($BG$15:BG158))</f>
        <v/>
      </c>
      <c r="B158" s="99"/>
      <c r="C158" s="99"/>
      <c r="D158" s="100"/>
      <c r="E158" s="58"/>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16"/>
      <c r="CD158" s="56"/>
      <c r="CE158" s="56"/>
      <c r="CF158" s="56"/>
      <c r="CG158" s="56"/>
      <c r="CH158" s="56"/>
      <c r="CI158" s="56"/>
      <c r="CJ158" s="16"/>
      <c r="CK158" s="56"/>
      <c r="CL158" s="56"/>
      <c r="CM158" s="56"/>
      <c r="CN158" s="56"/>
      <c r="CO158" s="56"/>
      <c r="CP158" s="56"/>
      <c r="CQ158" s="16"/>
      <c r="CR158" s="56"/>
      <c r="CS158" s="56"/>
      <c r="CT158" s="56"/>
      <c r="CU158" s="56"/>
      <c r="CV158" s="56"/>
      <c r="CW158" s="56"/>
      <c r="CX158" s="114" t="str">
        <f t="shared" si="92"/>
        <v/>
      </c>
      <c r="CY158" s="115"/>
      <c r="CZ158" s="115"/>
      <c r="DA158" s="116"/>
      <c r="DB158" s="16"/>
      <c r="DC158" s="56"/>
      <c r="DD158" s="56"/>
      <c r="DE158" s="56"/>
      <c r="DF158" s="56"/>
      <c r="DG158" s="56"/>
      <c r="DH158" s="56"/>
      <c r="DI158" s="16"/>
      <c r="DJ158" s="56"/>
      <c r="DK158" s="56"/>
      <c r="DL158" s="56"/>
      <c r="DM158" s="56"/>
      <c r="DN158" s="56"/>
      <c r="DO158" s="56"/>
      <c r="DP158" s="16"/>
      <c r="DQ158" s="56"/>
      <c r="DR158" s="56"/>
      <c r="DS158" s="56"/>
      <c r="DT158" s="56"/>
      <c r="DU158" s="56"/>
      <c r="DV158" s="56"/>
      <c r="DW158" s="114" t="str">
        <f t="shared" si="93"/>
        <v/>
      </c>
      <c r="DX158" s="115"/>
      <c r="DY158" s="115"/>
      <c r="DZ158" s="116"/>
      <c r="EA158" s="16"/>
      <c r="EB158" s="56"/>
      <c r="EC158" s="56"/>
      <c r="ED158" s="56"/>
      <c r="EE158" s="56"/>
      <c r="EF158" s="56"/>
      <c r="EG158" s="56"/>
      <c r="EH158" s="16"/>
      <c r="EI158" s="56"/>
      <c r="EJ158" s="56"/>
      <c r="EK158" s="56"/>
      <c r="EL158" s="56"/>
      <c r="EM158" s="56"/>
      <c r="EN158" s="56"/>
      <c r="EO158" s="16"/>
      <c r="EP158" s="56"/>
      <c r="EQ158" s="56"/>
      <c r="ER158" s="56"/>
      <c r="ES158" s="56"/>
      <c r="ET158" s="56"/>
      <c r="EU158" s="56"/>
      <c r="EV158" s="114" t="str">
        <f t="shared" si="94"/>
        <v/>
      </c>
      <c r="EW158" s="115"/>
      <c r="EX158" s="115"/>
      <c r="EY158" s="116"/>
      <c r="EZ158" s="56"/>
      <c r="FA158" s="56"/>
      <c r="FB158" s="56"/>
      <c r="FC158" s="56"/>
      <c r="FD158" s="56"/>
      <c r="FE158" s="56"/>
      <c r="FF158" s="56"/>
      <c r="FG158" s="56"/>
      <c r="FH158" s="56"/>
      <c r="FI158" s="56"/>
      <c r="FJ158" s="56"/>
      <c r="FK158" s="56"/>
    </row>
    <row r="160" spans="1:167" ht="15" customHeight="1" x14ac:dyDescent="0.3">
      <c r="E160" s="14" t="s">
        <v>483</v>
      </c>
    </row>
    <row r="161" spans="5:37" ht="15" customHeight="1" x14ac:dyDescent="0.3">
      <c r="E161" s="14" t="s">
        <v>484</v>
      </c>
    </row>
    <row r="162" spans="5:37" ht="15" customHeight="1" x14ac:dyDescent="0.3">
      <c r="E162" s="14" t="s">
        <v>485</v>
      </c>
    </row>
    <row r="163" spans="5:37" ht="15" customHeight="1" x14ac:dyDescent="0.3">
      <c r="E163" s="14" t="s">
        <v>486</v>
      </c>
    </row>
    <row r="164" spans="5:37" ht="15" customHeight="1" x14ac:dyDescent="0.3">
      <c r="E164" s="14" t="s">
        <v>487</v>
      </c>
    </row>
    <row r="166" spans="5:37" ht="15" customHeight="1" x14ac:dyDescent="0.3">
      <c r="F166" s="10"/>
      <c r="G166" s="10"/>
      <c r="H166" s="10"/>
      <c r="I166" s="10"/>
      <c r="J166" s="10"/>
    </row>
    <row r="167" spans="5:37" ht="15" customHeight="1" x14ac:dyDescent="0.3">
      <c r="F167" s="72" t="s">
        <v>488</v>
      </c>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row>
    <row r="168" spans="5:37" ht="15" customHeight="1" x14ac:dyDescent="0.3">
      <c r="F168" s="113" t="s">
        <v>57</v>
      </c>
      <c r="G168" s="113"/>
      <c r="H168" s="113"/>
      <c r="I168" s="113"/>
      <c r="J168" s="113"/>
      <c r="K168" s="64" t="s">
        <v>489</v>
      </c>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row>
    <row r="169" spans="5:37" ht="15" customHeight="1" x14ac:dyDescent="0.3">
      <c r="F169" s="113" t="s">
        <v>58</v>
      </c>
      <c r="G169" s="113"/>
      <c r="H169" s="113"/>
      <c r="I169" s="113"/>
      <c r="J169" s="113"/>
      <c r="K169" s="64" t="s">
        <v>490</v>
      </c>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row>
    <row r="170" spans="5:37" ht="15" customHeight="1" x14ac:dyDescent="0.3">
      <c r="F170" s="113" t="s">
        <v>68</v>
      </c>
      <c r="G170" s="113"/>
      <c r="H170" s="113"/>
      <c r="I170" s="113"/>
      <c r="J170" s="113"/>
      <c r="K170" s="74" t="s">
        <v>491</v>
      </c>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row>
    <row r="171" spans="5:37" ht="15" customHeight="1" x14ac:dyDescent="0.3">
      <c r="F171" s="113" t="s">
        <v>59</v>
      </c>
      <c r="G171" s="113"/>
      <c r="H171" s="113"/>
      <c r="I171" s="113"/>
      <c r="J171" s="113"/>
      <c r="K171" s="64" t="s">
        <v>492</v>
      </c>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row>
    <row r="172" spans="5:37" ht="15" customHeight="1" x14ac:dyDescent="0.3">
      <c r="F172" s="10"/>
      <c r="G172" s="10"/>
      <c r="H172" s="10"/>
      <c r="I172" s="10"/>
      <c r="J172" s="10"/>
    </row>
  </sheetData>
  <mergeCells count="4769">
    <mergeCell ref="CX153:DA153"/>
    <mergeCell ref="DC153:DE153"/>
    <mergeCell ref="DF153:DH153"/>
    <mergeCell ref="DJ153:DL153"/>
    <mergeCell ref="DM153:DO153"/>
    <mergeCell ref="DQ153:DS153"/>
    <mergeCell ref="DT153:DV153"/>
    <mergeCell ref="DW153:DZ153"/>
    <mergeCell ref="EB153:ED153"/>
    <mergeCell ref="EE153:EG153"/>
    <mergeCell ref="EI153:EK153"/>
    <mergeCell ref="EL153:EN153"/>
    <mergeCell ref="EP153:ER153"/>
    <mergeCell ref="ES153:EU153"/>
    <mergeCell ref="EV153:EY153"/>
    <mergeCell ref="EZ153:FC153"/>
    <mergeCell ref="FD153:FK153"/>
    <mergeCell ref="DC152:DE152"/>
    <mergeCell ref="DF152:DH152"/>
    <mergeCell ref="DJ152:DL152"/>
    <mergeCell ref="DM152:DO152"/>
    <mergeCell ref="DQ152:DS152"/>
    <mergeCell ref="DT152:DV152"/>
    <mergeCell ref="DW152:DZ152"/>
    <mergeCell ref="EB152:ED152"/>
    <mergeCell ref="EE152:EG152"/>
    <mergeCell ref="EI152:EK152"/>
    <mergeCell ref="EL152:EN152"/>
    <mergeCell ref="EP152:ER152"/>
    <mergeCell ref="ES152:EU152"/>
    <mergeCell ref="EV152:EY152"/>
    <mergeCell ref="EZ152:FC152"/>
    <mergeCell ref="FD152:FK152"/>
    <mergeCell ref="A153:D153"/>
    <mergeCell ref="E153:O153"/>
    <mergeCell ref="P153:AB153"/>
    <mergeCell ref="AC153:AJ153"/>
    <mergeCell ref="AK153:AR153"/>
    <mergeCell ref="AS153:BF153"/>
    <mergeCell ref="BG153:BR153"/>
    <mergeCell ref="BS153:BU153"/>
    <mergeCell ref="BV153:BX153"/>
    <mergeCell ref="BY153:CB153"/>
    <mergeCell ref="CD153:CF153"/>
    <mergeCell ref="CG153:CI153"/>
    <mergeCell ref="CK153:CM153"/>
    <mergeCell ref="CN153:CP153"/>
    <mergeCell ref="CR153:CT153"/>
    <mergeCell ref="CU153:CW153"/>
    <mergeCell ref="A152:D152"/>
    <mergeCell ref="E152:O152"/>
    <mergeCell ref="P152:AB152"/>
    <mergeCell ref="AC152:AJ152"/>
    <mergeCell ref="AK152:AR152"/>
    <mergeCell ref="AS152:BF152"/>
    <mergeCell ref="BG152:BR152"/>
    <mergeCell ref="BS152:BU152"/>
    <mergeCell ref="BV152:BX152"/>
    <mergeCell ref="BY152:CB152"/>
    <mergeCell ref="CD152:CF152"/>
    <mergeCell ref="CG152:CI152"/>
    <mergeCell ref="CK152:CM152"/>
    <mergeCell ref="CN152:CP152"/>
    <mergeCell ref="CR152:CT152"/>
    <mergeCell ref="CU152:CW152"/>
    <mergeCell ref="CX152:DA152"/>
    <mergeCell ref="CX151:DA151"/>
    <mergeCell ref="DC151:DE151"/>
    <mergeCell ref="DF151:DH151"/>
    <mergeCell ref="DJ151:DL151"/>
    <mergeCell ref="DM151:DO151"/>
    <mergeCell ref="DQ151:DS151"/>
    <mergeCell ref="DT151:DV151"/>
    <mergeCell ref="DW151:DZ151"/>
    <mergeCell ref="EB151:ED151"/>
    <mergeCell ref="EE151:EG151"/>
    <mergeCell ref="EI151:EK151"/>
    <mergeCell ref="EL151:EN151"/>
    <mergeCell ref="EP151:ER151"/>
    <mergeCell ref="ES151:EU151"/>
    <mergeCell ref="EV151:EY151"/>
    <mergeCell ref="EZ151:FC151"/>
    <mergeCell ref="FD151:FK151"/>
    <mergeCell ref="DC150:DE150"/>
    <mergeCell ref="DF150:DH150"/>
    <mergeCell ref="DJ150:DL150"/>
    <mergeCell ref="DM150:DO150"/>
    <mergeCell ref="DQ150:DS150"/>
    <mergeCell ref="DT150:DV150"/>
    <mergeCell ref="DW150:DZ150"/>
    <mergeCell ref="EB150:ED150"/>
    <mergeCell ref="EE150:EG150"/>
    <mergeCell ref="EI150:EK150"/>
    <mergeCell ref="EL150:EN150"/>
    <mergeCell ref="EP150:ER150"/>
    <mergeCell ref="ES150:EU150"/>
    <mergeCell ref="EV150:EY150"/>
    <mergeCell ref="EZ150:FC150"/>
    <mergeCell ref="FD150:FK150"/>
    <mergeCell ref="A151:D151"/>
    <mergeCell ref="E151:O151"/>
    <mergeCell ref="P151:AB151"/>
    <mergeCell ref="AC151:AJ151"/>
    <mergeCell ref="AK151:AR151"/>
    <mergeCell ref="AS151:BF151"/>
    <mergeCell ref="BG151:BR151"/>
    <mergeCell ref="BS151:BU151"/>
    <mergeCell ref="BV151:BX151"/>
    <mergeCell ref="BY151:CB151"/>
    <mergeCell ref="CD151:CF151"/>
    <mergeCell ref="CG151:CI151"/>
    <mergeCell ref="CK151:CM151"/>
    <mergeCell ref="CN151:CP151"/>
    <mergeCell ref="CR151:CT151"/>
    <mergeCell ref="CU151:CW151"/>
    <mergeCell ref="A150:D150"/>
    <mergeCell ref="E150:O150"/>
    <mergeCell ref="P150:AB150"/>
    <mergeCell ref="AC150:AJ150"/>
    <mergeCell ref="AK150:AR150"/>
    <mergeCell ref="AS150:BF150"/>
    <mergeCell ref="BG150:BR150"/>
    <mergeCell ref="BS150:BU150"/>
    <mergeCell ref="BV150:BX150"/>
    <mergeCell ref="BY150:CB150"/>
    <mergeCell ref="CD150:CF150"/>
    <mergeCell ref="CG150:CI150"/>
    <mergeCell ref="CK150:CM150"/>
    <mergeCell ref="CN150:CP150"/>
    <mergeCell ref="CR150:CT150"/>
    <mergeCell ref="CU150:CW150"/>
    <mergeCell ref="CX150:DA150"/>
    <mergeCell ref="DC142:DE142"/>
    <mergeCell ref="DF142:DH142"/>
    <mergeCell ref="DJ142:DL142"/>
    <mergeCell ref="DM142:DO142"/>
    <mergeCell ref="DQ142:DS142"/>
    <mergeCell ref="DT142:DV142"/>
    <mergeCell ref="DW142:DZ142"/>
    <mergeCell ref="EB142:ED142"/>
    <mergeCell ref="EE142:EG142"/>
    <mergeCell ref="EI142:EK142"/>
    <mergeCell ref="EL142:EN142"/>
    <mergeCell ref="EP142:ER142"/>
    <mergeCell ref="ES142:EU142"/>
    <mergeCell ref="EV142:EY142"/>
    <mergeCell ref="EZ142:FC142"/>
    <mergeCell ref="FD142:FK142"/>
    <mergeCell ref="A149:D149"/>
    <mergeCell ref="DC147:DE147"/>
    <mergeCell ref="DF147:DH147"/>
    <mergeCell ref="DJ147:DL147"/>
    <mergeCell ref="A144:D144"/>
    <mergeCell ref="P144:AB144"/>
    <mergeCell ref="AC144:AJ144"/>
    <mergeCell ref="AK144:AR144"/>
    <mergeCell ref="BV143:BX143"/>
    <mergeCell ref="BY143:CB143"/>
    <mergeCell ref="CD143:CF143"/>
    <mergeCell ref="CG143:CI143"/>
    <mergeCell ref="CK143:CM143"/>
    <mergeCell ref="CN143:CP143"/>
    <mergeCell ref="A143:D143"/>
    <mergeCell ref="P143:AB143"/>
    <mergeCell ref="DF124:DH124"/>
    <mergeCell ref="DJ124:DL124"/>
    <mergeCell ref="DM124:DO124"/>
    <mergeCell ref="DQ124:DS124"/>
    <mergeCell ref="DT124:DV124"/>
    <mergeCell ref="DW124:DZ124"/>
    <mergeCell ref="EB124:ED124"/>
    <mergeCell ref="EE124:EG124"/>
    <mergeCell ref="EI124:EK124"/>
    <mergeCell ref="EL124:EN124"/>
    <mergeCell ref="EP124:ER124"/>
    <mergeCell ref="ES124:EU124"/>
    <mergeCell ref="EV124:EY124"/>
    <mergeCell ref="EZ124:FC124"/>
    <mergeCell ref="FD124:FK124"/>
    <mergeCell ref="E115:O131"/>
    <mergeCell ref="E132:O148"/>
    <mergeCell ref="P142:AB142"/>
    <mergeCell ref="AC142:AJ142"/>
    <mergeCell ref="AK142:AR142"/>
    <mergeCell ref="AS142:BF142"/>
    <mergeCell ref="BG142:BR142"/>
    <mergeCell ref="BS142:BU142"/>
    <mergeCell ref="BV142:BX142"/>
    <mergeCell ref="BY142:CB142"/>
    <mergeCell ref="CD142:CF142"/>
    <mergeCell ref="CG142:CI142"/>
    <mergeCell ref="CK142:CM142"/>
    <mergeCell ref="CN142:CP142"/>
    <mergeCell ref="CR142:CT142"/>
    <mergeCell ref="CU142:CW142"/>
    <mergeCell ref="CX142:DA142"/>
    <mergeCell ref="DF123:DH123"/>
    <mergeCell ref="DJ123:DL123"/>
    <mergeCell ref="DM123:DO123"/>
    <mergeCell ref="DQ123:DS123"/>
    <mergeCell ref="DT123:DV123"/>
    <mergeCell ref="DW123:DZ123"/>
    <mergeCell ref="EB123:ED123"/>
    <mergeCell ref="EE123:EG123"/>
    <mergeCell ref="EI123:EK123"/>
    <mergeCell ref="EL123:EN123"/>
    <mergeCell ref="EP123:ER123"/>
    <mergeCell ref="ES123:EU123"/>
    <mergeCell ref="EV123:EY123"/>
    <mergeCell ref="EZ123:FC123"/>
    <mergeCell ref="FD123:FK123"/>
    <mergeCell ref="A124:D124"/>
    <mergeCell ref="P124:AB124"/>
    <mergeCell ref="AC124:AJ124"/>
    <mergeCell ref="AK124:AR124"/>
    <mergeCell ref="AS124:BF124"/>
    <mergeCell ref="BG124:BR124"/>
    <mergeCell ref="BS124:BU124"/>
    <mergeCell ref="BV124:BX124"/>
    <mergeCell ref="BY124:CB124"/>
    <mergeCell ref="CD124:CF124"/>
    <mergeCell ref="CG124:CI124"/>
    <mergeCell ref="CK124:CM124"/>
    <mergeCell ref="CN124:CP124"/>
    <mergeCell ref="CR124:CT124"/>
    <mergeCell ref="CU124:CW124"/>
    <mergeCell ref="CX124:DA124"/>
    <mergeCell ref="DC124:DE124"/>
    <mergeCell ref="DF119:DH119"/>
    <mergeCell ref="DJ119:DL119"/>
    <mergeCell ref="DM119:DO119"/>
    <mergeCell ref="DQ119:DS119"/>
    <mergeCell ref="DT119:DV119"/>
    <mergeCell ref="DW119:DZ119"/>
    <mergeCell ref="EB119:ED119"/>
    <mergeCell ref="EE119:EG119"/>
    <mergeCell ref="EI119:EK119"/>
    <mergeCell ref="EL119:EN119"/>
    <mergeCell ref="EP119:ER119"/>
    <mergeCell ref="ES119:EU119"/>
    <mergeCell ref="EV119:EY119"/>
    <mergeCell ref="EZ119:FC119"/>
    <mergeCell ref="FD119:FK119"/>
    <mergeCell ref="A123:D123"/>
    <mergeCell ref="P123:AB123"/>
    <mergeCell ref="AC123:AJ123"/>
    <mergeCell ref="AK123:AR123"/>
    <mergeCell ref="AS123:BF123"/>
    <mergeCell ref="BG123:BR123"/>
    <mergeCell ref="BS123:BU123"/>
    <mergeCell ref="BV123:BX123"/>
    <mergeCell ref="BY123:CB123"/>
    <mergeCell ref="CD123:CF123"/>
    <mergeCell ref="CG123:CI123"/>
    <mergeCell ref="CK123:CM123"/>
    <mergeCell ref="CN123:CP123"/>
    <mergeCell ref="CR123:CT123"/>
    <mergeCell ref="CU123:CW123"/>
    <mergeCell ref="CX123:DA123"/>
    <mergeCell ref="DC123:DE123"/>
    <mergeCell ref="DF116:DH116"/>
    <mergeCell ref="DJ116:DL116"/>
    <mergeCell ref="DM116:DO116"/>
    <mergeCell ref="DQ116:DS116"/>
    <mergeCell ref="DT116:DV116"/>
    <mergeCell ref="DW116:DZ116"/>
    <mergeCell ref="EB116:ED116"/>
    <mergeCell ref="EE116:EG116"/>
    <mergeCell ref="EI116:EK116"/>
    <mergeCell ref="EL116:EN116"/>
    <mergeCell ref="EP116:ER116"/>
    <mergeCell ref="ES116:EU116"/>
    <mergeCell ref="EV116:EY116"/>
    <mergeCell ref="EZ116:FC116"/>
    <mergeCell ref="FD116:FK116"/>
    <mergeCell ref="A119:D119"/>
    <mergeCell ref="P119:AB119"/>
    <mergeCell ref="AC119:AJ119"/>
    <mergeCell ref="AK119:AR119"/>
    <mergeCell ref="AS119:BF119"/>
    <mergeCell ref="BG119:BR119"/>
    <mergeCell ref="BS119:BU119"/>
    <mergeCell ref="BV119:BX119"/>
    <mergeCell ref="BY119:CB119"/>
    <mergeCell ref="CD119:CF119"/>
    <mergeCell ref="CG119:CI119"/>
    <mergeCell ref="CK119:CM119"/>
    <mergeCell ref="CN119:CP119"/>
    <mergeCell ref="CR119:CT119"/>
    <mergeCell ref="CU119:CW119"/>
    <mergeCell ref="CX119:DA119"/>
    <mergeCell ref="DC119:DE119"/>
    <mergeCell ref="A116:D116"/>
    <mergeCell ref="P116:AB116"/>
    <mergeCell ref="AC116:AJ116"/>
    <mergeCell ref="AK116:AR116"/>
    <mergeCell ref="AS116:BF116"/>
    <mergeCell ref="BG116:BR116"/>
    <mergeCell ref="BS116:BU116"/>
    <mergeCell ref="BV116:BX116"/>
    <mergeCell ref="BY116:CB116"/>
    <mergeCell ref="CD116:CF116"/>
    <mergeCell ref="CG116:CI116"/>
    <mergeCell ref="CK116:CM116"/>
    <mergeCell ref="CN116:CP116"/>
    <mergeCell ref="CR116:CT116"/>
    <mergeCell ref="CU116:CW116"/>
    <mergeCell ref="CX116:DA116"/>
    <mergeCell ref="DC116:DE116"/>
    <mergeCell ref="CX115:DA115"/>
    <mergeCell ref="DC115:DE115"/>
    <mergeCell ref="DF115:DH115"/>
    <mergeCell ref="DJ115:DL115"/>
    <mergeCell ref="DM115:DO115"/>
    <mergeCell ref="DQ115:DS115"/>
    <mergeCell ref="DT115:DV115"/>
    <mergeCell ref="DW115:DZ115"/>
    <mergeCell ref="EB115:ED115"/>
    <mergeCell ref="EE115:EG115"/>
    <mergeCell ref="EI115:EK115"/>
    <mergeCell ref="EL115:EN115"/>
    <mergeCell ref="EP115:ER115"/>
    <mergeCell ref="ES115:EU115"/>
    <mergeCell ref="EV115:EY115"/>
    <mergeCell ref="EZ115:FC115"/>
    <mergeCell ref="FD115:FK115"/>
    <mergeCell ref="E111:O114"/>
    <mergeCell ref="A115:D115"/>
    <mergeCell ref="P115:AB115"/>
    <mergeCell ref="AC115:AJ115"/>
    <mergeCell ref="AK115:AR115"/>
    <mergeCell ref="AS115:BF115"/>
    <mergeCell ref="BG115:BR115"/>
    <mergeCell ref="BS115:BU115"/>
    <mergeCell ref="BV115:BX115"/>
    <mergeCell ref="BY115:CB115"/>
    <mergeCell ref="CD115:CF115"/>
    <mergeCell ref="CG115:CI115"/>
    <mergeCell ref="CK115:CM115"/>
    <mergeCell ref="CN115:CP115"/>
    <mergeCell ref="CR115:CT115"/>
    <mergeCell ref="CU115:CW115"/>
    <mergeCell ref="DC42:DE42"/>
    <mergeCell ref="A42:D42"/>
    <mergeCell ref="A68:D68"/>
    <mergeCell ref="P68:AB68"/>
    <mergeCell ref="AC68:AJ68"/>
    <mergeCell ref="AK68:AR68"/>
    <mergeCell ref="AS68:BF68"/>
    <mergeCell ref="AC69:AJ69"/>
    <mergeCell ref="AK69:AR69"/>
    <mergeCell ref="AS69:BF69"/>
    <mergeCell ref="CU72:CW72"/>
    <mergeCell ref="CX72:DA72"/>
    <mergeCell ref="CU74:CW74"/>
    <mergeCell ref="CX74:DA74"/>
    <mergeCell ref="CU75:CW75"/>
    <mergeCell ref="CX75:DA75"/>
    <mergeCell ref="DM42:DO42"/>
    <mergeCell ref="DQ42:DS42"/>
    <mergeCell ref="DT42:DV42"/>
    <mergeCell ref="DW42:DZ42"/>
    <mergeCell ref="EB42:ED42"/>
    <mergeCell ref="EE42:EG42"/>
    <mergeCell ref="EI42:EK42"/>
    <mergeCell ref="EL42:EN42"/>
    <mergeCell ref="EP42:ER42"/>
    <mergeCell ref="ES42:EU42"/>
    <mergeCell ref="EV42:EY42"/>
    <mergeCell ref="EZ42:FC42"/>
    <mergeCell ref="FD42:FK42"/>
    <mergeCell ref="E100:O106"/>
    <mergeCell ref="E95:O98"/>
    <mergeCell ref="E99:O99"/>
    <mergeCell ref="P42:AB42"/>
    <mergeCell ref="AC42:AJ42"/>
    <mergeCell ref="AK42:AR42"/>
    <mergeCell ref="AS42:BF42"/>
    <mergeCell ref="BG42:BR42"/>
    <mergeCell ref="BS42:BU42"/>
    <mergeCell ref="BV42:BX42"/>
    <mergeCell ref="BY42:CB42"/>
    <mergeCell ref="CD42:CF42"/>
    <mergeCell ref="CG42:CI42"/>
    <mergeCell ref="CK42:CM42"/>
    <mergeCell ref="CN42:CP42"/>
    <mergeCell ref="DF82:DH82"/>
    <mergeCell ref="DJ82:DL82"/>
    <mergeCell ref="DM82:DO82"/>
    <mergeCell ref="DQ82:DS82"/>
    <mergeCell ref="DT82:DV82"/>
    <mergeCell ref="DW82:DZ82"/>
    <mergeCell ref="EB82:ED82"/>
    <mergeCell ref="EE82:EG82"/>
    <mergeCell ref="EI82:EK82"/>
    <mergeCell ref="EL82:EN82"/>
    <mergeCell ref="EP82:ER82"/>
    <mergeCell ref="ES82:EU82"/>
    <mergeCell ref="EV82:EY82"/>
    <mergeCell ref="EZ82:FC82"/>
    <mergeCell ref="FD82:FK82"/>
    <mergeCell ref="E75:O86"/>
    <mergeCell ref="E87:O90"/>
    <mergeCell ref="A82:D82"/>
    <mergeCell ref="P82:AB82"/>
    <mergeCell ref="AC82:AJ82"/>
    <mergeCell ref="AK82:AR82"/>
    <mergeCell ref="AS82:BF82"/>
    <mergeCell ref="BG82:BR82"/>
    <mergeCell ref="BS82:BU82"/>
    <mergeCell ref="BV82:BX82"/>
    <mergeCell ref="BY82:CB82"/>
    <mergeCell ref="CD82:CF82"/>
    <mergeCell ref="CG82:CI82"/>
    <mergeCell ref="CK82:CM82"/>
    <mergeCell ref="CN82:CP82"/>
    <mergeCell ref="CR82:CT82"/>
    <mergeCell ref="CU82:CW82"/>
    <mergeCell ref="CX82:DA82"/>
    <mergeCell ref="DC82:DE82"/>
    <mergeCell ref="EV79:EY79"/>
    <mergeCell ref="CY7:DA7"/>
    <mergeCell ref="DB7:DD7"/>
    <mergeCell ref="DE7:DG7"/>
    <mergeCell ref="DH7:DJ7"/>
    <mergeCell ref="DK3:DM3"/>
    <mergeCell ref="DH4:DJ4"/>
    <mergeCell ref="DK5:DM5"/>
    <mergeCell ref="DB5:DD5"/>
    <mergeCell ref="EC6:EE6"/>
    <mergeCell ref="EC7:EE7"/>
    <mergeCell ref="DN4:DP4"/>
    <mergeCell ref="DN5:DP5"/>
    <mergeCell ref="DN6:DP6"/>
    <mergeCell ref="DN7:DP7"/>
    <mergeCell ref="DQ6:DS6"/>
    <mergeCell ref="DT6:DV6"/>
    <mergeCell ref="DW6:DY6"/>
    <mergeCell ref="DZ6:EB6"/>
    <mergeCell ref="DQ7:DS7"/>
    <mergeCell ref="DT7:DV7"/>
    <mergeCell ref="CT3:DA3"/>
    <mergeCell ref="DB3:DD3"/>
    <mergeCell ref="DE3:DG3"/>
    <mergeCell ref="DK4:DM4"/>
    <mergeCell ref="DK7:DM7"/>
    <mergeCell ref="EL6:EN6"/>
    <mergeCell ref="EO6:EQ6"/>
    <mergeCell ref="EF7:EH7"/>
    <mergeCell ref="EI7:EK7"/>
    <mergeCell ref="EL7:EN7"/>
    <mergeCell ref="EO7:EQ7"/>
    <mergeCell ref="EF4:EH4"/>
    <mergeCell ref="EI4:EK4"/>
    <mergeCell ref="EL4:EN4"/>
    <mergeCell ref="EO4:EQ4"/>
    <mergeCell ref="EF5:EH5"/>
    <mergeCell ref="EI5:EK5"/>
    <mergeCell ref="EL5:EN5"/>
    <mergeCell ref="EO5:EQ5"/>
    <mergeCell ref="DW7:DY7"/>
    <mergeCell ref="DZ7:EB7"/>
    <mergeCell ref="DH5:DJ5"/>
    <mergeCell ref="F1:CS2"/>
    <mergeCell ref="CT2:DM2"/>
    <mergeCell ref="DQ3:DS3"/>
    <mergeCell ref="DT3:DV3"/>
    <mergeCell ref="DW3:DY3"/>
    <mergeCell ref="DZ3:EB3"/>
    <mergeCell ref="DQ4:DS4"/>
    <mergeCell ref="DT4:DV4"/>
    <mergeCell ref="DW4:DY4"/>
    <mergeCell ref="DZ4:EB4"/>
    <mergeCell ref="DQ5:DS5"/>
    <mergeCell ref="DT5:DV5"/>
    <mergeCell ref="DW5:DY5"/>
    <mergeCell ref="DZ5:EB5"/>
    <mergeCell ref="BT4:BW4"/>
    <mergeCell ref="BX4:CA4"/>
    <mergeCell ref="CB4:CE4"/>
    <mergeCell ref="DN2:EB2"/>
    <mergeCell ref="F4:M4"/>
    <mergeCell ref="N4:AD4"/>
    <mergeCell ref="AN4:AQ4"/>
    <mergeCell ref="AR4:AU4"/>
    <mergeCell ref="AV4:AY4"/>
    <mergeCell ref="AZ4:BC4"/>
    <mergeCell ref="CK4:CO4"/>
    <mergeCell ref="CP4:CR4"/>
    <mergeCell ref="F3:M3"/>
    <mergeCell ref="N3:AD3"/>
    <mergeCell ref="AF3:AJ4"/>
    <mergeCell ref="AK3:AM4"/>
    <mergeCell ref="AN3:BC3"/>
    <mergeCell ref="CK3:CR3"/>
    <mergeCell ref="EC2:EQ2"/>
    <mergeCell ref="DN3:DP3"/>
    <mergeCell ref="EC3:EE3"/>
    <mergeCell ref="EC4:EE4"/>
    <mergeCell ref="EC5:EE5"/>
    <mergeCell ref="DH3:DJ3"/>
    <mergeCell ref="EL155:EN155"/>
    <mergeCell ref="EP155:ER155"/>
    <mergeCell ref="ES155:EU155"/>
    <mergeCell ref="EV155:EY155"/>
    <mergeCell ref="EB156:ED156"/>
    <mergeCell ref="EE156:EG156"/>
    <mergeCell ref="EI156:EK156"/>
    <mergeCell ref="EL156:EN156"/>
    <mergeCell ref="EP156:ER156"/>
    <mergeCell ref="ES156:EU156"/>
    <mergeCell ref="EV156:EY156"/>
    <mergeCell ref="EB143:ED143"/>
    <mergeCell ref="EE143:EG143"/>
    <mergeCell ref="EI143:EK143"/>
    <mergeCell ref="EL143:EN143"/>
    <mergeCell ref="EP143:ER143"/>
    <mergeCell ref="ES143:EU143"/>
    <mergeCell ref="EV143:EY143"/>
    <mergeCell ref="EB144:ED144"/>
    <mergeCell ref="EE144:EG144"/>
    <mergeCell ref="EI144:EK144"/>
    <mergeCell ref="EL144:EN144"/>
    <mergeCell ref="EF3:EH3"/>
    <mergeCell ref="EI3:EK3"/>
    <mergeCell ref="EL3:EN3"/>
    <mergeCell ref="EO3:EQ3"/>
    <mergeCell ref="ES157:EU157"/>
    <mergeCell ref="EV157:EY157"/>
    <mergeCell ref="EL146:EN146"/>
    <mergeCell ref="EP146:ER146"/>
    <mergeCell ref="ES146:EU146"/>
    <mergeCell ref="EV146:EY146"/>
    <mergeCell ref="EB147:ED147"/>
    <mergeCell ref="EE147:EG147"/>
    <mergeCell ref="EI147:EK147"/>
    <mergeCell ref="EL147:EN147"/>
    <mergeCell ref="EP147:ER147"/>
    <mergeCell ref="ES147:EU147"/>
    <mergeCell ref="EV147:EY147"/>
    <mergeCell ref="EB148:ED148"/>
    <mergeCell ref="EE148:EG148"/>
    <mergeCell ref="EI148:EK148"/>
    <mergeCell ref="EL148:EN148"/>
    <mergeCell ref="EP148:ER148"/>
    <mergeCell ref="ES148:EU148"/>
    <mergeCell ref="EV148:EY148"/>
    <mergeCell ref="EV103:EY103"/>
    <mergeCell ref="EL105:EN105"/>
    <mergeCell ref="EP105:ER105"/>
    <mergeCell ref="ES105:EU105"/>
    <mergeCell ref="EV105:EY105"/>
    <mergeCell ref="EB106:ED106"/>
    <mergeCell ref="EE106:EG106"/>
    <mergeCell ref="EI106:EK106"/>
    <mergeCell ref="EL106:EN106"/>
    <mergeCell ref="EP106:ER106"/>
    <mergeCell ref="ES106:EU106"/>
    <mergeCell ref="EV106:EY106"/>
    <mergeCell ref="EB140:ED140"/>
    <mergeCell ref="EE140:EG140"/>
    <mergeCell ref="EI140:EK140"/>
    <mergeCell ref="EL140:EN140"/>
    <mergeCell ref="EP140:ER140"/>
    <mergeCell ref="ES140:EU140"/>
    <mergeCell ref="EV140:EY140"/>
    <mergeCell ref="EB103:ED103"/>
    <mergeCell ref="EE103:EG103"/>
    <mergeCell ref="EI103:EK103"/>
    <mergeCell ref="EL103:EN103"/>
    <mergeCell ref="EB107:ED107"/>
    <mergeCell ref="EE107:EG107"/>
    <mergeCell ref="EI107:EK107"/>
    <mergeCell ref="EL114:EN114"/>
    <mergeCell ref="EP114:ER114"/>
    <mergeCell ref="ES114:EU114"/>
    <mergeCell ref="EV114:EY114"/>
    <mergeCell ref="EB121:ED121"/>
    <mergeCell ref="EE121:EG121"/>
    <mergeCell ref="EB92:ED92"/>
    <mergeCell ref="EE92:EG92"/>
    <mergeCell ref="EI92:EK92"/>
    <mergeCell ref="EL92:EN92"/>
    <mergeCell ref="EP92:ER92"/>
    <mergeCell ref="ES92:EU92"/>
    <mergeCell ref="EV92:EY92"/>
    <mergeCell ref="EB90:ED90"/>
    <mergeCell ref="EE90:EG90"/>
    <mergeCell ref="EE91:EG91"/>
    <mergeCell ref="EI91:EK91"/>
    <mergeCell ref="EB94:ED94"/>
    <mergeCell ref="EE94:EG94"/>
    <mergeCell ref="EI94:EK94"/>
    <mergeCell ref="EL94:EN94"/>
    <mergeCell ref="EP94:ER94"/>
    <mergeCell ref="ES94:EU94"/>
    <mergeCell ref="EV94:EY94"/>
    <mergeCell ref="EI93:EK93"/>
    <mergeCell ref="EI90:EK90"/>
    <mergeCell ref="EL90:EN90"/>
    <mergeCell ref="EP90:ER90"/>
    <mergeCell ref="ES90:EU90"/>
    <mergeCell ref="EV90:EY90"/>
    <mergeCell ref="EV83:EY83"/>
    <mergeCell ref="EI84:EK84"/>
    <mergeCell ref="EL84:EN84"/>
    <mergeCell ref="EP84:ER84"/>
    <mergeCell ref="ES84:EU84"/>
    <mergeCell ref="EV84:EY84"/>
    <mergeCell ref="ES87:EU87"/>
    <mergeCell ref="EV87:EY87"/>
    <mergeCell ref="EI85:EK85"/>
    <mergeCell ref="EL85:EN85"/>
    <mergeCell ref="EP85:ER85"/>
    <mergeCell ref="ES85:EU85"/>
    <mergeCell ref="EV85:EY85"/>
    <mergeCell ref="EP73:ER73"/>
    <mergeCell ref="ES73:EU73"/>
    <mergeCell ref="EV73:EY73"/>
    <mergeCell ref="EL91:EN91"/>
    <mergeCell ref="EP91:ER91"/>
    <mergeCell ref="ES91:EU91"/>
    <mergeCell ref="EV91:EY91"/>
    <mergeCell ref="EB73:ED73"/>
    <mergeCell ref="EE73:EG73"/>
    <mergeCell ref="EI73:EK73"/>
    <mergeCell ref="EB72:ED72"/>
    <mergeCell ref="EE72:EG72"/>
    <mergeCell ref="EI72:EK72"/>
    <mergeCell ref="EL72:EN72"/>
    <mergeCell ref="EI70:EK70"/>
    <mergeCell ref="EL70:EN70"/>
    <mergeCell ref="EP70:ER70"/>
    <mergeCell ref="ES70:EU70"/>
    <mergeCell ref="EV70:EY70"/>
    <mergeCell ref="EL78:EN78"/>
    <mergeCell ref="EP78:ER78"/>
    <mergeCell ref="ES78:EU78"/>
    <mergeCell ref="EV78:EY78"/>
    <mergeCell ref="EV75:EY75"/>
    <mergeCell ref="EP72:ER72"/>
    <mergeCell ref="ES72:EU72"/>
    <mergeCell ref="EV72:EY72"/>
    <mergeCell ref="EB20:ED20"/>
    <mergeCell ref="EE20:EG20"/>
    <mergeCell ref="EI20:EK20"/>
    <mergeCell ref="EL20:EN20"/>
    <mergeCell ref="EP20:ER20"/>
    <mergeCell ref="ES20:EU20"/>
    <mergeCell ref="EV20:EY20"/>
    <mergeCell ref="EV24:EY24"/>
    <mergeCell ref="EI28:EK28"/>
    <mergeCell ref="EL28:EN28"/>
    <mergeCell ref="EP28:ER28"/>
    <mergeCell ref="ES28:EU28"/>
    <mergeCell ref="EV28:EY28"/>
    <mergeCell ref="EB24:ED24"/>
    <mergeCell ref="EE24:EG24"/>
    <mergeCell ref="EI24:EK24"/>
    <mergeCell ref="EL24:EN24"/>
    <mergeCell ref="EP24:ER24"/>
    <mergeCell ref="ES24:EU24"/>
    <mergeCell ref="EB21:ED21"/>
    <mergeCell ref="EE21:EG21"/>
    <mergeCell ref="EI21:EK21"/>
    <mergeCell ref="EL21:EN21"/>
    <mergeCell ref="EP21:ER21"/>
    <mergeCell ref="ES21:EU21"/>
    <mergeCell ref="EV21:EY21"/>
    <mergeCell ref="EL25:EN25"/>
    <mergeCell ref="EP25:ER25"/>
    <mergeCell ref="ES25:EU25"/>
    <mergeCell ref="EV25:EY25"/>
    <mergeCell ref="EL33:EN33"/>
    <mergeCell ref="EP33:ER33"/>
    <mergeCell ref="ES33:EU33"/>
    <mergeCell ref="DF157:DH157"/>
    <mergeCell ref="DJ157:DL157"/>
    <mergeCell ref="DM157:DO157"/>
    <mergeCell ref="DQ157:DS157"/>
    <mergeCell ref="DT157:DV157"/>
    <mergeCell ref="DW157:DZ157"/>
    <mergeCell ref="EB22:ED22"/>
    <mergeCell ref="EE22:EG22"/>
    <mergeCell ref="EI22:EK22"/>
    <mergeCell ref="EB27:ED27"/>
    <mergeCell ref="EE27:EG27"/>
    <mergeCell ref="EI27:EK27"/>
    <mergeCell ref="EB33:ED33"/>
    <mergeCell ref="EE33:EG33"/>
    <mergeCell ref="EI33:EK33"/>
    <mergeCell ref="EB69:ED69"/>
    <mergeCell ref="EE69:EG69"/>
    <mergeCell ref="EI69:EK69"/>
    <mergeCell ref="EB96:ED96"/>
    <mergeCell ref="EE96:EG96"/>
    <mergeCell ref="EI96:EK96"/>
    <mergeCell ref="EB68:ED68"/>
    <mergeCell ref="EE68:EG68"/>
    <mergeCell ref="EI68:EK68"/>
    <mergeCell ref="EE66:EG66"/>
    <mergeCell ref="EB85:ED85"/>
    <mergeCell ref="EE85:EG85"/>
    <mergeCell ref="EB93:ED93"/>
    <mergeCell ref="EE93:EG93"/>
    <mergeCell ref="DW141:DZ141"/>
    <mergeCell ref="DC112:DE112"/>
    <mergeCell ref="DF112:DH112"/>
    <mergeCell ref="DJ112:DL112"/>
    <mergeCell ref="DM112:DO112"/>
    <mergeCell ref="DQ112:DS112"/>
    <mergeCell ref="DT112:DV112"/>
    <mergeCell ref="DM147:DO147"/>
    <mergeCell ref="DQ147:DS147"/>
    <mergeCell ref="DT147:DV147"/>
    <mergeCell ref="DW147:DZ147"/>
    <mergeCell ref="DC148:DE148"/>
    <mergeCell ref="DF148:DH148"/>
    <mergeCell ref="DJ148:DL148"/>
    <mergeCell ref="DM148:DO148"/>
    <mergeCell ref="DQ148:DS148"/>
    <mergeCell ref="DT148:DV148"/>
    <mergeCell ref="DW148:DZ148"/>
    <mergeCell ref="DC143:DE143"/>
    <mergeCell ref="DF143:DH143"/>
    <mergeCell ref="DJ143:DL143"/>
    <mergeCell ref="DM143:DO143"/>
    <mergeCell ref="DQ143:DS143"/>
    <mergeCell ref="DT143:DV143"/>
    <mergeCell ref="DW143:DZ143"/>
    <mergeCell ref="DC144:DE144"/>
    <mergeCell ref="DF144:DH144"/>
    <mergeCell ref="DJ144:DL144"/>
    <mergeCell ref="DM144:DO144"/>
    <mergeCell ref="DQ144:DS144"/>
    <mergeCell ref="DT144:DV144"/>
    <mergeCell ref="DW144:DZ144"/>
    <mergeCell ref="DJ95:DL95"/>
    <mergeCell ref="DM95:DO95"/>
    <mergeCell ref="DQ95:DS95"/>
    <mergeCell ref="DT95:DV95"/>
    <mergeCell ref="DW95:DZ95"/>
    <mergeCell ref="DC98:DE98"/>
    <mergeCell ref="DF98:DH98"/>
    <mergeCell ref="DJ98:DL98"/>
    <mergeCell ref="DM98:DO98"/>
    <mergeCell ref="DQ98:DS98"/>
    <mergeCell ref="DT98:DV98"/>
    <mergeCell ref="DW98:DZ98"/>
    <mergeCell ref="DC99:DE99"/>
    <mergeCell ref="DF99:DH99"/>
    <mergeCell ref="DJ99:DL99"/>
    <mergeCell ref="DM99:DO99"/>
    <mergeCell ref="DQ99:DS99"/>
    <mergeCell ref="DT99:DV99"/>
    <mergeCell ref="DW99:DZ99"/>
    <mergeCell ref="DC97:DE97"/>
    <mergeCell ref="DF97:DH97"/>
    <mergeCell ref="DJ97:DL97"/>
    <mergeCell ref="DC95:DE95"/>
    <mergeCell ref="DF95:DH95"/>
    <mergeCell ref="DQ94:DS94"/>
    <mergeCell ref="DT94:DV94"/>
    <mergeCell ref="DW94:DZ94"/>
    <mergeCell ref="DT90:DV90"/>
    <mergeCell ref="DC96:DE96"/>
    <mergeCell ref="DF96:DH96"/>
    <mergeCell ref="DJ96:DL96"/>
    <mergeCell ref="DM96:DO96"/>
    <mergeCell ref="DQ96:DS96"/>
    <mergeCell ref="DT96:DV96"/>
    <mergeCell ref="DW96:DZ96"/>
    <mergeCell ref="DC94:DE94"/>
    <mergeCell ref="DF94:DH94"/>
    <mergeCell ref="DJ94:DL94"/>
    <mergeCell ref="DM94:DO94"/>
    <mergeCell ref="DJ85:DL85"/>
    <mergeCell ref="DM85:DO85"/>
    <mergeCell ref="DQ85:DS85"/>
    <mergeCell ref="DT85:DV85"/>
    <mergeCell ref="DW85:DZ85"/>
    <mergeCell ref="DM86:DO86"/>
    <mergeCell ref="DQ86:DS86"/>
    <mergeCell ref="DT86:DV86"/>
    <mergeCell ref="DW86:DZ86"/>
    <mergeCell ref="DC92:DE92"/>
    <mergeCell ref="DF92:DH92"/>
    <mergeCell ref="DJ92:DL92"/>
    <mergeCell ref="DM92:DO92"/>
    <mergeCell ref="DQ92:DS92"/>
    <mergeCell ref="DT92:DV92"/>
    <mergeCell ref="DW92:DZ92"/>
    <mergeCell ref="DW90:DZ90"/>
    <mergeCell ref="DF90:DH90"/>
    <mergeCell ref="DJ90:DL90"/>
    <mergeCell ref="DM90:DO90"/>
    <mergeCell ref="DQ90:DS90"/>
    <mergeCell ref="DW87:DZ87"/>
    <mergeCell ref="DC90:DE90"/>
    <mergeCell ref="DC20:DE20"/>
    <mergeCell ref="DF20:DH20"/>
    <mergeCell ref="DJ20:DL20"/>
    <mergeCell ref="DM20:DO20"/>
    <mergeCell ref="DQ20:DS20"/>
    <mergeCell ref="DT20:DV20"/>
    <mergeCell ref="DW20:DZ20"/>
    <mergeCell ref="DC33:DE33"/>
    <mergeCell ref="DF33:DH33"/>
    <mergeCell ref="DJ33:DL33"/>
    <mergeCell ref="DM33:DO33"/>
    <mergeCell ref="DQ33:DS33"/>
    <mergeCell ref="DT33:DV33"/>
    <mergeCell ref="DW33:DZ33"/>
    <mergeCell ref="DJ24:DL24"/>
    <mergeCell ref="DM24:DO24"/>
    <mergeCell ref="DQ24:DS24"/>
    <mergeCell ref="DT24:DV24"/>
    <mergeCell ref="DW24:DZ24"/>
    <mergeCell ref="DQ21:DS21"/>
    <mergeCell ref="DT21:DV21"/>
    <mergeCell ref="DW21:DZ21"/>
    <mergeCell ref="DF32:DH32"/>
    <mergeCell ref="DJ32:DL32"/>
    <mergeCell ref="DC32:DE32"/>
    <mergeCell ref="DQ32:DS32"/>
    <mergeCell ref="DT32:DV32"/>
    <mergeCell ref="DW32:DZ32"/>
    <mergeCell ref="DW30:DZ30"/>
    <mergeCell ref="DB10:DZ10"/>
    <mergeCell ref="DC11:DE11"/>
    <mergeCell ref="DF11:DH11"/>
    <mergeCell ref="DJ11:DL11"/>
    <mergeCell ref="DM11:DO11"/>
    <mergeCell ref="DQ11:DS11"/>
    <mergeCell ref="DT11:DV11"/>
    <mergeCell ref="DW11:DZ11"/>
    <mergeCell ref="E13:FK14"/>
    <mergeCell ref="E16:O16"/>
    <mergeCell ref="DQ18:DS18"/>
    <mergeCell ref="DT18:DV18"/>
    <mergeCell ref="DW18:DZ18"/>
    <mergeCell ref="DW22:DZ22"/>
    <mergeCell ref="EL22:EN22"/>
    <mergeCell ref="EP22:ER22"/>
    <mergeCell ref="ES22:EU22"/>
    <mergeCell ref="EV22:EY22"/>
    <mergeCell ref="EZ10:FC11"/>
    <mergeCell ref="FD10:FK11"/>
    <mergeCell ref="CD11:CF11"/>
    <mergeCell ref="CG11:CI11"/>
    <mergeCell ref="CK11:CM11"/>
    <mergeCell ref="CN11:CP11"/>
    <mergeCell ref="CR11:CT11"/>
    <mergeCell ref="CU11:CW11"/>
    <mergeCell ref="CX11:DA11"/>
    <mergeCell ref="CC10:DA10"/>
    <mergeCell ref="EA10:EY10"/>
    <mergeCell ref="EB11:ED11"/>
    <mergeCell ref="EE11:EG11"/>
    <mergeCell ref="EI11:EK11"/>
    <mergeCell ref="BD3:BS3"/>
    <mergeCell ref="BD4:BG4"/>
    <mergeCell ref="BH4:BK4"/>
    <mergeCell ref="BL4:BO4"/>
    <mergeCell ref="BP4:BS4"/>
    <mergeCell ref="BT3:CI3"/>
    <mergeCell ref="CT4:CX4"/>
    <mergeCell ref="CY4:DA4"/>
    <mergeCell ref="DB4:DD4"/>
    <mergeCell ref="DE4:DG4"/>
    <mergeCell ref="CF4:CI4"/>
    <mergeCell ref="AV5:AY5"/>
    <mergeCell ref="AZ5:BC5"/>
    <mergeCell ref="CK5:CO5"/>
    <mergeCell ref="CP5:CR5"/>
    <mergeCell ref="CT5:CX5"/>
    <mergeCell ref="CY5:DA5"/>
    <mergeCell ref="DE5:DG5"/>
    <mergeCell ref="CF6:CI6"/>
    <mergeCell ref="CF5:CI5"/>
    <mergeCell ref="CK7:CO7"/>
    <mergeCell ref="CP7:CR7"/>
    <mergeCell ref="CY6:DA6"/>
    <mergeCell ref="DB6:DD6"/>
    <mergeCell ref="DE6:DG6"/>
    <mergeCell ref="DH6:DJ6"/>
    <mergeCell ref="DK6:DM6"/>
    <mergeCell ref="EF6:EH6"/>
    <mergeCell ref="EI6:EK6"/>
    <mergeCell ref="F5:M5"/>
    <mergeCell ref="N5:R5"/>
    <mergeCell ref="S5:AD5"/>
    <mergeCell ref="AF5:AM5"/>
    <mergeCell ref="AN5:AQ5"/>
    <mergeCell ref="AR5:AU5"/>
    <mergeCell ref="BD5:BG5"/>
    <mergeCell ref="BH5:BK5"/>
    <mergeCell ref="BL5:BO5"/>
    <mergeCell ref="BP5:BS5"/>
    <mergeCell ref="BD6:BG6"/>
    <mergeCell ref="BH6:BK6"/>
    <mergeCell ref="BL6:BO6"/>
    <mergeCell ref="BP6:BS6"/>
    <mergeCell ref="BT6:BW6"/>
    <mergeCell ref="BX6:CA6"/>
    <mergeCell ref="CB6:CE6"/>
    <mergeCell ref="J6:M6"/>
    <mergeCell ref="N6:R6"/>
    <mergeCell ref="S6:AD6"/>
    <mergeCell ref="AF6:AM6"/>
    <mergeCell ref="AN6:AQ6"/>
    <mergeCell ref="BT5:BW5"/>
    <mergeCell ref="BX5:CA5"/>
    <mergeCell ref="CB5:CE5"/>
    <mergeCell ref="F7:I7"/>
    <mergeCell ref="J7:M7"/>
    <mergeCell ref="N7:R7"/>
    <mergeCell ref="S7:AD7"/>
    <mergeCell ref="AF7:AM7"/>
    <mergeCell ref="AR6:AU6"/>
    <mergeCell ref="AV6:AY6"/>
    <mergeCell ref="AZ6:BC6"/>
    <mergeCell ref="CK6:CO6"/>
    <mergeCell ref="CP6:CR6"/>
    <mergeCell ref="CT6:CX6"/>
    <mergeCell ref="BD7:BG7"/>
    <mergeCell ref="BH7:BK7"/>
    <mergeCell ref="BL7:BO7"/>
    <mergeCell ref="BP7:BS7"/>
    <mergeCell ref="BT7:BW7"/>
    <mergeCell ref="BX7:CA7"/>
    <mergeCell ref="CB7:CE7"/>
    <mergeCell ref="CF7:CI7"/>
    <mergeCell ref="F6:I6"/>
    <mergeCell ref="AR8:AU8"/>
    <mergeCell ref="AV8:AY8"/>
    <mergeCell ref="AZ8:BC8"/>
    <mergeCell ref="A10:D11"/>
    <mergeCell ref="E10:O11"/>
    <mergeCell ref="P10:AB11"/>
    <mergeCell ref="AC10:AJ11"/>
    <mergeCell ref="AK10:AR11"/>
    <mergeCell ref="F8:I8"/>
    <mergeCell ref="J8:M8"/>
    <mergeCell ref="N8:R8"/>
    <mergeCell ref="S8:AD8"/>
    <mergeCell ref="AF8:AM8"/>
    <mergeCell ref="AN8:AQ8"/>
    <mergeCell ref="CT7:CX7"/>
    <mergeCell ref="BD8:BG8"/>
    <mergeCell ref="BH8:BK8"/>
    <mergeCell ref="BL8:BO8"/>
    <mergeCell ref="BP8:BS8"/>
    <mergeCell ref="AS10:BF11"/>
    <mergeCell ref="BG10:BR11"/>
    <mergeCell ref="BS10:BU11"/>
    <mergeCell ref="BV10:BX11"/>
    <mergeCell ref="BY10:CB11"/>
    <mergeCell ref="BT8:BW8"/>
    <mergeCell ref="BX8:CA8"/>
    <mergeCell ref="CB8:CE8"/>
    <mergeCell ref="CF8:CI8"/>
    <mergeCell ref="AN7:AQ7"/>
    <mergeCell ref="AR7:AU7"/>
    <mergeCell ref="AV7:AY7"/>
    <mergeCell ref="AZ7:BC7"/>
    <mergeCell ref="EL11:EN11"/>
    <mergeCell ref="EP11:ER11"/>
    <mergeCell ref="ES11:EU11"/>
    <mergeCell ref="EV11:EY11"/>
    <mergeCell ref="A12:D12"/>
    <mergeCell ref="A13:D13"/>
    <mergeCell ref="A14:D14"/>
    <mergeCell ref="A15:D15"/>
    <mergeCell ref="A16:D16"/>
    <mergeCell ref="CR16:CT16"/>
    <mergeCell ref="CU16:CW16"/>
    <mergeCell ref="CX16:DA16"/>
    <mergeCell ref="EZ16:FC16"/>
    <mergeCell ref="FD16:FK16"/>
    <mergeCell ref="BV16:BX16"/>
    <mergeCell ref="BY16:CB16"/>
    <mergeCell ref="CD16:CF16"/>
    <mergeCell ref="CG16:CI16"/>
    <mergeCell ref="CK16:CM16"/>
    <mergeCell ref="CN16:CP16"/>
    <mergeCell ref="DC16:DE16"/>
    <mergeCell ref="DF16:DH16"/>
    <mergeCell ref="DJ16:DL16"/>
    <mergeCell ref="DM16:DO16"/>
    <mergeCell ref="DQ16:DS16"/>
    <mergeCell ref="DT16:DV16"/>
    <mergeCell ref="EB16:ED16"/>
    <mergeCell ref="EE16:EG16"/>
    <mergeCell ref="EI16:EK16"/>
    <mergeCell ref="EL16:EN16"/>
    <mergeCell ref="EP16:ER16"/>
    <mergeCell ref="ES16:EU16"/>
    <mergeCell ref="EV16:EY16"/>
    <mergeCell ref="DW16:DZ16"/>
    <mergeCell ref="BG18:BR18"/>
    <mergeCell ref="BS18:BU18"/>
    <mergeCell ref="BV18:BX18"/>
    <mergeCell ref="BY18:CB18"/>
    <mergeCell ref="CD18:CF18"/>
    <mergeCell ref="EB18:ED18"/>
    <mergeCell ref="EE18:EG18"/>
    <mergeCell ref="EI18:EK18"/>
    <mergeCell ref="EL18:EN18"/>
    <mergeCell ref="EP18:ER18"/>
    <mergeCell ref="ES18:EU18"/>
    <mergeCell ref="EV18:EY18"/>
    <mergeCell ref="DC18:DE18"/>
    <mergeCell ref="P16:AB16"/>
    <mergeCell ref="AC16:AJ16"/>
    <mergeCell ref="AK16:AR16"/>
    <mergeCell ref="AS16:BF16"/>
    <mergeCell ref="BG16:BR16"/>
    <mergeCell ref="BS16:BU16"/>
    <mergeCell ref="DC17:DE17"/>
    <mergeCell ref="DF17:DH17"/>
    <mergeCell ref="DJ17:DL17"/>
    <mergeCell ref="DM17:DO17"/>
    <mergeCell ref="DQ17:DS17"/>
    <mergeCell ref="DT17:DV17"/>
    <mergeCell ref="DW17:DZ17"/>
    <mergeCell ref="EB17:ED17"/>
    <mergeCell ref="EE17:EG17"/>
    <mergeCell ref="EI17:EK17"/>
    <mergeCell ref="EL17:EN17"/>
    <mergeCell ref="EL19:EN19"/>
    <mergeCell ref="EP19:ER19"/>
    <mergeCell ref="ES19:EU19"/>
    <mergeCell ref="EV19:EY19"/>
    <mergeCell ref="DF18:DH18"/>
    <mergeCell ref="DJ18:DL18"/>
    <mergeCell ref="DM18:DO18"/>
    <mergeCell ref="EZ22:FC22"/>
    <mergeCell ref="FD22:FK22"/>
    <mergeCell ref="A18:D18"/>
    <mergeCell ref="P18:AB18"/>
    <mergeCell ref="AC18:AJ18"/>
    <mergeCell ref="AK18:AR18"/>
    <mergeCell ref="CR19:CT19"/>
    <mergeCell ref="CU19:CW19"/>
    <mergeCell ref="CX19:DA19"/>
    <mergeCell ref="EZ19:FC19"/>
    <mergeCell ref="FD19:FK19"/>
    <mergeCell ref="DC19:DE19"/>
    <mergeCell ref="DF19:DH19"/>
    <mergeCell ref="DJ19:DL19"/>
    <mergeCell ref="DM19:DO19"/>
    <mergeCell ref="DQ19:DS19"/>
    <mergeCell ref="DT19:DV19"/>
    <mergeCell ref="DW19:DZ19"/>
    <mergeCell ref="DC22:DE22"/>
    <mergeCell ref="DF22:DH22"/>
    <mergeCell ref="DJ22:DL22"/>
    <mergeCell ref="DM22:DO22"/>
    <mergeCell ref="DQ22:DS22"/>
    <mergeCell ref="DT22:DV22"/>
    <mergeCell ref="AS18:BF18"/>
    <mergeCell ref="AS22:BF22"/>
    <mergeCell ref="BG22:BR22"/>
    <mergeCell ref="BS22:BU22"/>
    <mergeCell ref="BV22:BX22"/>
    <mergeCell ref="BY22:CB22"/>
    <mergeCell ref="CD22:CF22"/>
    <mergeCell ref="A22:D22"/>
    <mergeCell ref="AC22:AJ22"/>
    <mergeCell ref="AK22:AR22"/>
    <mergeCell ref="BV19:BX19"/>
    <mergeCell ref="BY19:CB19"/>
    <mergeCell ref="CD19:CF19"/>
    <mergeCell ref="CG19:CI19"/>
    <mergeCell ref="CK19:CM19"/>
    <mergeCell ref="CN19:CP19"/>
    <mergeCell ref="EZ18:FC18"/>
    <mergeCell ref="FD18:FK18"/>
    <mergeCell ref="A19:D19"/>
    <mergeCell ref="AC19:AJ19"/>
    <mergeCell ref="AK19:AR19"/>
    <mergeCell ref="AS19:BF19"/>
    <mergeCell ref="BG19:BR19"/>
    <mergeCell ref="BS19:BU19"/>
    <mergeCell ref="CG18:CI18"/>
    <mergeCell ref="CK18:CM18"/>
    <mergeCell ref="CN18:CP18"/>
    <mergeCell ref="CR18:CT18"/>
    <mergeCell ref="CU18:CW18"/>
    <mergeCell ref="CX18:DA18"/>
    <mergeCell ref="EB19:ED19"/>
    <mergeCell ref="EE19:EG19"/>
    <mergeCell ref="EI19:EK19"/>
    <mergeCell ref="EZ27:FC27"/>
    <mergeCell ref="FD27:FK27"/>
    <mergeCell ref="AC28:AJ28"/>
    <mergeCell ref="AK28:AR28"/>
    <mergeCell ref="CD27:CF27"/>
    <mergeCell ref="CG27:CI27"/>
    <mergeCell ref="CK27:CM27"/>
    <mergeCell ref="CN27:CP27"/>
    <mergeCell ref="A27:D27"/>
    <mergeCell ref="AC27:AJ27"/>
    <mergeCell ref="AK27:AR27"/>
    <mergeCell ref="EB28:ED28"/>
    <mergeCell ref="EE28:EG28"/>
    <mergeCell ref="DC27:DE27"/>
    <mergeCell ref="DF27:DH27"/>
    <mergeCell ref="DJ27:DL27"/>
    <mergeCell ref="DM27:DO27"/>
    <mergeCell ref="DQ27:DS27"/>
    <mergeCell ref="DT27:DV27"/>
    <mergeCell ref="DW27:DZ27"/>
    <mergeCell ref="DC28:DE28"/>
    <mergeCell ref="DF28:DH28"/>
    <mergeCell ref="DJ28:DL28"/>
    <mergeCell ref="DM28:DO28"/>
    <mergeCell ref="DQ28:DS28"/>
    <mergeCell ref="DT28:DV28"/>
    <mergeCell ref="DW28:DZ28"/>
    <mergeCell ref="FD33:FK33"/>
    <mergeCell ref="A28:D28"/>
    <mergeCell ref="BV33:BX33"/>
    <mergeCell ref="BY33:CB33"/>
    <mergeCell ref="CD33:CF33"/>
    <mergeCell ref="CG33:CI33"/>
    <mergeCell ref="CK33:CM33"/>
    <mergeCell ref="CN33:CP33"/>
    <mergeCell ref="EZ28:FC28"/>
    <mergeCell ref="FD28:FK28"/>
    <mergeCell ref="A33:D33"/>
    <mergeCell ref="P33:AB33"/>
    <mergeCell ref="AC33:AJ33"/>
    <mergeCell ref="AK33:AR33"/>
    <mergeCell ref="AS33:BF33"/>
    <mergeCell ref="BG33:BR33"/>
    <mergeCell ref="BS33:BU33"/>
    <mergeCell ref="CG28:CI28"/>
    <mergeCell ref="CK28:CM28"/>
    <mergeCell ref="CN28:CP28"/>
    <mergeCell ref="CR28:CT28"/>
    <mergeCell ref="CU28:CW28"/>
    <mergeCell ref="CX28:DA28"/>
    <mergeCell ref="AS28:BF28"/>
    <mergeCell ref="CD28:CF28"/>
    <mergeCell ref="EV33:EY33"/>
    <mergeCell ref="CN31:CP31"/>
    <mergeCell ref="A31:D31"/>
    <mergeCell ref="P31:AB31"/>
    <mergeCell ref="AC31:AJ31"/>
    <mergeCell ref="AK31:AR31"/>
    <mergeCell ref="AS31:BF31"/>
    <mergeCell ref="BG31:BR31"/>
    <mergeCell ref="BS31:BU31"/>
    <mergeCell ref="BG28:BR28"/>
    <mergeCell ref="BS28:BU28"/>
    <mergeCell ref="BV28:BX28"/>
    <mergeCell ref="BY28:CB28"/>
    <mergeCell ref="CR31:CT31"/>
    <mergeCell ref="CR33:CT33"/>
    <mergeCell ref="CU33:CW33"/>
    <mergeCell ref="CX33:DA33"/>
    <mergeCell ref="EZ33:FC33"/>
    <mergeCell ref="DC80:DE80"/>
    <mergeCell ref="DF80:DH80"/>
    <mergeCell ref="DJ80:DL80"/>
    <mergeCell ref="DM80:DO80"/>
    <mergeCell ref="DQ80:DS80"/>
    <mergeCell ref="DT80:DV80"/>
    <mergeCell ref="DW80:DZ80"/>
    <mergeCell ref="DC76:DE76"/>
    <mergeCell ref="DF76:DH76"/>
    <mergeCell ref="DJ76:DL76"/>
    <mergeCell ref="DM76:DO76"/>
    <mergeCell ref="DQ76:DS76"/>
    <mergeCell ref="DT76:DV76"/>
    <mergeCell ref="DW76:DZ76"/>
    <mergeCell ref="BV69:BX69"/>
    <mergeCell ref="CK68:CM68"/>
    <mergeCell ref="CN68:CP68"/>
    <mergeCell ref="CR68:CT68"/>
    <mergeCell ref="CU68:CW68"/>
    <mergeCell ref="DM79:DO79"/>
    <mergeCell ref="DQ79:DS79"/>
    <mergeCell ref="DT79:DV79"/>
    <mergeCell ref="DW79:DZ79"/>
    <mergeCell ref="DW68:DZ68"/>
    <mergeCell ref="DQ69:DS69"/>
    <mergeCell ref="DT69:DV69"/>
    <mergeCell ref="DW69:DZ69"/>
    <mergeCell ref="DC75:DE75"/>
    <mergeCell ref="DF75:DH75"/>
    <mergeCell ref="DJ75:DL75"/>
    <mergeCell ref="DC73:DE73"/>
    <mergeCell ref="DF73:DH73"/>
    <mergeCell ref="EB79:ED79"/>
    <mergeCell ref="EE79:EG79"/>
    <mergeCell ref="EI79:EK79"/>
    <mergeCell ref="EL79:EN79"/>
    <mergeCell ref="EP79:ER79"/>
    <mergeCell ref="ES79:EU79"/>
    <mergeCell ref="DC79:DE79"/>
    <mergeCell ref="DF79:DH79"/>
    <mergeCell ref="DJ79:DL79"/>
    <mergeCell ref="DM72:DO72"/>
    <mergeCell ref="DQ72:DS72"/>
    <mergeCell ref="DT72:DV72"/>
    <mergeCell ref="DW72:DZ72"/>
    <mergeCell ref="DM74:DO74"/>
    <mergeCell ref="DQ74:DS74"/>
    <mergeCell ref="DT74:DV74"/>
    <mergeCell ref="DW74:DZ74"/>
    <mergeCell ref="DM75:DO75"/>
    <mergeCell ref="DQ75:DS75"/>
    <mergeCell ref="DT75:DV75"/>
    <mergeCell ref="DW75:DZ75"/>
    <mergeCell ref="DC72:DE72"/>
    <mergeCell ref="DF72:DH72"/>
    <mergeCell ref="DJ72:DL72"/>
    <mergeCell ref="EL76:EN76"/>
    <mergeCell ref="EP76:ER76"/>
    <mergeCell ref="EZ68:FC68"/>
    <mergeCell ref="BG68:BR68"/>
    <mergeCell ref="BS68:BU68"/>
    <mergeCell ref="BV68:BX68"/>
    <mergeCell ref="BY68:CB68"/>
    <mergeCell ref="CD68:CF68"/>
    <mergeCell ref="CG68:CI68"/>
    <mergeCell ref="DC69:DE69"/>
    <mergeCell ref="DF69:DH69"/>
    <mergeCell ref="DJ69:DL69"/>
    <mergeCell ref="DM69:DO69"/>
    <mergeCell ref="EL69:EN69"/>
    <mergeCell ref="EP69:ER69"/>
    <mergeCell ref="ES69:EU69"/>
    <mergeCell ref="EV69:EY69"/>
    <mergeCell ref="DC68:DE68"/>
    <mergeCell ref="DF68:DH68"/>
    <mergeCell ref="DJ68:DL68"/>
    <mergeCell ref="DM68:DO68"/>
    <mergeCell ref="DQ68:DS68"/>
    <mergeCell ref="DT68:DV68"/>
    <mergeCell ref="EL68:EN68"/>
    <mergeCell ref="EL71:EN71"/>
    <mergeCell ref="EP71:ER71"/>
    <mergeCell ref="ES71:EU71"/>
    <mergeCell ref="EV71:EY71"/>
    <mergeCell ref="EL73:EN73"/>
    <mergeCell ref="EP68:ER68"/>
    <mergeCell ref="ES68:EU68"/>
    <mergeCell ref="EV68:EY68"/>
    <mergeCell ref="BV71:BX71"/>
    <mergeCell ref="BY71:CB71"/>
    <mergeCell ref="CD71:CF71"/>
    <mergeCell ref="CG71:CI71"/>
    <mergeCell ref="CU69:CW69"/>
    <mergeCell ref="CX69:DA69"/>
    <mergeCell ref="EZ69:FC69"/>
    <mergeCell ref="FD69:FK69"/>
    <mergeCell ref="A71:D71"/>
    <mergeCell ref="AC71:AJ71"/>
    <mergeCell ref="AK71:AR71"/>
    <mergeCell ref="AS71:BF71"/>
    <mergeCell ref="BY69:CB69"/>
    <mergeCell ref="CD69:CF69"/>
    <mergeCell ref="CG69:CI69"/>
    <mergeCell ref="CK69:CM69"/>
    <mergeCell ref="CN69:CP69"/>
    <mergeCell ref="CR69:CT69"/>
    <mergeCell ref="DC71:DE71"/>
    <mergeCell ref="DF71:DH71"/>
    <mergeCell ref="DJ71:DL71"/>
    <mergeCell ref="DM71:DO71"/>
    <mergeCell ref="DQ71:DS71"/>
    <mergeCell ref="DT71:DV71"/>
    <mergeCell ref="DW71:DZ71"/>
    <mergeCell ref="EB71:ED71"/>
    <mergeCell ref="EE71:EG71"/>
    <mergeCell ref="EI71:EK71"/>
    <mergeCell ref="A69:D69"/>
    <mergeCell ref="P73:AB73"/>
    <mergeCell ref="AC73:AJ73"/>
    <mergeCell ref="AK73:AR73"/>
    <mergeCell ref="AS73:BF73"/>
    <mergeCell ref="BY72:CB72"/>
    <mergeCell ref="CD72:CF72"/>
    <mergeCell ref="CG72:CI72"/>
    <mergeCell ref="CK72:CM72"/>
    <mergeCell ref="CN72:CP72"/>
    <mergeCell ref="CR72:CT72"/>
    <mergeCell ref="FD71:FK71"/>
    <mergeCell ref="A72:D72"/>
    <mergeCell ref="P72:AB72"/>
    <mergeCell ref="AC72:AJ72"/>
    <mergeCell ref="AK72:AR72"/>
    <mergeCell ref="AS72:BF72"/>
    <mergeCell ref="BG72:BR72"/>
    <mergeCell ref="BS72:BU72"/>
    <mergeCell ref="BV72:BX72"/>
    <mergeCell ref="CK71:CM71"/>
    <mergeCell ref="CN71:CP71"/>
    <mergeCell ref="CR71:CT71"/>
    <mergeCell ref="CU71:CW71"/>
    <mergeCell ref="CX71:DA71"/>
    <mergeCell ref="EZ71:FC71"/>
    <mergeCell ref="BG71:BR71"/>
    <mergeCell ref="BS71:BU71"/>
    <mergeCell ref="DJ73:DL73"/>
    <mergeCell ref="DM73:DO73"/>
    <mergeCell ref="DQ73:DS73"/>
    <mergeCell ref="DT73:DV73"/>
    <mergeCell ref="DW73:DZ73"/>
    <mergeCell ref="EZ74:FC74"/>
    <mergeCell ref="FD74:FK74"/>
    <mergeCell ref="BY74:CB74"/>
    <mergeCell ref="CD74:CF74"/>
    <mergeCell ref="CG74:CI74"/>
    <mergeCell ref="CK74:CM74"/>
    <mergeCell ref="CN74:CP74"/>
    <mergeCell ref="CR74:CT74"/>
    <mergeCell ref="A74:D74"/>
    <mergeCell ref="AC74:AJ74"/>
    <mergeCell ref="AK74:AR74"/>
    <mergeCell ref="AS74:BF74"/>
    <mergeCell ref="BG73:BR73"/>
    <mergeCell ref="BS73:BU73"/>
    <mergeCell ref="BV73:BX73"/>
    <mergeCell ref="BY73:CB73"/>
    <mergeCell ref="CD73:CF73"/>
    <mergeCell ref="CG73:CI73"/>
    <mergeCell ref="EB74:ED74"/>
    <mergeCell ref="EE74:EG74"/>
    <mergeCell ref="EI74:EK74"/>
    <mergeCell ref="EL74:EN74"/>
    <mergeCell ref="EP74:ER74"/>
    <mergeCell ref="ES74:EU74"/>
    <mergeCell ref="EV74:EY74"/>
    <mergeCell ref="DC74:DE74"/>
    <mergeCell ref="DF74:DH74"/>
    <mergeCell ref="DJ74:DL74"/>
    <mergeCell ref="E72:O74"/>
    <mergeCell ref="EZ72:FC72"/>
    <mergeCell ref="FD72:FK72"/>
    <mergeCell ref="A73:D73"/>
    <mergeCell ref="EZ75:FC75"/>
    <mergeCell ref="FD75:FK75"/>
    <mergeCell ref="A76:D76"/>
    <mergeCell ref="P76:AB76"/>
    <mergeCell ref="AC76:AJ76"/>
    <mergeCell ref="AK76:AR76"/>
    <mergeCell ref="AS76:BF76"/>
    <mergeCell ref="BY75:CB75"/>
    <mergeCell ref="CD75:CF75"/>
    <mergeCell ref="CG75:CI75"/>
    <mergeCell ref="CK75:CM75"/>
    <mergeCell ref="CN75:CP75"/>
    <mergeCell ref="CR75:CT75"/>
    <mergeCell ref="A75:D75"/>
    <mergeCell ref="P75:AB75"/>
    <mergeCell ref="AC75:AJ75"/>
    <mergeCell ref="AK75:AR75"/>
    <mergeCell ref="AS75:BF75"/>
    <mergeCell ref="BG75:BR75"/>
    <mergeCell ref="BS75:BU75"/>
    <mergeCell ref="BV75:BX75"/>
    <mergeCell ref="ES76:EU76"/>
    <mergeCell ref="EV76:EY76"/>
    <mergeCell ref="BS77:BU77"/>
    <mergeCell ref="BV77:BX77"/>
    <mergeCell ref="CK76:CM76"/>
    <mergeCell ref="CN76:CP76"/>
    <mergeCell ref="CR76:CT76"/>
    <mergeCell ref="CU76:CW76"/>
    <mergeCell ref="CX76:DA76"/>
    <mergeCell ref="EZ76:FC76"/>
    <mergeCell ref="BG76:BR76"/>
    <mergeCell ref="BS76:BU76"/>
    <mergeCell ref="BV76:BX76"/>
    <mergeCell ref="BY76:CB76"/>
    <mergeCell ref="CD76:CF76"/>
    <mergeCell ref="CG76:CI76"/>
    <mergeCell ref="EB77:ED77"/>
    <mergeCell ref="EE77:EG77"/>
    <mergeCell ref="EI77:EK77"/>
    <mergeCell ref="EL77:EN77"/>
    <mergeCell ref="EP77:ER77"/>
    <mergeCell ref="ES77:EU77"/>
    <mergeCell ref="EV77:EY77"/>
    <mergeCell ref="DC77:DE77"/>
    <mergeCell ref="DF77:DH77"/>
    <mergeCell ref="DJ77:DL77"/>
    <mergeCell ref="EB76:ED76"/>
    <mergeCell ref="EE76:EG76"/>
    <mergeCell ref="EI76:EK76"/>
    <mergeCell ref="DM77:DO77"/>
    <mergeCell ref="DQ77:DS77"/>
    <mergeCell ref="DT77:DV77"/>
    <mergeCell ref="DW77:DZ77"/>
    <mergeCell ref="BY78:CB78"/>
    <mergeCell ref="CD78:CF78"/>
    <mergeCell ref="CG78:CI78"/>
    <mergeCell ref="CU77:CW77"/>
    <mergeCell ref="CX77:DA77"/>
    <mergeCell ref="EZ77:FC77"/>
    <mergeCell ref="FD77:FK77"/>
    <mergeCell ref="A78:D78"/>
    <mergeCell ref="AC78:AJ78"/>
    <mergeCell ref="AK78:AR78"/>
    <mergeCell ref="AS78:BF78"/>
    <mergeCell ref="BY77:CB77"/>
    <mergeCell ref="CD77:CF77"/>
    <mergeCell ref="CG77:CI77"/>
    <mergeCell ref="CK77:CM77"/>
    <mergeCell ref="CN77:CP77"/>
    <mergeCell ref="CR77:CT77"/>
    <mergeCell ref="DC78:DE78"/>
    <mergeCell ref="DF78:DH78"/>
    <mergeCell ref="DJ78:DL78"/>
    <mergeCell ref="DM78:DO78"/>
    <mergeCell ref="DQ78:DS78"/>
    <mergeCell ref="DT78:DV78"/>
    <mergeCell ref="DW78:DZ78"/>
    <mergeCell ref="EB78:ED78"/>
    <mergeCell ref="EE78:EG78"/>
    <mergeCell ref="EI78:EK78"/>
    <mergeCell ref="A77:D77"/>
    <mergeCell ref="AC77:AJ77"/>
    <mergeCell ref="AK77:AR77"/>
    <mergeCell ref="AS77:BF77"/>
    <mergeCell ref="BG77:BR77"/>
    <mergeCell ref="CU79:CW79"/>
    <mergeCell ref="CX79:DA79"/>
    <mergeCell ref="EZ79:FC79"/>
    <mergeCell ref="FD79:FK79"/>
    <mergeCell ref="A80:D80"/>
    <mergeCell ref="AC80:AJ80"/>
    <mergeCell ref="AK80:AR80"/>
    <mergeCell ref="AS80:BF80"/>
    <mergeCell ref="BY79:CB79"/>
    <mergeCell ref="CD79:CF79"/>
    <mergeCell ref="CG79:CI79"/>
    <mergeCell ref="CK79:CM79"/>
    <mergeCell ref="CN79:CP79"/>
    <mergeCell ref="CR79:CT79"/>
    <mergeCell ref="FD78:FK78"/>
    <mergeCell ref="A79:D79"/>
    <mergeCell ref="P79:AB79"/>
    <mergeCell ref="AC79:AJ79"/>
    <mergeCell ref="AK79:AR79"/>
    <mergeCell ref="AS79:BF79"/>
    <mergeCell ref="BG79:BR79"/>
    <mergeCell ref="BS79:BU79"/>
    <mergeCell ref="BV79:BX79"/>
    <mergeCell ref="CK78:CM78"/>
    <mergeCell ref="CN78:CP78"/>
    <mergeCell ref="CR78:CT78"/>
    <mergeCell ref="CU78:CW78"/>
    <mergeCell ref="CX78:DA78"/>
    <mergeCell ref="EZ78:FC78"/>
    <mergeCell ref="BG78:BR78"/>
    <mergeCell ref="BS78:BU78"/>
    <mergeCell ref="BV78:BX78"/>
    <mergeCell ref="CK80:CM80"/>
    <mergeCell ref="CN80:CP80"/>
    <mergeCell ref="CR80:CT80"/>
    <mergeCell ref="CU80:CW80"/>
    <mergeCell ref="CX80:DA80"/>
    <mergeCell ref="EZ80:FC80"/>
    <mergeCell ref="BG80:BR80"/>
    <mergeCell ref="BS80:BU80"/>
    <mergeCell ref="BV80:BX80"/>
    <mergeCell ref="BY80:CB80"/>
    <mergeCell ref="CD80:CF80"/>
    <mergeCell ref="CG80:CI80"/>
    <mergeCell ref="EB81:ED81"/>
    <mergeCell ref="EE81:EG81"/>
    <mergeCell ref="EI81:EK81"/>
    <mergeCell ref="EL81:EN81"/>
    <mergeCell ref="EP81:ER81"/>
    <mergeCell ref="ES81:EU81"/>
    <mergeCell ref="EV81:EY81"/>
    <mergeCell ref="DC81:DE81"/>
    <mergeCell ref="DF81:DH81"/>
    <mergeCell ref="DJ81:DL81"/>
    <mergeCell ref="CU81:CW81"/>
    <mergeCell ref="CX81:DA81"/>
    <mergeCell ref="EZ81:FC81"/>
    <mergeCell ref="EB80:ED80"/>
    <mergeCell ref="EE80:EG80"/>
    <mergeCell ref="EI80:EK80"/>
    <mergeCell ref="EL80:EN80"/>
    <mergeCell ref="EP80:ER80"/>
    <mergeCell ref="ES80:EU80"/>
    <mergeCell ref="EV80:EY80"/>
    <mergeCell ref="FD81:FK81"/>
    <mergeCell ref="A83:D83"/>
    <mergeCell ref="AC83:AJ83"/>
    <mergeCell ref="AK83:AR83"/>
    <mergeCell ref="AS83:BF83"/>
    <mergeCell ref="BY81:CB81"/>
    <mergeCell ref="CD81:CF81"/>
    <mergeCell ref="CG81:CI81"/>
    <mergeCell ref="CK81:CM81"/>
    <mergeCell ref="CN81:CP81"/>
    <mergeCell ref="CR81:CT81"/>
    <mergeCell ref="DC83:DE83"/>
    <mergeCell ref="DF83:DH83"/>
    <mergeCell ref="DJ83:DL83"/>
    <mergeCell ref="DM83:DO83"/>
    <mergeCell ref="DQ83:DS83"/>
    <mergeCell ref="DT83:DV83"/>
    <mergeCell ref="DW83:DZ83"/>
    <mergeCell ref="EB83:ED83"/>
    <mergeCell ref="EE83:EG83"/>
    <mergeCell ref="EI83:EK83"/>
    <mergeCell ref="A81:D81"/>
    <mergeCell ref="AC81:AJ81"/>
    <mergeCell ref="AK81:AR81"/>
    <mergeCell ref="AS81:BF81"/>
    <mergeCell ref="BG81:BR81"/>
    <mergeCell ref="BS81:BU81"/>
    <mergeCell ref="BV81:BX81"/>
    <mergeCell ref="DM81:DO81"/>
    <mergeCell ref="DQ81:DS81"/>
    <mergeCell ref="DT81:DV81"/>
    <mergeCell ref="DW81:DZ81"/>
    <mergeCell ref="FD83:FK83"/>
    <mergeCell ref="A84:D84"/>
    <mergeCell ref="AC84:AJ84"/>
    <mergeCell ref="AK84:AR84"/>
    <mergeCell ref="AS84:BF84"/>
    <mergeCell ref="BG84:BR84"/>
    <mergeCell ref="BS84:BU84"/>
    <mergeCell ref="BV84:BX84"/>
    <mergeCell ref="CK83:CM83"/>
    <mergeCell ref="CN83:CP83"/>
    <mergeCell ref="CR83:CT83"/>
    <mergeCell ref="CU83:CW83"/>
    <mergeCell ref="CX83:DA83"/>
    <mergeCell ref="EZ83:FC83"/>
    <mergeCell ref="BG83:BR83"/>
    <mergeCell ref="BS83:BU83"/>
    <mergeCell ref="BV83:BX83"/>
    <mergeCell ref="BY83:CB83"/>
    <mergeCell ref="CD83:CF83"/>
    <mergeCell ref="CG83:CI83"/>
    <mergeCell ref="EB84:ED84"/>
    <mergeCell ref="EE84:EG84"/>
    <mergeCell ref="DC84:DE84"/>
    <mergeCell ref="DF84:DH84"/>
    <mergeCell ref="DJ84:DL84"/>
    <mergeCell ref="DM84:DO84"/>
    <mergeCell ref="DQ84:DS84"/>
    <mergeCell ref="DT84:DV84"/>
    <mergeCell ref="DW84:DZ84"/>
    <mergeCell ref="EL83:EN83"/>
    <mergeCell ref="EP83:ER83"/>
    <mergeCell ref="ES83:EU83"/>
    <mergeCell ref="A86:D86"/>
    <mergeCell ref="AC86:AJ86"/>
    <mergeCell ref="AK86:AR86"/>
    <mergeCell ref="AS86:BF86"/>
    <mergeCell ref="BG86:BR86"/>
    <mergeCell ref="BS86:BU86"/>
    <mergeCell ref="BV86:BX86"/>
    <mergeCell ref="CK85:CM85"/>
    <mergeCell ref="CN85:CP85"/>
    <mergeCell ref="CR85:CT85"/>
    <mergeCell ref="CU85:CW85"/>
    <mergeCell ref="CX85:DA85"/>
    <mergeCell ref="EZ85:FC85"/>
    <mergeCell ref="BG85:BR85"/>
    <mergeCell ref="BS85:BU85"/>
    <mergeCell ref="BV85:BX85"/>
    <mergeCell ref="BY85:CB85"/>
    <mergeCell ref="CD85:CF85"/>
    <mergeCell ref="CG85:CI85"/>
    <mergeCell ref="EB86:ED86"/>
    <mergeCell ref="EE86:EG86"/>
    <mergeCell ref="EI86:EK86"/>
    <mergeCell ref="EL86:EN86"/>
    <mergeCell ref="EP86:ER86"/>
    <mergeCell ref="ES86:EU86"/>
    <mergeCell ref="EV86:EY86"/>
    <mergeCell ref="DC86:DE86"/>
    <mergeCell ref="DF86:DH86"/>
    <mergeCell ref="DJ86:DL86"/>
    <mergeCell ref="A85:D85"/>
    <mergeCell ref="DC85:DE85"/>
    <mergeCell ref="DF85:DH85"/>
    <mergeCell ref="FD91:FK91"/>
    <mergeCell ref="A92:D92"/>
    <mergeCell ref="AC92:AJ92"/>
    <mergeCell ref="AK92:AR92"/>
    <mergeCell ref="AS92:BF92"/>
    <mergeCell ref="BG92:BR92"/>
    <mergeCell ref="BS92:BU92"/>
    <mergeCell ref="BV92:BX92"/>
    <mergeCell ref="CK91:CM91"/>
    <mergeCell ref="CN91:CP91"/>
    <mergeCell ref="CR91:CT91"/>
    <mergeCell ref="CU91:CW91"/>
    <mergeCell ref="CX91:DA91"/>
    <mergeCell ref="EZ91:FC91"/>
    <mergeCell ref="BG91:BR91"/>
    <mergeCell ref="BS91:BU91"/>
    <mergeCell ref="BV91:BX91"/>
    <mergeCell ref="BY91:CB91"/>
    <mergeCell ref="CD91:CF91"/>
    <mergeCell ref="CG91:CI91"/>
    <mergeCell ref="A91:D91"/>
    <mergeCell ref="AC91:AJ91"/>
    <mergeCell ref="AK91:AR91"/>
    <mergeCell ref="AS91:BF91"/>
    <mergeCell ref="DC91:DE91"/>
    <mergeCell ref="DF91:DH91"/>
    <mergeCell ref="DJ91:DL91"/>
    <mergeCell ref="DM91:DO91"/>
    <mergeCell ref="DQ91:DS91"/>
    <mergeCell ref="DT91:DV91"/>
    <mergeCell ref="DW91:DZ91"/>
    <mergeCell ref="EB91:ED91"/>
    <mergeCell ref="CU92:CW92"/>
    <mergeCell ref="CX92:DA92"/>
    <mergeCell ref="EZ92:FC92"/>
    <mergeCell ref="FD92:FK92"/>
    <mergeCell ref="A93:D93"/>
    <mergeCell ref="AC93:AJ93"/>
    <mergeCell ref="AK93:AR93"/>
    <mergeCell ref="AS93:BF93"/>
    <mergeCell ref="BY92:CB92"/>
    <mergeCell ref="CD92:CF92"/>
    <mergeCell ref="CG92:CI92"/>
    <mergeCell ref="CK92:CM92"/>
    <mergeCell ref="CN92:CP92"/>
    <mergeCell ref="CR92:CT92"/>
    <mergeCell ref="DC93:DE93"/>
    <mergeCell ref="DF93:DH93"/>
    <mergeCell ref="DJ93:DL93"/>
    <mergeCell ref="DM93:DO93"/>
    <mergeCell ref="DQ93:DS93"/>
    <mergeCell ref="DT93:DV93"/>
    <mergeCell ref="DW93:DZ93"/>
    <mergeCell ref="EL93:EN93"/>
    <mergeCell ref="EP93:ER93"/>
    <mergeCell ref="ES93:EU93"/>
    <mergeCell ref="EV93:EY93"/>
    <mergeCell ref="E91:O94"/>
    <mergeCell ref="CU94:CW94"/>
    <mergeCell ref="CX94:DA94"/>
    <mergeCell ref="EZ94:FC94"/>
    <mergeCell ref="FD94:FK94"/>
    <mergeCell ref="BY94:CB94"/>
    <mergeCell ref="CD94:CF94"/>
    <mergeCell ref="CG94:CI94"/>
    <mergeCell ref="CK94:CM94"/>
    <mergeCell ref="CN94:CP94"/>
    <mergeCell ref="CR94:CT94"/>
    <mergeCell ref="A95:D95"/>
    <mergeCell ref="FD93:FK93"/>
    <mergeCell ref="A94:D94"/>
    <mergeCell ref="AC94:AJ94"/>
    <mergeCell ref="AK94:AR94"/>
    <mergeCell ref="AS94:BF94"/>
    <mergeCell ref="BG94:BR94"/>
    <mergeCell ref="BS94:BU94"/>
    <mergeCell ref="BV94:BX94"/>
    <mergeCell ref="CK93:CM93"/>
    <mergeCell ref="CN93:CP93"/>
    <mergeCell ref="CR93:CT93"/>
    <mergeCell ref="CU93:CW93"/>
    <mergeCell ref="CX93:DA93"/>
    <mergeCell ref="EZ93:FC93"/>
    <mergeCell ref="BG93:BR93"/>
    <mergeCell ref="BS93:BU93"/>
    <mergeCell ref="BV93:BX93"/>
    <mergeCell ref="BY93:CB93"/>
    <mergeCell ref="CD93:CF93"/>
    <mergeCell ref="CG93:CI93"/>
    <mergeCell ref="CD95:CF95"/>
    <mergeCell ref="CG95:CI95"/>
    <mergeCell ref="CK95:CM95"/>
    <mergeCell ref="CN95:CP95"/>
    <mergeCell ref="CR95:CT95"/>
    <mergeCell ref="CU95:CW95"/>
    <mergeCell ref="CX95:DA95"/>
    <mergeCell ref="A96:D96"/>
    <mergeCell ref="P96:AB96"/>
    <mergeCell ref="AC96:AJ96"/>
    <mergeCell ref="AK96:AR96"/>
    <mergeCell ref="AS96:BF96"/>
    <mergeCell ref="CU97:CW97"/>
    <mergeCell ref="CX97:DA97"/>
    <mergeCell ref="DM97:DO97"/>
    <mergeCell ref="DQ97:DS97"/>
    <mergeCell ref="EZ97:FC97"/>
    <mergeCell ref="FD97:FK97"/>
    <mergeCell ref="BY97:CB97"/>
    <mergeCell ref="CD97:CF97"/>
    <mergeCell ref="CG97:CI97"/>
    <mergeCell ref="CK97:CM97"/>
    <mergeCell ref="CN97:CP97"/>
    <mergeCell ref="CR97:CT97"/>
    <mergeCell ref="FD96:FK96"/>
    <mergeCell ref="A97:D97"/>
    <mergeCell ref="P97:AB97"/>
    <mergeCell ref="AC97:AJ97"/>
    <mergeCell ref="AK97:AR97"/>
    <mergeCell ref="AS97:BF97"/>
    <mergeCell ref="BG97:BR97"/>
    <mergeCell ref="BS97:BU97"/>
    <mergeCell ref="BV97:BX97"/>
    <mergeCell ref="CK96:CM96"/>
    <mergeCell ref="CN96:CP96"/>
    <mergeCell ref="CR96:CT96"/>
    <mergeCell ref="CU96:CW96"/>
    <mergeCell ref="CX96:DA96"/>
    <mergeCell ref="EZ96:FC96"/>
    <mergeCell ref="FD98:FK98"/>
    <mergeCell ref="A99:D99"/>
    <mergeCell ref="P99:AB99"/>
    <mergeCell ref="AC99:AJ99"/>
    <mergeCell ref="AK99:AR99"/>
    <mergeCell ref="AS99:BF99"/>
    <mergeCell ref="BY98:CB98"/>
    <mergeCell ref="CD98:CF98"/>
    <mergeCell ref="CG98:CI98"/>
    <mergeCell ref="CK98:CM98"/>
    <mergeCell ref="CN98:CP98"/>
    <mergeCell ref="CR98:CT98"/>
    <mergeCell ref="A98:D98"/>
    <mergeCell ref="P98:AB98"/>
    <mergeCell ref="AC98:AJ98"/>
    <mergeCell ref="AK98:AR98"/>
    <mergeCell ref="AS98:BF98"/>
    <mergeCell ref="BG98:BR98"/>
    <mergeCell ref="BS98:BU98"/>
    <mergeCell ref="BV98:BX98"/>
    <mergeCell ref="EB98:ED98"/>
    <mergeCell ref="EE98:EG98"/>
    <mergeCell ref="EI98:EK98"/>
    <mergeCell ref="EL98:EN98"/>
    <mergeCell ref="EP98:ER98"/>
    <mergeCell ref="ES98:EU98"/>
    <mergeCell ref="EV98:EY98"/>
    <mergeCell ref="EB99:ED99"/>
    <mergeCell ref="EE99:EG99"/>
    <mergeCell ref="EI99:EK99"/>
    <mergeCell ref="EL99:EN99"/>
    <mergeCell ref="EP99:ER99"/>
    <mergeCell ref="CK99:CM99"/>
    <mergeCell ref="CN99:CP99"/>
    <mergeCell ref="DQ100:DS100"/>
    <mergeCell ref="DT100:DV100"/>
    <mergeCell ref="DW100:DZ100"/>
    <mergeCell ref="BG96:BR96"/>
    <mergeCell ref="BS96:BU96"/>
    <mergeCell ref="BV96:BX96"/>
    <mergeCell ref="BY96:CB96"/>
    <mergeCell ref="CD96:CF96"/>
    <mergeCell ref="CG96:CI96"/>
    <mergeCell ref="EB97:ED97"/>
    <mergeCell ref="EL97:EN97"/>
    <mergeCell ref="EP97:ER97"/>
    <mergeCell ref="CU98:CW98"/>
    <mergeCell ref="CX98:DA98"/>
    <mergeCell ref="EZ98:FC98"/>
    <mergeCell ref="DT97:DV97"/>
    <mergeCell ref="DW97:DZ97"/>
    <mergeCell ref="EL96:EN96"/>
    <mergeCell ref="EP96:ER96"/>
    <mergeCell ref="ES96:EU96"/>
    <mergeCell ref="EV96:EY96"/>
    <mergeCell ref="ES99:EU99"/>
    <mergeCell ref="EV99:EY99"/>
    <mergeCell ref="EE97:EG97"/>
    <mergeCell ref="EI97:EK97"/>
    <mergeCell ref="ES97:EU97"/>
    <mergeCell ref="EV97:EY97"/>
    <mergeCell ref="CR100:CT100"/>
    <mergeCell ref="DC101:DE101"/>
    <mergeCell ref="DF101:DH101"/>
    <mergeCell ref="DJ101:DL101"/>
    <mergeCell ref="DM101:DO101"/>
    <mergeCell ref="DQ101:DS101"/>
    <mergeCell ref="DT101:DV101"/>
    <mergeCell ref="FD99:FK99"/>
    <mergeCell ref="CR99:CT99"/>
    <mergeCell ref="CU99:CW99"/>
    <mergeCell ref="CX99:DA99"/>
    <mergeCell ref="EZ99:FC99"/>
    <mergeCell ref="BG99:BR99"/>
    <mergeCell ref="BS99:BU99"/>
    <mergeCell ref="BV99:BX99"/>
    <mergeCell ref="BY99:CB99"/>
    <mergeCell ref="CD99:CF99"/>
    <mergeCell ref="CG99:CI99"/>
    <mergeCell ref="EB100:ED100"/>
    <mergeCell ref="EE100:EG100"/>
    <mergeCell ref="EI100:EK100"/>
    <mergeCell ref="EL100:EN100"/>
    <mergeCell ref="EP100:ER100"/>
    <mergeCell ref="ES100:EU100"/>
    <mergeCell ref="EV100:EY100"/>
    <mergeCell ref="DC100:DE100"/>
    <mergeCell ref="DF100:DH100"/>
    <mergeCell ref="DJ100:DL100"/>
    <mergeCell ref="DM100:DO100"/>
    <mergeCell ref="CU100:CW100"/>
    <mergeCell ref="EZ100:FC100"/>
    <mergeCell ref="FD100:FK100"/>
    <mergeCell ref="A100:D100"/>
    <mergeCell ref="P100:AB100"/>
    <mergeCell ref="A102:D102"/>
    <mergeCell ref="P102:AB102"/>
    <mergeCell ref="AC102:AJ102"/>
    <mergeCell ref="AK102:AR102"/>
    <mergeCell ref="AS102:BF102"/>
    <mergeCell ref="A101:D101"/>
    <mergeCell ref="P101:AB101"/>
    <mergeCell ref="AC101:AJ101"/>
    <mergeCell ref="AK101:AR101"/>
    <mergeCell ref="AS101:BF101"/>
    <mergeCell ref="BY100:CB100"/>
    <mergeCell ref="CD100:CF100"/>
    <mergeCell ref="CG100:CI100"/>
    <mergeCell ref="CK100:CM100"/>
    <mergeCell ref="CN100:CP100"/>
    <mergeCell ref="FD101:FK101"/>
    <mergeCell ref="CK101:CM101"/>
    <mergeCell ref="CN101:CP101"/>
    <mergeCell ref="CR101:CT101"/>
    <mergeCell ref="CU101:CW101"/>
    <mergeCell ref="CX101:DA101"/>
    <mergeCell ref="EZ101:FC101"/>
    <mergeCell ref="BG101:BR101"/>
    <mergeCell ref="BS101:BU101"/>
    <mergeCell ref="BV101:BX101"/>
    <mergeCell ref="BY101:CB101"/>
    <mergeCell ref="CD101:CF101"/>
    <mergeCell ref="CG101:CI101"/>
    <mergeCell ref="DC102:DE102"/>
    <mergeCell ref="DF102:DH102"/>
    <mergeCell ref="DJ102:DL102"/>
    <mergeCell ref="DM102:DO102"/>
    <mergeCell ref="DQ102:DS102"/>
    <mergeCell ref="DT102:DV102"/>
    <mergeCell ref="DW102:DZ102"/>
    <mergeCell ref="EB102:ED102"/>
    <mergeCell ref="EP102:ER102"/>
    <mergeCell ref="ES102:EU102"/>
    <mergeCell ref="EV102:EY102"/>
    <mergeCell ref="DW101:DZ101"/>
    <mergeCell ref="EB101:ED101"/>
    <mergeCell ref="EE101:EG101"/>
    <mergeCell ref="EI101:EK101"/>
    <mergeCell ref="EL101:EN101"/>
    <mergeCell ref="EP101:ER101"/>
    <mergeCell ref="ES101:EU101"/>
    <mergeCell ref="EV101:EY101"/>
    <mergeCell ref="BV104:BX104"/>
    <mergeCell ref="EB104:ED104"/>
    <mergeCell ref="EE104:EG104"/>
    <mergeCell ref="EI104:EK104"/>
    <mergeCell ref="EL104:EN104"/>
    <mergeCell ref="EP104:ER104"/>
    <mergeCell ref="ES104:EU104"/>
    <mergeCell ref="EV104:EY104"/>
    <mergeCell ref="DC104:DE104"/>
    <mergeCell ref="DF104:DH104"/>
    <mergeCell ref="DJ104:DL104"/>
    <mergeCell ref="DM104:DO104"/>
    <mergeCell ref="DQ104:DS104"/>
    <mergeCell ref="DT104:DV104"/>
    <mergeCell ref="DW104:DZ104"/>
    <mergeCell ref="FD102:FK102"/>
    <mergeCell ref="CK102:CM102"/>
    <mergeCell ref="CN102:CP102"/>
    <mergeCell ref="CR102:CT102"/>
    <mergeCell ref="CU102:CW102"/>
    <mergeCell ref="CX102:DA102"/>
    <mergeCell ref="EZ102:FC102"/>
    <mergeCell ref="DC103:DE103"/>
    <mergeCell ref="DF103:DH103"/>
    <mergeCell ref="DJ103:DL103"/>
    <mergeCell ref="DM103:DO103"/>
    <mergeCell ref="DQ103:DS103"/>
    <mergeCell ref="DT103:DV103"/>
    <mergeCell ref="DW103:DZ103"/>
    <mergeCell ref="EE102:EG102"/>
    <mergeCell ref="EI102:EK102"/>
    <mergeCell ref="EL102:EN102"/>
    <mergeCell ref="CU104:CW104"/>
    <mergeCell ref="CX104:DA104"/>
    <mergeCell ref="EZ104:FC104"/>
    <mergeCell ref="FD104:FK104"/>
    <mergeCell ref="A105:D105"/>
    <mergeCell ref="P105:AB105"/>
    <mergeCell ref="AC105:AJ105"/>
    <mergeCell ref="AK105:AR105"/>
    <mergeCell ref="AS105:BF105"/>
    <mergeCell ref="BY104:CB104"/>
    <mergeCell ref="CD104:CF104"/>
    <mergeCell ref="CG104:CI104"/>
    <mergeCell ref="CK104:CM104"/>
    <mergeCell ref="CN104:CP104"/>
    <mergeCell ref="CR104:CT104"/>
    <mergeCell ref="DC105:DE105"/>
    <mergeCell ref="DF105:DH105"/>
    <mergeCell ref="DJ105:DL105"/>
    <mergeCell ref="DM105:DO105"/>
    <mergeCell ref="DQ105:DS105"/>
    <mergeCell ref="DT105:DV105"/>
    <mergeCell ref="DW105:DZ105"/>
    <mergeCell ref="EB105:ED105"/>
    <mergeCell ref="EE105:EG105"/>
    <mergeCell ref="EI105:EK105"/>
    <mergeCell ref="A104:D104"/>
    <mergeCell ref="P104:AB104"/>
    <mergeCell ref="AC104:AJ104"/>
    <mergeCell ref="AK104:AR104"/>
    <mergeCell ref="AS104:BF104"/>
    <mergeCell ref="BG104:BR104"/>
    <mergeCell ref="BS104:BU104"/>
    <mergeCell ref="EZ106:FC106"/>
    <mergeCell ref="FD106:FK106"/>
    <mergeCell ref="BV106:BX106"/>
    <mergeCell ref="BY106:CB106"/>
    <mergeCell ref="CD106:CF106"/>
    <mergeCell ref="CG106:CI106"/>
    <mergeCell ref="CK106:CM106"/>
    <mergeCell ref="CN106:CP106"/>
    <mergeCell ref="FD105:FK105"/>
    <mergeCell ref="A111:D111"/>
    <mergeCell ref="A106:D106"/>
    <mergeCell ref="P106:AB106"/>
    <mergeCell ref="AC106:AJ106"/>
    <mergeCell ref="AK106:AR106"/>
    <mergeCell ref="AS106:BF106"/>
    <mergeCell ref="BG106:BR106"/>
    <mergeCell ref="BS106:BU106"/>
    <mergeCell ref="CK105:CM105"/>
    <mergeCell ref="CN105:CP105"/>
    <mergeCell ref="CR105:CT105"/>
    <mergeCell ref="CU105:CW105"/>
    <mergeCell ref="CX105:DA105"/>
    <mergeCell ref="EZ105:FC105"/>
    <mergeCell ref="BG105:BR105"/>
    <mergeCell ref="BS105:BU105"/>
    <mergeCell ref="BV105:BX105"/>
    <mergeCell ref="BY105:CB105"/>
    <mergeCell ref="CD105:CF105"/>
    <mergeCell ref="CG105:CI105"/>
    <mergeCell ref="DC106:DE106"/>
    <mergeCell ref="DF106:DH106"/>
    <mergeCell ref="DJ106:DL106"/>
    <mergeCell ref="CD140:CF140"/>
    <mergeCell ref="EB141:ED141"/>
    <mergeCell ref="EE141:EG141"/>
    <mergeCell ref="EI141:EK141"/>
    <mergeCell ref="EL141:EN141"/>
    <mergeCell ref="EP141:ER141"/>
    <mergeCell ref="ES141:EU141"/>
    <mergeCell ref="EV141:EY141"/>
    <mergeCell ref="DC141:DE141"/>
    <mergeCell ref="DF141:DH141"/>
    <mergeCell ref="DJ141:DL141"/>
    <mergeCell ref="A140:D140"/>
    <mergeCell ref="P140:AB140"/>
    <mergeCell ref="AC140:AJ140"/>
    <mergeCell ref="AK140:AR140"/>
    <mergeCell ref="CR106:CT106"/>
    <mergeCell ref="CU106:CW106"/>
    <mergeCell ref="CX106:DA106"/>
    <mergeCell ref="DM106:DO106"/>
    <mergeCell ref="DQ106:DS106"/>
    <mergeCell ref="DT106:DV106"/>
    <mergeCell ref="DW106:DZ106"/>
    <mergeCell ref="DC140:DE140"/>
    <mergeCell ref="DF140:DH140"/>
    <mergeCell ref="DJ140:DL140"/>
    <mergeCell ref="DM140:DO140"/>
    <mergeCell ref="DQ140:DS140"/>
    <mergeCell ref="DT140:DV140"/>
    <mergeCell ref="DW140:DZ140"/>
    <mergeCell ref="DM141:DO141"/>
    <mergeCell ref="DQ141:DS141"/>
    <mergeCell ref="DT141:DV141"/>
    <mergeCell ref="CR141:CT141"/>
    <mergeCell ref="CU141:CW141"/>
    <mergeCell ref="CX141:DA141"/>
    <mergeCell ref="EZ141:FC141"/>
    <mergeCell ref="FD141:FK141"/>
    <mergeCell ref="A142:D142"/>
    <mergeCell ref="BV141:BX141"/>
    <mergeCell ref="BY141:CB141"/>
    <mergeCell ref="CD141:CF141"/>
    <mergeCell ref="CG141:CI141"/>
    <mergeCell ref="CK141:CM141"/>
    <mergeCell ref="CN141:CP141"/>
    <mergeCell ref="EZ140:FC140"/>
    <mergeCell ref="FD140:FK140"/>
    <mergeCell ref="A141:D141"/>
    <mergeCell ref="P141:AB141"/>
    <mergeCell ref="AC141:AJ141"/>
    <mergeCell ref="AK141:AR141"/>
    <mergeCell ref="AS141:BF141"/>
    <mergeCell ref="BG141:BR141"/>
    <mergeCell ref="BS141:BU141"/>
    <mergeCell ref="CG140:CI140"/>
    <mergeCell ref="CK140:CM140"/>
    <mergeCell ref="CN140:CP140"/>
    <mergeCell ref="CR140:CT140"/>
    <mergeCell ref="CU140:CW140"/>
    <mergeCell ref="CX140:DA140"/>
    <mergeCell ref="AS140:BF140"/>
    <mergeCell ref="BG140:BR140"/>
    <mergeCell ref="BS140:BU140"/>
    <mergeCell ref="BV140:BX140"/>
    <mergeCell ref="BY140:CB140"/>
    <mergeCell ref="AC143:AJ143"/>
    <mergeCell ref="AK143:AR143"/>
    <mergeCell ref="AS143:BF143"/>
    <mergeCell ref="BG143:BR143"/>
    <mergeCell ref="BS143:BU143"/>
    <mergeCell ref="CG144:CI144"/>
    <mergeCell ref="CK144:CM144"/>
    <mergeCell ref="CN144:CP144"/>
    <mergeCell ref="CR144:CT144"/>
    <mergeCell ref="CU144:CW144"/>
    <mergeCell ref="CX144:DA144"/>
    <mergeCell ref="AS144:BF144"/>
    <mergeCell ref="BG144:BR144"/>
    <mergeCell ref="BS144:BU144"/>
    <mergeCell ref="BV144:BX144"/>
    <mergeCell ref="BY144:CB144"/>
    <mergeCell ref="CD144:CF144"/>
    <mergeCell ref="CR143:CT143"/>
    <mergeCell ref="CU143:CW143"/>
    <mergeCell ref="CX143:DA143"/>
    <mergeCell ref="EZ143:FC143"/>
    <mergeCell ref="FD143:FK143"/>
    <mergeCell ref="EZ144:FC144"/>
    <mergeCell ref="FD144:FK144"/>
    <mergeCell ref="EP144:ER144"/>
    <mergeCell ref="ES144:EU144"/>
    <mergeCell ref="EV144:EY144"/>
    <mergeCell ref="EB145:ED145"/>
    <mergeCell ref="EE145:EG145"/>
    <mergeCell ref="EI145:EK145"/>
    <mergeCell ref="EL145:EN145"/>
    <mergeCell ref="EP145:ER145"/>
    <mergeCell ref="ES145:EU145"/>
    <mergeCell ref="EV145:EY145"/>
    <mergeCell ref="DC145:DE145"/>
    <mergeCell ref="DF145:DH145"/>
    <mergeCell ref="DJ145:DL145"/>
    <mergeCell ref="BY146:CB146"/>
    <mergeCell ref="CD146:CF146"/>
    <mergeCell ref="CR145:CT145"/>
    <mergeCell ref="CU145:CW145"/>
    <mergeCell ref="CX145:DA145"/>
    <mergeCell ref="EZ145:FC145"/>
    <mergeCell ref="FD145:FK145"/>
    <mergeCell ref="DW146:DZ146"/>
    <mergeCell ref="EB146:ED146"/>
    <mergeCell ref="EE146:EG146"/>
    <mergeCell ref="EI146:EK146"/>
    <mergeCell ref="DW145:DZ145"/>
    <mergeCell ref="A146:D146"/>
    <mergeCell ref="P146:AB146"/>
    <mergeCell ref="AC146:AJ146"/>
    <mergeCell ref="AK146:AR146"/>
    <mergeCell ref="BV145:BX145"/>
    <mergeCell ref="BY145:CB145"/>
    <mergeCell ref="CD145:CF145"/>
    <mergeCell ref="CG145:CI145"/>
    <mergeCell ref="CK145:CM145"/>
    <mergeCell ref="CN145:CP145"/>
    <mergeCell ref="DC146:DE146"/>
    <mergeCell ref="DF146:DH146"/>
    <mergeCell ref="DJ146:DL146"/>
    <mergeCell ref="DM146:DO146"/>
    <mergeCell ref="DQ146:DS146"/>
    <mergeCell ref="DT146:DV146"/>
    <mergeCell ref="DM145:DO145"/>
    <mergeCell ref="DQ145:DS145"/>
    <mergeCell ref="DT145:DV145"/>
    <mergeCell ref="A145:D145"/>
    <mergeCell ref="P145:AB145"/>
    <mergeCell ref="AC145:AJ145"/>
    <mergeCell ref="AK145:AR145"/>
    <mergeCell ref="AS145:BF145"/>
    <mergeCell ref="BG145:BR145"/>
    <mergeCell ref="BS145:BU145"/>
    <mergeCell ref="FD147:FK147"/>
    <mergeCell ref="A148:D148"/>
    <mergeCell ref="P148:AB148"/>
    <mergeCell ref="AC148:AJ148"/>
    <mergeCell ref="AK148:AR148"/>
    <mergeCell ref="BV147:BX147"/>
    <mergeCell ref="BY147:CB147"/>
    <mergeCell ref="CD147:CF147"/>
    <mergeCell ref="CG147:CI147"/>
    <mergeCell ref="CK147:CM147"/>
    <mergeCell ref="CN147:CP147"/>
    <mergeCell ref="EZ146:FC146"/>
    <mergeCell ref="FD146:FK146"/>
    <mergeCell ref="A147:D147"/>
    <mergeCell ref="P147:AB147"/>
    <mergeCell ref="AC147:AJ147"/>
    <mergeCell ref="AK147:AR147"/>
    <mergeCell ref="AS147:BF147"/>
    <mergeCell ref="BG147:BR147"/>
    <mergeCell ref="BS147:BU147"/>
    <mergeCell ref="CG146:CI146"/>
    <mergeCell ref="CK146:CM146"/>
    <mergeCell ref="CN146:CP146"/>
    <mergeCell ref="CR146:CT146"/>
    <mergeCell ref="CU146:CW146"/>
    <mergeCell ref="CX146:DA146"/>
    <mergeCell ref="AS146:BF146"/>
    <mergeCell ref="BG146:BR146"/>
    <mergeCell ref="BS146:BU146"/>
    <mergeCell ref="BV146:BX146"/>
    <mergeCell ref="FD148:FK148"/>
    <mergeCell ref="A154:D154"/>
    <mergeCell ref="E154:O154"/>
    <mergeCell ref="P154:AB154"/>
    <mergeCell ref="AC154:AJ154"/>
    <mergeCell ref="AK154:AR154"/>
    <mergeCell ref="AS154:BF154"/>
    <mergeCell ref="BG154:BR154"/>
    <mergeCell ref="BS154:BU154"/>
    <mergeCell ref="CG148:CI148"/>
    <mergeCell ref="CK148:CM148"/>
    <mergeCell ref="CN148:CP148"/>
    <mergeCell ref="CR148:CT148"/>
    <mergeCell ref="CU148:CW148"/>
    <mergeCell ref="CX148:DA148"/>
    <mergeCell ref="AS148:BF148"/>
    <mergeCell ref="BG148:BR148"/>
    <mergeCell ref="BS148:BU148"/>
    <mergeCell ref="BV148:BX148"/>
    <mergeCell ref="BY148:CB148"/>
    <mergeCell ref="CD148:CF148"/>
    <mergeCell ref="EB154:ED154"/>
    <mergeCell ref="EE154:EG154"/>
    <mergeCell ref="EI154:EK154"/>
    <mergeCell ref="EL154:EN154"/>
    <mergeCell ref="EP154:ER154"/>
    <mergeCell ref="ES154:EU154"/>
    <mergeCell ref="EV154:EY154"/>
    <mergeCell ref="DC154:DE154"/>
    <mergeCell ref="DF154:DH154"/>
    <mergeCell ref="DJ154:DL154"/>
    <mergeCell ref="DM154:DO154"/>
    <mergeCell ref="FD154:FK154"/>
    <mergeCell ref="A155:D155"/>
    <mergeCell ref="E155:O155"/>
    <mergeCell ref="P155:AB155"/>
    <mergeCell ref="AC155:AJ155"/>
    <mergeCell ref="AK155:AR155"/>
    <mergeCell ref="BV154:BX154"/>
    <mergeCell ref="BY154:CB154"/>
    <mergeCell ref="CD154:CF154"/>
    <mergeCell ref="CG154:CI154"/>
    <mergeCell ref="CK154:CM154"/>
    <mergeCell ref="CN154:CP154"/>
    <mergeCell ref="DC155:DE155"/>
    <mergeCell ref="DF155:DH155"/>
    <mergeCell ref="DJ155:DL155"/>
    <mergeCell ref="DM155:DO155"/>
    <mergeCell ref="DQ155:DS155"/>
    <mergeCell ref="DT155:DV155"/>
    <mergeCell ref="DW155:DZ155"/>
    <mergeCell ref="EB155:ED155"/>
    <mergeCell ref="EE155:EG155"/>
    <mergeCell ref="EI155:EK155"/>
    <mergeCell ref="DQ154:DS154"/>
    <mergeCell ref="DT154:DV154"/>
    <mergeCell ref="DW154:DZ154"/>
    <mergeCell ref="FD156:FK156"/>
    <mergeCell ref="A157:D157"/>
    <mergeCell ref="E157:O157"/>
    <mergeCell ref="P157:AB157"/>
    <mergeCell ref="AC157:AJ157"/>
    <mergeCell ref="AK157:AR157"/>
    <mergeCell ref="BV156:BX156"/>
    <mergeCell ref="BY156:CB156"/>
    <mergeCell ref="CD156:CF156"/>
    <mergeCell ref="CG156:CI156"/>
    <mergeCell ref="CK156:CM156"/>
    <mergeCell ref="CN156:CP156"/>
    <mergeCell ref="EZ155:FC155"/>
    <mergeCell ref="FD155:FK155"/>
    <mergeCell ref="A156:D156"/>
    <mergeCell ref="E156:O156"/>
    <mergeCell ref="P156:AB156"/>
    <mergeCell ref="AC156:AJ156"/>
    <mergeCell ref="AK156:AR156"/>
    <mergeCell ref="AS156:BF156"/>
    <mergeCell ref="BG156:BR156"/>
    <mergeCell ref="BS156:BU156"/>
    <mergeCell ref="CG155:CI155"/>
    <mergeCell ref="CK155:CM155"/>
    <mergeCell ref="CN155:CP155"/>
    <mergeCell ref="CR155:CT155"/>
    <mergeCell ref="CU155:CW155"/>
    <mergeCell ref="CX155:DA155"/>
    <mergeCell ref="AS155:BF155"/>
    <mergeCell ref="BG155:BR155"/>
    <mergeCell ref="BS155:BU155"/>
    <mergeCell ref="BV155:BX155"/>
    <mergeCell ref="A158:D158"/>
    <mergeCell ref="E158:O158"/>
    <mergeCell ref="P158:AB158"/>
    <mergeCell ref="AC158:AJ158"/>
    <mergeCell ref="AK158:AR158"/>
    <mergeCell ref="AS158:BF158"/>
    <mergeCell ref="BG158:BR158"/>
    <mergeCell ref="BS158:BU158"/>
    <mergeCell ref="CG157:CI157"/>
    <mergeCell ref="CK157:CM157"/>
    <mergeCell ref="CN157:CP157"/>
    <mergeCell ref="CR157:CT157"/>
    <mergeCell ref="CU157:CW157"/>
    <mergeCell ref="CX157:DA157"/>
    <mergeCell ref="AS157:BF157"/>
    <mergeCell ref="BG157:BR157"/>
    <mergeCell ref="BS157:BU157"/>
    <mergeCell ref="BV157:BX157"/>
    <mergeCell ref="BY157:CB157"/>
    <mergeCell ref="CD157:CF157"/>
    <mergeCell ref="EZ148:FC148"/>
    <mergeCell ref="CR147:CT147"/>
    <mergeCell ref="CU147:CW147"/>
    <mergeCell ref="CX147:DA147"/>
    <mergeCell ref="EZ147:FC147"/>
    <mergeCell ref="FD158:FK158"/>
    <mergeCell ref="BV158:BX158"/>
    <mergeCell ref="BY158:CB158"/>
    <mergeCell ref="CD158:CF158"/>
    <mergeCell ref="CG158:CI158"/>
    <mergeCell ref="CK158:CM158"/>
    <mergeCell ref="CN158:CP158"/>
    <mergeCell ref="K168:AK168"/>
    <mergeCell ref="K169:AK169"/>
    <mergeCell ref="K170:AK170"/>
    <mergeCell ref="K171:AK171"/>
    <mergeCell ref="DM158:DO158"/>
    <mergeCell ref="DQ158:DS158"/>
    <mergeCell ref="DT158:DV158"/>
    <mergeCell ref="DW158:DZ158"/>
    <mergeCell ref="EZ157:FC157"/>
    <mergeCell ref="FD157:FK157"/>
    <mergeCell ref="EB158:ED158"/>
    <mergeCell ref="EE158:EG158"/>
    <mergeCell ref="EI158:EK158"/>
    <mergeCell ref="EL158:EN158"/>
    <mergeCell ref="EP158:ER158"/>
    <mergeCell ref="ES158:EU158"/>
    <mergeCell ref="EV158:EY158"/>
    <mergeCell ref="DC158:DE158"/>
    <mergeCell ref="DF158:DH158"/>
    <mergeCell ref="DJ158:DL158"/>
    <mergeCell ref="F167:AK167"/>
    <mergeCell ref="F171:J171"/>
    <mergeCell ref="F168:J168"/>
    <mergeCell ref="F169:J169"/>
    <mergeCell ref="F170:J170"/>
    <mergeCell ref="CR158:CT158"/>
    <mergeCell ref="CU158:CW158"/>
    <mergeCell ref="CX158:DA158"/>
    <mergeCell ref="EZ158:FC158"/>
    <mergeCell ref="CR156:CT156"/>
    <mergeCell ref="CU156:CW156"/>
    <mergeCell ref="CX156:DA156"/>
    <mergeCell ref="EZ156:FC156"/>
    <mergeCell ref="BY155:CB155"/>
    <mergeCell ref="CD155:CF155"/>
    <mergeCell ref="CR154:CT154"/>
    <mergeCell ref="CU154:CW154"/>
    <mergeCell ref="CX154:DA154"/>
    <mergeCell ref="EZ154:FC154"/>
    <mergeCell ref="EB157:ED157"/>
    <mergeCell ref="EE157:EG157"/>
    <mergeCell ref="EI157:EK157"/>
    <mergeCell ref="EL157:EN157"/>
    <mergeCell ref="EP157:ER157"/>
    <mergeCell ref="DC156:DE156"/>
    <mergeCell ref="DF156:DH156"/>
    <mergeCell ref="DJ156:DL156"/>
    <mergeCell ref="DM156:DO156"/>
    <mergeCell ref="DQ156:DS156"/>
    <mergeCell ref="DT156:DV156"/>
    <mergeCell ref="DW156:DZ156"/>
    <mergeCell ref="DC157:DE157"/>
    <mergeCell ref="EZ20:FC20"/>
    <mergeCell ref="FD20:FK20"/>
    <mergeCell ref="A24:D24"/>
    <mergeCell ref="AC24:AJ24"/>
    <mergeCell ref="AK24:AR24"/>
    <mergeCell ref="AS24:BF24"/>
    <mergeCell ref="BG24:BR24"/>
    <mergeCell ref="BS24:BU24"/>
    <mergeCell ref="BV24:BX24"/>
    <mergeCell ref="BY24:CB24"/>
    <mergeCell ref="CD24:CF24"/>
    <mergeCell ref="CG24:CI24"/>
    <mergeCell ref="CK24:CM24"/>
    <mergeCell ref="CN24:CP24"/>
    <mergeCell ref="CR24:CT24"/>
    <mergeCell ref="CU24:CW24"/>
    <mergeCell ref="CX24:DA24"/>
    <mergeCell ref="DC24:DE24"/>
    <mergeCell ref="DF24:DH24"/>
    <mergeCell ref="A20:D20"/>
    <mergeCell ref="AC20:AJ20"/>
    <mergeCell ref="AK20:AR20"/>
    <mergeCell ref="AS20:BF20"/>
    <mergeCell ref="BG20:BR20"/>
    <mergeCell ref="BS20:BU20"/>
    <mergeCell ref="BV20:BX20"/>
    <mergeCell ref="BY20:CB20"/>
    <mergeCell ref="CD20:CF20"/>
    <mergeCell ref="CG20:CI20"/>
    <mergeCell ref="CK20:CM20"/>
    <mergeCell ref="CN20:CP20"/>
    <mergeCell ref="CR20:CT20"/>
    <mergeCell ref="FD90:FK90"/>
    <mergeCell ref="CU87:CW87"/>
    <mergeCell ref="CX87:DA87"/>
    <mergeCell ref="EZ24:FC24"/>
    <mergeCell ref="FD24:FK24"/>
    <mergeCell ref="AS27:BF27"/>
    <mergeCell ref="BG27:BR27"/>
    <mergeCell ref="BS27:BU27"/>
    <mergeCell ref="BV27:BX27"/>
    <mergeCell ref="BY27:CB27"/>
    <mergeCell ref="CU86:CW86"/>
    <mergeCell ref="CX86:DA86"/>
    <mergeCell ref="EZ86:FC86"/>
    <mergeCell ref="FD86:FK86"/>
    <mergeCell ref="BY86:CB86"/>
    <mergeCell ref="CD86:CF86"/>
    <mergeCell ref="CG86:CI86"/>
    <mergeCell ref="CK86:CM86"/>
    <mergeCell ref="CN86:CP86"/>
    <mergeCell ref="CR86:CT86"/>
    <mergeCell ref="CU84:CW84"/>
    <mergeCell ref="CX84:DA84"/>
    <mergeCell ref="EZ84:FC84"/>
    <mergeCell ref="FD84:FK84"/>
    <mergeCell ref="AS85:BF85"/>
    <mergeCell ref="DC87:DE87"/>
    <mergeCell ref="DF87:DH87"/>
    <mergeCell ref="DJ87:DL87"/>
    <mergeCell ref="DM87:DO87"/>
    <mergeCell ref="DQ87:DS87"/>
    <mergeCell ref="DT87:DV87"/>
    <mergeCell ref="CR84:CT84"/>
    <mergeCell ref="AC87:AJ87"/>
    <mergeCell ref="AK87:AR87"/>
    <mergeCell ref="AS87:BF87"/>
    <mergeCell ref="BG87:BR87"/>
    <mergeCell ref="BS87:BU87"/>
    <mergeCell ref="BV87:BX87"/>
    <mergeCell ref="BY87:CB87"/>
    <mergeCell ref="CD87:CF87"/>
    <mergeCell ref="CG87:CI87"/>
    <mergeCell ref="CK87:CM87"/>
    <mergeCell ref="CN87:CP87"/>
    <mergeCell ref="CR87:CT87"/>
    <mergeCell ref="FD85:FK85"/>
    <mergeCell ref="FD80:FK80"/>
    <mergeCell ref="FD76:FK76"/>
    <mergeCell ref="FD73:FK73"/>
    <mergeCell ref="FD68:FK68"/>
    <mergeCell ref="EB75:ED75"/>
    <mergeCell ref="EE75:EG75"/>
    <mergeCell ref="EI75:EK75"/>
    <mergeCell ref="EL75:EN75"/>
    <mergeCell ref="EP75:ER75"/>
    <mergeCell ref="ES75:EU75"/>
    <mergeCell ref="EP87:ER87"/>
    <mergeCell ref="AC85:AJ85"/>
    <mergeCell ref="AK85:AR85"/>
    <mergeCell ref="BY84:CB84"/>
    <mergeCell ref="CD84:CF84"/>
    <mergeCell ref="CG84:CI84"/>
    <mergeCell ref="CK84:CM84"/>
    <mergeCell ref="CN84:CP84"/>
    <mergeCell ref="EB87:ED87"/>
    <mergeCell ref="EE87:EG87"/>
    <mergeCell ref="EI87:EK87"/>
    <mergeCell ref="EL87:EN87"/>
    <mergeCell ref="ES88:EU88"/>
    <mergeCell ref="EV88:EY88"/>
    <mergeCell ref="EZ87:FC87"/>
    <mergeCell ref="FD87:FK87"/>
    <mergeCell ref="A87:D87"/>
    <mergeCell ref="ES89:EU89"/>
    <mergeCell ref="EV89:EY89"/>
    <mergeCell ref="A88:D88"/>
    <mergeCell ref="AC88:AJ88"/>
    <mergeCell ref="AK88:AR88"/>
    <mergeCell ref="AS88:BF88"/>
    <mergeCell ref="BG88:BR88"/>
    <mergeCell ref="BS88:BU88"/>
    <mergeCell ref="BV88:BX88"/>
    <mergeCell ref="BY88:CB88"/>
    <mergeCell ref="CD88:CF88"/>
    <mergeCell ref="CG88:CI88"/>
    <mergeCell ref="CK88:CM88"/>
    <mergeCell ref="CN88:CP88"/>
    <mergeCell ref="CR88:CT88"/>
    <mergeCell ref="CU88:CW88"/>
    <mergeCell ref="CX88:DA88"/>
    <mergeCell ref="DC88:DE88"/>
    <mergeCell ref="EB88:ED88"/>
    <mergeCell ref="EE88:EG88"/>
    <mergeCell ref="EI88:EK88"/>
    <mergeCell ref="EL88:EN88"/>
    <mergeCell ref="EP88:ER88"/>
    <mergeCell ref="EZ89:FC89"/>
    <mergeCell ref="FD89:FK89"/>
    <mergeCell ref="P88:AB88"/>
    <mergeCell ref="ES103:EU103"/>
    <mergeCell ref="EZ88:FC88"/>
    <mergeCell ref="FD88:FK88"/>
    <mergeCell ref="A89:D89"/>
    <mergeCell ref="AC89:AJ89"/>
    <mergeCell ref="AK89:AR89"/>
    <mergeCell ref="AS89:BF89"/>
    <mergeCell ref="BG89:BR89"/>
    <mergeCell ref="BS89:BU89"/>
    <mergeCell ref="BV89:BX89"/>
    <mergeCell ref="BY89:CB89"/>
    <mergeCell ref="CD89:CF89"/>
    <mergeCell ref="CG89:CI89"/>
    <mergeCell ref="CK89:CM89"/>
    <mergeCell ref="CN89:CP89"/>
    <mergeCell ref="CR89:CT89"/>
    <mergeCell ref="CU89:CW89"/>
    <mergeCell ref="CX89:DA89"/>
    <mergeCell ref="DC89:DE89"/>
    <mergeCell ref="A90:D90"/>
    <mergeCell ref="AC90:AJ90"/>
    <mergeCell ref="AK90:AR90"/>
    <mergeCell ref="AS90:BF90"/>
    <mergeCell ref="BG90:BR90"/>
    <mergeCell ref="BS90:BU90"/>
    <mergeCell ref="BV90:BX90"/>
    <mergeCell ref="EI89:EK89"/>
    <mergeCell ref="EL89:EN89"/>
    <mergeCell ref="EP89:ER89"/>
    <mergeCell ref="EZ103:FC103"/>
    <mergeCell ref="FD103:FK103"/>
    <mergeCell ref="EZ90:FC90"/>
    <mergeCell ref="BY90:CB90"/>
    <mergeCell ref="CD90:CF90"/>
    <mergeCell ref="CG90:CI90"/>
    <mergeCell ref="CK90:CM90"/>
    <mergeCell ref="CN90:CP90"/>
    <mergeCell ref="CR90:CT90"/>
    <mergeCell ref="CU90:CW90"/>
    <mergeCell ref="CX90:DA90"/>
    <mergeCell ref="P95:AB95"/>
    <mergeCell ref="AC95:AJ95"/>
    <mergeCell ref="AK95:AR95"/>
    <mergeCell ref="AS95:BF95"/>
    <mergeCell ref="BG95:BR95"/>
    <mergeCell ref="BS95:BU95"/>
    <mergeCell ref="BV95:BX95"/>
    <mergeCell ref="BY95:CB95"/>
    <mergeCell ref="EP103:ER103"/>
    <mergeCell ref="BG102:BR102"/>
    <mergeCell ref="BS102:BU102"/>
    <mergeCell ref="BV102:BX102"/>
    <mergeCell ref="BY102:CB102"/>
    <mergeCell ref="CD102:CF102"/>
    <mergeCell ref="CG102:CI102"/>
    <mergeCell ref="CX100:DA100"/>
    <mergeCell ref="AC100:AJ100"/>
    <mergeCell ref="AK100:AR100"/>
    <mergeCell ref="AS100:BF100"/>
    <mergeCell ref="BG100:BR100"/>
    <mergeCell ref="BS100:BU100"/>
    <mergeCell ref="BV100:BX100"/>
    <mergeCell ref="E17:O17"/>
    <mergeCell ref="P17:AB17"/>
    <mergeCell ref="AC17:AJ17"/>
    <mergeCell ref="AK17:AR17"/>
    <mergeCell ref="AS17:BF17"/>
    <mergeCell ref="BG17:BR17"/>
    <mergeCell ref="BS17:BU17"/>
    <mergeCell ref="BV17:BX17"/>
    <mergeCell ref="BY17:CB17"/>
    <mergeCell ref="CD17:CF17"/>
    <mergeCell ref="CG17:CI17"/>
    <mergeCell ref="CK17:CM17"/>
    <mergeCell ref="CN17:CP17"/>
    <mergeCell ref="CR17:CT17"/>
    <mergeCell ref="CU17:CW17"/>
    <mergeCell ref="CX17:DA17"/>
    <mergeCell ref="A103:D103"/>
    <mergeCell ref="P103:AB103"/>
    <mergeCell ref="AC103:AJ103"/>
    <mergeCell ref="AK103:AR103"/>
    <mergeCell ref="AS103:BF103"/>
    <mergeCell ref="BG103:BR103"/>
    <mergeCell ref="BS103:BU103"/>
    <mergeCell ref="BV103:BX103"/>
    <mergeCell ref="BY103:CB103"/>
    <mergeCell ref="CD103:CF103"/>
    <mergeCell ref="CG103:CI103"/>
    <mergeCell ref="CK103:CM103"/>
    <mergeCell ref="CN103:CP103"/>
    <mergeCell ref="CR103:CT103"/>
    <mergeCell ref="CU103:CW103"/>
    <mergeCell ref="CX103:DA103"/>
    <mergeCell ref="EP17:ER17"/>
    <mergeCell ref="ES17:EU17"/>
    <mergeCell ref="EV17:EY17"/>
    <mergeCell ref="EZ17:FC17"/>
    <mergeCell ref="FD17:FK17"/>
    <mergeCell ref="P19:AB19"/>
    <mergeCell ref="P20:AB20"/>
    <mergeCell ref="P22:AB22"/>
    <mergeCell ref="P24:AB24"/>
    <mergeCell ref="P27:AB27"/>
    <mergeCell ref="P28:AB28"/>
    <mergeCell ref="A21:D21"/>
    <mergeCell ref="P21:AB21"/>
    <mergeCell ref="AC21:AJ21"/>
    <mergeCell ref="AK21:AR21"/>
    <mergeCell ref="AS21:BF21"/>
    <mergeCell ref="BG21:BR21"/>
    <mergeCell ref="BS21:BU21"/>
    <mergeCell ref="BV21:BX21"/>
    <mergeCell ref="BY21:CB21"/>
    <mergeCell ref="CD21:CF21"/>
    <mergeCell ref="CG21:CI21"/>
    <mergeCell ref="CK21:CM21"/>
    <mergeCell ref="CN21:CP21"/>
    <mergeCell ref="CR21:CT21"/>
    <mergeCell ref="CU21:CW21"/>
    <mergeCell ref="CX21:DA21"/>
    <mergeCell ref="DC21:DE21"/>
    <mergeCell ref="DF21:DH21"/>
    <mergeCell ref="DJ21:DL21"/>
    <mergeCell ref="DM21:DO21"/>
    <mergeCell ref="A17:D17"/>
    <mergeCell ref="EZ21:FC21"/>
    <mergeCell ref="FD21:FK21"/>
    <mergeCell ref="A23:D23"/>
    <mergeCell ref="P23:AB23"/>
    <mergeCell ref="AC23:AJ23"/>
    <mergeCell ref="AK23:AR23"/>
    <mergeCell ref="AS23:BF23"/>
    <mergeCell ref="BG23:BR23"/>
    <mergeCell ref="BS23:BU23"/>
    <mergeCell ref="BV23:BX23"/>
    <mergeCell ref="BY23:CB23"/>
    <mergeCell ref="CD23:CF23"/>
    <mergeCell ref="CG23:CI23"/>
    <mergeCell ref="CK23:CM23"/>
    <mergeCell ref="CN23:CP23"/>
    <mergeCell ref="CR23:CT23"/>
    <mergeCell ref="CU23:CW23"/>
    <mergeCell ref="CX23:DA23"/>
    <mergeCell ref="DC23:DE23"/>
    <mergeCell ref="DF23:DH23"/>
    <mergeCell ref="DJ23:DL23"/>
    <mergeCell ref="DM23:DO23"/>
    <mergeCell ref="DQ23:DS23"/>
    <mergeCell ref="DT23:DV23"/>
    <mergeCell ref="DW23:DZ23"/>
    <mergeCell ref="EB23:ED23"/>
    <mergeCell ref="EE23:EG23"/>
    <mergeCell ref="EI23:EK23"/>
    <mergeCell ref="EL23:EN23"/>
    <mergeCell ref="EP23:ER23"/>
    <mergeCell ref="ES23:EU23"/>
    <mergeCell ref="EV23:EY23"/>
    <mergeCell ref="EZ23:FC23"/>
    <mergeCell ref="FD23:FK23"/>
    <mergeCell ref="A26:D26"/>
    <mergeCell ref="P26:AB26"/>
    <mergeCell ref="AC26:AJ26"/>
    <mergeCell ref="AK26:AR26"/>
    <mergeCell ref="AS26:BF26"/>
    <mergeCell ref="BG26:BR26"/>
    <mergeCell ref="BS26:BU26"/>
    <mergeCell ref="BV26:BX26"/>
    <mergeCell ref="BY26:CB26"/>
    <mergeCell ref="CD26:CF26"/>
    <mergeCell ref="CG26:CI26"/>
    <mergeCell ref="CK26:CM26"/>
    <mergeCell ref="CN26:CP26"/>
    <mergeCell ref="CR26:CT26"/>
    <mergeCell ref="CU26:CW26"/>
    <mergeCell ref="CX26:DA26"/>
    <mergeCell ref="DC26:DE26"/>
    <mergeCell ref="DF26:DH26"/>
    <mergeCell ref="DJ26:DL26"/>
    <mergeCell ref="DM26:DO26"/>
    <mergeCell ref="DQ26:DS26"/>
    <mergeCell ref="DT26:DV26"/>
    <mergeCell ref="DW26:DZ26"/>
    <mergeCell ref="EB26:ED26"/>
    <mergeCell ref="EE26:EG26"/>
    <mergeCell ref="EI26:EK26"/>
    <mergeCell ref="EL26:EN26"/>
    <mergeCell ref="EP26:ER26"/>
    <mergeCell ref="ES26:EU26"/>
    <mergeCell ref="EV26:EY26"/>
    <mergeCell ref="EZ26:FC26"/>
    <mergeCell ref="FD26:FK26"/>
    <mergeCell ref="DC31:DE31"/>
    <mergeCell ref="DF31:DH31"/>
    <mergeCell ref="DJ31:DL31"/>
    <mergeCell ref="DM31:DO31"/>
    <mergeCell ref="DQ31:DS31"/>
    <mergeCell ref="DT31:DV31"/>
    <mergeCell ref="DW31:DZ31"/>
    <mergeCell ref="EB31:ED31"/>
    <mergeCell ref="EE31:EG31"/>
    <mergeCell ref="EI31:EK31"/>
    <mergeCell ref="EL31:EN31"/>
    <mergeCell ref="EP31:ER31"/>
    <mergeCell ref="ES31:EU31"/>
    <mergeCell ref="EV31:EY31"/>
    <mergeCell ref="EL27:EN27"/>
    <mergeCell ref="EP27:ER27"/>
    <mergeCell ref="ES27:EU27"/>
    <mergeCell ref="EV27:EY27"/>
    <mergeCell ref="EZ31:FC31"/>
    <mergeCell ref="FD31:FK31"/>
    <mergeCell ref="DF29:DH29"/>
    <mergeCell ref="DJ29:DL29"/>
    <mergeCell ref="DM29:DO29"/>
    <mergeCell ref="DQ29:DS29"/>
    <mergeCell ref="DT29:DV29"/>
    <mergeCell ref="DW29:DZ29"/>
    <mergeCell ref="EB29:ED29"/>
    <mergeCell ref="EE29:EG29"/>
    <mergeCell ref="EI29:EK29"/>
    <mergeCell ref="DF30:DH30"/>
    <mergeCell ref="EB32:ED32"/>
    <mergeCell ref="EE32:EG32"/>
    <mergeCell ref="EI32:EK32"/>
    <mergeCell ref="EL32:EN32"/>
    <mergeCell ref="EP32:ER32"/>
    <mergeCell ref="ES32:EU32"/>
    <mergeCell ref="EV32:EY32"/>
    <mergeCell ref="EZ32:FC32"/>
    <mergeCell ref="FD32:FK32"/>
    <mergeCell ref="P69:AB69"/>
    <mergeCell ref="P71:AB71"/>
    <mergeCell ref="A65:D65"/>
    <mergeCell ref="P65:AB65"/>
    <mergeCell ref="AC65:AJ65"/>
    <mergeCell ref="AK65:AR65"/>
    <mergeCell ref="AS65:BF65"/>
    <mergeCell ref="BG65:BR65"/>
    <mergeCell ref="BS65:BU65"/>
    <mergeCell ref="BV65:BX65"/>
    <mergeCell ref="BY65:CB65"/>
    <mergeCell ref="CD65:CF65"/>
    <mergeCell ref="CG65:CI65"/>
    <mergeCell ref="CK65:CM65"/>
    <mergeCell ref="CN65:CP65"/>
    <mergeCell ref="CR65:CT65"/>
    <mergeCell ref="CU65:CW65"/>
    <mergeCell ref="CX65:DA65"/>
    <mergeCell ref="DC65:DE65"/>
    <mergeCell ref="A32:D32"/>
    <mergeCell ref="A70:D70"/>
    <mergeCell ref="P70:AB70"/>
    <mergeCell ref="AC70:AJ70"/>
    <mergeCell ref="CK70:CM70"/>
    <mergeCell ref="CN70:CP70"/>
    <mergeCell ref="CR70:CT70"/>
    <mergeCell ref="CU70:CW70"/>
    <mergeCell ref="CX70:DA70"/>
    <mergeCell ref="DM32:DO32"/>
    <mergeCell ref="P32:AB32"/>
    <mergeCell ref="AC32:AJ32"/>
    <mergeCell ref="AK32:AR32"/>
    <mergeCell ref="AS32:BF32"/>
    <mergeCell ref="BG32:BR32"/>
    <mergeCell ref="BS32:BU32"/>
    <mergeCell ref="BV32:BX32"/>
    <mergeCell ref="BY32:CB32"/>
    <mergeCell ref="CD32:CF32"/>
    <mergeCell ref="CG32:CI32"/>
    <mergeCell ref="CK32:CM32"/>
    <mergeCell ref="CN32:CP32"/>
    <mergeCell ref="CR32:CT32"/>
    <mergeCell ref="CU32:CW32"/>
    <mergeCell ref="CX32:DA32"/>
    <mergeCell ref="DC34:DE34"/>
    <mergeCell ref="DF34:DH34"/>
    <mergeCell ref="DJ34:DL34"/>
    <mergeCell ref="BG69:BR69"/>
    <mergeCell ref="BS69:BU69"/>
    <mergeCell ref="CX68:DA68"/>
    <mergeCell ref="CR42:CT42"/>
    <mergeCell ref="CU42:CW42"/>
    <mergeCell ref="CX42:DA42"/>
    <mergeCell ref="DF42:DH42"/>
    <mergeCell ref="DJ42:DL42"/>
    <mergeCell ref="FD70:FK70"/>
    <mergeCell ref="P74:AB74"/>
    <mergeCell ref="DF65:DH65"/>
    <mergeCell ref="DJ65:DL65"/>
    <mergeCell ref="DM65:DO65"/>
    <mergeCell ref="DQ65:DS65"/>
    <mergeCell ref="DT65:DV65"/>
    <mergeCell ref="DW65:DZ65"/>
    <mergeCell ref="EB65:ED65"/>
    <mergeCell ref="EE65:EG65"/>
    <mergeCell ref="EI65:EK65"/>
    <mergeCell ref="EL65:EN65"/>
    <mergeCell ref="EP65:ER65"/>
    <mergeCell ref="ES65:EU65"/>
    <mergeCell ref="EV65:EY65"/>
    <mergeCell ref="EZ65:FC65"/>
    <mergeCell ref="FD65:FK65"/>
    <mergeCell ref="BG74:BR74"/>
    <mergeCell ref="BS74:BU74"/>
    <mergeCell ref="BV74:BX74"/>
    <mergeCell ref="CK73:CM73"/>
    <mergeCell ref="CN73:CP73"/>
    <mergeCell ref="CR73:CT73"/>
    <mergeCell ref="CU73:CW73"/>
    <mergeCell ref="CX73:DA73"/>
    <mergeCell ref="EZ73:FC73"/>
    <mergeCell ref="DM66:DO66"/>
    <mergeCell ref="DQ66:DS66"/>
    <mergeCell ref="DT66:DV66"/>
    <mergeCell ref="DW66:DZ66"/>
    <mergeCell ref="EB66:ED66"/>
    <mergeCell ref="CG70:CI70"/>
    <mergeCell ref="P77:AB77"/>
    <mergeCell ref="P78:AB78"/>
    <mergeCell ref="DC70:DE70"/>
    <mergeCell ref="DF70:DH70"/>
    <mergeCell ref="DJ70:DL70"/>
    <mergeCell ref="DM70:DO70"/>
    <mergeCell ref="DQ70:DS70"/>
    <mergeCell ref="DT70:DV70"/>
    <mergeCell ref="DW70:DZ70"/>
    <mergeCell ref="EB70:ED70"/>
    <mergeCell ref="EE70:EG70"/>
    <mergeCell ref="DF89:DH89"/>
    <mergeCell ref="DJ89:DL89"/>
    <mergeCell ref="DM89:DO89"/>
    <mergeCell ref="DQ89:DS89"/>
    <mergeCell ref="DT89:DV89"/>
    <mergeCell ref="DW89:DZ89"/>
    <mergeCell ref="EB89:ED89"/>
    <mergeCell ref="EE89:EG89"/>
    <mergeCell ref="DF88:DH88"/>
    <mergeCell ref="DJ88:DL88"/>
    <mergeCell ref="DM88:DO88"/>
    <mergeCell ref="DQ88:DS88"/>
    <mergeCell ref="DT88:DV88"/>
    <mergeCell ref="DW88:DZ88"/>
    <mergeCell ref="AK70:AR70"/>
    <mergeCell ref="AS70:BF70"/>
    <mergeCell ref="BG70:BR70"/>
    <mergeCell ref="BS70:BU70"/>
    <mergeCell ref="BV70:BX70"/>
    <mergeCell ref="BY70:CB70"/>
    <mergeCell ref="CD70:CF70"/>
    <mergeCell ref="AS121:BF121"/>
    <mergeCell ref="BG121:BR121"/>
    <mergeCell ref="P107:AB107"/>
    <mergeCell ref="AC107:AJ107"/>
    <mergeCell ref="AK107:AR107"/>
    <mergeCell ref="AS107:BF107"/>
    <mergeCell ref="BG107:BR107"/>
    <mergeCell ref="P108:AB108"/>
    <mergeCell ref="AC108:AJ108"/>
    <mergeCell ref="AK108:AR108"/>
    <mergeCell ref="AS108:BF108"/>
    <mergeCell ref="BG108:BR108"/>
    <mergeCell ref="P110:AB110"/>
    <mergeCell ref="AC110:AJ110"/>
    <mergeCell ref="AK110:AR110"/>
    <mergeCell ref="AS110:BF110"/>
    <mergeCell ref="BG110:BR110"/>
    <mergeCell ref="P126:AB126"/>
    <mergeCell ref="AC126:AJ126"/>
    <mergeCell ref="AK126:AR126"/>
    <mergeCell ref="AS126:BF126"/>
    <mergeCell ref="BG126:BR126"/>
    <mergeCell ref="P127:AB127"/>
    <mergeCell ref="AC127:AJ127"/>
    <mergeCell ref="AK127:AR127"/>
    <mergeCell ref="AS127:BF127"/>
    <mergeCell ref="BG127:BR127"/>
    <mergeCell ref="P125:AB125"/>
    <mergeCell ref="AC125:AJ125"/>
    <mergeCell ref="AK125:AR125"/>
    <mergeCell ref="AS125:BF125"/>
    <mergeCell ref="BG125:BR125"/>
    <mergeCell ref="P111:AB111"/>
    <mergeCell ref="AC111:AJ111"/>
    <mergeCell ref="AK111:AR111"/>
    <mergeCell ref="BG111:BR111"/>
    <mergeCell ref="P114:AB114"/>
    <mergeCell ref="AC114:AJ114"/>
    <mergeCell ref="AK114:AR114"/>
    <mergeCell ref="AS114:BF114"/>
    <mergeCell ref="BG114:BR114"/>
    <mergeCell ref="P118:AB118"/>
    <mergeCell ref="AC118:AJ118"/>
    <mergeCell ref="AK118:AR118"/>
    <mergeCell ref="AS118:BF118"/>
    <mergeCell ref="BG118:BR118"/>
    <mergeCell ref="P121:AB121"/>
    <mergeCell ref="AC121:AJ121"/>
    <mergeCell ref="AK121:AR121"/>
    <mergeCell ref="AS128:BF128"/>
    <mergeCell ref="BG128:BR128"/>
    <mergeCell ref="P129:AB129"/>
    <mergeCell ref="AC129:AJ129"/>
    <mergeCell ref="AK129:AR129"/>
    <mergeCell ref="AS129:BF129"/>
    <mergeCell ref="BG129:BR129"/>
    <mergeCell ref="P130:AB130"/>
    <mergeCell ref="AC130:AJ130"/>
    <mergeCell ref="AK130:AR130"/>
    <mergeCell ref="AS130:BF130"/>
    <mergeCell ref="BG130:BR130"/>
    <mergeCell ref="P131:AB131"/>
    <mergeCell ref="AC131:AJ131"/>
    <mergeCell ref="AK131:AR131"/>
    <mergeCell ref="AS131:BF131"/>
    <mergeCell ref="BG131:BR131"/>
    <mergeCell ref="P128:AB128"/>
    <mergeCell ref="AC128:AJ128"/>
    <mergeCell ref="AK128:AR128"/>
    <mergeCell ref="P136:AB136"/>
    <mergeCell ref="AC136:AJ136"/>
    <mergeCell ref="AK136:AR136"/>
    <mergeCell ref="AS136:BF136"/>
    <mergeCell ref="BG136:BR136"/>
    <mergeCell ref="P132:AB132"/>
    <mergeCell ref="AC132:AJ132"/>
    <mergeCell ref="AK132:AR132"/>
    <mergeCell ref="AS132:BF132"/>
    <mergeCell ref="BG132:BR132"/>
    <mergeCell ref="P133:AB133"/>
    <mergeCell ref="AC133:AJ133"/>
    <mergeCell ref="AK133:AR133"/>
    <mergeCell ref="AS133:BF133"/>
    <mergeCell ref="BG133:BR133"/>
    <mergeCell ref="P134:AB134"/>
    <mergeCell ref="AC134:AJ134"/>
    <mergeCell ref="AK134:AR134"/>
    <mergeCell ref="AS134:BF134"/>
    <mergeCell ref="BG134:BR134"/>
    <mergeCell ref="P135:AB135"/>
    <mergeCell ref="AC135:AJ135"/>
    <mergeCell ref="AK135:AR135"/>
    <mergeCell ref="AS135:BF135"/>
    <mergeCell ref="BG135:BR135"/>
    <mergeCell ref="EB95:ED95"/>
    <mergeCell ref="EE95:EG95"/>
    <mergeCell ref="EI95:EK95"/>
    <mergeCell ref="EL95:EN95"/>
    <mergeCell ref="EP95:ER95"/>
    <mergeCell ref="ES95:EU95"/>
    <mergeCell ref="EV95:EY95"/>
    <mergeCell ref="EZ95:FC95"/>
    <mergeCell ref="FD95:FK95"/>
    <mergeCell ref="P109:AB109"/>
    <mergeCell ref="AC109:AJ109"/>
    <mergeCell ref="AK109:AR109"/>
    <mergeCell ref="AS109:BF109"/>
    <mergeCell ref="BG109:BR109"/>
    <mergeCell ref="BS107:BU107"/>
    <mergeCell ref="BV107:BX107"/>
    <mergeCell ref="BY107:CB107"/>
    <mergeCell ref="CD107:CF107"/>
    <mergeCell ref="CG107:CI107"/>
    <mergeCell ref="CK107:CM107"/>
    <mergeCell ref="CN107:CP107"/>
    <mergeCell ref="CR107:CT107"/>
    <mergeCell ref="CU107:CW107"/>
    <mergeCell ref="CX107:DA107"/>
    <mergeCell ref="DC107:DE107"/>
    <mergeCell ref="DF107:DH107"/>
    <mergeCell ref="DJ107:DL107"/>
    <mergeCell ref="DM107:DO107"/>
    <mergeCell ref="DQ107:DS107"/>
    <mergeCell ref="DT107:DV107"/>
    <mergeCell ref="DW107:DZ107"/>
    <mergeCell ref="EV107:EY107"/>
    <mergeCell ref="EZ107:FC107"/>
    <mergeCell ref="FD107:FK107"/>
    <mergeCell ref="BS108:BU108"/>
    <mergeCell ref="BV108:BX108"/>
    <mergeCell ref="BY108:CB108"/>
    <mergeCell ref="CD108:CF108"/>
    <mergeCell ref="CG108:CI108"/>
    <mergeCell ref="CK108:CM108"/>
    <mergeCell ref="CN108:CP108"/>
    <mergeCell ref="CR108:CT108"/>
    <mergeCell ref="CU108:CW108"/>
    <mergeCell ref="CX108:DA108"/>
    <mergeCell ref="DC108:DE108"/>
    <mergeCell ref="DF108:DH108"/>
    <mergeCell ref="DJ108:DL108"/>
    <mergeCell ref="DM108:DO108"/>
    <mergeCell ref="DQ108:DS108"/>
    <mergeCell ref="DT108:DV108"/>
    <mergeCell ref="DW108:DZ108"/>
    <mergeCell ref="EB108:ED108"/>
    <mergeCell ref="EE108:EG108"/>
    <mergeCell ref="EI108:EK108"/>
    <mergeCell ref="EL108:EN108"/>
    <mergeCell ref="EP108:ER108"/>
    <mergeCell ref="ES108:EU108"/>
    <mergeCell ref="EV108:EY108"/>
    <mergeCell ref="EZ108:FC108"/>
    <mergeCell ref="FD108:FK108"/>
    <mergeCell ref="EL107:EN107"/>
    <mergeCell ref="EP107:ER107"/>
    <mergeCell ref="ES107:EU107"/>
    <mergeCell ref="FD111:FK111"/>
    <mergeCell ref="EB110:ED110"/>
    <mergeCell ref="EE110:EG110"/>
    <mergeCell ref="EI110:EK110"/>
    <mergeCell ref="EL110:EN110"/>
    <mergeCell ref="EP110:ER110"/>
    <mergeCell ref="ES110:EU110"/>
    <mergeCell ref="EV110:EY110"/>
    <mergeCell ref="EZ110:FC110"/>
    <mergeCell ref="FD110:FK110"/>
    <mergeCell ref="BS110:BU110"/>
    <mergeCell ref="BV110:BX110"/>
    <mergeCell ref="BY110:CB110"/>
    <mergeCell ref="CD110:CF110"/>
    <mergeCell ref="CG110:CI110"/>
    <mergeCell ref="CK110:CM110"/>
    <mergeCell ref="CN110:CP110"/>
    <mergeCell ref="CR110:CT110"/>
    <mergeCell ref="CU110:CW110"/>
    <mergeCell ref="CX110:DA110"/>
    <mergeCell ref="DC110:DE110"/>
    <mergeCell ref="DF110:DH110"/>
    <mergeCell ref="DJ110:DL110"/>
    <mergeCell ref="DM110:DO110"/>
    <mergeCell ref="DQ110:DS110"/>
    <mergeCell ref="DT110:DV110"/>
    <mergeCell ref="DW110:DZ110"/>
    <mergeCell ref="CU111:CW111"/>
    <mergeCell ref="CX111:DA111"/>
    <mergeCell ref="DC111:DE111"/>
    <mergeCell ref="DF111:DH111"/>
    <mergeCell ref="DJ111:DL111"/>
    <mergeCell ref="DM111:DO111"/>
    <mergeCell ref="DQ111:DS111"/>
    <mergeCell ref="DT111:DV111"/>
    <mergeCell ref="DW111:DZ111"/>
    <mergeCell ref="EB111:ED111"/>
    <mergeCell ref="EE111:EG111"/>
    <mergeCell ref="EI111:EK111"/>
    <mergeCell ref="EL111:EN111"/>
    <mergeCell ref="EP111:ER111"/>
    <mergeCell ref="ES111:EU111"/>
    <mergeCell ref="EV111:EY111"/>
    <mergeCell ref="EZ111:FC111"/>
    <mergeCell ref="BS114:BU114"/>
    <mergeCell ref="BV114:BX114"/>
    <mergeCell ref="BY114:CB114"/>
    <mergeCell ref="CD114:CF114"/>
    <mergeCell ref="CG114:CI114"/>
    <mergeCell ref="CK114:CM114"/>
    <mergeCell ref="CN114:CP114"/>
    <mergeCell ref="CR114:CT114"/>
    <mergeCell ref="CU114:CW114"/>
    <mergeCell ref="CX114:DA114"/>
    <mergeCell ref="DC114:DE114"/>
    <mergeCell ref="DF114:DH114"/>
    <mergeCell ref="DJ114:DL114"/>
    <mergeCell ref="DM114:DO114"/>
    <mergeCell ref="DQ114:DS114"/>
    <mergeCell ref="DT114:DV114"/>
    <mergeCell ref="DW114:DZ114"/>
    <mergeCell ref="EB114:ED114"/>
    <mergeCell ref="EE114:EG114"/>
    <mergeCell ref="EI114:EK114"/>
    <mergeCell ref="EZ114:FC114"/>
    <mergeCell ref="FD114:FK114"/>
    <mergeCell ref="BS118:BU118"/>
    <mergeCell ref="BV118:BX118"/>
    <mergeCell ref="BY118:CB118"/>
    <mergeCell ref="CD118:CF118"/>
    <mergeCell ref="CG118:CI118"/>
    <mergeCell ref="CK118:CM118"/>
    <mergeCell ref="CN118:CP118"/>
    <mergeCell ref="CR118:CT118"/>
    <mergeCell ref="CU118:CW118"/>
    <mergeCell ref="CX118:DA118"/>
    <mergeCell ref="DC118:DE118"/>
    <mergeCell ref="DF118:DH118"/>
    <mergeCell ref="DJ118:DL118"/>
    <mergeCell ref="DM118:DO118"/>
    <mergeCell ref="DQ118:DS118"/>
    <mergeCell ref="DT118:DV118"/>
    <mergeCell ref="DW118:DZ118"/>
    <mergeCell ref="EB118:ED118"/>
    <mergeCell ref="EE118:EG118"/>
    <mergeCell ref="EI118:EK118"/>
    <mergeCell ref="EL118:EN118"/>
    <mergeCell ref="EP118:ER118"/>
    <mergeCell ref="ES118:EU118"/>
    <mergeCell ref="EV118:EY118"/>
    <mergeCell ref="EZ118:FC118"/>
    <mergeCell ref="FD118:FK118"/>
    <mergeCell ref="EE117:EG117"/>
    <mergeCell ref="EI117:EK117"/>
    <mergeCell ref="EL117:EN117"/>
    <mergeCell ref="EP117:ER117"/>
    <mergeCell ref="BS121:BU121"/>
    <mergeCell ref="BV121:BX121"/>
    <mergeCell ref="BY121:CB121"/>
    <mergeCell ref="CD121:CF121"/>
    <mergeCell ref="CG121:CI121"/>
    <mergeCell ref="CK121:CM121"/>
    <mergeCell ref="CN121:CP121"/>
    <mergeCell ref="CR121:CT121"/>
    <mergeCell ref="CU121:CW121"/>
    <mergeCell ref="CX121:DA121"/>
    <mergeCell ref="DC121:DE121"/>
    <mergeCell ref="DF121:DH121"/>
    <mergeCell ref="DJ121:DL121"/>
    <mergeCell ref="DM121:DO121"/>
    <mergeCell ref="DQ121:DS121"/>
    <mergeCell ref="DT121:DV121"/>
    <mergeCell ref="DW121:DZ121"/>
    <mergeCell ref="EI121:EK121"/>
    <mergeCell ref="EL121:EN121"/>
    <mergeCell ref="EP121:ER121"/>
    <mergeCell ref="ES121:EU121"/>
    <mergeCell ref="EV121:EY121"/>
    <mergeCell ref="EZ121:FC121"/>
    <mergeCell ref="FD121:FK121"/>
    <mergeCell ref="EI120:EK120"/>
    <mergeCell ref="EL120:EN120"/>
    <mergeCell ref="EP120:ER120"/>
    <mergeCell ref="EB125:ED125"/>
    <mergeCell ref="EE125:EG125"/>
    <mergeCell ref="EI125:EK125"/>
    <mergeCell ref="EL125:EN125"/>
    <mergeCell ref="EP125:ER125"/>
    <mergeCell ref="ES125:EU125"/>
    <mergeCell ref="EV125:EY125"/>
    <mergeCell ref="EZ125:FC125"/>
    <mergeCell ref="FD125:FK125"/>
    <mergeCell ref="BS125:BU125"/>
    <mergeCell ref="BV125:BX125"/>
    <mergeCell ref="BY125:CB125"/>
    <mergeCell ref="CD125:CF125"/>
    <mergeCell ref="CG125:CI125"/>
    <mergeCell ref="CK125:CM125"/>
    <mergeCell ref="CN125:CP125"/>
    <mergeCell ref="CR125:CT125"/>
    <mergeCell ref="CU125:CW125"/>
    <mergeCell ref="CX125:DA125"/>
    <mergeCell ref="DC125:DE125"/>
    <mergeCell ref="DF125:DH125"/>
    <mergeCell ref="DJ125:DL125"/>
    <mergeCell ref="DM125:DO125"/>
    <mergeCell ref="DQ125:DS125"/>
    <mergeCell ref="DT125:DV125"/>
    <mergeCell ref="DW125:DZ125"/>
    <mergeCell ref="BS126:BU126"/>
    <mergeCell ref="BV126:BX126"/>
    <mergeCell ref="BY126:CB126"/>
    <mergeCell ref="CD126:CF126"/>
    <mergeCell ref="CG126:CI126"/>
    <mergeCell ref="CK126:CM126"/>
    <mergeCell ref="CN126:CP126"/>
    <mergeCell ref="CR126:CT126"/>
    <mergeCell ref="CU126:CW126"/>
    <mergeCell ref="CX126:DA126"/>
    <mergeCell ref="DC126:DE126"/>
    <mergeCell ref="DF126:DH126"/>
    <mergeCell ref="DJ126:DL126"/>
    <mergeCell ref="DM126:DO126"/>
    <mergeCell ref="DQ126:DS126"/>
    <mergeCell ref="DT126:DV126"/>
    <mergeCell ref="DW126:DZ126"/>
    <mergeCell ref="EB126:ED126"/>
    <mergeCell ref="EE126:EG126"/>
    <mergeCell ref="EI126:EK126"/>
    <mergeCell ref="EL126:EN126"/>
    <mergeCell ref="EP126:ER126"/>
    <mergeCell ref="ES126:EU126"/>
    <mergeCell ref="EV126:EY126"/>
    <mergeCell ref="EZ126:FC126"/>
    <mergeCell ref="FD126:FK126"/>
    <mergeCell ref="BS127:BU127"/>
    <mergeCell ref="BV127:BX127"/>
    <mergeCell ref="BY127:CB127"/>
    <mergeCell ref="CD127:CF127"/>
    <mergeCell ref="CG127:CI127"/>
    <mergeCell ref="CK127:CM127"/>
    <mergeCell ref="CN127:CP127"/>
    <mergeCell ref="CR127:CT127"/>
    <mergeCell ref="CU127:CW127"/>
    <mergeCell ref="CX127:DA127"/>
    <mergeCell ref="DC127:DE127"/>
    <mergeCell ref="DF127:DH127"/>
    <mergeCell ref="DJ127:DL127"/>
    <mergeCell ref="DM127:DO127"/>
    <mergeCell ref="DQ127:DS127"/>
    <mergeCell ref="DT127:DV127"/>
    <mergeCell ref="DW127:DZ127"/>
    <mergeCell ref="EB127:ED127"/>
    <mergeCell ref="EE127:EG127"/>
    <mergeCell ref="EI127:EK127"/>
    <mergeCell ref="EL127:EN127"/>
    <mergeCell ref="EP127:ER127"/>
    <mergeCell ref="ES127:EU127"/>
    <mergeCell ref="EV127:EY127"/>
    <mergeCell ref="EZ127:FC127"/>
    <mergeCell ref="FD127:FK127"/>
    <mergeCell ref="BS128:BU128"/>
    <mergeCell ref="BV128:BX128"/>
    <mergeCell ref="BY128:CB128"/>
    <mergeCell ref="CD128:CF128"/>
    <mergeCell ref="CG128:CI128"/>
    <mergeCell ref="CK128:CM128"/>
    <mergeCell ref="CN128:CP128"/>
    <mergeCell ref="CR128:CT128"/>
    <mergeCell ref="CU128:CW128"/>
    <mergeCell ref="CX128:DA128"/>
    <mergeCell ref="DC128:DE128"/>
    <mergeCell ref="DF128:DH128"/>
    <mergeCell ref="DJ128:DL128"/>
    <mergeCell ref="DM128:DO128"/>
    <mergeCell ref="DQ128:DS128"/>
    <mergeCell ref="DT128:DV128"/>
    <mergeCell ref="DW128:DZ128"/>
    <mergeCell ref="EB128:ED128"/>
    <mergeCell ref="EE128:EG128"/>
    <mergeCell ref="EI128:EK128"/>
    <mergeCell ref="EL128:EN128"/>
    <mergeCell ref="EP128:ER128"/>
    <mergeCell ref="ES128:EU128"/>
    <mergeCell ref="EV128:EY128"/>
    <mergeCell ref="EZ128:FC128"/>
    <mergeCell ref="FD128:FK128"/>
    <mergeCell ref="BS129:BU129"/>
    <mergeCell ref="BV129:BX129"/>
    <mergeCell ref="BY129:CB129"/>
    <mergeCell ref="CD129:CF129"/>
    <mergeCell ref="CG129:CI129"/>
    <mergeCell ref="CK129:CM129"/>
    <mergeCell ref="CN129:CP129"/>
    <mergeCell ref="CR129:CT129"/>
    <mergeCell ref="CU129:CW129"/>
    <mergeCell ref="CX129:DA129"/>
    <mergeCell ref="DC129:DE129"/>
    <mergeCell ref="DF129:DH129"/>
    <mergeCell ref="DJ129:DL129"/>
    <mergeCell ref="DM129:DO129"/>
    <mergeCell ref="DQ129:DS129"/>
    <mergeCell ref="DT129:DV129"/>
    <mergeCell ref="DW129:DZ129"/>
    <mergeCell ref="EB129:ED129"/>
    <mergeCell ref="EE129:EG129"/>
    <mergeCell ref="EI129:EK129"/>
    <mergeCell ref="EL129:EN129"/>
    <mergeCell ref="EP129:ER129"/>
    <mergeCell ref="ES129:EU129"/>
    <mergeCell ref="EV129:EY129"/>
    <mergeCell ref="EZ129:FC129"/>
    <mergeCell ref="FD129:FK129"/>
    <mergeCell ref="BS130:BU130"/>
    <mergeCell ref="BV130:BX130"/>
    <mergeCell ref="BY130:CB130"/>
    <mergeCell ref="CD130:CF130"/>
    <mergeCell ref="CG130:CI130"/>
    <mergeCell ref="CK130:CM130"/>
    <mergeCell ref="CN130:CP130"/>
    <mergeCell ref="CR130:CT130"/>
    <mergeCell ref="CU130:CW130"/>
    <mergeCell ref="CX130:DA130"/>
    <mergeCell ref="DC130:DE130"/>
    <mergeCell ref="DF130:DH130"/>
    <mergeCell ref="DJ130:DL130"/>
    <mergeCell ref="DM130:DO130"/>
    <mergeCell ref="DQ130:DS130"/>
    <mergeCell ref="DT130:DV130"/>
    <mergeCell ref="DW130:DZ130"/>
    <mergeCell ref="EB130:ED130"/>
    <mergeCell ref="EE130:EG130"/>
    <mergeCell ref="EI130:EK130"/>
    <mergeCell ref="EL130:EN130"/>
    <mergeCell ref="EP130:ER130"/>
    <mergeCell ref="ES130:EU130"/>
    <mergeCell ref="EV130:EY130"/>
    <mergeCell ref="EZ130:FC130"/>
    <mergeCell ref="FD130:FK130"/>
    <mergeCell ref="BS131:BU131"/>
    <mergeCell ref="BV131:BX131"/>
    <mergeCell ref="BY131:CB131"/>
    <mergeCell ref="CD131:CF131"/>
    <mergeCell ref="CG131:CI131"/>
    <mergeCell ref="CK131:CM131"/>
    <mergeCell ref="CN131:CP131"/>
    <mergeCell ref="CR131:CT131"/>
    <mergeCell ref="CU131:CW131"/>
    <mergeCell ref="CX131:DA131"/>
    <mergeCell ref="DC131:DE131"/>
    <mergeCell ref="DF131:DH131"/>
    <mergeCell ref="DJ131:DL131"/>
    <mergeCell ref="DM131:DO131"/>
    <mergeCell ref="DQ131:DS131"/>
    <mergeCell ref="DT131:DV131"/>
    <mergeCell ref="DW131:DZ131"/>
    <mergeCell ref="EB131:ED131"/>
    <mergeCell ref="EE131:EG131"/>
    <mergeCell ref="EI131:EK131"/>
    <mergeCell ref="EL131:EN131"/>
    <mergeCell ref="EP131:ER131"/>
    <mergeCell ref="ES131:EU131"/>
    <mergeCell ref="EV131:EY131"/>
    <mergeCell ref="EZ131:FC131"/>
    <mergeCell ref="FD131:FK131"/>
    <mergeCell ref="BS132:BU132"/>
    <mergeCell ref="BV132:BX132"/>
    <mergeCell ref="BY132:CB132"/>
    <mergeCell ref="CD132:CF132"/>
    <mergeCell ref="CG132:CI132"/>
    <mergeCell ref="CK132:CM132"/>
    <mergeCell ref="CN132:CP132"/>
    <mergeCell ref="CR132:CT132"/>
    <mergeCell ref="CU132:CW132"/>
    <mergeCell ref="CX132:DA132"/>
    <mergeCell ref="DC132:DE132"/>
    <mergeCell ref="DF132:DH132"/>
    <mergeCell ref="DJ132:DL132"/>
    <mergeCell ref="DM132:DO132"/>
    <mergeCell ref="DQ132:DS132"/>
    <mergeCell ref="DT132:DV132"/>
    <mergeCell ref="DW132:DZ132"/>
    <mergeCell ref="EB132:ED132"/>
    <mergeCell ref="EE132:EG132"/>
    <mergeCell ref="EI132:EK132"/>
    <mergeCell ref="EL132:EN132"/>
    <mergeCell ref="EP132:ER132"/>
    <mergeCell ref="ES132:EU132"/>
    <mergeCell ref="EV132:EY132"/>
    <mergeCell ref="EZ132:FC132"/>
    <mergeCell ref="FD132:FK132"/>
    <mergeCell ref="BS133:BU133"/>
    <mergeCell ref="BV133:BX133"/>
    <mergeCell ref="BY133:CB133"/>
    <mergeCell ref="CD133:CF133"/>
    <mergeCell ref="CG133:CI133"/>
    <mergeCell ref="CK133:CM133"/>
    <mergeCell ref="CN133:CP133"/>
    <mergeCell ref="CR133:CT133"/>
    <mergeCell ref="CU133:CW133"/>
    <mergeCell ref="CX133:DA133"/>
    <mergeCell ref="DC133:DE133"/>
    <mergeCell ref="DF133:DH133"/>
    <mergeCell ref="DJ133:DL133"/>
    <mergeCell ref="DM133:DO133"/>
    <mergeCell ref="DQ133:DS133"/>
    <mergeCell ref="DT133:DV133"/>
    <mergeCell ref="DW133:DZ133"/>
    <mergeCell ref="EB133:ED133"/>
    <mergeCell ref="EE133:EG133"/>
    <mergeCell ref="EI133:EK133"/>
    <mergeCell ref="EL133:EN133"/>
    <mergeCell ref="EP133:ER133"/>
    <mergeCell ref="ES133:EU133"/>
    <mergeCell ref="EZ133:FC133"/>
    <mergeCell ref="FD133:FK133"/>
    <mergeCell ref="BS134:BU134"/>
    <mergeCell ref="BV134:BX134"/>
    <mergeCell ref="BY134:CB134"/>
    <mergeCell ref="CD134:CF134"/>
    <mergeCell ref="CG134:CI134"/>
    <mergeCell ref="CK134:CM134"/>
    <mergeCell ref="CN134:CP134"/>
    <mergeCell ref="CR134:CT134"/>
    <mergeCell ref="CU134:CW134"/>
    <mergeCell ref="CX134:DA134"/>
    <mergeCell ref="DC134:DE134"/>
    <mergeCell ref="DF134:DH134"/>
    <mergeCell ref="DJ134:DL134"/>
    <mergeCell ref="DM134:DO134"/>
    <mergeCell ref="DQ134:DS134"/>
    <mergeCell ref="DT134:DV134"/>
    <mergeCell ref="DW134:DZ134"/>
    <mergeCell ref="EB134:ED134"/>
    <mergeCell ref="EE134:EG134"/>
    <mergeCell ref="EI134:EK134"/>
    <mergeCell ref="EL134:EN134"/>
    <mergeCell ref="EP134:ER134"/>
    <mergeCell ref="ES134:EU134"/>
    <mergeCell ref="EV134:EY134"/>
    <mergeCell ref="EZ134:FC134"/>
    <mergeCell ref="FD134:FK134"/>
    <mergeCell ref="CR135:CT135"/>
    <mergeCell ref="CU135:CW135"/>
    <mergeCell ref="CX135:DA135"/>
    <mergeCell ref="DC135:DE135"/>
    <mergeCell ref="DF135:DH135"/>
    <mergeCell ref="DJ135:DL135"/>
    <mergeCell ref="DM135:DO135"/>
    <mergeCell ref="DQ135:DS135"/>
    <mergeCell ref="DT135:DV135"/>
    <mergeCell ref="DW135:DZ135"/>
    <mergeCell ref="EV133:EY133"/>
    <mergeCell ref="EE135:EG135"/>
    <mergeCell ref="EI135:EK135"/>
    <mergeCell ref="EL135:EN135"/>
    <mergeCell ref="EP135:ER135"/>
    <mergeCell ref="ES135:EU135"/>
    <mergeCell ref="EV135:EY135"/>
    <mergeCell ref="EZ135:FC135"/>
    <mergeCell ref="FD135:FK135"/>
    <mergeCell ref="BS136:BU136"/>
    <mergeCell ref="BV136:BX136"/>
    <mergeCell ref="BY136:CB136"/>
    <mergeCell ref="CD136:CF136"/>
    <mergeCell ref="CG136:CI136"/>
    <mergeCell ref="CK136:CM136"/>
    <mergeCell ref="CN136:CP136"/>
    <mergeCell ref="CR136:CT136"/>
    <mergeCell ref="CU136:CW136"/>
    <mergeCell ref="CX136:DA136"/>
    <mergeCell ref="DC136:DE136"/>
    <mergeCell ref="DF136:DH136"/>
    <mergeCell ref="DJ136:DL136"/>
    <mergeCell ref="DM136:DO136"/>
    <mergeCell ref="DQ136:DS136"/>
    <mergeCell ref="DT136:DV136"/>
    <mergeCell ref="DW136:DZ136"/>
    <mergeCell ref="EB136:ED136"/>
    <mergeCell ref="EE136:EG136"/>
    <mergeCell ref="EI136:EK136"/>
    <mergeCell ref="EL136:EN136"/>
    <mergeCell ref="EP136:ER136"/>
    <mergeCell ref="ES136:EU136"/>
    <mergeCell ref="BS135:BU135"/>
    <mergeCell ref="BV135:BX135"/>
    <mergeCell ref="BY135:CB135"/>
    <mergeCell ref="CD135:CF135"/>
    <mergeCell ref="CG135:CI135"/>
    <mergeCell ref="CK135:CM135"/>
    <mergeCell ref="CN135:CP135"/>
    <mergeCell ref="CU112:CW112"/>
    <mergeCell ref="CX112:DA112"/>
    <mergeCell ref="EV136:EY136"/>
    <mergeCell ref="EZ136:FC136"/>
    <mergeCell ref="FD136:FK136"/>
    <mergeCell ref="BS109:BU109"/>
    <mergeCell ref="BV109:BX109"/>
    <mergeCell ref="BY109:CB109"/>
    <mergeCell ref="CD109:CF109"/>
    <mergeCell ref="CG109:CI109"/>
    <mergeCell ref="CK109:CM109"/>
    <mergeCell ref="CN109:CP109"/>
    <mergeCell ref="CR109:CT109"/>
    <mergeCell ref="CU109:CW109"/>
    <mergeCell ref="CX109:DA109"/>
    <mergeCell ref="DC109:DE109"/>
    <mergeCell ref="DF109:DH109"/>
    <mergeCell ref="DJ109:DL109"/>
    <mergeCell ref="DM109:DO109"/>
    <mergeCell ref="DQ109:DS109"/>
    <mergeCell ref="DT109:DV109"/>
    <mergeCell ref="DW109:DZ109"/>
    <mergeCell ref="EB109:ED109"/>
    <mergeCell ref="EE109:EG109"/>
    <mergeCell ref="EI109:EK109"/>
    <mergeCell ref="EL109:EN109"/>
    <mergeCell ref="EP109:ER109"/>
    <mergeCell ref="ES109:EU109"/>
    <mergeCell ref="EV109:EY109"/>
    <mergeCell ref="EZ109:FC109"/>
    <mergeCell ref="FD109:FK109"/>
    <mergeCell ref="EB135:ED135"/>
    <mergeCell ref="BY111:CB111"/>
    <mergeCell ref="BV111:BX111"/>
    <mergeCell ref="BS111:BU111"/>
    <mergeCell ref="AS111:BF111"/>
    <mergeCell ref="P112:AB112"/>
    <mergeCell ref="AC112:AJ112"/>
    <mergeCell ref="AK112:AR112"/>
    <mergeCell ref="AS112:BF112"/>
    <mergeCell ref="BG112:BR112"/>
    <mergeCell ref="BS112:BU112"/>
    <mergeCell ref="BV112:BX112"/>
    <mergeCell ref="BY112:CB112"/>
    <mergeCell ref="CD112:CF112"/>
    <mergeCell ref="CG112:CI112"/>
    <mergeCell ref="CK112:CM112"/>
    <mergeCell ref="CN112:CP112"/>
    <mergeCell ref="CR112:CT112"/>
    <mergeCell ref="CD111:CF111"/>
    <mergeCell ref="CG111:CI111"/>
    <mergeCell ref="CK111:CM111"/>
    <mergeCell ref="CN111:CP111"/>
    <mergeCell ref="CR111:CT111"/>
    <mergeCell ref="DW112:DZ112"/>
    <mergeCell ref="EB112:ED112"/>
    <mergeCell ref="EE112:EG112"/>
    <mergeCell ref="EI112:EK112"/>
    <mergeCell ref="EL112:EN112"/>
    <mergeCell ref="EP112:ER112"/>
    <mergeCell ref="ES112:EU112"/>
    <mergeCell ref="EV112:EY112"/>
    <mergeCell ref="EZ112:FC112"/>
    <mergeCell ref="FD112:FK112"/>
    <mergeCell ref="P113:AB113"/>
    <mergeCell ref="AC113:AJ113"/>
    <mergeCell ref="AK113:AR113"/>
    <mergeCell ref="AS113:BF113"/>
    <mergeCell ref="BG113:BR113"/>
    <mergeCell ref="BS113:BU113"/>
    <mergeCell ref="BV113:BX113"/>
    <mergeCell ref="BY113:CB113"/>
    <mergeCell ref="CD113:CF113"/>
    <mergeCell ref="CG113:CI113"/>
    <mergeCell ref="CK113:CM113"/>
    <mergeCell ref="CN113:CP113"/>
    <mergeCell ref="CR113:CT113"/>
    <mergeCell ref="CU113:CW113"/>
    <mergeCell ref="CX113:DA113"/>
    <mergeCell ref="DC113:DE113"/>
    <mergeCell ref="DF113:DH113"/>
    <mergeCell ref="DJ113:DL113"/>
    <mergeCell ref="DM113:DO113"/>
    <mergeCell ref="DQ113:DS113"/>
    <mergeCell ref="DT113:DV113"/>
    <mergeCell ref="DW113:DZ113"/>
    <mergeCell ref="EB113:ED113"/>
    <mergeCell ref="EE113:EG113"/>
    <mergeCell ref="EI113:EK113"/>
    <mergeCell ref="EL113:EN113"/>
    <mergeCell ref="EP113:ER113"/>
    <mergeCell ref="ES113:EU113"/>
    <mergeCell ref="EV113:EY113"/>
    <mergeCell ref="EZ113:FC113"/>
    <mergeCell ref="FD113:FK113"/>
    <mergeCell ref="P117:AB117"/>
    <mergeCell ref="AC117:AJ117"/>
    <mergeCell ref="AK117:AR117"/>
    <mergeCell ref="AS117:BF117"/>
    <mergeCell ref="BG117:BR117"/>
    <mergeCell ref="BS117:BU117"/>
    <mergeCell ref="BV117:BX117"/>
    <mergeCell ref="BY117:CB117"/>
    <mergeCell ref="CD117:CF117"/>
    <mergeCell ref="CG117:CI117"/>
    <mergeCell ref="CK117:CM117"/>
    <mergeCell ref="CN117:CP117"/>
    <mergeCell ref="CR117:CT117"/>
    <mergeCell ref="CU117:CW117"/>
    <mergeCell ref="CX117:DA117"/>
    <mergeCell ref="DC117:DE117"/>
    <mergeCell ref="DF117:DH117"/>
    <mergeCell ref="DJ117:DL117"/>
    <mergeCell ref="DM117:DO117"/>
    <mergeCell ref="DQ117:DS117"/>
    <mergeCell ref="DT117:DV117"/>
    <mergeCell ref="DW117:DZ117"/>
    <mergeCell ref="EB117:ED117"/>
    <mergeCell ref="ES117:EU117"/>
    <mergeCell ref="EV117:EY117"/>
    <mergeCell ref="EZ117:FC117"/>
    <mergeCell ref="FD117:FK117"/>
    <mergeCell ref="P120:AB120"/>
    <mergeCell ref="AC120:AJ120"/>
    <mergeCell ref="AK120:AR120"/>
    <mergeCell ref="AS120:BF120"/>
    <mergeCell ref="BG120:BR120"/>
    <mergeCell ref="BS120:BU120"/>
    <mergeCell ref="BV120:BX120"/>
    <mergeCell ref="BY120:CB120"/>
    <mergeCell ref="CD120:CF120"/>
    <mergeCell ref="CG120:CI120"/>
    <mergeCell ref="CK120:CM120"/>
    <mergeCell ref="CN120:CP120"/>
    <mergeCell ref="CR120:CT120"/>
    <mergeCell ref="CU120:CW120"/>
    <mergeCell ref="CX120:DA120"/>
    <mergeCell ref="DC120:DE120"/>
    <mergeCell ref="DF120:DH120"/>
    <mergeCell ref="DJ120:DL120"/>
    <mergeCell ref="DM120:DO120"/>
    <mergeCell ref="DQ120:DS120"/>
    <mergeCell ref="DT120:DV120"/>
    <mergeCell ref="DW120:DZ120"/>
    <mergeCell ref="EB120:ED120"/>
    <mergeCell ref="EE120:EG120"/>
    <mergeCell ref="ES120:EU120"/>
    <mergeCell ref="EV120:EY120"/>
    <mergeCell ref="EZ120:FC120"/>
    <mergeCell ref="FD120:FK120"/>
    <mergeCell ref="P122:AB122"/>
    <mergeCell ref="AC122:AJ122"/>
    <mergeCell ref="AK122:AR122"/>
    <mergeCell ref="AS122:BF122"/>
    <mergeCell ref="BG122:BR122"/>
    <mergeCell ref="BS122:BU122"/>
    <mergeCell ref="BV122:BX122"/>
    <mergeCell ref="BY122:CB122"/>
    <mergeCell ref="CD122:CF122"/>
    <mergeCell ref="CG122:CI122"/>
    <mergeCell ref="CK122:CM122"/>
    <mergeCell ref="CN122:CP122"/>
    <mergeCell ref="CR122:CT122"/>
    <mergeCell ref="CU122:CW122"/>
    <mergeCell ref="CX122:DA122"/>
    <mergeCell ref="DC122:DE122"/>
    <mergeCell ref="DF122:DH122"/>
    <mergeCell ref="DJ122:DL122"/>
    <mergeCell ref="DM122:DO122"/>
    <mergeCell ref="DQ122:DS122"/>
    <mergeCell ref="DT122:DV122"/>
    <mergeCell ref="DW122:DZ122"/>
    <mergeCell ref="EB122:ED122"/>
    <mergeCell ref="EE122:EG122"/>
    <mergeCell ref="EI122:EK122"/>
    <mergeCell ref="EL122:EN122"/>
    <mergeCell ref="EP122:ER122"/>
    <mergeCell ref="ES122:EU122"/>
    <mergeCell ref="EV122:EY122"/>
    <mergeCell ref="EZ122:FC122"/>
    <mergeCell ref="FD122:FK122"/>
    <mergeCell ref="P137:AB137"/>
    <mergeCell ref="AC137:AJ137"/>
    <mergeCell ref="AK137:AR137"/>
    <mergeCell ref="AS137:BF137"/>
    <mergeCell ref="BG137:BR137"/>
    <mergeCell ref="BS137:BU137"/>
    <mergeCell ref="BV137:BX137"/>
    <mergeCell ref="BY137:CB137"/>
    <mergeCell ref="CD137:CF137"/>
    <mergeCell ref="CG137:CI137"/>
    <mergeCell ref="CK137:CM137"/>
    <mergeCell ref="CN137:CP137"/>
    <mergeCell ref="CR137:CT137"/>
    <mergeCell ref="CU137:CW137"/>
    <mergeCell ref="CX137:DA137"/>
    <mergeCell ref="DC137:DE137"/>
    <mergeCell ref="DF137:DH137"/>
    <mergeCell ref="DJ137:DL137"/>
    <mergeCell ref="DM137:DO137"/>
    <mergeCell ref="DQ137:DS137"/>
    <mergeCell ref="DT137:DV137"/>
    <mergeCell ref="DW137:DZ137"/>
    <mergeCell ref="EB137:ED137"/>
    <mergeCell ref="EE137:EG137"/>
    <mergeCell ref="EI137:EK137"/>
    <mergeCell ref="EL137:EN137"/>
    <mergeCell ref="EP137:ER137"/>
    <mergeCell ref="ES137:EU137"/>
    <mergeCell ref="EV137:EY137"/>
    <mergeCell ref="EZ137:FC137"/>
    <mergeCell ref="FD137:FK137"/>
    <mergeCell ref="P138:AB138"/>
    <mergeCell ref="AC138:AJ138"/>
    <mergeCell ref="AK138:AR138"/>
    <mergeCell ref="AS138:BF138"/>
    <mergeCell ref="BG138:BR138"/>
    <mergeCell ref="BS138:BU138"/>
    <mergeCell ref="BV138:BX138"/>
    <mergeCell ref="BY138:CB138"/>
    <mergeCell ref="CD138:CF138"/>
    <mergeCell ref="CG138:CI138"/>
    <mergeCell ref="CK138:CM138"/>
    <mergeCell ref="CN138:CP138"/>
    <mergeCell ref="CR138:CT138"/>
    <mergeCell ref="CU138:CW138"/>
    <mergeCell ref="CX138:DA138"/>
    <mergeCell ref="DC138:DE138"/>
    <mergeCell ref="DF138:DH138"/>
    <mergeCell ref="DJ138:DL138"/>
    <mergeCell ref="DM138:DO138"/>
    <mergeCell ref="DQ138:DS138"/>
    <mergeCell ref="DT138:DV138"/>
    <mergeCell ref="DW138:DZ138"/>
    <mergeCell ref="EB138:ED138"/>
    <mergeCell ref="EE138:EG138"/>
    <mergeCell ref="EI138:EK138"/>
    <mergeCell ref="EL138:EN138"/>
    <mergeCell ref="EP138:ER138"/>
    <mergeCell ref="ES138:EU138"/>
    <mergeCell ref="EV138:EY138"/>
    <mergeCell ref="EZ138:FC138"/>
    <mergeCell ref="FD138:FK138"/>
    <mergeCell ref="P139:AB139"/>
    <mergeCell ref="AC139:AJ139"/>
    <mergeCell ref="AK139:AR139"/>
    <mergeCell ref="AS139:BF139"/>
    <mergeCell ref="BG139:BR139"/>
    <mergeCell ref="BS139:BU139"/>
    <mergeCell ref="BV139:BX139"/>
    <mergeCell ref="BY139:CB139"/>
    <mergeCell ref="CD139:CF139"/>
    <mergeCell ref="CG139:CI139"/>
    <mergeCell ref="CK139:CM139"/>
    <mergeCell ref="CN139:CP139"/>
    <mergeCell ref="CR139:CT139"/>
    <mergeCell ref="CU139:CW139"/>
    <mergeCell ref="CX139:DA139"/>
    <mergeCell ref="DC139:DE139"/>
    <mergeCell ref="DF139:DH139"/>
    <mergeCell ref="DJ139:DL139"/>
    <mergeCell ref="DM139:DO139"/>
    <mergeCell ref="DQ139:DS139"/>
    <mergeCell ref="DT139:DV139"/>
    <mergeCell ref="DW139:DZ139"/>
    <mergeCell ref="EB139:ED139"/>
    <mergeCell ref="EE139:EG139"/>
    <mergeCell ref="EI139:EK139"/>
    <mergeCell ref="EL139:EN139"/>
    <mergeCell ref="EP139:ER139"/>
    <mergeCell ref="ES139:EU139"/>
    <mergeCell ref="EV139:EY139"/>
    <mergeCell ref="EZ139:FC139"/>
    <mergeCell ref="FD139:FK139"/>
    <mergeCell ref="A138:D138"/>
    <mergeCell ref="A139:D139"/>
    <mergeCell ref="A126:D126"/>
    <mergeCell ref="A107:D107"/>
    <mergeCell ref="A108:D108"/>
    <mergeCell ref="A109:D109"/>
    <mergeCell ref="A110:D110"/>
    <mergeCell ref="A112:D112"/>
    <mergeCell ref="A113:D113"/>
    <mergeCell ref="A114:D114"/>
    <mergeCell ref="A117:D117"/>
    <mergeCell ref="A118:D118"/>
    <mergeCell ref="A120:D120"/>
    <mergeCell ref="A121:D121"/>
    <mergeCell ref="A122:D122"/>
    <mergeCell ref="A125:D125"/>
    <mergeCell ref="A127:D127"/>
    <mergeCell ref="A128:D128"/>
    <mergeCell ref="A129:D129"/>
    <mergeCell ref="A130:D130"/>
    <mergeCell ref="A131:D131"/>
    <mergeCell ref="A132:D132"/>
    <mergeCell ref="A133:D133"/>
    <mergeCell ref="A134:D134"/>
    <mergeCell ref="A135:D135"/>
    <mergeCell ref="A136:D136"/>
    <mergeCell ref="A137:D137"/>
    <mergeCell ref="E107:O110"/>
    <mergeCell ref="E18:O22"/>
    <mergeCell ref="A34:D34"/>
    <mergeCell ref="P34:AB34"/>
    <mergeCell ref="AC34:AJ34"/>
    <mergeCell ref="AK34:AR34"/>
    <mergeCell ref="AS34:BF34"/>
    <mergeCell ref="BG34:BR34"/>
    <mergeCell ref="BS34:BU34"/>
    <mergeCell ref="BV34:BX34"/>
    <mergeCell ref="BY34:CB34"/>
    <mergeCell ref="BV31:BX31"/>
    <mergeCell ref="BY31:CB31"/>
    <mergeCell ref="A49:D49"/>
    <mergeCell ref="P49:AB49"/>
    <mergeCell ref="AC49:AJ49"/>
    <mergeCell ref="AK49:AR49"/>
    <mergeCell ref="AS49:BF49"/>
    <mergeCell ref="BG49:BR49"/>
    <mergeCell ref="BS49:BU49"/>
    <mergeCell ref="BV49:BX49"/>
    <mergeCell ref="BY49:CB49"/>
    <mergeCell ref="A60:D60"/>
    <mergeCell ref="P60:AB60"/>
    <mergeCell ref="AC60:AJ60"/>
    <mergeCell ref="AK60:AR60"/>
    <mergeCell ref="CD34:CF34"/>
    <mergeCell ref="CG34:CI34"/>
    <mergeCell ref="CK34:CM34"/>
    <mergeCell ref="CN34:CP34"/>
    <mergeCell ref="CR34:CT34"/>
    <mergeCell ref="CU34:CW34"/>
    <mergeCell ref="CX34:DA34"/>
    <mergeCell ref="CU20:CW20"/>
    <mergeCell ref="CX20:DA20"/>
    <mergeCell ref="CG22:CI22"/>
    <mergeCell ref="CK22:CM22"/>
    <mergeCell ref="CN22:CP22"/>
    <mergeCell ref="CR22:CT22"/>
    <mergeCell ref="CU22:CW22"/>
    <mergeCell ref="CX22:DA22"/>
    <mergeCell ref="CU31:CW31"/>
    <mergeCell ref="CX31:DA31"/>
    <mergeCell ref="CD31:CF31"/>
    <mergeCell ref="CG31:CI31"/>
    <mergeCell ref="CK31:CM31"/>
    <mergeCell ref="CR27:CT27"/>
    <mergeCell ref="CU27:CW27"/>
    <mergeCell ref="CX27:DA27"/>
    <mergeCell ref="DM34:DO34"/>
    <mergeCell ref="DQ34:DS34"/>
    <mergeCell ref="DT34:DV34"/>
    <mergeCell ref="DW34:DZ34"/>
    <mergeCell ref="EB34:ED34"/>
    <mergeCell ref="EE34:EG34"/>
    <mergeCell ref="EI34:EK34"/>
    <mergeCell ref="EL34:EN34"/>
    <mergeCell ref="EP34:ER34"/>
    <mergeCell ref="ES34:EU34"/>
    <mergeCell ref="EV34:EY34"/>
    <mergeCell ref="EZ34:FC34"/>
    <mergeCell ref="FD34:FK34"/>
    <mergeCell ref="A35:D35"/>
    <mergeCell ref="P35:AB35"/>
    <mergeCell ref="AC35:AJ35"/>
    <mergeCell ref="AK35:AR35"/>
    <mergeCell ref="AS35:BF35"/>
    <mergeCell ref="BG35:BR35"/>
    <mergeCell ref="BS35:BU35"/>
    <mergeCell ref="BV35:BX35"/>
    <mergeCell ref="BY35:CB35"/>
    <mergeCell ref="CD35:CF35"/>
    <mergeCell ref="CG35:CI35"/>
    <mergeCell ref="CK35:CM35"/>
    <mergeCell ref="CN35:CP35"/>
    <mergeCell ref="CR35:CT35"/>
    <mergeCell ref="CU35:CW35"/>
    <mergeCell ref="CX35:DA35"/>
    <mergeCell ref="DC35:DE35"/>
    <mergeCell ref="DF35:DH35"/>
    <mergeCell ref="DJ35:DL35"/>
    <mergeCell ref="EZ35:FC35"/>
    <mergeCell ref="FD35:FK35"/>
    <mergeCell ref="A37:D37"/>
    <mergeCell ref="P37:AB37"/>
    <mergeCell ref="AC37:AJ37"/>
    <mergeCell ref="AK37:AR37"/>
    <mergeCell ref="AS37:BF37"/>
    <mergeCell ref="BG37:BR37"/>
    <mergeCell ref="BS37:BU37"/>
    <mergeCell ref="BV37:BX37"/>
    <mergeCell ref="BY37:CB37"/>
    <mergeCell ref="CD37:CF37"/>
    <mergeCell ref="CG37:CI37"/>
    <mergeCell ref="CK37:CM37"/>
    <mergeCell ref="CN37:CP37"/>
    <mergeCell ref="CR37:CT37"/>
    <mergeCell ref="CU37:CW37"/>
    <mergeCell ref="CX37:DA37"/>
    <mergeCell ref="DC37:DE37"/>
    <mergeCell ref="DF37:DH37"/>
    <mergeCell ref="DJ37:DL37"/>
    <mergeCell ref="EZ37:FC37"/>
    <mergeCell ref="FD37:FK37"/>
    <mergeCell ref="A39:D39"/>
    <mergeCell ref="P39:AB39"/>
    <mergeCell ref="AC39:AJ39"/>
    <mergeCell ref="AK39:AR39"/>
    <mergeCell ref="AS39:BF39"/>
    <mergeCell ref="BG39:BR39"/>
    <mergeCell ref="BS39:BU39"/>
    <mergeCell ref="BV39:BX39"/>
    <mergeCell ref="BY39:CB39"/>
    <mergeCell ref="CD39:CF39"/>
    <mergeCell ref="CG39:CI39"/>
    <mergeCell ref="CK39:CM39"/>
    <mergeCell ref="CN39:CP39"/>
    <mergeCell ref="CR39:CT39"/>
    <mergeCell ref="CU39:CW39"/>
    <mergeCell ref="CX39:DA39"/>
    <mergeCell ref="DC39:DE39"/>
    <mergeCell ref="DF39:DH39"/>
    <mergeCell ref="DJ39:DL39"/>
    <mergeCell ref="DM41:DO41"/>
    <mergeCell ref="DQ41:DS41"/>
    <mergeCell ref="DT41:DV41"/>
    <mergeCell ref="DW41:DZ41"/>
    <mergeCell ref="EB41:ED41"/>
    <mergeCell ref="EE41:EG41"/>
    <mergeCell ref="EI41:EK41"/>
    <mergeCell ref="EL41:EN41"/>
    <mergeCell ref="EP41:ER41"/>
    <mergeCell ref="DM37:DO37"/>
    <mergeCell ref="DQ37:DS37"/>
    <mergeCell ref="DT37:DV37"/>
    <mergeCell ref="DW37:DZ37"/>
    <mergeCell ref="EB37:ED37"/>
    <mergeCell ref="EE37:EG37"/>
    <mergeCell ref="EI37:EK37"/>
    <mergeCell ref="EL37:EN37"/>
    <mergeCell ref="EP37:ER37"/>
    <mergeCell ref="DM43:DO43"/>
    <mergeCell ref="DQ43:DS43"/>
    <mergeCell ref="DT43:DV43"/>
    <mergeCell ref="DW43:DZ43"/>
    <mergeCell ref="EB43:ED43"/>
    <mergeCell ref="EE43:EG43"/>
    <mergeCell ref="EI43:EK43"/>
    <mergeCell ref="EL43:EN43"/>
    <mergeCell ref="EP43:ER43"/>
    <mergeCell ref="ES39:EU39"/>
    <mergeCell ref="EV39:EY39"/>
    <mergeCell ref="EZ39:FC39"/>
    <mergeCell ref="FD39:FK39"/>
    <mergeCell ref="A41:D41"/>
    <mergeCell ref="P41:AB41"/>
    <mergeCell ref="AC41:AJ41"/>
    <mergeCell ref="AK41:AR41"/>
    <mergeCell ref="AS41:BF41"/>
    <mergeCell ref="BG41:BR41"/>
    <mergeCell ref="BS41:BU41"/>
    <mergeCell ref="BV41:BX41"/>
    <mergeCell ref="BY41:CB41"/>
    <mergeCell ref="CD41:CF41"/>
    <mergeCell ref="CG41:CI41"/>
    <mergeCell ref="CK41:CM41"/>
    <mergeCell ref="CN41:CP41"/>
    <mergeCell ref="CR41:CT41"/>
    <mergeCell ref="CU41:CW41"/>
    <mergeCell ref="CX41:DA41"/>
    <mergeCell ref="DC41:DE41"/>
    <mergeCell ref="DF41:DH41"/>
    <mergeCell ref="DJ41:DL41"/>
    <mergeCell ref="DM44:DO44"/>
    <mergeCell ref="DQ44:DS44"/>
    <mergeCell ref="DT44:DV44"/>
    <mergeCell ref="DW44:DZ44"/>
    <mergeCell ref="EB44:ED44"/>
    <mergeCell ref="EE44:EG44"/>
    <mergeCell ref="EI44:EK44"/>
    <mergeCell ref="EL44:EN44"/>
    <mergeCell ref="EP44:ER44"/>
    <mergeCell ref="ES41:EU41"/>
    <mergeCell ref="EV41:EY41"/>
    <mergeCell ref="EZ41:FC41"/>
    <mergeCell ref="FD41:FK41"/>
    <mergeCell ref="A43:D43"/>
    <mergeCell ref="P43:AB43"/>
    <mergeCell ref="AC43:AJ43"/>
    <mergeCell ref="AK43:AR43"/>
    <mergeCell ref="AS43:BF43"/>
    <mergeCell ref="BG43:BR43"/>
    <mergeCell ref="BS43:BU43"/>
    <mergeCell ref="BV43:BX43"/>
    <mergeCell ref="BY43:CB43"/>
    <mergeCell ref="CD43:CF43"/>
    <mergeCell ref="CG43:CI43"/>
    <mergeCell ref="CK43:CM43"/>
    <mergeCell ref="CN43:CP43"/>
    <mergeCell ref="CR43:CT43"/>
    <mergeCell ref="CU43:CW43"/>
    <mergeCell ref="CX43:DA43"/>
    <mergeCell ref="DC43:DE43"/>
    <mergeCell ref="DF43:DH43"/>
    <mergeCell ref="DJ43:DL43"/>
    <mergeCell ref="DM45:DO45"/>
    <mergeCell ref="DQ45:DS45"/>
    <mergeCell ref="DT45:DV45"/>
    <mergeCell ref="DW45:DZ45"/>
    <mergeCell ref="EB45:ED45"/>
    <mergeCell ref="EE45:EG45"/>
    <mergeCell ref="EI45:EK45"/>
    <mergeCell ref="EL45:EN45"/>
    <mergeCell ref="EP45:ER45"/>
    <mergeCell ref="ES43:EU43"/>
    <mergeCell ref="EV43:EY43"/>
    <mergeCell ref="EZ43:FC43"/>
    <mergeCell ref="FD43:FK43"/>
    <mergeCell ref="A44:D44"/>
    <mergeCell ref="P44:AB44"/>
    <mergeCell ref="AC44:AJ44"/>
    <mergeCell ref="AK44:AR44"/>
    <mergeCell ref="AS44:BF44"/>
    <mergeCell ref="BG44:BR44"/>
    <mergeCell ref="BS44:BU44"/>
    <mergeCell ref="BV44:BX44"/>
    <mergeCell ref="BY44:CB44"/>
    <mergeCell ref="CD44:CF44"/>
    <mergeCell ref="CG44:CI44"/>
    <mergeCell ref="CK44:CM44"/>
    <mergeCell ref="CN44:CP44"/>
    <mergeCell ref="CR44:CT44"/>
    <mergeCell ref="CU44:CW44"/>
    <mergeCell ref="CX44:DA44"/>
    <mergeCell ref="DC44:DE44"/>
    <mergeCell ref="DF44:DH44"/>
    <mergeCell ref="DJ44:DL44"/>
    <mergeCell ref="DM46:DO46"/>
    <mergeCell ref="DQ46:DS46"/>
    <mergeCell ref="DT46:DV46"/>
    <mergeCell ref="DW46:DZ46"/>
    <mergeCell ref="EB46:ED46"/>
    <mergeCell ref="EE46:EG46"/>
    <mergeCell ref="EI46:EK46"/>
    <mergeCell ref="EL46:EN46"/>
    <mergeCell ref="EP46:ER46"/>
    <mergeCell ref="ES44:EU44"/>
    <mergeCell ref="EV44:EY44"/>
    <mergeCell ref="EZ44:FC44"/>
    <mergeCell ref="FD44:FK44"/>
    <mergeCell ref="A45:D45"/>
    <mergeCell ref="P45:AB45"/>
    <mergeCell ref="AC45:AJ45"/>
    <mergeCell ref="AK45:AR45"/>
    <mergeCell ref="AS45:BF45"/>
    <mergeCell ref="BG45:BR45"/>
    <mergeCell ref="BS45:BU45"/>
    <mergeCell ref="BV45:BX45"/>
    <mergeCell ref="BY45:CB45"/>
    <mergeCell ref="CD45:CF45"/>
    <mergeCell ref="CG45:CI45"/>
    <mergeCell ref="CK45:CM45"/>
    <mergeCell ref="CN45:CP45"/>
    <mergeCell ref="CR45:CT45"/>
    <mergeCell ref="CU45:CW45"/>
    <mergeCell ref="CX45:DA45"/>
    <mergeCell ref="DC45:DE45"/>
    <mergeCell ref="DF45:DH45"/>
    <mergeCell ref="DJ45:DL45"/>
    <mergeCell ref="DM47:DO47"/>
    <mergeCell ref="DQ47:DS47"/>
    <mergeCell ref="DT47:DV47"/>
    <mergeCell ref="DW47:DZ47"/>
    <mergeCell ref="EB47:ED47"/>
    <mergeCell ref="EE47:EG47"/>
    <mergeCell ref="EI47:EK47"/>
    <mergeCell ref="EL47:EN47"/>
    <mergeCell ref="EP47:ER47"/>
    <mergeCell ref="ES45:EU45"/>
    <mergeCell ref="EV45:EY45"/>
    <mergeCell ref="EZ45:FC45"/>
    <mergeCell ref="FD45:FK45"/>
    <mergeCell ref="A46:D46"/>
    <mergeCell ref="P46:AB46"/>
    <mergeCell ref="AC46:AJ46"/>
    <mergeCell ref="AK46:AR46"/>
    <mergeCell ref="AS46:BF46"/>
    <mergeCell ref="BG46:BR46"/>
    <mergeCell ref="BS46:BU46"/>
    <mergeCell ref="BV46:BX46"/>
    <mergeCell ref="BY46:CB46"/>
    <mergeCell ref="CD46:CF46"/>
    <mergeCell ref="CG46:CI46"/>
    <mergeCell ref="CK46:CM46"/>
    <mergeCell ref="CN46:CP46"/>
    <mergeCell ref="CR46:CT46"/>
    <mergeCell ref="CU46:CW46"/>
    <mergeCell ref="CX46:DA46"/>
    <mergeCell ref="DC46:DE46"/>
    <mergeCell ref="DF46:DH46"/>
    <mergeCell ref="DJ46:DL46"/>
    <mergeCell ref="DM48:DO48"/>
    <mergeCell ref="DQ48:DS48"/>
    <mergeCell ref="DT48:DV48"/>
    <mergeCell ref="DW48:DZ48"/>
    <mergeCell ref="EB48:ED48"/>
    <mergeCell ref="EE48:EG48"/>
    <mergeCell ref="EI48:EK48"/>
    <mergeCell ref="EL48:EN48"/>
    <mergeCell ref="EP48:ER48"/>
    <mergeCell ref="ES46:EU46"/>
    <mergeCell ref="EV46:EY46"/>
    <mergeCell ref="EZ46:FC46"/>
    <mergeCell ref="FD46:FK46"/>
    <mergeCell ref="A47:D47"/>
    <mergeCell ref="P47:AB47"/>
    <mergeCell ref="AC47:AJ47"/>
    <mergeCell ref="AK47:AR47"/>
    <mergeCell ref="AS47:BF47"/>
    <mergeCell ref="BG47:BR47"/>
    <mergeCell ref="BS47:BU47"/>
    <mergeCell ref="BV47:BX47"/>
    <mergeCell ref="BY47:CB47"/>
    <mergeCell ref="CD47:CF47"/>
    <mergeCell ref="CG47:CI47"/>
    <mergeCell ref="CK47:CM47"/>
    <mergeCell ref="CN47:CP47"/>
    <mergeCell ref="CR47:CT47"/>
    <mergeCell ref="CU47:CW47"/>
    <mergeCell ref="CX47:DA47"/>
    <mergeCell ref="DC47:DE47"/>
    <mergeCell ref="DF47:DH47"/>
    <mergeCell ref="DJ47:DL47"/>
    <mergeCell ref="ES53:EU53"/>
    <mergeCell ref="EV53:EY53"/>
    <mergeCell ref="EZ53:FC53"/>
    <mergeCell ref="FD53:FK53"/>
    <mergeCell ref="EL53:EN53"/>
    <mergeCell ref="EP53:ER53"/>
    <mergeCell ref="A50:D50"/>
    <mergeCell ref="P50:AB50"/>
    <mergeCell ref="AC50:AJ50"/>
    <mergeCell ref="ES47:EU47"/>
    <mergeCell ref="EV47:EY47"/>
    <mergeCell ref="EZ47:FC47"/>
    <mergeCell ref="FD47:FK47"/>
    <mergeCell ref="A48:D48"/>
    <mergeCell ref="P48:AB48"/>
    <mergeCell ref="AC48:AJ48"/>
    <mergeCell ref="AK48:AR48"/>
    <mergeCell ref="AS48:BF48"/>
    <mergeCell ref="BG48:BR48"/>
    <mergeCell ref="BS48:BU48"/>
    <mergeCell ref="BV48:BX48"/>
    <mergeCell ref="BY48:CB48"/>
    <mergeCell ref="CD48:CF48"/>
    <mergeCell ref="CG48:CI48"/>
    <mergeCell ref="CK48:CM48"/>
    <mergeCell ref="CN48:CP48"/>
    <mergeCell ref="CR48:CT48"/>
    <mergeCell ref="CU48:CW48"/>
    <mergeCell ref="CX48:DA48"/>
    <mergeCell ref="DC48:DE48"/>
    <mergeCell ref="DF48:DH48"/>
    <mergeCell ref="DJ48:DL48"/>
    <mergeCell ref="BG54:BR54"/>
    <mergeCell ref="BS54:BU54"/>
    <mergeCell ref="BV54:BX54"/>
    <mergeCell ref="BY54:CB54"/>
    <mergeCell ref="CD54:CF54"/>
    <mergeCell ref="CG54:CI54"/>
    <mergeCell ref="CK54:CM54"/>
    <mergeCell ref="CN54:CP54"/>
    <mergeCell ref="CR54:CT54"/>
    <mergeCell ref="CU54:CW54"/>
    <mergeCell ref="CX54:DA54"/>
    <mergeCell ref="DC54:DE54"/>
    <mergeCell ref="ES48:EU48"/>
    <mergeCell ref="EV48:EY48"/>
    <mergeCell ref="EZ48:FC48"/>
    <mergeCell ref="FD48:FK48"/>
    <mergeCell ref="A53:D53"/>
    <mergeCell ref="P53:AB53"/>
    <mergeCell ref="AC53:AJ53"/>
    <mergeCell ref="AK53:AR53"/>
    <mergeCell ref="AS53:BF53"/>
    <mergeCell ref="BG53:BR53"/>
    <mergeCell ref="BS53:BU53"/>
    <mergeCell ref="BV53:BX53"/>
    <mergeCell ref="BY53:CB53"/>
    <mergeCell ref="CD53:CF53"/>
    <mergeCell ref="CG53:CI53"/>
    <mergeCell ref="CK53:CM53"/>
    <mergeCell ref="CN53:CP53"/>
    <mergeCell ref="CR53:CT53"/>
    <mergeCell ref="CU53:CW53"/>
    <mergeCell ref="CX53:DA53"/>
    <mergeCell ref="CK61:CM61"/>
    <mergeCell ref="CN61:CP61"/>
    <mergeCell ref="CR61:CT61"/>
    <mergeCell ref="CU61:CW61"/>
    <mergeCell ref="CX61:DA61"/>
    <mergeCell ref="DC61:DE61"/>
    <mergeCell ref="DF61:DH61"/>
    <mergeCell ref="DJ61:DL61"/>
    <mergeCell ref="DM53:DO53"/>
    <mergeCell ref="DQ53:DS53"/>
    <mergeCell ref="DT53:DV53"/>
    <mergeCell ref="DW53:DZ53"/>
    <mergeCell ref="EB53:ED53"/>
    <mergeCell ref="EE53:EG53"/>
    <mergeCell ref="EI53:EK53"/>
    <mergeCell ref="DM61:DO61"/>
    <mergeCell ref="DQ61:DS61"/>
    <mergeCell ref="DT61:DV61"/>
    <mergeCell ref="DW61:DZ61"/>
    <mergeCell ref="EB61:ED61"/>
    <mergeCell ref="EE61:EG61"/>
    <mergeCell ref="EI61:EK61"/>
    <mergeCell ref="DT55:DV55"/>
    <mergeCell ref="DW55:DZ55"/>
    <mergeCell ref="EB55:ED55"/>
    <mergeCell ref="EE55:EG55"/>
    <mergeCell ref="EI55:EK55"/>
    <mergeCell ref="DC53:DE53"/>
    <mergeCell ref="DF53:DH53"/>
    <mergeCell ref="DJ53:DL53"/>
    <mergeCell ref="EL61:EN61"/>
    <mergeCell ref="EP61:ER61"/>
    <mergeCell ref="DW60:DZ60"/>
    <mergeCell ref="EB60:ED60"/>
    <mergeCell ref="EE60:EG60"/>
    <mergeCell ref="EI60:EK60"/>
    <mergeCell ref="EL60:EN60"/>
    <mergeCell ref="EP60:ER60"/>
    <mergeCell ref="ES61:EU61"/>
    <mergeCell ref="EV61:EY61"/>
    <mergeCell ref="EZ61:FC61"/>
    <mergeCell ref="FD61:FK61"/>
    <mergeCell ref="DM54:DO54"/>
    <mergeCell ref="DQ54:DS54"/>
    <mergeCell ref="DT54:DV54"/>
    <mergeCell ref="DW54:DZ54"/>
    <mergeCell ref="EB54:ED54"/>
    <mergeCell ref="EE54:EG54"/>
    <mergeCell ref="EI54:EK54"/>
    <mergeCell ref="EL54:EN54"/>
    <mergeCell ref="EP54:ER54"/>
    <mergeCell ref="ES54:EU54"/>
    <mergeCell ref="EV54:EY54"/>
    <mergeCell ref="EZ54:FC54"/>
    <mergeCell ref="FD54:FK54"/>
    <mergeCell ref="DM58:DO58"/>
    <mergeCell ref="DQ58:DS58"/>
    <mergeCell ref="DT58:DV58"/>
    <mergeCell ref="DW58:DZ58"/>
    <mergeCell ref="EB58:ED58"/>
    <mergeCell ref="EE58:EG58"/>
    <mergeCell ref="EI58:EK58"/>
    <mergeCell ref="EL58:EN58"/>
    <mergeCell ref="EP58:ER58"/>
    <mergeCell ref="ES58:EU58"/>
    <mergeCell ref="EV58:EY58"/>
    <mergeCell ref="EZ58:FC58"/>
    <mergeCell ref="FD58:FK58"/>
    <mergeCell ref="EL55:EN55"/>
    <mergeCell ref="EP55:ER55"/>
    <mergeCell ref="CD49:CF49"/>
    <mergeCell ref="CG49:CI49"/>
    <mergeCell ref="CK49:CM49"/>
    <mergeCell ref="CN49:CP49"/>
    <mergeCell ref="CR49:CT49"/>
    <mergeCell ref="CU49:CW49"/>
    <mergeCell ref="CX49:DA49"/>
    <mergeCell ref="DC49:DE49"/>
    <mergeCell ref="DF49:DH49"/>
    <mergeCell ref="DJ49:DL49"/>
    <mergeCell ref="DM49:DO49"/>
    <mergeCell ref="DQ49:DS49"/>
    <mergeCell ref="DT49:DV49"/>
    <mergeCell ref="DW49:DZ49"/>
    <mergeCell ref="EB49:ED49"/>
    <mergeCell ref="EE49:EG49"/>
    <mergeCell ref="EI49:EK49"/>
    <mergeCell ref="EL49:EN49"/>
    <mergeCell ref="EP49:ER49"/>
    <mergeCell ref="ES49:EU49"/>
    <mergeCell ref="EV49:EY49"/>
    <mergeCell ref="EZ49:FC49"/>
    <mergeCell ref="FD49:FK49"/>
    <mergeCell ref="DQ50:DS50"/>
    <mergeCell ref="AK50:AR50"/>
    <mergeCell ref="AS50:BF50"/>
    <mergeCell ref="BG50:BR50"/>
    <mergeCell ref="BS50:BU50"/>
    <mergeCell ref="BV50:BX50"/>
    <mergeCell ref="BY50:CB50"/>
    <mergeCell ref="CD50:CF50"/>
    <mergeCell ref="CG50:CI50"/>
    <mergeCell ref="CK50:CM50"/>
    <mergeCell ref="CN50:CP50"/>
    <mergeCell ref="CR50:CT50"/>
    <mergeCell ref="CU50:CW50"/>
    <mergeCell ref="CX50:DA50"/>
    <mergeCell ref="DC50:DE50"/>
    <mergeCell ref="DF50:DH50"/>
    <mergeCell ref="DJ50:DL50"/>
    <mergeCell ref="DM50:DO50"/>
    <mergeCell ref="DT50:DV50"/>
    <mergeCell ref="DW50:DZ50"/>
    <mergeCell ref="EB50:ED50"/>
    <mergeCell ref="EE50:EG50"/>
    <mergeCell ref="EI50:EK50"/>
    <mergeCell ref="EL50:EN50"/>
    <mergeCell ref="EP50:ER50"/>
    <mergeCell ref="ES50:EU50"/>
    <mergeCell ref="EV50:EY50"/>
    <mergeCell ref="EZ50:FC50"/>
    <mergeCell ref="FD50:FK50"/>
    <mergeCell ref="A51:D51"/>
    <mergeCell ref="P51:AB51"/>
    <mergeCell ref="AC51:AJ51"/>
    <mergeCell ref="AK51:AR51"/>
    <mergeCell ref="AS51:BF51"/>
    <mergeCell ref="BG51:BR51"/>
    <mergeCell ref="BS51:BU51"/>
    <mergeCell ref="BV51:BX51"/>
    <mergeCell ref="BY51:CB51"/>
    <mergeCell ref="CD51:CF51"/>
    <mergeCell ref="CG51:CI51"/>
    <mergeCell ref="CK51:CM51"/>
    <mergeCell ref="CN51:CP51"/>
    <mergeCell ref="CR51:CT51"/>
    <mergeCell ref="CU51:CW51"/>
    <mergeCell ref="CX51:DA51"/>
    <mergeCell ref="DC51:DE51"/>
    <mergeCell ref="DF51:DH51"/>
    <mergeCell ref="DJ51:DL51"/>
    <mergeCell ref="DM51:DO51"/>
    <mergeCell ref="DQ51:DS51"/>
    <mergeCell ref="DT51:DV51"/>
    <mergeCell ref="DW51:DZ51"/>
    <mergeCell ref="EB51:ED51"/>
    <mergeCell ref="EE51:EG51"/>
    <mergeCell ref="EI51:EK51"/>
    <mergeCell ref="EL51:EN51"/>
    <mergeCell ref="EP51:ER51"/>
    <mergeCell ref="ES51:EU51"/>
    <mergeCell ref="EV51:EY51"/>
    <mergeCell ref="EZ51:FC51"/>
    <mergeCell ref="FD51:FK51"/>
    <mergeCell ref="A52:D52"/>
    <mergeCell ref="P52:AB52"/>
    <mergeCell ref="AC52:AJ52"/>
    <mergeCell ref="AK52:AR52"/>
    <mergeCell ref="AS52:BF52"/>
    <mergeCell ref="BG52:BR52"/>
    <mergeCell ref="BS52:BU52"/>
    <mergeCell ref="BV52:BX52"/>
    <mergeCell ref="BY52:CB52"/>
    <mergeCell ref="CD52:CF52"/>
    <mergeCell ref="CG52:CI52"/>
    <mergeCell ref="CK52:CM52"/>
    <mergeCell ref="CN52:CP52"/>
    <mergeCell ref="CR52:CT52"/>
    <mergeCell ref="CU52:CW52"/>
    <mergeCell ref="CX52:DA52"/>
    <mergeCell ref="DC52:DE52"/>
    <mergeCell ref="DF52:DH52"/>
    <mergeCell ref="DJ52:DL52"/>
    <mergeCell ref="DM52:DO52"/>
    <mergeCell ref="DQ52:DS52"/>
    <mergeCell ref="ES52:EU52"/>
    <mergeCell ref="EV52:EY52"/>
    <mergeCell ref="EZ52:FC52"/>
    <mergeCell ref="FD52:FK52"/>
    <mergeCell ref="A55:D55"/>
    <mergeCell ref="P55:AB55"/>
    <mergeCell ref="AC55:AJ55"/>
    <mergeCell ref="AK55:AR55"/>
    <mergeCell ref="AS55:BF55"/>
    <mergeCell ref="BG55:BR55"/>
    <mergeCell ref="BS55:BU55"/>
    <mergeCell ref="BV55:BX55"/>
    <mergeCell ref="BY55:CB55"/>
    <mergeCell ref="CD55:CF55"/>
    <mergeCell ref="CG55:CI55"/>
    <mergeCell ref="CK55:CM55"/>
    <mergeCell ref="CN55:CP55"/>
    <mergeCell ref="CR55:CT55"/>
    <mergeCell ref="CU55:CW55"/>
    <mergeCell ref="CX55:DA55"/>
    <mergeCell ref="DC55:DE55"/>
    <mergeCell ref="DF55:DH55"/>
    <mergeCell ref="DJ55:DL55"/>
    <mergeCell ref="DM55:DO55"/>
    <mergeCell ref="DQ55:DS55"/>
    <mergeCell ref="DF54:DH54"/>
    <mergeCell ref="DJ54:DL54"/>
    <mergeCell ref="A54:D54"/>
    <mergeCell ref="P54:AB54"/>
    <mergeCell ref="AC54:AJ54"/>
    <mergeCell ref="AK54:AR54"/>
    <mergeCell ref="AS54:BF54"/>
    <mergeCell ref="ES55:EU55"/>
    <mergeCell ref="EV55:EY55"/>
    <mergeCell ref="EZ55:FC55"/>
    <mergeCell ref="FD55:FK55"/>
    <mergeCell ref="A57:D57"/>
    <mergeCell ref="P57:AB57"/>
    <mergeCell ref="AC57:AJ57"/>
    <mergeCell ref="AK57:AR57"/>
    <mergeCell ref="AS57:BF57"/>
    <mergeCell ref="BG57:BR57"/>
    <mergeCell ref="BS57:BU57"/>
    <mergeCell ref="BV57:BX57"/>
    <mergeCell ref="BY57:CB57"/>
    <mergeCell ref="CD57:CF57"/>
    <mergeCell ref="CG57:CI57"/>
    <mergeCell ref="CK57:CM57"/>
    <mergeCell ref="CN57:CP57"/>
    <mergeCell ref="CR57:CT57"/>
    <mergeCell ref="CU57:CW57"/>
    <mergeCell ref="CX57:DA57"/>
    <mergeCell ref="DC57:DE57"/>
    <mergeCell ref="DF57:DH57"/>
    <mergeCell ref="DJ57:DL57"/>
    <mergeCell ref="DM57:DO57"/>
    <mergeCell ref="DQ57:DS57"/>
    <mergeCell ref="DT57:DV57"/>
    <mergeCell ref="DW57:DZ57"/>
    <mergeCell ref="EB57:ED57"/>
    <mergeCell ref="EE57:EG57"/>
    <mergeCell ref="EI57:EK57"/>
    <mergeCell ref="EL57:EN57"/>
    <mergeCell ref="EP57:ER57"/>
    <mergeCell ref="ES57:EU57"/>
    <mergeCell ref="EV57:EY57"/>
    <mergeCell ref="EZ57:FC57"/>
    <mergeCell ref="FD57:FK57"/>
    <mergeCell ref="A59:D59"/>
    <mergeCell ref="P59:AB59"/>
    <mergeCell ref="AC59:AJ59"/>
    <mergeCell ref="AK59:AR59"/>
    <mergeCell ref="AS59:BF59"/>
    <mergeCell ref="BG59:BR59"/>
    <mergeCell ref="BS59:BU59"/>
    <mergeCell ref="BV59:BX59"/>
    <mergeCell ref="BY59:CB59"/>
    <mergeCell ref="CD59:CF59"/>
    <mergeCell ref="CG59:CI59"/>
    <mergeCell ref="CK59:CM59"/>
    <mergeCell ref="CN59:CP59"/>
    <mergeCell ref="CR59:CT59"/>
    <mergeCell ref="CU59:CW59"/>
    <mergeCell ref="CX59:DA59"/>
    <mergeCell ref="DC59:DE59"/>
    <mergeCell ref="DF59:DH59"/>
    <mergeCell ref="DJ59:DL59"/>
    <mergeCell ref="EE59:EG59"/>
    <mergeCell ref="EI59:EK59"/>
    <mergeCell ref="EL59:EN59"/>
    <mergeCell ref="EP59:ER59"/>
    <mergeCell ref="ES59:EU59"/>
    <mergeCell ref="EV59:EY59"/>
    <mergeCell ref="EZ59:FC59"/>
    <mergeCell ref="FD59:FK59"/>
    <mergeCell ref="CX58:DA58"/>
    <mergeCell ref="AS60:BF60"/>
    <mergeCell ref="BG60:BR60"/>
    <mergeCell ref="BS60:BU60"/>
    <mergeCell ref="BV60:BX60"/>
    <mergeCell ref="BY60:CB60"/>
    <mergeCell ref="CD60:CF60"/>
    <mergeCell ref="CG60:CI60"/>
    <mergeCell ref="CK60:CM60"/>
    <mergeCell ref="CN60:CP60"/>
    <mergeCell ref="CR60:CT60"/>
    <mergeCell ref="CU60:CW60"/>
    <mergeCell ref="CX60:DA60"/>
    <mergeCell ref="DC60:DE60"/>
    <mergeCell ref="DF60:DH60"/>
    <mergeCell ref="DJ60:DL60"/>
    <mergeCell ref="FD56:FK56"/>
    <mergeCell ref="DM63:DO63"/>
    <mergeCell ref="DQ63:DS63"/>
    <mergeCell ref="DT63:DV63"/>
    <mergeCell ref="DW63:DZ63"/>
    <mergeCell ref="EB63:ED63"/>
    <mergeCell ref="EE63:EG63"/>
    <mergeCell ref="EI63:EK63"/>
    <mergeCell ref="EL63:EN63"/>
    <mergeCell ref="EP63:ER63"/>
    <mergeCell ref="ES63:EU63"/>
    <mergeCell ref="EV63:EY63"/>
    <mergeCell ref="EZ63:FC63"/>
    <mergeCell ref="FD63:FK63"/>
    <mergeCell ref="DM60:DO60"/>
    <mergeCell ref="DQ60:DS60"/>
    <mergeCell ref="DT60:DV60"/>
    <mergeCell ref="ES60:EU60"/>
    <mergeCell ref="EV60:EY60"/>
    <mergeCell ref="EZ60:FC60"/>
    <mergeCell ref="FD60:FK60"/>
    <mergeCell ref="DM59:DO59"/>
    <mergeCell ref="DQ59:DS59"/>
    <mergeCell ref="DT59:DV59"/>
    <mergeCell ref="DW59:DZ59"/>
    <mergeCell ref="EB59:ED59"/>
    <mergeCell ref="EL29:EN29"/>
    <mergeCell ref="EP29:ER29"/>
    <mergeCell ref="ES29:EU29"/>
    <mergeCell ref="EV29:EY29"/>
    <mergeCell ref="E23:O63"/>
    <mergeCell ref="DM56:DO56"/>
    <mergeCell ref="DQ56:DS56"/>
    <mergeCell ref="DT56:DV56"/>
    <mergeCell ref="DW56:DZ56"/>
    <mergeCell ref="EB56:ED56"/>
    <mergeCell ref="EE56:EG56"/>
    <mergeCell ref="EI56:EK56"/>
    <mergeCell ref="EL56:EN56"/>
    <mergeCell ref="EP56:ER56"/>
    <mergeCell ref="ES56:EU56"/>
    <mergeCell ref="EV56:EY56"/>
    <mergeCell ref="EZ56:FC56"/>
    <mergeCell ref="P63:AB63"/>
    <mergeCell ref="AC63:AJ63"/>
    <mergeCell ref="AK63:AR63"/>
    <mergeCell ref="AS63:BF63"/>
    <mergeCell ref="BG63:BR63"/>
    <mergeCell ref="BS63:BU63"/>
    <mergeCell ref="ES40:EU40"/>
    <mergeCell ref="EV40:EY40"/>
    <mergeCell ref="A29:D29"/>
    <mergeCell ref="P29:AB29"/>
    <mergeCell ref="AC29:AJ29"/>
    <mergeCell ref="AK29:AR29"/>
    <mergeCell ref="AS29:BF29"/>
    <mergeCell ref="BG29:BR29"/>
    <mergeCell ref="BS29:BU29"/>
    <mergeCell ref="BV29:BX29"/>
    <mergeCell ref="BY29:CB29"/>
    <mergeCell ref="CD29:CF29"/>
    <mergeCell ref="CG29:CI29"/>
    <mergeCell ref="CK29:CM29"/>
    <mergeCell ref="CN29:CP29"/>
    <mergeCell ref="CR29:CT29"/>
    <mergeCell ref="CU29:CW29"/>
    <mergeCell ref="CX29:DA29"/>
    <mergeCell ref="DC29:DE29"/>
    <mergeCell ref="ES37:EU37"/>
    <mergeCell ref="EV37:EY37"/>
    <mergeCell ref="DM35:DO35"/>
    <mergeCell ref="DQ35:DS35"/>
    <mergeCell ref="DT35:DV35"/>
    <mergeCell ref="DW35:DZ35"/>
    <mergeCell ref="EB35:ED35"/>
    <mergeCell ref="EE35:EG35"/>
    <mergeCell ref="EI35:EK35"/>
    <mergeCell ref="EL35:EN35"/>
    <mergeCell ref="EP35:ER35"/>
    <mergeCell ref="ES35:EU35"/>
    <mergeCell ref="EV35:EY35"/>
    <mergeCell ref="DQ39:DS39"/>
    <mergeCell ref="DT39:DV39"/>
    <mergeCell ref="DW39:DZ39"/>
    <mergeCell ref="EB39:ED39"/>
    <mergeCell ref="EE39:EG39"/>
    <mergeCell ref="EI39:EK39"/>
    <mergeCell ref="EL39:EN39"/>
    <mergeCell ref="EP39:ER39"/>
    <mergeCell ref="EE36:EG36"/>
    <mergeCell ref="EI36:EK36"/>
    <mergeCell ref="EL36:EN36"/>
    <mergeCell ref="EP36:ER36"/>
    <mergeCell ref="BV63:BX63"/>
    <mergeCell ref="BY63:CB63"/>
    <mergeCell ref="CD63:CF63"/>
    <mergeCell ref="CG63:CI63"/>
    <mergeCell ref="CK63:CM63"/>
    <mergeCell ref="CN63:CP63"/>
    <mergeCell ref="CR63:CT63"/>
    <mergeCell ref="CU63:CW63"/>
    <mergeCell ref="CX63:DA63"/>
    <mergeCell ref="EE40:EG40"/>
    <mergeCell ref="EI40:EK40"/>
    <mergeCell ref="EL40:EN40"/>
    <mergeCell ref="EP40:ER40"/>
    <mergeCell ref="DT52:DV52"/>
    <mergeCell ref="DW52:DZ52"/>
    <mergeCell ref="EB52:ED52"/>
    <mergeCell ref="EE52:EG52"/>
    <mergeCell ref="EI52:EK52"/>
    <mergeCell ref="EL52:EN52"/>
    <mergeCell ref="EP52:ER52"/>
    <mergeCell ref="DJ25:DL25"/>
    <mergeCell ref="DM25:DO25"/>
    <mergeCell ref="DQ25:DS25"/>
    <mergeCell ref="DT25:DV25"/>
    <mergeCell ref="DW25:DZ25"/>
    <mergeCell ref="EB25:ED25"/>
    <mergeCell ref="EE25:EG25"/>
    <mergeCell ref="EI25:EK25"/>
    <mergeCell ref="EE30:EG30"/>
    <mergeCell ref="EI30:EK30"/>
    <mergeCell ref="EL30:EN30"/>
    <mergeCell ref="EP30:ER30"/>
    <mergeCell ref="EZ29:FC29"/>
    <mergeCell ref="FD29:FK29"/>
    <mergeCell ref="A40:D40"/>
    <mergeCell ref="P40:AB40"/>
    <mergeCell ref="AC40:AJ40"/>
    <mergeCell ref="AK40:AR40"/>
    <mergeCell ref="AS40:BF40"/>
    <mergeCell ref="BG40:BR40"/>
    <mergeCell ref="BS40:BU40"/>
    <mergeCell ref="BV40:BX40"/>
    <mergeCell ref="BY40:CB40"/>
    <mergeCell ref="CD40:CF40"/>
    <mergeCell ref="CG40:CI40"/>
    <mergeCell ref="CK40:CM40"/>
    <mergeCell ref="CN40:CP40"/>
    <mergeCell ref="CR40:CT40"/>
    <mergeCell ref="CU40:CW40"/>
    <mergeCell ref="CX40:DA40"/>
    <mergeCell ref="DC40:DE40"/>
    <mergeCell ref="DM39:DO39"/>
    <mergeCell ref="P25:AB25"/>
    <mergeCell ref="AC25:AJ25"/>
    <mergeCell ref="AK25:AR25"/>
    <mergeCell ref="AS25:BF25"/>
    <mergeCell ref="BG25:BR25"/>
    <mergeCell ref="BS25:BU25"/>
    <mergeCell ref="BV25:BX25"/>
    <mergeCell ref="BY25:CB25"/>
    <mergeCell ref="CD25:CF25"/>
    <mergeCell ref="CG25:CI25"/>
    <mergeCell ref="CK25:CM25"/>
    <mergeCell ref="CN25:CP25"/>
    <mergeCell ref="CR25:CT25"/>
    <mergeCell ref="CU25:CW25"/>
    <mergeCell ref="CX25:DA25"/>
    <mergeCell ref="DC25:DE25"/>
    <mergeCell ref="DF25:DH25"/>
    <mergeCell ref="EP38:ER38"/>
    <mergeCell ref="ES38:EU38"/>
    <mergeCell ref="EV38:EY38"/>
    <mergeCell ref="EZ25:FC25"/>
    <mergeCell ref="FD25:FK25"/>
    <mergeCell ref="A36:D36"/>
    <mergeCell ref="P36:AB36"/>
    <mergeCell ref="AC36:AJ36"/>
    <mergeCell ref="AK36:AR36"/>
    <mergeCell ref="AS36:BF36"/>
    <mergeCell ref="BG36:BR36"/>
    <mergeCell ref="BS36:BU36"/>
    <mergeCell ref="BV36:BX36"/>
    <mergeCell ref="BY36:CB36"/>
    <mergeCell ref="CD36:CF36"/>
    <mergeCell ref="CG36:CI36"/>
    <mergeCell ref="CK36:CM36"/>
    <mergeCell ref="CN36:CP36"/>
    <mergeCell ref="CR36:CT36"/>
    <mergeCell ref="CU36:CW36"/>
    <mergeCell ref="CX36:DA36"/>
    <mergeCell ref="DC36:DE36"/>
    <mergeCell ref="DF36:DH36"/>
    <mergeCell ref="DJ36:DL36"/>
    <mergeCell ref="DM36:DO36"/>
    <mergeCell ref="DQ36:DS36"/>
    <mergeCell ref="DT36:DV36"/>
    <mergeCell ref="DW36:DZ36"/>
    <mergeCell ref="EB36:ED36"/>
    <mergeCell ref="ES36:EU36"/>
    <mergeCell ref="EV36:EY36"/>
    <mergeCell ref="A25:D25"/>
    <mergeCell ref="DW40:DZ40"/>
    <mergeCell ref="EB40:ED40"/>
    <mergeCell ref="DF58:DH58"/>
    <mergeCell ref="EZ36:FC36"/>
    <mergeCell ref="FD36:FK36"/>
    <mergeCell ref="A38:D38"/>
    <mergeCell ref="P38:AB38"/>
    <mergeCell ref="AC38:AJ38"/>
    <mergeCell ref="AK38:AR38"/>
    <mergeCell ref="AS38:BF38"/>
    <mergeCell ref="BG38:BR38"/>
    <mergeCell ref="BS38:BU38"/>
    <mergeCell ref="BV38:BX38"/>
    <mergeCell ref="BY38:CB38"/>
    <mergeCell ref="CD38:CF38"/>
    <mergeCell ref="CG38:CI38"/>
    <mergeCell ref="CK38:CM38"/>
    <mergeCell ref="CN38:CP38"/>
    <mergeCell ref="CR38:CT38"/>
    <mergeCell ref="CU38:CW38"/>
    <mergeCell ref="CX38:DA38"/>
    <mergeCell ref="DC38:DE38"/>
    <mergeCell ref="DF38:DH38"/>
    <mergeCell ref="DJ38:DL38"/>
    <mergeCell ref="DM38:DO38"/>
    <mergeCell ref="DQ38:DS38"/>
    <mergeCell ref="DT38:DV38"/>
    <mergeCell ref="DW38:DZ38"/>
    <mergeCell ref="EB38:ED38"/>
    <mergeCell ref="EE38:EG38"/>
    <mergeCell ref="EI38:EK38"/>
    <mergeCell ref="EL38:EN38"/>
    <mergeCell ref="CD58:CF58"/>
    <mergeCell ref="CG58:CI58"/>
    <mergeCell ref="A61:D61"/>
    <mergeCell ref="DC58:DE58"/>
    <mergeCell ref="EZ38:FC38"/>
    <mergeCell ref="FD38:FK38"/>
    <mergeCell ref="A56:D56"/>
    <mergeCell ref="P56:AB56"/>
    <mergeCell ref="AC56:AJ56"/>
    <mergeCell ref="AK56:AR56"/>
    <mergeCell ref="AS56:BF56"/>
    <mergeCell ref="BG56:BR56"/>
    <mergeCell ref="BS56:BU56"/>
    <mergeCell ref="BV56:BX56"/>
    <mergeCell ref="BY56:CB56"/>
    <mergeCell ref="CD56:CF56"/>
    <mergeCell ref="CG56:CI56"/>
    <mergeCell ref="CK56:CM56"/>
    <mergeCell ref="CN56:CP56"/>
    <mergeCell ref="CR56:CT56"/>
    <mergeCell ref="CU56:CW56"/>
    <mergeCell ref="CX56:DA56"/>
    <mergeCell ref="DC56:DE56"/>
    <mergeCell ref="DF56:DH56"/>
    <mergeCell ref="DJ56:DL56"/>
    <mergeCell ref="EZ40:FC40"/>
    <mergeCell ref="FD40:FK40"/>
    <mergeCell ref="DF40:DH40"/>
    <mergeCell ref="DJ40:DL40"/>
    <mergeCell ref="DM40:DO40"/>
    <mergeCell ref="DQ40:DS40"/>
    <mergeCell ref="DT40:DV40"/>
    <mergeCell ref="DF63:DH63"/>
    <mergeCell ref="DJ63:DL63"/>
    <mergeCell ref="A64:D64"/>
    <mergeCell ref="DJ58:DL58"/>
    <mergeCell ref="A62:D62"/>
    <mergeCell ref="P62:AB62"/>
    <mergeCell ref="AC62:AJ62"/>
    <mergeCell ref="AK62:AR62"/>
    <mergeCell ref="AS62:BF62"/>
    <mergeCell ref="BG62:BR62"/>
    <mergeCell ref="BS62:BU62"/>
    <mergeCell ref="BV62:BX62"/>
    <mergeCell ref="BY62:CB62"/>
    <mergeCell ref="CD62:CF62"/>
    <mergeCell ref="CG62:CI62"/>
    <mergeCell ref="CK62:CM62"/>
    <mergeCell ref="CN62:CP62"/>
    <mergeCell ref="CR62:CT62"/>
    <mergeCell ref="CU62:CW62"/>
    <mergeCell ref="CX62:DA62"/>
    <mergeCell ref="DC62:DE62"/>
    <mergeCell ref="DF62:DH62"/>
    <mergeCell ref="DJ62:DL62"/>
    <mergeCell ref="A58:D58"/>
    <mergeCell ref="P58:AB58"/>
    <mergeCell ref="AC58:AJ58"/>
    <mergeCell ref="AK58:AR58"/>
    <mergeCell ref="AS58:BF58"/>
    <mergeCell ref="BG58:BR58"/>
    <mergeCell ref="BS58:BU58"/>
    <mergeCell ref="BV58:BX58"/>
    <mergeCell ref="BY58:CB58"/>
    <mergeCell ref="DT62:DV62"/>
    <mergeCell ref="DW62:DZ62"/>
    <mergeCell ref="EB62:ED62"/>
    <mergeCell ref="EE62:EG62"/>
    <mergeCell ref="EI62:EK62"/>
    <mergeCell ref="EL62:EN62"/>
    <mergeCell ref="EP62:ER62"/>
    <mergeCell ref="ES62:EU62"/>
    <mergeCell ref="EV62:EY62"/>
    <mergeCell ref="EZ62:FC62"/>
    <mergeCell ref="FD62:FK62"/>
    <mergeCell ref="A66:D66"/>
    <mergeCell ref="P66:AB66"/>
    <mergeCell ref="AC66:AJ66"/>
    <mergeCell ref="AK66:AR66"/>
    <mergeCell ref="AS66:BF66"/>
    <mergeCell ref="BG66:BR66"/>
    <mergeCell ref="BS66:BU66"/>
    <mergeCell ref="BV66:BX66"/>
    <mergeCell ref="BY66:CB66"/>
    <mergeCell ref="CD66:CF66"/>
    <mergeCell ref="CG66:CI66"/>
    <mergeCell ref="CK66:CM66"/>
    <mergeCell ref="CN66:CP66"/>
    <mergeCell ref="CR66:CT66"/>
    <mergeCell ref="CU66:CW66"/>
    <mergeCell ref="CX66:DA66"/>
    <mergeCell ref="DC66:DE66"/>
    <mergeCell ref="DF66:DH66"/>
    <mergeCell ref="DJ66:DL66"/>
    <mergeCell ref="A63:D63"/>
    <mergeCell ref="DC63:DE63"/>
    <mergeCell ref="EP66:ER66"/>
    <mergeCell ref="ES66:EU66"/>
    <mergeCell ref="EV66:EY66"/>
    <mergeCell ref="EZ66:FC66"/>
    <mergeCell ref="FD66:FK66"/>
    <mergeCell ref="A67:D67"/>
    <mergeCell ref="P67:AB67"/>
    <mergeCell ref="AC67:AJ67"/>
    <mergeCell ref="AK67:AR67"/>
    <mergeCell ref="AS67:BF67"/>
    <mergeCell ref="BG67:BR67"/>
    <mergeCell ref="BS67:BU67"/>
    <mergeCell ref="BV67:BX67"/>
    <mergeCell ref="BY67:CB67"/>
    <mergeCell ref="CD67:CF67"/>
    <mergeCell ref="CG67:CI67"/>
    <mergeCell ref="CK67:CM67"/>
    <mergeCell ref="CN67:CP67"/>
    <mergeCell ref="CR67:CT67"/>
    <mergeCell ref="CU67:CW67"/>
    <mergeCell ref="CX67:DA67"/>
    <mergeCell ref="DC67:DE67"/>
    <mergeCell ref="DF67:DH67"/>
    <mergeCell ref="DJ67:DL67"/>
    <mergeCell ref="DM67:DO67"/>
    <mergeCell ref="E65:O71"/>
    <mergeCell ref="DQ67:DS67"/>
    <mergeCell ref="DT67:DV67"/>
    <mergeCell ref="DW67:DZ67"/>
    <mergeCell ref="EB67:ED67"/>
    <mergeCell ref="EE67:EG67"/>
    <mergeCell ref="EZ70:FC70"/>
    <mergeCell ref="P89:AB89"/>
    <mergeCell ref="P90:AB90"/>
    <mergeCell ref="P91:AB91"/>
    <mergeCell ref="P92:AB92"/>
    <mergeCell ref="P93:AB93"/>
    <mergeCell ref="P94:AB94"/>
    <mergeCell ref="EB30:ED30"/>
    <mergeCell ref="A30:D30"/>
    <mergeCell ref="P30:AB30"/>
    <mergeCell ref="AC30:AJ30"/>
    <mergeCell ref="AK30:AR30"/>
    <mergeCell ref="AS30:BF30"/>
    <mergeCell ref="BG30:BR30"/>
    <mergeCell ref="BS30:BU30"/>
    <mergeCell ref="BV30:BX30"/>
    <mergeCell ref="BY30:CB30"/>
    <mergeCell ref="CD30:CF30"/>
    <mergeCell ref="CG30:CI30"/>
    <mergeCell ref="CK30:CM30"/>
    <mergeCell ref="CN30:CP30"/>
    <mergeCell ref="CR30:CT30"/>
    <mergeCell ref="CU30:CW30"/>
    <mergeCell ref="CK58:CM58"/>
    <mergeCell ref="CN58:CP58"/>
    <mergeCell ref="CR58:CT58"/>
    <mergeCell ref="CU58:CW58"/>
    <mergeCell ref="DJ30:DL30"/>
    <mergeCell ref="DM30:DO30"/>
    <mergeCell ref="DQ30:DS30"/>
    <mergeCell ref="DT30:DV30"/>
    <mergeCell ref="DM62:DO62"/>
    <mergeCell ref="DQ62:DS62"/>
    <mergeCell ref="ES30:EU30"/>
    <mergeCell ref="EV30:EY30"/>
    <mergeCell ref="EZ30:FC30"/>
    <mergeCell ref="FD30:FK30"/>
    <mergeCell ref="P80:AB80"/>
    <mergeCell ref="P81:AB81"/>
    <mergeCell ref="P83:AB83"/>
    <mergeCell ref="P84:AB84"/>
    <mergeCell ref="P85:AB85"/>
    <mergeCell ref="P86:AB86"/>
    <mergeCell ref="P87:AB87"/>
    <mergeCell ref="EI67:EK67"/>
    <mergeCell ref="EL67:EN67"/>
    <mergeCell ref="EP67:ER67"/>
    <mergeCell ref="ES67:EU67"/>
    <mergeCell ref="EV67:EY67"/>
    <mergeCell ref="EZ67:FC67"/>
    <mergeCell ref="FD67:FK67"/>
    <mergeCell ref="CX30:DA30"/>
    <mergeCell ref="DC30:DE30"/>
    <mergeCell ref="P61:AB61"/>
    <mergeCell ref="AC61:AJ61"/>
    <mergeCell ref="AK61:AR61"/>
    <mergeCell ref="AS61:BF61"/>
    <mergeCell ref="BG61:BR61"/>
    <mergeCell ref="BS61:BU61"/>
    <mergeCell ref="BV61:BX61"/>
    <mergeCell ref="BY61:CB61"/>
    <mergeCell ref="CD61:CF61"/>
    <mergeCell ref="CG61:CI61"/>
    <mergeCell ref="EI66:EK66"/>
    <mergeCell ref="EL66:EN66"/>
  </mergeCells>
  <conditionalFormatting sqref="CC11:CD11 CG11 CX11:CY11 CJ11:CK11 CN11 CQ11:CR11 CU11 CC18:CC19 CJ18:CJ19 CQ18:CQ19 CX18:CX19 DB18:DB19 DI18:DI19 DP18:DP19 DW18:DW19 EA18:EA19 EH18:EH19 EO18:EO19 EV18:EV19 EV22 EO22 EH22 EA22 DW22 DP22 DI22 DB22 CX22 CQ22 CJ22 CC22 CC27 CJ27 CQ27 CX27 DB27 DI27 DP27 DW27 EA27 EH27 EO27 EV27 EV33 EO33 EH33 EA33 DW33 DP33 DI33 CX33 CQ33 CJ33 CC33 CC75:CC79 CJ75:CJ79 CQ75:CQ79 CX75:CX79 DB75:DB79 DI75:DI79 DP75:DP79 DW75:DW79 EA75:EA79 EH75:EH79 EO75:EO79 EV75:EV79 EV83:EV86 EO83:EO86 EH83:EH86 EA83:EA86 DW83:DW86 DP83:DP86 DI83:DI86 CX83:CX86 CQ83:CQ86 CJ83:CJ86 CC83:CC86 EV95:EV102 EO95:EO102 EH95:EH102 EA95:EA102 DW95:DW102 DP95:DP102 DI95:DI102 DB95:DB102 CX95:CX102 CQ95:CQ102 CJ95:CJ102 CC95:CC102">
    <cfRule type="cellIs" priority="2277" stopIfTrue="1" operator="equal">
      <formula>"P"</formula>
    </cfRule>
    <cfRule type="cellIs" dxfId="889" priority="2278" stopIfTrue="1" operator="equal">
      <formula>"F"</formula>
    </cfRule>
    <cfRule type="cellIs" dxfId="888" priority="2279" stopIfTrue="1" operator="equal">
      <formula>"PE"</formula>
    </cfRule>
  </conditionalFormatting>
  <conditionalFormatting sqref="CC16 CJ16 CQ16">
    <cfRule type="cellIs" priority="2274" stopIfTrue="1" operator="equal">
      <formula>"P"</formula>
    </cfRule>
    <cfRule type="cellIs" dxfId="887" priority="2275" stopIfTrue="1" operator="equal">
      <formula>"F"</formula>
    </cfRule>
    <cfRule type="cellIs" dxfId="886" priority="2276" stopIfTrue="1" operator="equal">
      <formula>"PE"</formula>
    </cfRule>
  </conditionalFormatting>
  <conditionalFormatting sqref="CX16">
    <cfRule type="cellIs" priority="2271" stopIfTrue="1" operator="equal">
      <formula>"P"</formula>
    </cfRule>
    <cfRule type="cellIs" dxfId="885" priority="2272" stopIfTrue="1" operator="equal">
      <formula>"F"</formula>
    </cfRule>
    <cfRule type="cellIs" dxfId="884" priority="2273" stopIfTrue="1" operator="equal">
      <formula>"PE"</formula>
    </cfRule>
  </conditionalFormatting>
  <conditionalFormatting sqref="AZ4:BA4">
    <cfRule type="cellIs" priority="2268" stopIfTrue="1" operator="equal">
      <formula>"P"</formula>
    </cfRule>
    <cfRule type="cellIs" dxfId="883" priority="2269" stopIfTrue="1" operator="equal">
      <formula>"F"</formula>
    </cfRule>
    <cfRule type="cellIs" dxfId="882" priority="2270" stopIfTrue="1" operator="equal">
      <formula>"PE"</formula>
    </cfRule>
  </conditionalFormatting>
  <conditionalFormatting sqref="CC16 CJ16 CQ16 DB18:DB19 DI18:DI19 DP18:DP19 EA18:EA19 EH18:EH19 EO18:EO19 EO22 EH22 EA22 DP22 DI22 DB22 CQ22 CJ22 CC22 CC27 CJ27 CQ27 DB27 DI27 DP27 EA27 EH27 EO27 EO33 EH33 EA33 DP33 DI33 CQ33 CJ33 CC33 CQ18:CQ19 CJ18:CJ19 CC18:CC19 CC75:CC79 CJ75:CJ79 CQ75:CQ79 DB75:DB79 DI75:DI79 DP75:DP79 EA75:EA79 EH75:EH79 EO75:EO79 EO83:EO86 EH83:EH86 EA83:EA86 DP83:DP86 DI83:DI86 CQ83:CQ86 CJ83:CJ86 CC83:CC86 EO95:EO102 EH95:EH102 EA95:EA102 DP95:DP102 DI95:DI102 DB95:DB102 CQ95:CQ102 CJ95:CJ102 CC95:CC102">
    <cfRule type="cellIs" dxfId="881" priority="2267" operator="equal">
      <formula>"N/A"</formula>
    </cfRule>
  </conditionalFormatting>
  <conditionalFormatting sqref="CX16:DA16 DW18:DZ19 EV18:EY19 EV22:EY22 DW22:DZ22 CX22:DA22 CX27:DA27 DW27:DZ27 EV27:EY27 EV33:EY33 DW33:DZ33 CX33:DA33 CX18:DA19 CX75:DA79 DW75:DZ79 EV75:EY79 EV83:EY86 DW83:DZ86 CX83:DA86 EV95:EY102 DW95:DZ102 CX95:DA102">
    <cfRule type="cellIs" dxfId="880" priority="2266" operator="equal">
      <formula>"N/A"</formula>
    </cfRule>
  </conditionalFormatting>
  <conditionalFormatting sqref="CQ156:CQ158 CJ156:CJ158 CC156:CC158">
    <cfRule type="cellIs" priority="2255" stopIfTrue="1" operator="equal">
      <formula>"P"</formula>
    </cfRule>
    <cfRule type="cellIs" dxfId="879" priority="2256" stopIfTrue="1" operator="equal">
      <formula>"F"</formula>
    </cfRule>
    <cfRule type="cellIs" dxfId="878" priority="2257" stopIfTrue="1" operator="equal">
      <formula>"PE"</formula>
    </cfRule>
  </conditionalFormatting>
  <conditionalFormatting sqref="CX156:CX158">
    <cfRule type="cellIs" priority="2252" stopIfTrue="1" operator="equal">
      <formula>"P"</formula>
    </cfRule>
    <cfRule type="cellIs" dxfId="877" priority="2253" stopIfTrue="1" operator="equal">
      <formula>"F"</formula>
    </cfRule>
    <cfRule type="cellIs" dxfId="876" priority="2254" stopIfTrue="1" operator="equal">
      <formula>"PE"</formula>
    </cfRule>
  </conditionalFormatting>
  <conditionalFormatting sqref="CQ156:CQ158 CJ156:CJ158 CC156:CC158">
    <cfRule type="cellIs" dxfId="875" priority="2251" operator="equal">
      <formula>"N/A"</formula>
    </cfRule>
  </conditionalFormatting>
  <conditionalFormatting sqref="CX156:DA158">
    <cfRule type="cellIs" dxfId="874" priority="2250" operator="equal">
      <formula>"N/A"</formula>
    </cfRule>
  </conditionalFormatting>
  <conditionalFormatting sqref="BP4:BQ4">
    <cfRule type="cellIs" priority="2247" stopIfTrue="1" operator="equal">
      <formula>"P"</formula>
    </cfRule>
    <cfRule type="cellIs" dxfId="873" priority="2248" stopIfTrue="1" operator="equal">
      <formula>"F"</formula>
    </cfRule>
    <cfRule type="cellIs" dxfId="872" priority="2249" stopIfTrue="1" operator="equal">
      <formula>"PE"</formula>
    </cfRule>
  </conditionalFormatting>
  <conditionalFormatting sqref="CF4:CG4">
    <cfRule type="cellIs" priority="2244" stopIfTrue="1" operator="equal">
      <formula>"P"</formula>
    </cfRule>
    <cfRule type="cellIs" dxfId="871" priority="2245" stopIfTrue="1" operator="equal">
      <formula>"F"</formula>
    </cfRule>
    <cfRule type="cellIs" dxfId="870" priority="2246" stopIfTrue="1" operator="equal">
      <formula>"PE"</formula>
    </cfRule>
  </conditionalFormatting>
  <conditionalFormatting sqref="DB11:DC11 DF11 DW11:DX11 DI11:DJ11 DM11 DP11:DQ11 DT11">
    <cfRule type="cellIs" priority="2241" stopIfTrue="1" operator="equal">
      <formula>"P"</formula>
    </cfRule>
    <cfRule type="cellIs" dxfId="869" priority="2242" stopIfTrue="1" operator="equal">
      <formula>"F"</formula>
    </cfRule>
    <cfRule type="cellIs" dxfId="868" priority="2243" stopIfTrue="1" operator="equal">
      <formula>"PE"</formula>
    </cfRule>
  </conditionalFormatting>
  <conditionalFormatting sqref="DB16 DI16 DP16">
    <cfRule type="cellIs" priority="2238" stopIfTrue="1" operator="equal">
      <formula>"P"</formula>
    </cfRule>
    <cfRule type="cellIs" dxfId="867" priority="2239" stopIfTrue="1" operator="equal">
      <formula>"F"</formula>
    </cfRule>
    <cfRule type="cellIs" dxfId="866" priority="2240" stopIfTrue="1" operator="equal">
      <formula>"PE"</formula>
    </cfRule>
  </conditionalFormatting>
  <conditionalFormatting sqref="DW16">
    <cfRule type="cellIs" priority="2235" stopIfTrue="1" operator="equal">
      <formula>"P"</formula>
    </cfRule>
    <cfRule type="cellIs" dxfId="865" priority="2236" stopIfTrue="1" operator="equal">
      <formula>"F"</formula>
    </cfRule>
    <cfRule type="cellIs" dxfId="864" priority="2237" stopIfTrue="1" operator="equal">
      <formula>"PE"</formula>
    </cfRule>
  </conditionalFormatting>
  <conditionalFormatting sqref="DB16 DI16 DP16">
    <cfRule type="cellIs" dxfId="863" priority="2234" operator="equal">
      <formula>"N/A"</formula>
    </cfRule>
  </conditionalFormatting>
  <conditionalFormatting sqref="DW16:DZ16">
    <cfRule type="cellIs" dxfId="862" priority="2233" operator="equal">
      <formula>"N/A"</formula>
    </cfRule>
  </conditionalFormatting>
  <conditionalFormatting sqref="DP156:DP158 DI156:DI158 DB156:DB158">
    <cfRule type="cellIs" priority="2222" stopIfTrue="1" operator="equal">
      <formula>"P"</formula>
    </cfRule>
    <cfRule type="cellIs" dxfId="861" priority="2223" stopIfTrue="1" operator="equal">
      <formula>"F"</formula>
    </cfRule>
    <cfRule type="cellIs" dxfId="860" priority="2224" stopIfTrue="1" operator="equal">
      <formula>"PE"</formula>
    </cfRule>
  </conditionalFormatting>
  <conditionalFormatting sqref="DW156:DW158">
    <cfRule type="cellIs" priority="2219" stopIfTrue="1" operator="equal">
      <formula>"P"</formula>
    </cfRule>
    <cfRule type="cellIs" dxfId="859" priority="2220" stopIfTrue="1" operator="equal">
      <formula>"F"</formula>
    </cfRule>
    <cfRule type="cellIs" dxfId="858" priority="2221" stopIfTrue="1" operator="equal">
      <formula>"PE"</formula>
    </cfRule>
  </conditionalFormatting>
  <conditionalFormatting sqref="DP156:DP158 DI156:DI158 DB156:DB158">
    <cfRule type="cellIs" dxfId="857" priority="2218" operator="equal">
      <formula>"N/A"</formula>
    </cfRule>
  </conditionalFormatting>
  <conditionalFormatting sqref="DW156:DZ158">
    <cfRule type="cellIs" dxfId="856" priority="2217" operator="equal">
      <formula>"N/A"</formula>
    </cfRule>
  </conditionalFormatting>
  <conditionalFormatting sqref="EA11:EB11 EE11 EV11:EW11 EH11:EI11 EL11 EO11:EP11 ES11">
    <cfRule type="cellIs" priority="2214" stopIfTrue="1" operator="equal">
      <formula>"P"</formula>
    </cfRule>
    <cfRule type="cellIs" dxfId="855" priority="2215" stopIfTrue="1" operator="equal">
      <formula>"F"</formula>
    </cfRule>
    <cfRule type="cellIs" dxfId="854" priority="2216" stopIfTrue="1" operator="equal">
      <formula>"PE"</formula>
    </cfRule>
  </conditionalFormatting>
  <conditionalFormatting sqref="EA16 EH16 EO16">
    <cfRule type="cellIs" priority="2211" stopIfTrue="1" operator="equal">
      <formula>"P"</formula>
    </cfRule>
    <cfRule type="cellIs" dxfId="853" priority="2212" stopIfTrue="1" operator="equal">
      <formula>"F"</formula>
    </cfRule>
    <cfRule type="cellIs" dxfId="852" priority="2213" stopIfTrue="1" operator="equal">
      <formula>"PE"</formula>
    </cfRule>
  </conditionalFormatting>
  <conditionalFormatting sqref="EV16">
    <cfRule type="cellIs" priority="2208" stopIfTrue="1" operator="equal">
      <formula>"P"</formula>
    </cfRule>
    <cfRule type="cellIs" dxfId="851" priority="2209" stopIfTrue="1" operator="equal">
      <formula>"F"</formula>
    </cfRule>
    <cfRule type="cellIs" dxfId="850" priority="2210" stopIfTrue="1" operator="equal">
      <formula>"PE"</formula>
    </cfRule>
  </conditionalFormatting>
  <conditionalFormatting sqref="EA16 EH16 EO16">
    <cfRule type="cellIs" dxfId="849" priority="2207" operator="equal">
      <formula>"N/A"</formula>
    </cfRule>
  </conditionalFormatting>
  <conditionalFormatting sqref="EV16:EY16">
    <cfRule type="cellIs" dxfId="848" priority="2206" operator="equal">
      <formula>"N/A"</formula>
    </cfRule>
  </conditionalFormatting>
  <conditionalFormatting sqref="EO156:EO158 EH156:EH158 EA156:EA158">
    <cfRule type="cellIs" priority="2195" stopIfTrue="1" operator="equal">
      <formula>"P"</formula>
    </cfRule>
    <cfRule type="cellIs" dxfId="847" priority="2196" stopIfTrue="1" operator="equal">
      <formula>"F"</formula>
    </cfRule>
    <cfRule type="cellIs" dxfId="846" priority="2197" stopIfTrue="1" operator="equal">
      <formula>"PE"</formula>
    </cfRule>
  </conditionalFormatting>
  <conditionalFormatting sqref="EV156:EV158">
    <cfRule type="cellIs" priority="2192" stopIfTrue="1" operator="equal">
      <formula>"P"</formula>
    </cfRule>
    <cfRule type="cellIs" dxfId="845" priority="2193" stopIfTrue="1" operator="equal">
      <formula>"F"</formula>
    </cfRule>
    <cfRule type="cellIs" dxfId="844" priority="2194" stopIfTrue="1" operator="equal">
      <formula>"PE"</formula>
    </cfRule>
  </conditionalFormatting>
  <conditionalFormatting sqref="EO156:EO158 EH156:EH158 EA156:EA158">
    <cfRule type="cellIs" dxfId="843" priority="2191" operator="equal">
      <formula>"N/A"</formula>
    </cfRule>
  </conditionalFormatting>
  <conditionalFormatting sqref="EV156:EY158">
    <cfRule type="cellIs" dxfId="842" priority="2190" operator="equal">
      <formula>"N/A"</formula>
    </cfRule>
  </conditionalFormatting>
  <conditionalFormatting sqref="CC20 CJ20 CQ20 CX20 DB20 DI20 DP20 DW20 EA20 EH20 EO20 EV20">
    <cfRule type="cellIs" priority="2163" stopIfTrue="1" operator="equal">
      <formula>"P"</formula>
    </cfRule>
    <cfRule type="cellIs" dxfId="841" priority="2164" stopIfTrue="1" operator="equal">
      <formula>"F"</formula>
    </cfRule>
    <cfRule type="cellIs" dxfId="840" priority="2165" stopIfTrue="1" operator="equal">
      <formula>"PE"</formula>
    </cfRule>
  </conditionalFormatting>
  <conditionalFormatting sqref="CC20 CJ20 CQ20 DB20 DI20 DP20 EA20 EH20 EO20">
    <cfRule type="cellIs" dxfId="839" priority="2162" operator="equal">
      <formula>"N/A"</formula>
    </cfRule>
  </conditionalFormatting>
  <conditionalFormatting sqref="CX20:DA20 DW20:DZ20 EV20:EY20">
    <cfRule type="cellIs" dxfId="838" priority="2161" operator="equal">
      <formula>"N/A"</formula>
    </cfRule>
  </conditionalFormatting>
  <conditionalFormatting sqref="EV24 EO24 EH24 EA24 DW24 DP24 DI24 DB24 CX24 CQ24 CJ24 CC24">
    <cfRule type="cellIs" priority="2158" stopIfTrue="1" operator="equal">
      <formula>"P"</formula>
    </cfRule>
    <cfRule type="cellIs" dxfId="837" priority="2159" stopIfTrue="1" operator="equal">
      <formula>"F"</formula>
    </cfRule>
    <cfRule type="cellIs" dxfId="836" priority="2160" stopIfTrue="1" operator="equal">
      <formula>"PE"</formula>
    </cfRule>
  </conditionalFormatting>
  <conditionalFormatting sqref="EO24 EH24 EA24 DP24 DI24 DB24 CQ24 CJ24 CC24">
    <cfRule type="cellIs" dxfId="835" priority="2157" operator="equal">
      <formula>"N/A"</formula>
    </cfRule>
  </conditionalFormatting>
  <conditionalFormatting sqref="EV24:EY24 DW24:DZ24 CX24:DA24">
    <cfRule type="cellIs" dxfId="834" priority="2156" operator="equal">
      <formula>"N/A"</formula>
    </cfRule>
  </conditionalFormatting>
  <conditionalFormatting sqref="CC28 CJ28 CQ28 CX28 DB28 DI28 DP28 DW28 EA28 EH28 EO28 EV28">
    <cfRule type="cellIs" priority="2153" stopIfTrue="1" operator="equal">
      <formula>"P"</formula>
    </cfRule>
    <cfRule type="cellIs" dxfId="833" priority="2154" stopIfTrue="1" operator="equal">
      <formula>"F"</formula>
    </cfRule>
    <cfRule type="cellIs" dxfId="832" priority="2155" stopIfTrue="1" operator="equal">
      <formula>"PE"</formula>
    </cfRule>
  </conditionalFormatting>
  <conditionalFormatting sqref="CC28 CJ28 CQ28 DB28 DI28 DP28 EA28 EH28 EO28">
    <cfRule type="cellIs" dxfId="831" priority="2152" operator="equal">
      <formula>"N/A"</formula>
    </cfRule>
  </conditionalFormatting>
  <conditionalFormatting sqref="CX28:DA28 DW28:DZ28 EV28:EY28">
    <cfRule type="cellIs" dxfId="830" priority="2151" operator="equal">
      <formula>"N/A"</formula>
    </cfRule>
  </conditionalFormatting>
  <conditionalFormatting sqref="EV68 EO68 EH68 EA68 DW68 DP68 DI68 CX68 CQ68 CJ68 CC68">
    <cfRule type="cellIs" priority="2148" stopIfTrue="1" operator="equal">
      <formula>"P"</formula>
    </cfRule>
    <cfRule type="cellIs" dxfId="829" priority="2149" stopIfTrue="1" operator="equal">
      <formula>"F"</formula>
    </cfRule>
    <cfRule type="cellIs" dxfId="828" priority="2150" stopIfTrue="1" operator="equal">
      <formula>"PE"</formula>
    </cfRule>
  </conditionalFormatting>
  <conditionalFormatting sqref="EO68 EH68 EA68 DP68 DI68 CQ68 CJ68 CC68">
    <cfRule type="cellIs" dxfId="827" priority="2147" operator="equal">
      <formula>"N/A"</formula>
    </cfRule>
  </conditionalFormatting>
  <conditionalFormatting sqref="EV68:EY68 DW68:DZ68 CX68:DA68">
    <cfRule type="cellIs" dxfId="826" priority="2146" operator="equal">
      <formula>"N/A"</formula>
    </cfRule>
  </conditionalFormatting>
  <conditionalFormatting sqref="EV69 EO69 EH69 EA69 DW69 DP69 DI69 CX69 CQ69 CJ69 CC69 CC74 CJ74 CQ74 CX74 DB74 DI74 DP74 DW74 EA74 EH74 EO74 EV74 CC71:CC72 CJ71:CJ72 CQ71:CQ72 CX71:CX72 DB71:DB72 DI71:DI72 DP71:DP72 DW71:DW72 EA71:EA72 EH71:EH72 EO71:EO72 EV71:EV72">
    <cfRule type="cellIs" priority="2143" stopIfTrue="1" operator="equal">
      <formula>"P"</formula>
    </cfRule>
    <cfRule type="cellIs" dxfId="825" priority="2144" stopIfTrue="1" operator="equal">
      <formula>"F"</formula>
    </cfRule>
    <cfRule type="cellIs" dxfId="824" priority="2145" stopIfTrue="1" operator="equal">
      <formula>"PE"</formula>
    </cfRule>
  </conditionalFormatting>
  <conditionalFormatting sqref="EO69 EH69 EA69 DP69 DI69 CQ69 CJ69 CC69 CC74 CJ74 CQ74 DB74 DI74 DP74 EA74 EH74 EO74 CC71:CC72 CJ71:CJ72 CQ71:CQ72 DB71:DB72 DI71:DI72 DP71:DP72 EA71:EA72 EH71:EH72 EO71:EO72">
    <cfRule type="cellIs" dxfId="823" priority="2142" operator="equal">
      <formula>"N/A"</formula>
    </cfRule>
  </conditionalFormatting>
  <conditionalFormatting sqref="EV69:EY69 DW69:DZ69 CX69:DA69 CX74:DA74 DW74:DZ74 EV74:EY74 CX71:DA72 DW71:DZ72 EV71:EY72">
    <cfRule type="cellIs" dxfId="822" priority="2141" operator="equal">
      <formula>"N/A"</formula>
    </cfRule>
  </conditionalFormatting>
  <conditionalFormatting sqref="EV73 EO73 EH73 EA73 DW73 DP73 DI73 DB73 CX73 CQ73 CJ73 CC73">
    <cfRule type="cellIs" priority="2138" stopIfTrue="1" operator="equal">
      <formula>"P"</formula>
    </cfRule>
    <cfRule type="cellIs" dxfId="821" priority="2139" stopIfTrue="1" operator="equal">
      <formula>"F"</formula>
    </cfRule>
    <cfRule type="cellIs" dxfId="820" priority="2140" stopIfTrue="1" operator="equal">
      <formula>"PE"</formula>
    </cfRule>
  </conditionalFormatting>
  <conditionalFormatting sqref="EO73 EH73 EA73 DP73 DI73 DB73 CQ73 CJ73 CC73">
    <cfRule type="cellIs" dxfId="819" priority="2137" operator="equal">
      <formula>"N/A"</formula>
    </cfRule>
  </conditionalFormatting>
  <conditionalFormatting sqref="EV73:EY73 DW73:DZ73 CX73:DA73">
    <cfRule type="cellIs" dxfId="818" priority="2136" operator="equal">
      <formula>"N/A"</formula>
    </cfRule>
  </conditionalFormatting>
  <conditionalFormatting sqref="CC104:CC106 CJ104:CJ106 CQ104:CQ106">
    <cfRule type="cellIs" priority="2113" stopIfTrue="1" operator="equal">
      <formula>"P"</formula>
    </cfRule>
    <cfRule type="cellIs" dxfId="817" priority="2114" stopIfTrue="1" operator="equal">
      <formula>"F"</formula>
    </cfRule>
    <cfRule type="cellIs" dxfId="816" priority="2115" stopIfTrue="1" operator="equal">
      <formula>"PE"</formula>
    </cfRule>
  </conditionalFormatting>
  <conditionalFormatting sqref="CX104:CX106">
    <cfRule type="cellIs" priority="2110" stopIfTrue="1" operator="equal">
      <formula>"P"</formula>
    </cfRule>
    <cfRule type="cellIs" dxfId="815" priority="2111" stopIfTrue="1" operator="equal">
      <formula>"F"</formula>
    </cfRule>
    <cfRule type="cellIs" dxfId="814" priority="2112" stopIfTrue="1" operator="equal">
      <formula>"PE"</formula>
    </cfRule>
  </conditionalFormatting>
  <conditionalFormatting sqref="CC104:CC106 CJ104:CJ106 CQ104:CQ106">
    <cfRule type="cellIs" dxfId="813" priority="2109" operator="equal">
      <formula>"N/A"</formula>
    </cfRule>
  </conditionalFormatting>
  <conditionalFormatting sqref="CX104:DA106">
    <cfRule type="cellIs" dxfId="812" priority="2108" operator="equal">
      <formula>"N/A"</formula>
    </cfRule>
  </conditionalFormatting>
  <conditionalFormatting sqref="DB104:DB106 DI104:DI106 DP104:DP106">
    <cfRule type="cellIs" priority="2105" stopIfTrue="1" operator="equal">
      <formula>"P"</formula>
    </cfRule>
    <cfRule type="cellIs" dxfId="811" priority="2106" stopIfTrue="1" operator="equal">
      <formula>"F"</formula>
    </cfRule>
    <cfRule type="cellIs" dxfId="810" priority="2107" stopIfTrue="1" operator="equal">
      <formula>"PE"</formula>
    </cfRule>
  </conditionalFormatting>
  <conditionalFormatting sqref="DW104:DW106">
    <cfRule type="cellIs" priority="2102" stopIfTrue="1" operator="equal">
      <formula>"P"</formula>
    </cfRule>
    <cfRule type="cellIs" dxfId="809" priority="2103" stopIfTrue="1" operator="equal">
      <formula>"F"</formula>
    </cfRule>
    <cfRule type="cellIs" dxfId="808" priority="2104" stopIfTrue="1" operator="equal">
      <formula>"PE"</formula>
    </cfRule>
  </conditionalFormatting>
  <conditionalFormatting sqref="DB104:DB106 DI104:DI106 DP104:DP106">
    <cfRule type="cellIs" dxfId="807" priority="2101" operator="equal">
      <formula>"N/A"</formula>
    </cfRule>
  </conditionalFormatting>
  <conditionalFormatting sqref="DW104:DZ106">
    <cfRule type="cellIs" dxfId="806" priority="2100" operator="equal">
      <formula>"N/A"</formula>
    </cfRule>
  </conditionalFormatting>
  <conditionalFormatting sqref="EA104:EA106 EH104:EH106 EO104:EO106">
    <cfRule type="cellIs" priority="2097" stopIfTrue="1" operator="equal">
      <formula>"P"</formula>
    </cfRule>
    <cfRule type="cellIs" dxfId="805" priority="2098" stopIfTrue="1" operator="equal">
      <formula>"F"</formula>
    </cfRule>
    <cfRule type="cellIs" dxfId="804" priority="2099" stopIfTrue="1" operator="equal">
      <formula>"PE"</formula>
    </cfRule>
  </conditionalFormatting>
  <conditionalFormatting sqref="EV104:EV106">
    <cfRule type="cellIs" priority="2094" stopIfTrue="1" operator="equal">
      <formula>"P"</formula>
    </cfRule>
    <cfRule type="cellIs" dxfId="803" priority="2095" stopIfTrue="1" operator="equal">
      <formula>"F"</formula>
    </cfRule>
    <cfRule type="cellIs" dxfId="802" priority="2096" stopIfTrue="1" operator="equal">
      <formula>"PE"</formula>
    </cfRule>
  </conditionalFormatting>
  <conditionalFormatting sqref="EA104:EA106 EH104:EH106 EO104:EO106">
    <cfRule type="cellIs" dxfId="801" priority="2093" operator="equal">
      <formula>"N/A"</formula>
    </cfRule>
  </conditionalFormatting>
  <conditionalFormatting sqref="EV104:EY106">
    <cfRule type="cellIs" dxfId="800" priority="2092" operator="equal">
      <formula>"N/A"</formula>
    </cfRule>
  </conditionalFormatting>
  <conditionalFormatting sqref="CC103 CJ103 CQ103">
    <cfRule type="cellIs" priority="2084" stopIfTrue="1" operator="equal">
      <formula>"P"</formula>
    </cfRule>
    <cfRule type="cellIs" dxfId="799" priority="2085" stopIfTrue="1" operator="equal">
      <formula>"F"</formula>
    </cfRule>
    <cfRule type="cellIs" dxfId="798" priority="2086" stopIfTrue="1" operator="equal">
      <formula>"PE"</formula>
    </cfRule>
  </conditionalFormatting>
  <conditionalFormatting sqref="CX103">
    <cfRule type="cellIs" priority="2081" stopIfTrue="1" operator="equal">
      <formula>"P"</formula>
    </cfRule>
    <cfRule type="cellIs" dxfId="797" priority="2082" stopIfTrue="1" operator="equal">
      <formula>"F"</formula>
    </cfRule>
    <cfRule type="cellIs" dxfId="796" priority="2083" stopIfTrue="1" operator="equal">
      <formula>"PE"</formula>
    </cfRule>
  </conditionalFormatting>
  <conditionalFormatting sqref="CC103 CJ103 CQ103">
    <cfRule type="cellIs" dxfId="795" priority="2080" operator="equal">
      <formula>"N/A"</formula>
    </cfRule>
  </conditionalFormatting>
  <conditionalFormatting sqref="CX103:DA103">
    <cfRule type="cellIs" dxfId="794" priority="2079" operator="equal">
      <formula>"N/A"</formula>
    </cfRule>
  </conditionalFormatting>
  <conditionalFormatting sqref="DB103 DI103 DP103">
    <cfRule type="cellIs" priority="2076" stopIfTrue="1" operator="equal">
      <formula>"P"</formula>
    </cfRule>
    <cfRule type="cellIs" dxfId="793" priority="2077" stopIfTrue="1" operator="equal">
      <formula>"F"</formula>
    </cfRule>
    <cfRule type="cellIs" dxfId="792" priority="2078" stopIfTrue="1" operator="equal">
      <formula>"PE"</formula>
    </cfRule>
  </conditionalFormatting>
  <conditionalFormatting sqref="DW103">
    <cfRule type="cellIs" priority="2073" stopIfTrue="1" operator="equal">
      <formula>"P"</formula>
    </cfRule>
    <cfRule type="cellIs" dxfId="791" priority="2074" stopIfTrue="1" operator="equal">
      <formula>"F"</formula>
    </cfRule>
    <cfRule type="cellIs" dxfId="790" priority="2075" stopIfTrue="1" operator="equal">
      <formula>"PE"</formula>
    </cfRule>
  </conditionalFormatting>
  <conditionalFormatting sqref="DB103 DI103 DP103">
    <cfRule type="cellIs" dxfId="789" priority="2072" operator="equal">
      <formula>"N/A"</formula>
    </cfRule>
  </conditionalFormatting>
  <conditionalFormatting sqref="DW103:DZ103">
    <cfRule type="cellIs" dxfId="788" priority="2071" operator="equal">
      <formula>"N/A"</formula>
    </cfRule>
  </conditionalFormatting>
  <conditionalFormatting sqref="EA103 EH103 EO103">
    <cfRule type="cellIs" priority="2068" stopIfTrue="1" operator="equal">
      <formula>"P"</formula>
    </cfRule>
    <cfRule type="cellIs" dxfId="787" priority="2069" stopIfTrue="1" operator="equal">
      <formula>"F"</formula>
    </cfRule>
    <cfRule type="cellIs" dxfId="786" priority="2070" stopIfTrue="1" operator="equal">
      <formula>"PE"</formula>
    </cfRule>
  </conditionalFormatting>
  <conditionalFormatting sqref="EV103">
    <cfRule type="cellIs" priority="2065" stopIfTrue="1" operator="equal">
      <formula>"P"</formula>
    </cfRule>
    <cfRule type="cellIs" dxfId="785" priority="2066" stopIfTrue="1" operator="equal">
      <formula>"F"</formula>
    </cfRule>
    <cfRule type="cellIs" dxfId="784" priority="2067" stopIfTrue="1" operator="equal">
      <formula>"PE"</formula>
    </cfRule>
  </conditionalFormatting>
  <conditionalFormatting sqref="EA103 EH103 EO103">
    <cfRule type="cellIs" dxfId="783" priority="2064" operator="equal">
      <formula>"N/A"</formula>
    </cfRule>
  </conditionalFormatting>
  <conditionalFormatting sqref="EV103:EY103">
    <cfRule type="cellIs" dxfId="782" priority="2063" operator="equal">
      <formula>"N/A"</formula>
    </cfRule>
  </conditionalFormatting>
  <conditionalFormatting sqref="CC17 CJ17 CQ17">
    <cfRule type="cellIs" priority="2060" stopIfTrue="1" operator="equal">
      <formula>"P"</formula>
    </cfRule>
    <cfRule type="cellIs" dxfId="781" priority="2061" stopIfTrue="1" operator="equal">
      <formula>"F"</formula>
    </cfRule>
    <cfRule type="cellIs" dxfId="780" priority="2062" stopIfTrue="1" operator="equal">
      <formula>"PE"</formula>
    </cfRule>
  </conditionalFormatting>
  <conditionalFormatting sqref="CX17">
    <cfRule type="cellIs" priority="2057" stopIfTrue="1" operator="equal">
      <formula>"P"</formula>
    </cfRule>
    <cfRule type="cellIs" dxfId="779" priority="2058" stopIfTrue="1" operator="equal">
      <formula>"F"</formula>
    </cfRule>
    <cfRule type="cellIs" dxfId="778" priority="2059" stopIfTrue="1" operator="equal">
      <formula>"PE"</formula>
    </cfRule>
  </conditionalFormatting>
  <conditionalFormatting sqref="CC17 CJ17 CQ17">
    <cfRule type="cellIs" dxfId="777" priority="2056" operator="equal">
      <formula>"N/A"</formula>
    </cfRule>
  </conditionalFormatting>
  <conditionalFormatting sqref="CX17:DA17">
    <cfRule type="cellIs" dxfId="776" priority="2055" operator="equal">
      <formula>"N/A"</formula>
    </cfRule>
  </conditionalFormatting>
  <conditionalFormatting sqref="DB17 DI17 DP17">
    <cfRule type="cellIs" priority="2052" stopIfTrue="1" operator="equal">
      <formula>"P"</formula>
    </cfRule>
    <cfRule type="cellIs" dxfId="775" priority="2053" stopIfTrue="1" operator="equal">
      <formula>"F"</formula>
    </cfRule>
    <cfRule type="cellIs" dxfId="774" priority="2054" stopIfTrue="1" operator="equal">
      <formula>"PE"</formula>
    </cfRule>
  </conditionalFormatting>
  <conditionalFormatting sqref="DW17">
    <cfRule type="cellIs" priority="2049" stopIfTrue="1" operator="equal">
      <formula>"P"</formula>
    </cfRule>
    <cfRule type="cellIs" dxfId="773" priority="2050" stopIfTrue="1" operator="equal">
      <formula>"F"</formula>
    </cfRule>
    <cfRule type="cellIs" dxfId="772" priority="2051" stopIfTrue="1" operator="equal">
      <formula>"PE"</formula>
    </cfRule>
  </conditionalFormatting>
  <conditionalFormatting sqref="DB17 DI17 DP17">
    <cfRule type="cellIs" dxfId="771" priority="2048" operator="equal">
      <formula>"N/A"</formula>
    </cfRule>
  </conditionalFormatting>
  <conditionalFormatting sqref="DW17:DZ17">
    <cfRule type="cellIs" dxfId="770" priority="2047" operator="equal">
      <formula>"N/A"</formula>
    </cfRule>
  </conditionalFormatting>
  <conditionalFormatting sqref="EA17 EH17 EO17">
    <cfRule type="cellIs" priority="2044" stopIfTrue="1" operator="equal">
      <formula>"P"</formula>
    </cfRule>
    <cfRule type="cellIs" dxfId="769" priority="2045" stopIfTrue="1" operator="equal">
      <formula>"F"</formula>
    </cfRule>
    <cfRule type="cellIs" dxfId="768" priority="2046" stopIfTrue="1" operator="equal">
      <formula>"PE"</formula>
    </cfRule>
  </conditionalFormatting>
  <conditionalFormatting sqref="EV17">
    <cfRule type="cellIs" priority="2041" stopIfTrue="1" operator="equal">
      <formula>"P"</formula>
    </cfRule>
    <cfRule type="cellIs" dxfId="767" priority="2042" stopIfTrue="1" operator="equal">
      <formula>"F"</formula>
    </cfRule>
    <cfRule type="cellIs" dxfId="766" priority="2043" stopIfTrue="1" operator="equal">
      <formula>"PE"</formula>
    </cfRule>
  </conditionalFormatting>
  <conditionalFormatting sqref="EA17 EH17 EO17">
    <cfRule type="cellIs" dxfId="765" priority="2040" operator="equal">
      <formula>"N/A"</formula>
    </cfRule>
  </conditionalFormatting>
  <conditionalFormatting sqref="EV17:EY17">
    <cfRule type="cellIs" dxfId="764" priority="2039" operator="equal">
      <formula>"N/A"</formula>
    </cfRule>
  </conditionalFormatting>
  <conditionalFormatting sqref="CC21 CJ21 CQ21 CX21 DB21 DI21 DP21 DW21 EA21 EH21 EO21 EV21">
    <cfRule type="cellIs" priority="2036" stopIfTrue="1" operator="equal">
      <formula>"P"</formula>
    </cfRule>
    <cfRule type="cellIs" dxfId="763" priority="2037" stopIfTrue="1" operator="equal">
      <formula>"F"</formula>
    </cfRule>
    <cfRule type="cellIs" dxfId="762" priority="2038" stopIfTrue="1" operator="equal">
      <formula>"PE"</formula>
    </cfRule>
  </conditionalFormatting>
  <conditionalFormatting sqref="CC21 CJ21 CQ21 DB21 DI21 DP21 EA21 EH21 EO21">
    <cfRule type="cellIs" dxfId="761" priority="2035" operator="equal">
      <formula>"N/A"</formula>
    </cfRule>
  </conditionalFormatting>
  <conditionalFormatting sqref="CX21:DA21 DW21:DZ21 EV21:EY21">
    <cfRule type="cellIs" dxfId="760" priority="2034" operator="equal">
      <formula>"N/A"</formula>
    </cfRule>
  </conditionalFormatting>
  <conditionalFormatting sqref="EV23 EO23 EH23 EA23 DW23 DP23 DI23 DB23 CX23 CQ23 CJ23 CC23">
    <cfRule type="cellIs" priority="2031" stopIfTrue="1" operator="equal">
      <formula>"P"</formula>
    </cfRule>
    <cfRule type="cellIs" dxfId="759" priority="2032" stopIfTrue="1" operator="equal">
      <formula>"F"</formula>
    </cfRule>
    <cfRule type="cellIs" dxfId="758" priority="2033" stopIfTrue="1" operator="equal">
      <formula>"PE"</formula>
    </cfRule>
  </conditionalFormatting>
  <conditionalFormatting sqref="EO23 EH23 EA23 DP23 DI23 DB23 CQ23 CJ23 CC23">
    <cfRule type="cellIs" dxfId="757" priority="2030" operator="equal">
      <formula>"N/A"</formula>
    </cfRule>
  </conditionalFormatting>
  <conditionalFormatting sqref="EV23:EY23 DW23:DZ23 CX23:DA23">
    <cfRule type="cellIs" dxfId="756" priority="2029" operator="equal">
      <formula>"N/A"</formula>
    </cfRule>
  </conditionalFormatting>
  <conditionalFormatting sqref="EV26 EO26 EH26 EA26 DW26 DP26 DI26 DB26 CX26 CQ26 CJ26 CC26">
    <cfRule type="cellIs" priority="2026" stopIfTrue="1" operator="equal">
      <formula>"P"</formula>
    </cfRule>
    <cfRule type="cellIs" dxfId="755" priority="2027" stopIfTrue="1" operator="equal">
      <formula>"F"</formula>
    </cfRule>
    <cfRule type="cellIs" dxfId="754" priority="2028" stopIfTrue="1" operator="equal">
      <formula>"PE"</formula>
    </cfRule>
  </conditionalFormatting>
  <conditionalFormatting sqref="EO26 EH26 EA26 DP26 DI26 DB26 CQ26 CJ26 CC26">
    <cfRule type="cellIs" dxfId="753" priority="2025" operator="equal">
      <formula>"N/A"</formula>
    </cfRule>
  </conditionalFormatting>
  <conditionalFormatting sqref="EV26:EY26 DW26:DZ26 CX26:DA26">
    <cfRule type="cellIs" dxfId="752" priority="2024" operator="equal">
      <formula>"N/A"</formula>
    </cfRule>
  </conditionalFormatting>
  <conditionalFormatting sqref="CC31 CJ31 CQ31 CX31 DB31 DI31 DP31 DW31 EA31 EH31 EO31 EV31">
    <cfRule type="cellIs" priority="2016" stopIfTrue="1" operator="equal">
      <formula>"P"</formula>
    </cfRule>
    <cfRule type="cellIs" dxfId="751" priority="2017" stopIfTrue="1" operator="equal">
      <formula>"F"</formula>
    </cfRule>
    <cfRule type="cellIs" dxfId="750" priority="2018" stopIfTrue="1" operator="equal">
      <formula>"PE"</formula>
    </cfRule>
  </conditionalFormatting>
  <conditionalFormatting sqref="CC31 CJ31 CQ31 DB31 DI31 DP31 EA31 EH31 EO31">
    <cfRule type="cellIs" dxfId="749" priority="2015" operator="equal">
      <formula>"N/A"</formula>
    </cfRule>
  </conditionalFormatting>
  <conditionalFormatting sqref="CX31:DA31 DW31:DZ31 EV31:EY31">
    <cfRule type="cellIs" dxfId="748" priority="2014" operator="equal">
      <formula>"N/A"</formula>
    </cfRule>
  </conditionalFormatting>
  <conditionalFormatting sqref="EV65 EO65 EH65 EA65 DW65 DP65 DI65 CX65 CQ65 CJ65 CC65 DB65:DB70">
    <cfRule type="cellIs" priority="2006" stopIfTrue="1" operator="equal">
      <formula>"P"</formula>
    </cfRule>
    <cfRule type="cellIs" dxfId="747" priority="2007" stopIfTrue="1" operator="equal">
      <formula>"F"</formula>
    </cfRule>
    <cfRule type="cellIs" dxfId="746" priority="2008" stopIfTrue="1" operator="equal">
      <formula>"PE"</formula>
    </cfRule>
  </conditionalFormatting>
  <conditionalFormatting sqref="EO65 EH65 EA65 DP65 DI65 CQ65 CJ65 CC65 DB65:DB70">
    <cfRule type="cellIs" dxfId="745" priority="2005" operator="equal">
      <formula>"N/A"</formula>
    </cfRule>
  </conditionalFormatting>
  <conditionalFormatting sqref="EV65:EY65 DW65:DZ65 CX65:DA65">
    <cfRule type="cellIs" dxfId="744" priority="2004" operator="equal">
      <formula>"N/A"</formula>
    </cfRule>
  </conditionalFormatting>
  <conditionalFormatting sqref="CC32 CJ32 CQ32 CX32 DI32 DP32 DW32 EA32 EH32 EO32 EV32 DB32:DB33">
    <cfRule type="cellIs" priority="2011" stopIfTrue="1" operator="equal">
      <formula>"P"</formula>
    </cfRule>
    <cfRule type="cellIs" dxfId="743" priority="2012" stopIfTrue="1" operator="equal">
      <formula>"F"</formula>
    </cfRule>
    <cfRule type="cellIs" dxfId="742" priority="2013" stopIfTrue="1" operator="equal">
      <formula>"PE"</formula>
    </cfRule>
  </conditionalFormatting>
  <conditionalFormatting sqref="CC32 CJ32 CQ32 DI32 DP32 EA32 EH32 EO32 DB32:DB33">
    <cfRule type="cellIs" dxfId="741" priority="2010" operator="equal">
      <formula>"N/A"</formula>
    </cfRule>
  </conditionalFormatting>
  <conditionalFormatting sqref="CX32:DA32 DW32:DZ32 EV32:EY32">
    <cfRule type="cellIs" dxfId="740" priority="2009" operator="equal">
      <formula>"N/A"</formula>
    </cfRule>
  </conditionalFormatting>
  <conditionalFormatting sqref="EV70 EO70 EH70 EA70 DW70 DP70 DI70 CX70 CQ70 CJ70 CC70">
    <cfRule type="cellIs" priority="2001" stopIfTrue="1" operator="equal">
      <formula>"P"</formula>
    </cfRule>
    <cfRule type="cellIs" dxfId="739" priority="2002" stopIfTrue="1" operator="equal">
      <formula>"F"</formula>
    </cfRule>
    <cfRule type="cellIs" dxfId="738" priority="2003" stopIfTrue="1" operator="equal">
      <formula>"PE"</formula>
    </cfRule>
  </conditionalFormatting>
  <conditionalFormatting sqref="EO70 EH70 EA70 DP70 DI70 CQ70 CJ70 CC70">
    <cfRule type="cellIs" dxfId="737" priority="2000" operator="equal">
      <formula>"N/A"</formula>
    </cfRule>
  </conditionalFormatting>
  <conditionalFormatting sqref="EV70:EY70 DW70:DZ70 CX70:DA70">
    <cfRule type="cellIs" dxfId="736" priority="1999" operator="equal">
      <formula>"N/A"</formula>
    </cfRule>
  </conditionalFormatting>
  <conditionalFormatting sqref="CC131 CJ131 CQ131">
    <cfRule type="cellIs" priority="1170" stopIfTrue="1" operator="equal">
      <formula>"P"</formula>
    </cfRule>
    <cfRule type="cellIs" dxfId="735" priority="1171" stopIfTrue="1" operator="equal">
      <formula>"F"</formula>
    </cfRule>
    <cfRule type="cellIs" dxfId="734" priority="1172" stopIfTrue="1" operator="equal">
      <formula>"PE"</formula>
    </cfRule>
  </conditionalFormatting>
  <conditionalFormatting sqref="DB131 DI131 DP131">
    <cfRule type="cellIs" priority="1162" stopIfTrue="1" operator="equal">
      <formula>"P"</formula>
    </cfRule>
    <cfRule type="cellIs" dxfId="733" priority="1163" stopIfTrue="1" operator="equal">
      <formula>"F"</formula>
    </cfRule>
    <cfRule type="cellIs" dxfId="732" priority="1164" stopIfTrue="1" operator="equal">
      <formula>"PE"</formula>
    </cfRule>
  </conditionalFormatting>
  <conditionalFormatting sqref="EA131 EH131 EO131">
    <cfRule type="cellIs" priority="1154" stopIfTrue="1" operator="equal">
      <formula>"P"</formula>
    </cfRule>
    <cfRule type="cellIs" dxfId="731" priority="1155" stopIfTrue="1" operator="equal">
      <formula>"F"</formula>
    </cfRule>
    <cfRule type="cellIs" dxfId="730" priority="1156" stopIfTrue="1" operator="equal">
      <formula>"PE"</formula>
    </cfRule>
  </conditionalFormatting>
  <conditionalFormatting sqref="CC111 CJ111 CQ111">
    <cfRule type="cellIs" priority="1866" stopIfTrue="1" operator="equal">
      <formula>"P"</formula>
    </cfRule>
    <cfRule type="cellIs" dxfId="729" priority="1867" stopIfTrue="1" operator="equal">
      <formula>"F"</formula>
    </cfRule>
    <cfRule type="cellIs" dxfId="728" priority="1868" stopIfTrue="1" operator="equal">
      <formula>"PE"</formula>
    </cfRule>
  </conditionalFormatting>
  <conditionalFormatting sqref="CX111">
    <cfRule type="cellIs" priority="1863" stopIfTrue="1" operator="equal">
      <formula>"P"</formula>
    </cfRule>
    <cfRule type="cellIs" dxfId="727" priority="1864" stopIfTrue="1" operator="equal">
      <formula>"F"</formula>
    </cfRule>
    <cfRule type="cellIs" dxfId="726" priority="1865" stopIfTrue="1" operator="equal">
      <formula>"PE"</formula>
    </cfRule>
  </conditionalFormatting>
  <conditionalFormatting sqref="CC111 CJ111 CQ111">
    <cfRule type="cellIs" dxfId="725" priority="1862" operator="equal">
      <formula>"N/A"</formula>
    </cfRule>
  </conditionalFormatting>
  <conditionalFormatting sqref="CX111:DA111">
    <cfRule type="cellIs" dxfId="724" priority="1861" operator="equal">
      <formula>"N/A"</formula>
    </cfRule>
  </conditionalFormatting>
  <conditionalFormatting sqref="DB111 DI111 DP111">
    <cfRule type="cellIs" priority="1858" stopIfTrue="1" operator="equal">
      <formula>"P"</formula>
    </cfRule>
    <cfRule type="cellIs" dxfId="723" priority="1859" stopIfTrue="1" operator="equal">
      <formula>"F"</formula>
    </cfRule>
    <cfRule type="cellIs" dxfId="722" priority="1860" stopIfTrue="1" operator="equal">
      <formula>"PE"</formula>
    </cfRule>
  </conditionalFormatting>
  <conditionalFormatting sqref="DW111">
    <cfRule type="cellIs" priority="1855" stopIfTrue="1" operator="equal">
      <formula>"P"</formula>
    </cfRule>
    <cfRule type="cellIs" dxfId="721" priority="1856" stopIfTrue="1" operator="equal">
      <formula>"F"</formula>
    </cfRule>
    <cfRule type="cellIs" dxfId="720" priority="1857" stopIfTrue="1" operator="equal">
      <formula>"PE"</formula>
    </cfRule>
  </conditionalFormatting>
  <conditionalFormatting sqref="DB111 DI111 DP111">
    <cfRule type="cellIs" dxfId="719" priority="1854" operator="equal">
      <formula>"N/A"</formula>
    </cfRule>
  </conditionalFormatting>
  <conditionalFormatting sqref="DW111:DZ111">
    <cfRule type="cellIs" dxfId="718" priority="1853" operator="equal">
      <formula>"N/A"</formula>
    </cfRule>
  </conditionalFormatting>
  <conditionalFormatting sqref="EA111 EH111 EO111">
    <cfRule type="cellIs" priority="1850" stopIfTrue="1" operator="equal">
      <formula>"P"</formula>
    </cfRule>
    <cfRule type="cellIs" dxfId="717" priority="1851" stopIfTrue="1" operator="equal">
      <formula>"F"</formula>
    </cfRule>
    <cfRule type="cellIs" dxfId="716" priority="1852" stopIfTrue="1" operator="equal">
      <formula>"PE"</formula>
    </cfRule>
  </conditionalFormatting>
  <conditionalFormatting sqref="EV111">
    <cfRule type="cellIs" priority="1847" stopIfTrue="1" operator="equal">
      <formula>"P"</formula>
    </cfRule>
    <cfRule type="cellIs" dxfId="715" priority="1848" stopIfTrue="1" operator="equal">
      <formula>"F"</formula>
    </cfRule>
    <cfRule type="cellIs" dxfId="714" priority="1849" stopIfTrue="1" operator="equal">
      <formula>"PE"</formula>
    </cfRule>
  </conditionalFormatting>
  <conditionalFormatting sqref="EA111 EH111 EO111">
    <cfRule type="cellIs" dxfId="713" priority="1846" operator="equal">
      <formula>"N/A"</formula>
    </cfRule>
  </conditionalFormatting>
  <conditionalFormatting sqref="EV111:EY111">
    <cfRule type="cellIs" dxfId="712" priority="1845" operator="equal">
      <formula>"N/A"</formula>
    </cfRule>
  </conditionalFormatting>
  <conditionalFormatting sqref="CC114 CJ114 CQ114">
    <cfRule type="cellIs" priority="1842" stopIfTrue="1" operator="equal">
      <formula>"P"</formula>
    </cfRule>
    <cfRule type="cellIs" dxfId="711" priority="1843" stopIfTrue="1" operator="equal">
      <formula>"F"</formula>
    </cfRule>
    <cfRule type="cellIs" dxfId="710" priority="1844" stopIfTrue="1" operator="equal">
      <formula>"PE"</formula>
    </cfRule>
  </conditionalFormatting>
  <conditionalFormatting sqref="CX114">
    <cfRule type="cellIs" priority="1839" stopIfTrue="1" operator="equal">
      <formula>"P"</formula>
    </cfRule>
    <cfRule type="cellIs" dxfId="709" priority="1840" stopIfTrue="1" operator="equal">
      <formula>"F"</formula>
    </cfRule>
    <cfRule type="cellIs" dxfId="708" priority="1841" stopIfTrue="1" operator="equal">
      <formula>"PE"</formula>
    </cfRule>
  </conditionalFormatting>
  <conditionalFormatting sqref="CC114 CJ114 CQ114">
    <cfRule type="cellIs" dxfId="707" priority="1838" operator="equal">
      <formula>"N/A"</formula>
    </cfRule>
  </conditionalFormatting>
  <conditionalFormatting sqref="CX114:DA114">
    <cfRule type="cellIs" dxfId="706" priority="1837" operator="equal">
      <formula>"N/A"</formula>
    </cfRule>
  </conditionalFormatting>
  <conditionalFormatting sqref="DB114 DI114 DP114">
    <cfRule type="cellIs" priority="1834" stopIfTrue="1" operator="equal">
      <formula>"P"</formula>
    </cfRule>
    <cfRule type="cellIs" dxfId="705" priority="1835" stopIfTrue="1" operator="equal">
      <formula>"F"</formula>
    </cfRule>
    <cfRule type="cellIs" dxfId="704" priority="1836" stopIfTrue="1" operator="equal">
      <formula>"PE"</formula>
    </cfRule>
  </conditionalFormatting>
  <conditionalFormatting sqref="DW114">
    <cfRule type="cellIs" priority="1831" stopIfTrue="1" operator="equal">
      <formula>"P"</formula>
    </cfRule>
    <cfRule type="cellIs" dxfId="703" priority="1832" stopIfTrue="1" operator="equal">
      <formula>"F"</formula>
    </cfRule>
    <cfRule type="cellIs" dxfId="702" priority="1833" stopIfTrue="1" operator="equal">
      <formula>"PE"</formula>
    </cfRule>
  </conditionalFormatting>
  <conditionalFormatting sqref="DB114 DI114 DP114">
    <cfRule type="cellIs" dxfId="701" priority="1830" operator="equal">
      <formula>"N/A"</formula>
    </cfRule>
  </conditionalFormatting>
  <conditionalFormatting sqref="DW114:DZ114">
    <cfRule type="cellIs" dxfId="700" priority="1829" operator="equal">
      <formula>"N/A"</formula>
    </cfRule>
  </conditionalFormatting>
  <conditionalFormatting sqref="EA114 EH114 EO114">
    <cfRule type="cellIs" priority="1826" stopIfTrue="1" operator="equal">
      <formula>"P"</formula>
    </cfRule>
    <cfRule type="cellIs" dxfId="699" priority="1827" stopIfTrue="1" operator="equal">
      <formula>"F"</formula>
    </cfRule>
    <cfRule type="cellIs" dxfId="698" priority="1828" stopIfTrue="1" operator="equal">
      <formula>"PE"</formula>
    </cfRule>
  </conditionalFormatting>
  <conditionalFormatting sqref="EV114">
    <cfRule type="cellIs" priority="1823" stopIfTrue="1" operator="equal">
      <formula>"P"</formula>
    </cfRule>
    <cfRule type="cellIs" dxfId="697" priority="1824" stopIfTrue="1" operator="equal">
      <formula>"F"</formula>
    </cfRule>
    <cfRule type="cellIs" dxfId="696" priority="1825" stopIfTrue="1" operator="equal">
      <formula>"PE"</formula>
    </cfRule>
  </conditionalFormatting>
  <conditionalFormatting sqref="EA114 EH114 EO114">
    <cfRule type="cellIs" dxfId="695" priority="1822" operator="equal">
      <formula>"N/A"</formula>
    </cfRule>
  </conditionalFormatting>
  <conditionalFormatting sqref="EV114:EY114">
    <cfRule type="cellIs" dxfId="694" priority="1821" operator="equal">
      <formula>"N/A"</formula>
    </cfRule>
  </conditionalFormatting>
  <conditionalFormatting sqref="CC130 CJ130 CQ130">
    <cfRule type="cellIs" priority="1050" stopIfTrue="1" operator="equal">
      <formula>"P"</formula>
    </cfRule>
    <cfRule type="cellIs" dxfId="693" priority="1051" stopIfTrue="1" operator="equal">
      <formula>"F"</formula>
    </cfRule>
    <cfRule type="cellIs" dxfId="692" priority="1052" stopIfTrue="1" operator="equal">
      <formula>"PE"</formula>
    </cfRule>
  </conditionalFormatting>
  <conditionalFormatting sqref="CX130">
    <cfRule type="cellIs" priority="1047" stopIfTrue="1" operator="equal">
      <formula>"P"</formula>
    </cfRule>
    <cfRule type="cellIs" dxfId="691" priority="1048" stopIfTrue="1" operator="equal">
      <formula>"F"</formula>
    </cfRule>
    <cfRule type="cellIs" dxfId="690" priority="1049" stopIfTrue="1" operator="equal">
      <formula>"PE"</formula>
    </cfRule>
  </conditionalFormatting>
  <conditionalFormatting sqref="CC130 CJ130 CQ130">
    <cfRule type="cellIs" dxfId="689" priority="1046" operator="equal">
      <formula>"N/A"</formula>
    </cfRule>
  </conditionalFormatting>
  <conditionalFormatting sqref="CX130:DA130">
    <cfRule type="cellIs" dxfId="688" priority="1045" operator="equal">
      <formula>"N/A"</formula>
    </cfRule>
  </conditionalFormatting>
  <conditionalFormatting sqref="DB130 DI130 DP130">
    <cfRule type="cellIs" priority="1042" stopIfTrue="1" operator="equal">
      <formula>"P"</formula>
    </cfRule>
    <cfRule type="cellIs" dxfId="687" priority="1043" stopIfTrue="1" operator="equal">
      <formula>"F"</formula>
    </cfRule>
    <cfRule type="cellIs" dxfId="686" priority="1044" stopIfTrue="1" operator="equal">
      <formula>"PE"</formula>
    </cfRule>
  </conditionalFormatting>
  <conditionalFormatting sqref="DW130">
    <cfRule type="cellIs" priority="1039" stopIfTrue="1" operator="equal">
      <formula>"P"</formula>
    </cfRule>
    <cfRule type="cellIs" dxfId="685" priority="1040" stopIfTrue="1" operator="equal">
      <formula>"F"</formula>
    </cfRule>
    <cfRule type="cellIs" dxfId="684" priority="1041" stopIfTrue="1" operator="equal">
      <formula>"PE"</formula>
    </cfRule>
  </conditionalFormatting>
  <conditionalFormatting sqref="DB130 DI130 DP130">
    <cfRule type="cellIs" dxfId="683" priority="1038" operator="equal">
      <formula>"N/A"</formula>
    </cfRule>
  </conditionalFormatting>
  <conditionalFormatting sqref="DW130:DZ130">
    <cfRule type="cellIs" dxfId="682" priority="1037" operator="equal">
      <formula>"N/A"</formula>
    </cfRule>
  </conditionalFormatting>
  <conditionalFormatting sqref="EA130 EH130 EO130">
    <cfRule type="cellIs" priority="1034" stopIfTrue="1" operator="equal">
      <formula>"P"</formula>
    </cfRule>
    <cfRule type="cellIs" dxfId="681" priority="1035" stopIfTrue="1" operator="equal">
      <formula>"F"</formula>
    </cfRule>
    <cfRule type="cellIs" dxfId="680" priority="1036" stopIfTrue="1" operator="equal">
      <formula>"PE"</formula>
    </cfRule>
  </conditionalFormatting>
  <conditionalFormatting sqref="EV130">
    <cfRule type="cellIs" priority="1031" stopIfTrue="1" operator="equal">
      <formula>"P"</formula>
    </cfRule>
    <cfRule type="cellIs" dxfId="679" priority="1032" stopIfTrue="1" operator="equal">
      <formula>"F"</formula>
    </cfRule>
    <cfRule type="cellIs" dxfId="678" priority="1033" stopIfTrue="1" operator="equal">
      <formula>"PE"</formula>
    </cfRule>
  </conditionalFormatting>
  <conditionalFormatting sqref="EA130 EH130 EO130">
    <cfRule type="cellIs" dxfId="677" priority="1030" operator="equal">
      <formula>"N/A"</formula>
    </cfRule>
  </conditionalFormatting>
  <conditionalFormatting sqref="EV130:EY130">
    <cfRule type="cellIs" dxfId="676" priority="1029" operator="equal">
      <formula>"N/A"</formula>
    </cfRule>
  </conditionalFormatting>
  <conditionalFormatting sqref="EV88 EO88 EH88 EA88 DW88 DP88 DI88 CX88 CQ88 CJ88 CC88 DB88:DB90">
    <cfRule type="cellIs" priority="786" stopIfTrue="1" operator="equal">
      <formula>"P"</formula>
    </cfRule>
    <cfRule type="cellIs" dxfId="675" priority="787" stopIfTrue="1" operator="equal">
      <formula>"F"</formula>
    </cfRule>
    <cfRule type="cellIs" dxfId="674" priority="788" stopIfTrue="1" operator="equal">
      <formula>"PE"</formula>
    </cfRule>
  </conditionalFormatting>
  <conditionalFormatting sqref="CX131">
    <cfRule type="cellIs" priority="1167" stopIfTrue="1" operator="equal">
      <formula>"P"</formula>
    </cfRule>
    <cfRule type="cellIs" dxfId="673" priority="1168" stopIfTrue="1" operator="equal">
      <formula>"F"</formula>
    </cfRule>
    <cfRule type="cellIs" dxfId="672" priority="1169" stopIfTrue="1" operator="equal">
      <formula>"PE"</formula>
    </cfRule>
  </conditionalFormatting>
  <conditionalFormatting sqref="CC131 CJ131 CQ131">
    <cfRule type="cellIs" dxfId="671" priority="1166" operator="equal">
      <formula>"N/A"</formula>
    </cfRule>
  </conditionalFormatting>
  <conditionalFormatting sqref="CX131:DA131">
    <cfRule type="cellIs" dxfId="670" priority="1165" operator="equal">
      <formula>"N/A"</formula>
    </cfRule>
  </conditionalFormatting>
  <conditionalFormatting sqref="DW131">
    <cfRule type="cellIs" priority="1159" stopIfTrue="1" operator="equal">
      <formula>"P"</formula>
    </cfRule>
    <cfRule type="cellIs" dxfId="669" priority="1160" stopIfTrue="1" operator="equal">
      <formula>"F"</formula>
    </cfRule>
    <cfRule type="cellIs" dxfId="668" priority="1161" stopIfTrue="1" operator="equal">
      <formula>"PE"</formula>
    </cfRule>
  </conditionalFormatting>
  <conditionalFormatting sqref="DB131 DI131 DP131">
    <cfRule type="cellIs" dxfId="667" priority="1158" operator="equal">
      <formula>"N/A"</formula>
    </cfRule>
  </conditionalFormatting>
  <conditionalFormatting sqref="DW131:DZ131">
    <cfRule type="cellIs" dxfId="666" priority="1157" operator="equal">
      <formula>"N/A"</formula>
    </cfRule>
  </conditionalFormatting>
  <conditionalFormatting sqref="EV131">
    <cfRule type="cellIs" priority="1151" stopIfTrue="1" operator="equal">
      <formula>"P"</formula>
    </cfRule>
    <cfRule type="cellIs" dxfId="665" priority="1152" stopIfTrue="1" operator="equal">
      <formula>"F"</formula>
    </cfRule>
    <cfRule type="cellIs" dxfId="664" priority="1153" stopIfTrue="1" operator="equal">
      <formula>"PE"</formula>
    </cfRule>
  </conditionalFormatting>
  <conditionalFormatting sqref="EA131 EH131 EO131">
    <cfRule type="cellIs" dxfId="663" priority="1150" operator="equal">
      <formula>"N/A"</formula>
    </cfRule>
  </conditionalFormatting>
  <conditionalFormatting sqref="EV131:EY131">
    <cfRule type="cellIs" dxfId="662" priority="1149" operator="equal">
      <formula>"N/A"</formula>
    </cfRule>
  </conditionalFormatting>
  <conditionalFormatting sqref="CC30 CJ30 CQ30 CX30 DB30 DI30 DP30 DW30 EA30 EH30 EO30 EV30">
    <cfRule type="cellIs" priority="831" stopIfTrue="1" operator="equal">
      <formula>"P"</formula>
    </cfRule>
    <cfRule type="cellIs" dxfId="661" priority="832" stopIfTrue="1" operator="equal">
      <formula>"F"</formula>
    </cfRule>
    <cfRule type="cellIs" dxfId="660" priority="833" stopIfTrue="1" operator="equal">
      <formula>"PE"</formula>
    </cfRule>
  </conditionalFormatting>
  <conditionalFormatting sqref="CC30 CJ30 CQ30 DB30 DI30 DP30 EA30 EH30 EO30">
    <cfRule type="cellIs" dxfId="659" priority="830" operator="equal">
      <formula>"N/A"</formula>
    </cfRule>
  </conditionalFormatting>
  <conditionalFormatting sqref="CX30:DA30 DW30:DZ30 EV30:EY30">
    <cfRule type="cellIs" dxfId="658" priority="829" operator="equal">
      <formula>"N/A"</formula>
    </cfRule>
  </conditionalFormatting>
  <conditionalFormatting sqref="CC89:CC90 CJ89:CJ90 CQ89:CQ90 CX89:CX90 DI89:DI90 DP89:DP90 DW89:DW90 EA89:EA90 EH89:EH90 EO89:EO90 EV89:EV90 EV87 EO87 EH87 EA87 DW87 DP87 DI87 DB87 CX87 CQ87 CJ87 CC87">
    <cfRule type="cellIs" priority="791" stopIfTrue="1" operator="equal">
      <formula>"P"</formula>
    </cfRule>
    <cfRule type="cellIs" dxfId="657" priority="792" stopIfTrue="1" operator="equal">
      <formula>"F"</formula>
    </cfRule>
    <cfRule type="cellIs" dxfId="656" priority="793" stopIfTrue="1" operator="equal">
      <formula>"PE"</formula>
    </cfRule>
  </conditionalFormatting>
  <conditionalFormatting sqref="CC89:CC90 CJ89:CJ90 CQ89:CQ90 DI89:DI90 DP89:DP90 EA89:EA90 EH89:EH90 EO89:EO90 EO87 EH87 EA87 DP87 DI87 DB87 CQ87 CJ87 CC87">
    <cfRule type="cellIs" dxfId="655" priority="790" operator="equal">
      <formula>"N/A"</formula>
    </cfRule>
  </conditionalFormatting>
  <conditionalFormatting sqref="CX89:DA90 DW89:DZ90 EV89:EY90 EV87:EY87 DW87:DZ87 CX87:DA87">
    <cfRule type="cellIs" dxfId="654" priority="789" operator="equal">
      <formula>"N/A"</formula>
    </cfRule>
  </conditionalFormatting>
  <conditionalFormatting sqref="EV25 EO25 EH25 EA25 DW25 DP25 DI25 DB25 CX25 CQ25 CJ25 CC25">
    <cfRule type="cellIs" priority="871" stopIfTrue="1" operator="equal">
      <formula>"P"</formula>
    </cfRule>
    <cfRule type="cellIs" dxfId="653" priority="872" stopIfTrue="1" operator="equal">
      <formula>"F"</formula>
    </cfRule>
    <cfRule type="cellIs" dxfId="652" priority="873" stopIfTrue="1" operator="equal">
      <formula>"PE"</formula>
    </cfRule>
  </conditionalFormatting>
  <conditionalFormatting sqref="EO25 EH25 EA25 DP25 DI25 DB25 CQ25 CJ25 CC25">
    <cfRule type="cellIs" dxfId="651" priority="870" operator="equal">
      <formula>"N/A"</formula>
    </cfRule>
  </conditionalFormatting>
  <conditionalFormatting sqref="EV25:EY25 DW25:DZ25 CX25:DA25">
    <cfRule type="cellIs" dxfId="650" priority="869" operator="equal">
      <formula>"N/A"</formula>
    </cfRule>
  </conditionalFormatting>
  <conditionalFormatting sqref="CC36 CJ36 CQ36 CX36 DB36 DI36 DP36 DW36 EA36 EH36 EO36 EV36">
    <cfRule type="cellIs" priority="866" stopIfTrue="1" operator="equal">
      <formula>"P"</formula>
    </cfRule>
    <cfRule type="cellIs" dxfId="649" priority="867" stopIfTrue="1" operator="equal">
      <formula>"F"</formula>
    </cfRule>
    <cfRule type="cellIs" dxfId="648" priority="868" stopIfTrue="1" operator="equal">
      <formula>"PE"</formula>
    </cfRule>
  </conditionalFormatting>
  <conditionalFormatting sqref="EV34:EV35 EO34:EO35 EH34:EH35 EA34:EA35 DW34:DW35 DP34:DP35 DI34:DI35 DB34:DB35 CX34:CX35 CQ34:CQ35 CJ34:CJ35 CC34:CC35 CC53:CC54 CJ53:CJ54 CQ53:CQ54 CX53:CX54 DB53:DB54 DI53:DI54 DP53:DP54 DW53:DW54 EA53:EA54 EH53:EH54 EO53:EO54 EV53:EV54 EV61 EO61 EH61 EA61 DW61 DP61 DI61 DB61 CX61 CQ61 CJ61 CC61 CC41 CJ41 CQ41 CX41 DB41 DI41 DP41 DW41 EA41 EH41 EO41 EV41 CC37 CJ37 CQ37 CX37 DB37 DI37 DP37 DW37 EA37 EH37 EO37 EV37 EV39 EO39 EH39 EA39 DW39 DP39 DI39 DB39 CX39 CQ39 CJ39 CC39 EV43:EV48 EO43:EO48 EH43:EH48 EA43:EA48 DW43:DW48 DP43:DP48 DI43:DI48 CX43:CX48 CQ43:CQ48 CJ43:CJ48 CC43:CC48 DB43:DB48">
    <cfRule type="cellIs" priority="901" stopIfTrue="1" operator="equal">
      <formula>"P"</formula>
    </cfRule>
    <cfRule type="cellIs" dxfId="647" priority="902" stopIfTrue="1" operator="equal">
      <formula>"F"</formula>
    </cfRule>
    <cfRule type="cellIs" dxfId="646" priority="903" stopIfTrue="1" operator="equal">
      <formula>"PE"</formula>
    </cfRule>
  </conditionalFormatting>
  <conditionalFormatting sqref="EO34:EO35 EH34:EH35 EA34:EA35 DP34:DP35 DI34:DI35 DB34:DB35 CQ34:CQ35 CJ34:CJ35 CC34:CC35 CC53:CC54 CJ53:CJ54 CQ53:CQ54 DB53:DB54 DI53:DI54 DP53:DP54 EA53:EA54 EH53:EH54 EO53:EO54 EO61 EH61 EA61 DP61 DI61 DB61 CQ61 CJ61 CC61 CC41 CJ41 CQ41 DB41 DI41 DP41 EA41 EH41 EO41 CC37 CJ37 CQ37 DB37 DI37 DP37 EA37 EH37 EO37 EO39 EH39 EA39 DP39 DI39 DB39 CQ39 CJ39 CC39 EO43:EO48 EH43:EH48 EA43:EA48 DP43:DP48 DI43:DI48 CQ43:CQ48 CJ43:CJ48 CC43:CC48 DB43:DB48">
    <cfRule type="cellIs" dxfId="645" priority="900" operator="equal">
      <formula>"N/A"</formula>
    </cfRule>
  </conditionalFormatting>
  <conditionalFormatting sqref="EV34:EY35 DW34:DZ35 CX34:DA35 CX53:DA54 DW53:DZ54 EV53:EY54 EV61:EY61 DW61:DZ61 CX61:DA61 CX41:DA41 DW41:DZ41 EV41:EY41 CX37:DA37 DW37:DZ37 EV37:EY37 EV39:EY39 DW39:DZ39 CX39:DA39 EV43:EY48 DW43:DZ48 CX43:DA48">
    <cfRule type="cellIs" dxfId="644" priority="899" operator="equal">
      <formula>"N/A"</formula>
    </cfRule>
  </conditionalFormatting>
  <conditionalFormatting sqref="CC49:CC52 CJ49:CJ52 CQ49:CQ52 CX49:CX52 DB49:DB52 DI49:DI52 DP49:DP52 DW49:DW52 EA49:EA52 EH49:EH52 EO49:EO52 EV49:EV52">
    <cfRule type="cellIs" priority="896" stopIfTrue="1" operator="equal">
      <formula>"P"</formula>
    </cfRule>
    <cfRule type="cellIs" dxfId="643" priority="897" stopIfTrue="1" operator="equal">
      <formula>"F"</formula>
    </cfRule>
    <cfRule type="cellIs" dxfId="642" priority="898" stopIfTrue="1" operator="equal">
      <formula>"PE"</formula>
    </cfRule>
  </conditionalFormatting>
  <conditionalFormatting sqref="CC49:CC52 CJ49:CJ52 CQ49:CQ52 DB49:DB52 DI49:DI52 DP49:DP52 EA49:EA52 EH49:EH52 EO49:EO52">
    <cfRule type="cellIs" dxfId="641" priority="895" operator="equal">
      <formula>"N/A"</formula>
    </cfRule>
  </conditionalFormatting>
  <conditionalFormatting sqref="CX49:DA52 DW49:DZ52 EV49:EY52">
    <cfRule type="cellIs" dxfId="640" priority="894" operator="equal">
      <formula>"N/A"</formula>
    </cfRule>
  </conditionalFormatting>
  <conditionalFormatting sqref="EV55 EO55 EH55 EA55 DW55 DP55 DI55 DB55 CX55 CQ55 CJ55 CC55 CC57 CJ57 CQ57 CX57 DB57 DI57 DP57 DW57 EA57 EH57 EO57 EV57 EV59:EV60 EO59:EO60 EH59:EH60 EA59:EA60 DW59:DW60 DP59:DP60 DI59:DI60 DB59:DB60 CX59:CX60 CQ59:CQ60 CJ59:CJ60 CC59:CC60">
    <cfRule type="cellIs" priority="891" stopIfTrue="1" operator="equal">
      <formula>"P"</formula>
    </cfRule>
    <cfRule type="cellIs" dxfId="639" priority="892" stopIfTrue="1" operator="equal">
      <formula>"F"</formula>
    </cfRule>
    <cfRule type="cellIs" dxfId="638" priority="893" stopIfTrue="1" operator="equal">
      <formula>"PE"</formula>
    </cfRule>
  </conditionalFormatting>
  <conditionalFormatting sqref="EO55 EH55 EA55 DP55 DI55 DB55 CQ55 CJ55 CC55 CC57 CJ57 CQ57 DB57 DI57 DP57 EA57 EH57 EO57 EO59:EO60 EH59:EH60 EA59:EA60 DP59:DP60 DI59:DI60 DB59:DB60 CQ59:CQ60 CJ59:CJ60 CC59:CC60">
    <cfRule type="cellIs" dxfId="637" priority="890" operator="equal">
      <formula>"N/A"</formula>
    </cfRule>
  </conditionalFormatting>
  <conditionalFormatting sqref="EV55:EY55 DW55:DZ55 CX55:DA55 CX57:DA57 DW57:DZ57 EV57:EY57 EV59:EY60 DW59:DZ60 CX59:DA60">
    <cfRule type="cellIs" dxfId="636" priority="889" operator="equal">
      <formula>"N/A"</formula>
    </cfRule>
  </conditionalFormatting>
  <conditionalFormatting sqref="CC63 CJ63 CQ63 CX63 DB63 DI63 DP63 DW63 EA63 EH63 EO63 EV63">
    <cfRule type="cellIs" priority="886" stopIfTrue="1" operator="equal">
      <formula>"P"</formula>
    </cfRule>
    <cfRule type="cellIs" dxfId="635" priority="887" stopIfTrue="1" operator="equal">
      <formula>"F"</formula>
    </cfRule>
    <cfRule type="cellIs" dxfId="634" priority="888" stopIfTrue="1" operator="equal">
      <formula>"PE"</formula>
    </cfRule>
  </conditionalFormatting>
  <conditionalFormatting sqref="CC63 CJ63 CQ63 DB63 DI63 DP63 EA63 EH63 EO63">
    <cfRule type="cellIs" dxfId="633" priority="885" operator="equal">
      <formula>"N/A"</formula>
    </cfRule>
  </conditionalFormatting>
  <conditionalFormatting sqref="CX63:DA63 DW63:DZ63 EV63:EY63">
    <cfRule type="cellIs" dxfId="632" priority="884" operator="equal">
      <formula>"N/A"</formula>
    </cfRule>
  </conditionalFormatting>
  <conditionalFormatting sqref="CX29:DA29 DW29:DZ29 EV29:EY29">
    <cfRule type="cellIs" dxfId="631" priority="879" operator="equal">
      <formula>"N/A"</formula>
    </cfRule>
  </conditionalFormatting>
  <conditionalFormatting sqref="CC29 CJ29 CQ29 CX29 DB29 DI29 DP29 DW29 EA29 EH29 EO29 EV29">
    <cfRule type="cellIs" priority="881" stopIfTrue="1" operator="equal">
      <formula>"P"</formula>
    </cfRule>
    <cfRule type="cellIs" dxfId="630" priority="882" stopIfTrue="1" operator="equal">
      <formula>"F"</formula>
    </cfRule>
    <cfRule type="cellIs" dxfId="629" priority="883" stopIfTrue="1" operator="equal">
      <formula>"PE"</formula>
    </cfRule>
  </conditionalFormatting>
  <conditionalFormatting sqref="CC29 CJ29 CQ29 DB29 DI29 DP29 EA29 EH29 EO29">
    <cfRule type="cellIs" dxfId="628" priority="880" operator="equal">
      <formula>"N/A"</formula>
    </cfRule>
  </conditionalFormatting>
  <conditionalFormatting sqref="EV40:EY40 DW40:DZ40 CX40:DA40">
    <cfRule type="cellIs" dxfId="627" priority="874" operator="equal">
      <formula>"N/A"</formula>
    </cfRule>
  </conditionalFormatting>
  <conditionalFormatting sqref="EV40 EO40 EH40 EA40 DW40 DP40 DI40 DB40 CX40 CQ40 CJ40 CC40">
    <cfRule type="cellIs" priority="876" stopIfTrue="1" operator="equal">
      <formula>"P"</formula>
    </cfRule>
    <cfRule type="cellIs" dxfId="626" priority="877" stopIfTrue="1" operator="equal">
      <formula>"F"</formula>
    </cfRule>
    <cfRule type="cellIs" dxfId="625" priority="878" stopIfTrue="1" operator="equal">
      <formula>"PE"</formula>
    </cfRule>
  </conditionalFormatting>
  <conditionalFormatting sqref="EO40 EH40 EA40 DP40 DI40 DB40 CQ40 CJ40 CC40">
    <cfRule type="cellIs" dxfId="624" priority="875" operator="equal">
      <formula>"N/A"</formula>
    </cfRule>
  </conditionalFormatting>
  <conditionalFormatting sqref="CX36:DA36 DW36:DZ36 EV36:EY36">
    <cfRule type="cellIs" dxfId="623" priority="864" operator="equal">
      <formula>"N/A"</formula>
    </cfRule>
  </conditionalFormatting>
  <conditionalFormatting sqref="CC36 CJ36 CQ36 DB36 DI36 DP36 EA36 EH36 EO36">
    <cfRule type="cellIs" dxfId="622" priority="865" operator="equal">
      <formula>"N/A"</formula>
    </cfRule>
  </conditionalFormatting>
  <conditionalFormatting sqref="EV38:EY38 DW38:DZ38 CX38:DA38">
    <cfRule type="cellIs" dxfId="621" priority="859" operator="equal">
      <formula>"N/A"</formula>
    </cfRule>
  </conditionalFormatting>
  <conditionalFormatting sqref="EV56:EY56 DW56:DZ56 CX56:DA56">
    <cfRule type="cellIs" dxfId="620" priority="854" operator="equal">
      <formula>"N/A"</formula>
    </cfRule>
  </conditionalFormatting>
  <conditionalFormatting sqref="EV38 EO38 EH38 EA38 DW38 DP38 DI38 DB38 CX38 CQ38 CJ38 CC38">
    <cfRule type="cellIs" priority="861" stopIfTrue="1" operator="equal">
      <formula>"P"</formula>
    </cfRule>
    <cfRule type="cellIs" dxfId="619" priority="862" stopIfTrue="1" operator="equal">
      <formula>"F"</formula>
    </cfRule>
    <cfRule type="cellIs" dxfId="618" priority="863" stopIfTrue="1" operator="equal">
      <formula>"PE"</formula>
    </cfRule>
  </conditionalFormatting>
  <conditionalFormatting sqref="EO38 EH38 EA38 DP38 DI38 DB38 CQ38 CJ38 CC38">
    <cfRule type="cellIs" dxfId="617" priority="860" operator="equal">
      <formula>"N/A"</formula>
    </cfRule>
  </conditionalFormatting>
  <conditionalFormatting sqref="CX58:DA58 DW58:DZ58 EV58:EY58">
    <cfRule type="cellIs" dxfId="616" priority="849" operator="equal">
      <formula>"N/A"</formula>
    </cfRule>
  </conditionalFormatting>
  <conditionalFormatting sqref="EV56 EO56 EH56 EA56 DW56 DP56 DI56 DB56 CX56 CQ56 CJ56 CC56">
    <cfRule type="cellIs" priority="856" stopIfTrue="1" operator="equal">
      <formula>"P"</formula>
    </cfRule>
    <cfRule type="cellIs" dxfId="615" priority="857" stopIfTrue="1" operator="equal">
      <formula>"F"</formula>
    </cfRule>
    <cfRule type="cellIs" dxfId="614" priority="858" stopIfTrue="1" operator="equal">
      <formula>"PE"</formula>
    </cfRule>
  </conditionalFormatting>
  <conditionalFormatting sqref="EO56 EH56 EA56 DP56 DI56 DB56 CQ56 CJ56 CC56">
    <cfRule type="cellIs" dxfId="613" priority="855" operator="equal">
      <formula>"N/A"</formula>
    </cfRule>
  </conditionalFormatting>
  <conditionalFormatting sqref="CX62:DA62 DW62:DZ62 EV62:EY62">
    <cfRule type="cellIs" dxfId="612" priority="844" operator="equal">
      <formula>"N/A"</formula>
    </cfRule>
  </conditionalFormatting>
  <conditionalFormatting sqref="CC58 CJ58 CQ58 CX58 DB58 DI58 DP58 DW58 EA58 EH58 EO58 EV58">
    <cfRule type="cellIs" priority="851" stopIfTrue="1" operator="equal">
      <formula>"P"</formula>
    </cfRule>
    <cfRule type="cellIs" dxfId="611" priority="852" stopIfTrue="1" operator="equal">
      <formula>"F"</formula>
    </cfRule>
    <cfRule type="cellIs" dxfId="610" priority="853" stopIfTrue="1" operator="equal">
      <formula>"PE"</formula>
    </cfRule>
  </conditionalFormatting>
  <conditionalFormatting sqref="CC58 CJ58 CQ58 DB58 DI58 DP58 EA58 EH58 EO58">
    <cfRule type="cellIs" dxfId="609" priority="850" operator="equal">
      <formula>"N/A"</formula>
    </cfRule>
  </conditionalFormatting>
  <conditionalFormatting sqref="EV66:EY66 DW66:DZ66 CX66:DA66">
    <cfRule type="cellIs" dxfId="608" priority="839" operator="equal">
      <formula>"N/A"</formula>
    </cfRule>
  </conditionalFormatting>
  <conditionalFormatting sqref="CC62 CJ62 CQ62 CX62 DB62 DI62 DP62 DW62 EA62 EH62 EO62 EV62">
    <cfRule type="cellIs" priority="846" stopIfTrue="1" operator="equal">
      <formula>"P"</formula>
    </cfRule>
    <cfRule type="cellIs" dxfId="607" priority="847" stopIfTrue="1" operator="equal">
      <formula>"F"</formula>
    </cfRule>
    <cfRule type="cellIs" dxfId="606" priority="848" stopIfTrue="1" operator="equal">
      <formula>"PE"</formula>
    </cfRule>
  </conditionalFormatting>
  <conditionalFormatting sqref="CC62 CJ62 CQ62 DB62 DI62 DP62 EA62 EH62 EO62">
    <cfRule type="cellIs" dxfId="605" priority="845" operator="equal">
      <formula>"N/A"</formula>
    </cfRule>
  </conditionalFormatting>
  <conditionalFormatting sqref="EV66 EO66 EH66 EA66 DW66 DP66 DI66 CX66 CQ66 CJ66 CC66">
    <cfRule type="cellIs" priority="841" stopIfTrue="1" operator="equal">
      <formula>"P"</formula>
    </cfRule>
    <cfRule type="cellIs" dxfId="604" priority="842" stopIfTrue="1" operator="equal">
      <formula>"F"</formula>
    </cfRule>
    <cfRule type="cellIs" dxfId="603" priority="843" stopIfTrue="1" operator="equal">
      <formula>"PE"</formula>
    </cfRule>
  </conditionalFormatting>
  <conditionalFormatting sqref="EO66 EH66 EA66 DP66 DI66 CQ66 CJ66 CC66">
    <cfRule type="cellIs" dxfId="602" priority="840" operator="equal">
      <formula>"N/A"</formula>
    </cfRule>
  </conditionalFormatting>
  <conditionalFormatting sqref="EV67:EY67 DW67:DZ67 CX67:DA67">
    <cfRule type="cellIs" dxfId="601" priority="834" operator="equal">
      <formula>"N/A"</formula>
    </cfRule>
  </conditionalFormatting>
  <conditionalFormatting sqref="EV67 EO67 EH67 EA67 DW67 DP67 DI67 CX67 CQ67 CJ67 CC67">
    <cfRule type="cellIs" priority="836" stopIfTrue="1" operator="equal">
      <formula>"P"</formula>
    </cfRule>
    <cfRule type="cellIs" dxfId="600" priority="837" stopIfTrue="1" operator="equal">
      <formula>"F"</formula>
    </cfRule>
    <cfRule type="cellIs" dxfId="599" priority="838" stopIfTrue="1" operator="equal">
      <formula>"PE"</formula>
    </cfRule>
  </conditionalFormatting>
  <conditionalFormatting sqref="EO67 EH67 EA67 DP67 DI67 CQ67 CJ67 CC67">
    <cfRule type="cellIs" dxfId="598" priority="835" operator="equal">
      <formula>"N/A"</formula>
    </cfRule>
  </conditionalFormatting>
  <conditionalFormatting sqref="CC80:CC81 CJ80:CJ81 CQ80:CQ81 CX80:CX81 DI80:DI81 DP80:DP81 DW80:DW81 EA80:EA81 EH80:EH81 EO80:EO81 EV80:EV81 DB80:DB86">
    <cfRule type="cellIs" priority="816" stopIfTrue="1" operator="equal">
      <formula>"P"</formula>
    </cfRule>
    <cfRule type="cellIs" dxfId="597" priority="817" stopIfTrue="1" operator="equal">
      <formula>"F"</formula>
    </cfRule>
    <cfRule type="cellIs" dxfId="596" priority="818" stopIfTrue="1" operator="equal">
      <formula>"PE"</formula>
    </cfRule>
  </conditionalFormatting>
  <conditionalFormatting sqref="CC80:CC81 CJ80:CJ81 CQ80:CQ81 DI80:DI81 DP80:DP81 EA80:EA81 EH80:EH81 EO80:EO81 DB80:DB86">
    <cfRule type="cellIs" dxfId="595" priority="815" operator="equal">
      <formula>"N/A"</formula>
    </cfRule>
  </conditionalFormatting>
  <conditionalFormatting sqref="CX80:DA81 DW80:DZ81 EV80:EY81">
    <cfRule type="cellIs" dxfId="594" priority="814" operator="equal">
      <formula>"N/A"</formula>
    </cfRule>
  </conditionalFormatting>
  <conditionalFormatting sqref="EV82 EO82 EH82 EA82 DW82 DP82 DI82 CX82 CQ82 CJ82 CC82">
    <cfRule type="cellIs" priority="811" stopIfTrue="1" operator="equal">
      <formula>"P"</formula>
    </cfRule>
    <cfRule type="cellIs" dxfId="593" priority="812" stopIfTrue="1" operator="equal">
      <formula>"F"</formula>
    </cfRule>
    <cfRule type="cellIs" dxfId="592" priority="813" stopIfTrue="1" operator="equal">
      <formula>"PE"</formula>
    </cfRule>
  </conditionalFormatting>
  <conditionalFormatting sqref="EO82 EH82 EA82 DP82 DI82 CQ82 CJ82 CC82">
    <cfRule type="cellIs" dxfId="591" priority="810" operator="equal">
      <formula>"N/A"</formula>
    </cfRule>
  </conditionalFormatting>
  <conditionalFormatting sqref="EV82:EY82 DW82:DZ82 CX82:DA82">
    <cfRule type="cellIs" dxfId="590" priority="809" operator="equal">
      <formula>"N/A"</formula>
    </cfRule>
  </conditionalFormatting>
  <conditionalFormatting sqref="CX91:DA94 DW91:DZ94 EV91:EY94">
    <cfRule type="cellIs" dxfId="589" priority="779" operator="equal">
      <formula>"N/A"</formula>
    </cfRule>
  </conditionalFormatting>
  <conditionalFormatting sqref="EV42:EY42 DW42:DZ42 CX42:DA42">
    <cfRule type="cellIs" dxfId="588" priority="774" operator="equal">
      <formula>"N/A"</formula>
    </cfRule>
  </conditionalFormatting>
  <conditionalFormatting sqref="CC91:CC94 CJ91:CJ94 CQ91:CQ94 CX91:CX94 DI91:DI94 DP91:DP94 DW91:DW94 EA91:EA94 EH91:EH94 EO91:EO94 EV91:EV94 DB91:DB94">
    <cfRule type="cellIs" priority="781" stopIfTrue="1" operator="equal">
      <formula>"P"</formula>
    </cfRule>
    <cfRule type="cellIs" dxfId="587" priority="782" stopIfTrue="1" operator="equal">
      <formula>"F"</formula>
    </cfRule>
    <cfRule type="cellIs" dxfId="586" priority="783" stopIfTrue="1" operator="equal">
      <formula>"PE"</formula>
    </cfRule>
  </conditionalFormatting>
  <conditionalFormatting sqref="CC91:CC94 CJ91:CJ94 CQ91:CQ94 DI91:DI94 DP91:DP94 EA91:EA94 EH91:EH94 EO91:EO94 DB91:DB94">
    <cfRule type="cellIs" dxfId="585" priority="780" operator="equal">
      <formula>"N/A"</formula>
    </cfRule>
  </conditionalFormatting>
  <conditionalFormatting sqref="EO88 EH88 EA88 DP88 DI88 CQ88 CJ88 CC88 DB88:DB90">
    <cfRule type="cellIs" dxfId="584" priority="785" operator="equal">
      <formula>"N/A"</formula>
    </cfRule>
  </conditionalFormatting>
  <conditionalFormatting sqref="EV88:EY88 DW88:DZ88 CX88:DA88">
    <cfRule type="cellIs" dxfId="583" priority="784" operator="equal">
      <formula>"N/A"</formula>
    </cfRule>
  </conditionalFormatting>
  <conditionalFormatting sqref="EV42 EO42 EH42 EA42 DW42 DP42 DI42 DB42 CX42 CQ42 CJ42 CC42">
    <cfRule type="cellIs" priority="776" stopIfTrue="1" operator="equal">
      <formula>"P"</formula>
    </cfRule>
    <cfRule type="cellIs" dxfId="582" priority="777" stopIfTrue="1" operator="equal">
      <formula>"F"</formula>
    </cfRule>
    <cfRule type="cellIs" dxfId="581" priority="778" stopIfTrue="1" operator="equal">
      <formula>"PE"</formula>
    </cfRule>
  </conditionalFormatting>
  <conditionalFormatting sqref="EO42 EH42 EA42 DP42 DI42 DB42 CQ42 CJ42 CC42">
    <cfRule type="cellIs" dxfId="580" priority="775" operator="equal">
      <formula>"N/A"</formula>
    </cfRule>
  </conditionalFormatting>
  <conditionalFormatting sqref="EV107:EV110 EO107:EO110 EH107:EH110 EA107:EA110 DW107:DW110 DP107:DP110 DI107:DI110 DB107:DB110 CX107:CX110 CQ107:CQ110 CJ107:CJ110 CC107:CC110">
    <cfRule type="cellIs" priority="771" stopIfTrue="1" operator="equal">
      <formula>"P"</formula>
    </cfRule>
    <cfRule type="cellIs" dxfId="579" priority="772" stopIfTrue="1" operator="equal">
      <formula>"F"</formula>
    </cfRule>
    <cfRule type="cellIs" dxfId="578" priority="773" stopIfTrue="1" operator="equal">
      <formula>"PE"</formula>
    </cfRule>
  </conditionalFormatting>
  <conditionalFormatting sqref="EO107:EO110 EH107:EH110 EA107:EA110 DP107:DP110 DI107:DI110 DB107:DB110 CQ107:CQ110 CJ107:CJ110 CC107:CC110">
    <cfRule type="cellIs" dxfId="577" priority="770" operator="equal">
      <formula>"N/A"</formula>
    </cfRule>
  </conditionalFormatting>
  <conditionalFormatting sqref="EV107:EY110 DW107:DZ110 CX107:DA110">
    <cfRule type="cellIs" dxfId="576" priority="769" operator="equal">
      <formula>"N/A"</formula>
    </cfRule>
  </conditionalFormatting>
  <conditionalFormatting sqref="CC112:CC113 CJ112:CJ113 CQ112:CQ113">
    <cfRule type="cellIs" priority="766" stopIfTrue="1" operator="equal">
      <formula>"P"</formula>
    </cfRule>
    <cfRule type="cellIs" dxfId="575" priority="767" stopIfTrue="1" operator="equal">
      <formula>"F"</formula>
    </cfRule>
    <cfRule type="cellIs" dxfId="574" priority="768" stopIfTrue="1" operator="equal">
      <formula>"PE"</formula>
    </cfRule>
  </conditionalFormatting>
  <conditionalFormatting sqref="CX112:CX113">
    <cfRule type="cellIs" priority="763" stopIfTrue="1" operator="equal">
      <formula>"P"</formula>
    </cfRule>
    <cfRule type="cellIs" dxfId="573" priority="764" stopIfTrue="1" operator="equal">
      <formula>"F"</formula>
    </cfRule>
    <cfRule type="cellIs" dxfId="572" priority="765" stopIfTrue="1" operator="equal">
      <formula>"PE"</formula>
    </cfRule>
  </conditionalFormatting>
  <conditionalFormatting sqref="CC112:CC113 CJ112:CJ113 CQ112:CQ113">
    <cfRule type="cellIs" dxfId="571" priority="762" operator="equal">
      <formula>"N/A"</formula>
    </cfRule>
  </conditionalFormatting>
  <conditionalFormatting sqref="CX112:DA113">
    <cfRule type="cellIs" dxfId="570" priority="761" operator="equal">
      <formula>"N/A"</formula>
    </cfRule>
  </conditionalFormatting>
  <conditionalFormatting sqref="DB112:DB113 DI112:DI113 DP112:DP113">
    <cfRule type="cellIs" priority="758" stopIfTrue="1" operator="equal">
      <formula>"P"</formula>
    </cfRule>
    <cfRule type="cellIs" dxfId="569" priority="759" stopIfTrue="1" operator="equal">
      <formula>"F"</formula>
    </cfRule>
    <cfRule type="cellIs" dxfId="568" priority="760" stopIfTrue="1" operator="equal">
      <formula>"PE"</formula>
    </cfRule>
  </conditionalFormatting>
  <conditionalFormatting sqref="DW112:DW113">
    <cfRule type="cellIs" priority="755" stopIfTrue="1" operator="equal">
      <formula>"P"</formula>
    </cfRule>
    <cfRule type="cellIs" dxfId="567" priority="756" stopIfTrue="1" operator="equal">
      <formula>"F"</formula>
    </cfRule>
    <cfRule type="cellIs" dxfId="566" priority="757" stopIfTrue="1" operator="equal">
      <formula>"PE"</formula>
    </cfRule>
  </conditionalFormatting>
  <conditionalFormatting sqref="DB112:DB113 DI112:DI113 DP112:DP113">
    <cfRule type="cellIs" dxfId="565" priority="754" operator="equal">
      <formula>"N/A"</formula>
    </cfRule>
  </conditionalFormatting>
  <conditionalFormatting sqref="DW112:DZ113">
    <cfRule type="cellIs" dxfId="564" priority="753" operator="equal">
      <formula>"N/A"</formula>
    </cfRule>
  </conditionalFormatting>
  <conditionalFormatting sqref="EA112:EA113 EH112:EH113 EO112:EO113">
    <cfRule type="cellIs" priority="750" stopIfTrue="1" operator="equal">
      <formula>"P"</formula>
    </cfRule>
    <cfRule type="cellIs" dxfId="563" priority="751" stopIfTrue="1" operator="equal">
      <formula>"F"</formula>
    </cfRule>
    <cfRule type="cellIs" dxfId="562" priority="752" stopIfTrue="1" operator="equal">
      <formula>"PE"</formula>
    </cfRule>
  </conditionalFormatting>
  <conditionalFormatting sqref="EV112:EV113">
    <cfRule type="cellIs" priority="747" stopIfTrue="1" operator="equal">
      <formula>"P"</formula>
    </cfRule>
    <cfRule type="cellIs" dxfId="561" priority="748" stopIfTrue="1" operator="equal">
      <formula>"F"</formula>
    </cfRule>
    <cfRule type="cellIs" dxfId="560" priority="749" stopIfTrue="1" operator="equal">
      <formula>"PE"</formula>
    </cfRule>
  </conditionalFormatting>
  <conditionalFormatting sqref="EA112:EA113 EH112:EH113 EO112:EO113">
    <cfRule type="cellIs" dxfId="559" priority="746" operator="equal">
      <formula>"N/A"</formula>
    </cfRule>
  </conditionalFormatting>
  <conditionalFormatting sqref="EV112:EY113">
    <cfRule type="cellIs" dxfId="558" priority="745" operator="equal">
      <formula>"N/A"</formula>
    </cfRule>
  </conditionalFormatting>
  <conditionalFormatting sqref="CC117 CJ117 CQ117">
    <cfRule type="cellIs" priority="742" stopIfTrue="1" operator="equal">
      <formula>"P"</formula>
    </cfRule>
    <cfRule type="cellIs" dxfId="557" priority="743" stopIfTrue="1" operator="equal">
      <formula>"F"</formula>
    </cfRule>
    <cfRule type="cellIs" dxfId="556" priority="744" stopIfTrue="1" operator="equal">
      <formula>"PE"</formula>
    </cfRule>
  </conditionalFormatting>
  <conditionalFormatting sqref="CX117">
    <cfRule type="cellIs" priority="739" stopIfTrue="1" operator="equal">
      <formula>"P"</formula>
    </cfRule>
    <cfRule type="cellIs" dxfId="555" priority="740" stopIfTrue="1" operator="equal">
      <formula>"F"</formula>
    </cfRule>
    <cfRule type="cellIs" dxfId="554" priority="741" stopIfTrue="1" operator="equal">
      <formula>"PE"</formula>
    </cfRule>
  </conditionalFormatting>
  <conditionalFormatting sqref="CC117 CJ117 CQ117">
    <cfRule type="cellIs" dxfId="553" priority="738" operator="equal">
      <formula>"N/A"</formula>
    </cfRule>
  </conditionalFormatting>
  <conditionalFormatting sqref="CX117:DA117">
    <cfRule type="cellIs" dxfId="552" priority="737" operator="equal">
      <formula>"N/A"</formula>
    </cfRule>
  </conditionalFormatting>
  <conditionalFormatting sqref="DI117 DP117 DB117:DB129">
    <cfRule type="cellIs" priority="734" stopIfTrue="1" operator="equal">
      <formula>"P"</formula>
    </cfRule>
    <cfRule type="cellIs" dxfId="551" priority="735" stopIfTrue="1" operator="equal">
      <formula>"F"</formula>
    </cfRule>
    <cfRule type="cellIs" dxfId="550" priority="736" stopIfTrue="1" operator="equal">
      <formula>"PE"</formula>
    </cfRule>
  </conditionalFormatting>
  <conditionalFormatting sqref="DW117">
    <cfRule type="cellIs" priority="731" stopIfTrue="1" operator="equal">
      <formula>"P"</formula>
    </cfRule>
    <cfRule type="cellIs" dxfId="549" priority="732" stopIfTrue="1" operator="equal">
      <formula>"F"</formula>
    </cfRule>
    <cfRule type="cellIs" dxfId="548" priority="733" stopIfTrue="1" operator="equal">
      <formula>"PE"</formula>
    </cfRule>
  </conditionalFormatting>
  <conditionalFormatting sqref="DI117 DP117 DB117:DB129">
    <cfRule type="cellIs" dxfId="547" priority="730" operator="equal">
      <formula>"N/A"</formula>
    </cfRule>
  </conditionalFormatting>
  <conditionalFormatting sqref="DW117:DZ117">
    <cfRule type="cellIs" dxfId="546" priority="729" operator="equal">
      <formula>"N/A"</formula>
    </cfRule>
  </conditionalFormatting>
  <conditionalFormatting sqref="EA117 EH117 EO117">
    <cfRule type="cellIs" priority="726" stopIfTrue="1" operator="equal">
      <formula>"P"</formula>
    </cfRule>
    <cfRule type="cellIs" dxfId="545" priority="727" stopIfTrue="1" operator="equal">
      <formula>"F"</formula>
    </cfRule>
    <cfRule type="cellIs" dxfId="544" priority="728" stopIfTrue="1" operator="equal">
      <formula>"PE"</formula>
    </cfRule>
  </conditionalFormatting>
  <conditionalFormatting sqref="EV117">
    <cfRule type="cellIs" priority="723" stopIfTrue="1" operator="equal">
      <formula>"P"</formula>
    </cfRule>
    <cfRule type="cellIs" dxfId="543" priority="724" stopIfTrue="1" operator="equal">
      <formula>"F"</formula>
    </cfRule>
    <cfRule type="cellIs" dxfId="542" priority="725" stopIfTrue="1" operator="equal">
      <formula>"PE"</formula>
    </cfRule>
  </conditionalFormatting>
  <conditionalFormatting sqref="EA117 EH117 EO117">
    <cfRule type="cellIs" dxfId="541" priority="722" operator="equal">
      <formula>"N/A"</formula>
    </cfRule>
  </conditionalFormatting>
  <conditionalFormatting sqref="EV117:EY117">
    <cfRule type="cellIs" dxfId="540" priority="721" operator="equal">
      <formula>"N/A"</formula>
    </cfRule>
  </conditionalFormatting>
  <conditionalFormatting sqref="CC121 CJ121 CQ121">
    <cfRule type="cellIs" priority="718" stopIfTrue="1" operator="equal">
      <formula>"P"</formula>
    </cfRule>
    <cfRule type="cellIs" dxfId="539" priority="719" stopIfTrue="1" operator="equal">
      <formula>"F"</formula>
    </cfRule>
    <cfRule type="cellIs" dxfId="538" priority="720" stopIfTrue="1" operator="equal">
      <formula>"PE"</formula>
    </cfRule>
  </conditionalFormatting>
  <conditionalFormatting sqref="CX121">
    <cfRule type="cellIs" priority="715" stopIfTrue="1" operator="equal">
      <formula>"P"</formula>
    </cfRule>
    <cfRule type="cellIs" dxfId="537" priority="716" stopIfTrue="1" operator="equal">
      <formula>"F"</formula>
    </cfRule>
    <cfRule type="cellIs" dxfId="536" priority="717" stopIfTrue="1" operator="equal">
      <formula>"PE"</formula>
    </cfRule>
  </conditionalFormatting>
  <conditionalFormatting sqref="CC121 CJ121 CQ121">
    <cfRule type="cellIs" dxfId="535" priority="714" operator="equal">
      <formula>"N/A"</formula>
    </cfRule>
  </conditionalFormatting>
  <conditionalFormatting sqref="CX121:DA121">
    <cfRule type="cellIs" dxfId="534" priority="713" operator="equal">
      <formula>"N/A"</formula>
    </cfRule>
  </conditionalFormatting>
  <conditionalFormatting sqref="DI121 DP121">
    <cfRule type="cellIs" priority="710" stopIfTrue="1" operator="equal">
      <formula>"P"</formula>
    </cfRule>
    <cfRule type="cellIs" dxfId="533" priority="711" stopIfTrue="1" operator="equal">
      <formula>"F"</formula>
    </cfRule>
    <cfRule type="cellIs" dxfId="532" priority="712" stopIfTrue="1" operator="equal">
      <formula>"PE"</formula>
    </cfRule>
  </conditionalFormatting>
  <conditionalFormatting sqref="DW121">
    <cfRule type="cellIs" priority="707" stopIfTrue="1" operator="equal">
      <formula>"P"</formula>
    </cfRule>
    <cfRule type="cellIs" dxfId="531" priority="708" stopIfTrue="1" operator="equal">
      <formula>"F"</formula>
    </cfRule>
    <cfRule type="cellIs" dxfId="530" priority="709" stopIfTrue="1" operator="equal">
      <formula>"PE"</formula>
    </cfRule>
  </conditionalFormatting>
  <conditionalFormatting sqref="DI121 DP121">
    <cfRule type="cellIs" dxfId="529" priority="706" operator="equal">
      <formula>"N/A"</formula>
    </cfRule>
  </conditionalFormatting>
  <conditionalFormatting sqref="DW121:DZ121">
    <cfRule type="cellIs" dxfId="528" priority="705" operator="equal">
      <formula>"N/A"</formula>
    </cfRule>
  </conditionalFormatting>
  <conditionalFormatting sqref="EA121 EH121 EO121">
    <cfRule type="cellIs" priority="702" stopIfTrue="1" operator="equal">
      <formula>"P"</formula>
    </cfRule>
    <cfRule type="cellIs" dxfId="527" priority="703" stopIfTrue="1" operator="equal">
      <formula>"F"</formula>
    </cfRule>
    <cfRule type="cellIs" dxfId="526" priority="704" stopIfTrue="1" operator="equal">
      <formula>"PE"</formula>
    </cfRule>
  </conditionalFormatting>
  <conditionalFormatting sqref="EV121">
    <cfRule type="cellIs" priority="699" stopIfTrue="1" operator="equal">
      <formula>"P"</formula>
    </cfRule>
    <cfRule type="cellIs" dxfId="525" priority="700" stopIfTrue="1" operator="equal">
      <formula>"F"</formula>
    </cfRule>
    <cfRule type="cellIs" dxfId="524" priority="701" stopIfTrue="1" operator="equal">
      <formula>"PE"</formula>
    </cfRule>
  </conditionalFormatting>
  <conditionalFormatting sqref="EA121 EH121 EO121">
    <cfRule type="cellIs" dxfId="523" priority="698" operator="equal">
      <formula>"N/A"</formula>
    </cfRule>
  </conditionalFormatting>
  <conditionalFormatting sqref="EV121:EY121">
    <cfRule type="cellIs" dxfId="522" priority="697" operator="equal">
      <formula>"N/A"</formula>
    </cfRule>
  </conditionalFormatting>
  <conditionalFormatting sqref="CC125 CJ125 CQ125">
    <cfRule type="cellIs" priority="694" stopIfTrue="1" operator="equal">
      <formula>"P"</formula>
    </cfRule>
    <cfRule type="cellIs" dxfId="521" priority="695" stopIfTrue="1" operator="equal">
      <formula>"F"</formula>
    </cfRule>
    <cfRule type="cellIs" dxfId="520" priority="696" stopIfTrue="1" operator="equal">
      <formula>"PE"</formula>
    </cfRule>
  </conditionalFormatting>
  <conditionalFormatting sqref="CX125">
    <cfRule type="cellIs" priority="691" stopIfTrue="1" operator="equal">
      <formula>"P"</formula>
    </cfRule>
    <cfRule type="cellIs" dxfId="519" priority="692" stopIfTrue="1" operator="equal">
      <formula>"F"</formula>
    </cfRule>
    <cfRule type="cellIs" dxfId="518" priority="693" stopIfTrue="1" operator="equal">
      <formula>"PE"</formula>
    </cfRule>
  </conditionalFormatting>
  <conditionalFormatting sqref="CC125 CJ125 CQ125">
    <cfRule type="cellIs" dxfId="517" priority="690" operator="equal">
      <formula>"N/A"</formula>
    </cfRule>
  </conditionalFormatting>
  <conditionalFormatting sqref="CX125:DA125">
    <cfRule type="cellIs" dxfId="516" priority="689" operator="equal">
      <formula>"N/A"</formula>
    </cfRule>
  </conditionalFormatting>
  <conditionalFormatting sqref="DI125 DP125">
    <cfRule type="cellIs" priority="686" stopIfTrue="1" operator="equal">
      <formula>"P"</formula>
    </cfRule>
    <cfRule type="cellIs" dxfId="515" priority="687" stopIfTrue="1" operator="equal">
      <formula>"F"</formula>
    </cfRule>
    <cfRule type="cellIs" dxfId="514" priority="688" stopIfTrue="1" operator="equal">
      <formula>"PE"</formula>
    </cfRule>
  </conditionalFormatting>
  <conditionalFormatting sqref="DW125">
    <cfRule type="cellIs" priority="683" stopIfTrue="1" operator="equal">
      <formula>"P"</formula>
    </cfRule>
    <cfRule type="cellIs" dxfId="513" priority="684" stopIfTrue="1" operator="equal">
      <formula>"F"</formula>
    </cfRule>
    <cfRule type="cellIs" dxfId="512" priority="685" stopIfTrue="1" operator="equal">
      <formula>"PE"</formula>
    </cfRule>
  </conditionalFormatting>
  <conditionalFormatting sqref="DI125 DP125">
    <cfRule type="cellIs" dxfId="511" priority="682" operator="equal">
      <formula>"N/A"</formula>
    </cfRule>
  </conditionalFormatting>
  <conditionalFormatting sqref="DW125:DZ125">
    <cfRule type="cellIs" dxfId="510" priority="681" operator="equal">
      <formula>"N/A"</formula>
    </cfRule>
  </conditionalFormatting>
  <conditionalFormatting sqref="EA125 EH125 EO125">
    <cfRule type="cellIs" priority="678" stopIfTrue="1" operator="equal">
      <formula>"P"</formula>
    </cfRule>
    <cfRule type="cellIs" dxfId="509" priority="679" stopIfTrue="1" operator="equal">
      <formula>"F"</formula>
    </cfRule>
    <cfRule type="cellIs" dxfId="508" priority="680" stopIfTrue="1" operator="equal">
      <formula>"PE"</formula>
    </cfRule>
  </conditionalFormatting>
  <conditionalFormatting sqref="EV125">
    <cfRule type="cellIs" priority="675" stopIfTrue="1" operator="equal">
      <formula>"P"</formula>
    </cfRule>
    <cfRule type="cellIs" dxfId="507" priority="676" stopIfTrue="1" operator="equal">
      <formula>"F"</formula>
    </cfRule>
    <cfRule type="cellIs" dxfId="506" priority="677" stopIfTrue="1" operator="equal">
      <formula>"PE"</formula>
    </cfRule>
  </conditionalFormatting>
  <conditionalFormatting sqref="EA125 EH125 EO125">
    <cfRule type="cellIs" dxfId="505" priority="674" operator="equal">
      <formula>"N/A"</formula>
    </cfRule>
  </conditionalFormatting>
  <conditionalFormatting sqref="EV125:EY125">
    <cfRule type="cellIs" dxfId="504" priority="673" operator="equal">
      <formula>"N/A"</formula>
    </cfRule>
  </conditionalFormatting>
  <conditionalFormatting sqref="CC127 CJ127 CQ127">
    <cfRule type="cellIs" priority="670" stopIfTrue="1" operator="equal">
      <formula>"P"</formula>
    </cfRule>
    <cfRule type="cellIs" dxfId="503" priority="671" stopIfTrue="1" operator="equal">
      <formula>"F"</formula>
    </cfRule>
    <cfRule type="cellIs" dxfId="502" priority="672" stopIfTrue="1" operator="equal">
      <formula>"PE"</formula>
    </cfRule>
  </conditionalFormatting>
  <conditionalFormatting sqref="CX127">
    <cfRule type="cellIs" priority="667" stopIfTrue="1" operator="equal">
      <formula>"P"</formula>
    </cfRule>
    <cfRule type="cellIs" dxfId="501" priority="668" stopIfTrue="1" operator="equal">
      <formula>"F"</formula>
    </cfRule>
    <cfRule type="cellIs" dxfId="500" priority="669" stopIfTrue="1" operator="equal">
      <formula>"PE"</formula>
    </cfRule>
  </conditionalFormatting>
  <conditionalFormatting sqref="CC127 CJ127 CQ127">
    <cfRule type="cellIs" dxfId="499" priority="666" operator="equal">
      <formula>"N/A"</formula>
    </cfRule>
  </conditionalFormatting>
  <conditionalFormatting sqref="CX127:DA127">
    <cfRule type="cellIs" dxfId="498" priority="665" operator="equal">
      <formula>"N/A"</formula>
    </cfRule>
  </conditionalFormatting>
  <conditionalFormatting sqref="DI127 DP127">
    <cfRule type="cellIs" priority="662" stopIfTrue="1" operator="equal">
      <formula>"P"</formula>
    </cfRule>
    <cfRule type="cellIs" dxfId="497" priority="663" stopIfTrue="1" operator="equal">
      <formula>"F"</formula>
    </cfRule>
    <cfRule type="cellIs" dxfId="496" priority="664" stopIfTrue="1" operator="equal">
      <formula>"PE"</formula>
    </cfRule>
  </conditionalFormatting>
  <conditionalFormatting sqref="DW127">
    <cfRule type="cellIs" priority="659" stopIfTrue="1" operator="equal">
      <formula>"P"</formula>
    </cfRule>
    <cfRule type="cellIs" dxfId="495" priority="660" stopIfTrue="1" operator="equal">
      <formula>"F"</formula>
    </cfRule>
    <cfRule type="cellIs" dxfId="494" priority="661" stopIfTrue="1" operator="equal">
      <formula>"PE"</formula>
    </cfRule>
  </conditionalFormatting>
  <conditionalFormatting sqref="DI127 DP127">
    <cfRule type="cellIs" dxfId="493" priority="658" operator="equal">
      <formula>"N/A"</formula>
    </cfRule>
  </conditionalFormatting>
  <conditionalFormatting sqref="DW127:DZ127">
    <cfRule type="cellIs" dxfId="492" priority="657" operator="equal">
      <formula>"N/A"</formula>
    </cfRule>
  </conditionalFormatting>
  <conditionalFormatting sqref="EA127 EH127 EO127">
    <cfRule type="cellIs" priority="654" stopIfTrue="1" operator="equal">
      <formula>"P"</formula>
    </cfRule>
    <cfRule type="cellIs" dxfId="491" priority="655" stopIfTrue="1" operator="equal">
      <formula>"F"</formula>
    </cfRule>
    <cfRule type="cellIs" dxfId="490" priority="656" stopIfTrue="1" operator="equal">
      <formula>"PE"</formula>
    </cfRule>
  </conditionalFormatting>
  <conditionalFormatting sqref="EV127">
    <cfRule type="cellIs" priority="651" stopIfTrue="1" operator="equal">
      <formula>"P"</formula>
    </cfRule>
    <cfRule type="cellIs" dxfId="489" priority="652" stopIfTrue="1" operator="equal">
      <formula>"F"</formula>
    </cfRule>
    <cfRule type="cellIs" dxfId="488" priority="653" stopIfTrue="1" operator="equal">
      <formula>"PE"</formula>
    </cfRule>
  </conditionalFormatting>
  <conditionalFormatting sqref="EA127 EH127 EO127">
    <cfRule type="cellIs" dxfId="487" priority="650" operator="equal">
      <formula>"N/A"</formula>
    </cfRule>
  </conditionalFormatting>
  <conditionalFormatting sqref="EV127:EY127">
    <cfRule type="cellIs" dxfId="486" priority="649" operator="equal">
      <formula>"N/A"</formula>
    </cfRule>
  </conditionalFormatting>
  <conditionalFormatting sqref="CC129 CJ129 CQ129">
    <cfRule type="cellIs" priority="646" stopIfTrue="1" operator="equal">
      <formula>"P"</formula>
    </cfRule>
    <cfRule type="cellIs" dxfId="485" priority="647" stopIfTrue="1" operator="equal">
      <formula>"F"</formula>
    </cfRule>
    <cfRule type="cellIs" dxfId="484" priority="648" stopIfTrue="1" operator="equal">
      <formula>"PE"</formula>
    </cfRule>
  </conditionalFormatting>
  <conditionalFormatting sqref="CX129">
    <cfRule type="cellIs" priority="643" stopIfTrue="1" operator="equal">
      <formula>"P"</formula>
    </cfRule>
    <cfRule type="cellIs" dxfId="483" priority="644" stopIfTrue="1" operator="equal">
      <formula>"F"</formula>
    </cfRule>
    <cfRule type="cellIs" dxfId="482" priority="645" stopIfTrue="1" operator="equal">
      <formula>"PE"</formula>
    </cfRule>
  </conditionalFormatting>
  <conditionalFormatting sqref="CC129 CJ129 CQ129">
    <cfRule type="cellIs" dxfId="481" priority="642" operator="equal">
      <formula>"N/A"</formula>
    </cfRule>
  </conditionalFormatting>
  <conditionalFormatting sqref="CX129:DA129">
    <cfRule type="cellIs" dxfId="480" priority="641" operator="equal">
      <formula>"N/A"</formula>
    </cfRule>
  </conditionalFormatting>
  <conditionalFormatting sqref="DI129 DP129">
    <cfRule type="cellIs" priority="638" stopIfTrue="1" operator="equal">
      <formula>"P"</formula>
    </cfRule>
    <cfRule type="cellIs" dxfId="479" priority="639" stopIfTrue="1" operator="equal">
      <formula>"F"</formula>
    </cfRule>
    <cfRule type="cellIs" dxfId="478" priority="640" stopIfTrue="1" operator="equal">
      <formula>"PE"</formula>
    </cfRule>
  </conditionalFormatting>
  <conditionalFormatting sqref="DW129">
    <cfRule type="cellIs" priority="635" stopIfTrue="1" operator="equal">
      <formula>"P"</formula>
    </cfRule>
    <cfRule type="cellIs" dxfId="477" priority="636" stopIfTrue="1" operator="equal">
      <formula>"F"</formula>
    </cfRule>
    <cfRule type="cellIs" dxfId="476" priority="637" stopIfTrue="1" operator="equal">
      <formula>"PE"</formula>
    </cfRule>
  </conditionalFormatting>
  <conditionalFormatting sqref="DI129 DP129">
    <cfRule type="cellIs" dxfId="475" priority="634" operator="equal">
      <formula>"N/A"</formula>
    </cfRule>
  </conditionalFormatting>
  <conditionalFormatting sqref="DW129:DZ129">
    <cfRule type="cellIs" dxfId="474" priority="633" operator="equal">
      <formula>"N/A"</formula>
    </cfRule>
  </conditionalFormatting>
  <conditionalFormatting sqref="EA129 EH129 EO129">
    <cfRule type="cellIs" priority="630" stopIfTrue="1" operator="equal">
      <formula>"P"</formula>
    </cfRule>
    <cfRule type="cellIs" dxfId="473" priority="631" stopIfTrue="1" operator="equal">
      <formula>"F"</formula>
    </cfRule>
    <cfRule type="cellIs" dxfId="472" priority="632" stopIfTrue="1" operator="equal">
      <formula>"PE"</formula>
    </cfRule>
  </conditionalFormatting>
  <conditionalFormatting sqref="EV129">
    <cfRule type="cellIs" priority="627" stopIfTrue="1" operator="equal">
      <formula>"P"</formula>
    </cfRule>
    <cfRule type="cellIs" dxfId="471" priority="628" stopIfTrue="1" operator="equal">
      <formula>"F"</formula>
    </cfRule>
    <cfRule type="cellIs" dxfId="470" priority="629" stopIfTrue="1" operator="equal">
      <formula>"PE"</formula>
    </cfRule>
  </conditionalFormatting>
  <conditionalFormatting sqref="EA129 EH129 EO129">
    <cfRule type="cellIs" dxfId="469" priority="626" operator="equal">
      <formula>"N/A"</formula>
    </cfRule>
  </conditionalFormatting>
  <conditionalFormatting sqref="EV129:EY129">
    <cfRule type="cellIs" dxfId="468" priority="625" operator="equal">
      <formula>"N/A"</formula>
    </cfRule>
  </conditionalFormatting>
  <conditionalFormatting sqref="CC118 CJ118 CQ118">
    <cfRule type="cellIs" priority="622" stopIfTrue="1" operator="equal">
      <formula>"P"</formula>
    </cfRule>
    <cfRule type="cellIs" dxfId="467" priority="623" stopIfTrue="1" operator="equal">
      <formula>"F"</formula>
    </cfRule>
    <cfRule type="cellIs" dxfId="466" priority="624" stopIfTrue="1" operator="equal">
      <formula>"PE"</formula>
    </cfRule>
  </conditionalFormatting>
  <conditionalFormatting sqref="DI118 DP118">
    <cfRule type="cellIs" priority="614" stopIfTrue="1" operator="equal">
      <formula>"P"</formula>
    </cfRule>
    <cfRule type="cellIs" dxfId="465" priority="615" stopIfTrue="1" operator="equal">
      <formula>"F"</formula>
    </cfRule>
    <cfRule type="cellIs" dxfId="464" priority="616" stopIfTrue="1" operator="equal">
      <formula>"PE"</formula>
    </cfRule>
  </conditionalFormatting>
  <conditionalFormatting sqref="EA118 EH118 EO118">
    <cfRule type="cellIs" priority="606" stopIfTrue="1" operator="equal">
      <formula>"P"</formula>
    </cfRule>
    <cfRule type="cellIs" dxfId="463" priority="607" stopIfTrue="1" operator="equal">
      <formula>"F"</formula>
    </cfRule>
    <cfRule type="cellIs" dxfId="462" priority="608" stopIfTrue="1" operator="equal">
      <formula>"PE"</formula>
    </cfRule>
  </conditionalFormatting>
  <conditionalFormatting sqref="CC120 CJ120 CQ120">
    <cfRule type="cellIs" priority="598" stopIfTrue="1" operator="equal">
      <formula>"P"</formula>
    </cfRule>
    <cfRule type="cellIs" dxfId="461" priority="599" stopIfTrue="1" operator="equal">
      <formula>"F"</formula>
    </cfRule>
    <cfRule type="cellIs" dxfId="460" priority="600" stopIfTrue="1" operator="equal">
      <formula>"PE"</formula>
    </cfRule>
  </conditionalFormatting>
  <conditionalFormatting sqref="DI120 DP120">
    <cfRule type="cellIs" priority="590" stopIfTrue="1" operator="equal">
      <formula>"P"</formula>
    </cfRule>
    <cfRule type="cellIs" dxfId="459" priority="591" stopIfTrue="1" operator="equal">
      <formula>"F"</formula>
    </cfRule>
    <cfRule type="cellIs" dxfId="458" priority="592" stopIfTrue="1" operator="equal">
      <formula>"PE"</formula>
    </cfRule>
  </conditionalFormatting>
  <conditionalFormatting sqref="EA120 EH120 EO120">
    <cfRule type="cellIs" priority="582" stopIfTrue="1" operator="equal">
      <formula>"P"</formula>
    </cfRule>
    <cfRule type="cellIs" dxfId="457" priority="583" stopIfTrue="1" operator="equal">
      <formula>"F"</formula>
    </cfRule>
    <cfRule type="cellIs" dxfId="456" priority="584" stopIfTrue="1" operator="equal">
      <formula>"PE"</formula>
    </cfRule>
  </conditionalFormatting>
  <conditionalFormatting sqref="CC122 CJ122 CQ122">
    <cfRule type="cellIs" priority="574" stopIfTrue="1" operator="equal">
      <formula>"P"</formula>
    </cfRule>
    <cfRule type="cellIs" dxfId="455" priority="575" stopIfTrue="1" operator="equal">
      <formula>"F"</formula>
    </cfRule>
    <cfRule type="cellIs" dxfId="454" priority="576" stopIfTrue="1" operator="equal">
      <formula>"PE"</formula>
    </cfRule>
  </conditionalFormatting>
  <conditionalFormatting sqref="DI122 DP122">
    <cfRule type="cellIs" priority="566" stopIfTrue="1" operator="equal">
      <formula>"P"</formula>
    </cfRule>
    <cfRule type="cellIs" dxfId="453" priority="567" stopIfTrue="1" operator="equal">
      <formula>"F"</formula>
    </cfRule>
    <cfRule type="cellIs" dxfId="452" priority="568" stopIfTrue="1" operator="equal">
      <formula>"PE"</formula>
    </cfRule>
  </conditionalFormatting>
  <conditionalFormatting sqref="EA122 EH122 EO122">
    <cfRule type="cellIs" priority="558" stopIfTrue="1" operator="equal">
      <formula>"P"</formula>
    </cfRule>
    <cfRule type="cellIs" dxfId="451" priority="559" stopIfTrue="1" operator="equal">
      <formula>"F"</formula>
    </cfRule>
    <cfRule type="cellIs" dxfId="450" priority="560" stopIfTrue="1" operator="equal">
      <formula>"PE"</formula>
    </cfRule>
  </conditionalFormatting>
  <conditionalFormatting sqref="CC126 CJ126 CQ126">
    <cfRule type="cellIs" priority="550" stopIfTrue="1" operator="equal">
      <formula>"P"</formula>
    </cfRule>
    <cfRule type="cellIs" dxfId="449" priority="551" stopIfTrue="1" operator="equal">
      <formula>"F"</formula>
    </cfRule>
    <cfRule type="cellIs" dxfId="448" priority="552" stopIfTrue="1" operator="equal">
      <formula>"PE"</formula>
    </cfRule>
  </conditionalFormatting>
  <conditionalFormatting sqref="DI126 DP126">
    <cfRule type="cellIs" priority="542" stopIfTrue="1" operator="equal">
      <formula>"P"</formula>
    </cfRule>
    <cfRule type="cellIs" dxfId="447" priority="543" stopIfTrue="1" operator="equal">
      <formula>"F"</formula>
    </cfRule>
    <cfRule type="cellIs" dxfId="446" priority="544" stopIfTrue="1" operator="equal">
      <formula>"PE"</formula>
    </cfRule>
  </conditionalFormatting>
  <conditionalFormatting sqref="EA126 EH126 EO126">
    <cfRule type="cellIs" priority="534" stopIfTrue="1" operator="equal">
      <formula>"P"</formula>
    </cfRule>
    <cfRule type="cellIs" dxfId="445" priority="535" stopIfTrue="1" operator="equal">
      <formula>"F"</formula>
    </cfRule>
    <cfRule type="cellIs" dxfId="444" priority="536" stopIfTrue="1" operator="equal">
      <formula>"PE"</formula>
    </cfRule>
  </conditionalFormatting>
  <conditionalFormatting sqref="CC128 CJ128 CQ128">
    <cfRule type="cellIs" priority="526" stopIfTrue="1" operator="equal">
      <formula>"P"</formula>
    </cfRule>
    <cfRule type="cellIs" dxfId="443" priority="527" stopIfTrue="1" operator="equal">
      <formula>"F"</formula>
    </cfRule>
    <cfRule type="cellIs" dxfId="442" priority="528" stopIfTrue="1" operator="equal">
      <formula>"PE"</formula>
    </cfRule>
  </conditionalFormatting>
  <conditionalFormatting sqref="DI128 DP128">
    <cfRule type="cellIs" priority="518" stopIfTrue="1" operator="equal">
      <formula>"P"</formula>
    </cfRule>
    <cfRule type="cellIs" dxfId="441" priority="519" stopIfTrue="1" operator="equal">
      <formula>"F"</formula>
    </cfRule>
    <cfRule type="cellIs" dxfId="440" priority="520" stopIfTrue="1" operator="equal">
      <formula>"PE"</formula>
    </cfRule>
  </conditionalFormatting>
  <conditionalFormatting sqref="EA128 EH128 EO128">
    <cfRule type="cellIs" priority="510" stopIfTrue="1" operator="equal">
      <formula>"P"</formula>
    </cfRule>
    <cfRule type="cellIs" dxfId="439" priority="511" stopIfTrue="1" operator="equal">
      <formula>"F"</formula>
    </cfRule>
    <cfRule type="cellIs" dxfId="438" priority="512" stopIfTrue="1" operator="equal">
      <formula>"PE"</formula>
    </cfRule>
  </conditionalFormatting>
  <conditionalFormatting sqref="CX118">
    <cfRule type="cellIs" priority="619" stopIfTrue="1" operator="equal">
      <formula>"P"</formula>
    </cfRule>
    <cfRule type="cellIs" dxfId="437" priority="620" stopIfTrue="1" operator="equal">
      <formula>"F"</formula>
    </cfRule>
    <cfRule type="cellIs" dxfId="436" priority="621" stopIfTrue="1" operator="equal">
      <formula>"PE"</formula>
    </cfRule>
  </conditionalFormatting>
  <conditionalFormatting sqref="CC118 CJ118 CQ118">
    <cfRule type="cellIs" dxfId="435" priority="618" operator="equal">
      <formula>"N/A"</formula>
    </cfRule>
  </conditionalFormatting>
  <conditionalFormatting sqref="CX118:DA118">
    <cfRule type="cellIs" dxfId="434" priority="617" operator="equal">
      <formula>"N/A"</formula>
    </cfRule>
  </conditionalFormatting>
  <conditionalFormatting sqref="DW118">
    <cfRule type="cellIs" priority="611" stopIfTrue="1" operator="equal">
      <formula>"P"</formula>
    </cfRule>
    <cfRule type="cellIs" dxfId="433" priority="612" stopIfTrue="1" operator="equal">
      <formula>"F"</formula>
    </cfRule>
    <cfRule type="cellIs" dxfId="432" priority="613" stopIfTrue="1" operator="equal">
      <formula>"PE"</formula>
    </cfRule>
  </conditionalFormatting>
  <conditionalFormatting sqref="DI118 DP118">
    <cfRule type="cellIs" dxfId="431" priority="610" operator="equal">
      <formula>"N/A"</formula>
    </cfRule>
  </conditionalFormatting>
  <conditionalFormatting sqref="DW118:DZ118">
    <cfRule type="cellIs" dxfId="430" priority="609" operator="equal">
      <formula>"N/A"</formula>
    </cfRule>
  </conditionalFormatting>
  <conditionalFormatting sqref="EV118">
    <cfRule type="cellIs" priority="603" stopIfTrue="1" operator="equal">
      <formula>"P"</formula>
    </cfRule>
    <cfRule type="cellIs" dxfId="429" priority="604" stopIfTrue="1" operator="equal">
      <formula>"F"</formula>
    </cfRule>
    <cfRule type="cellIs" dxfId="428" priority="605" stopIfTrue="1" operator="equal">
      <formula>"PE"</formula>
    </cfRule>
  </conditionalFormatting>
  <conditionalFormatting sqref="EA118 EH118 EO118">
    <cfRule type="cellIs" dxfId="427" priority="602" operator="equal">
      <formula>"N/A"</formula>
    </cfRule>
  </conditionalFormatting>
  <conditionalFormatting sqref="EV118:EY118">
    <cfRule type="cellIs" dxfId="426" priority="601" operator="equal">
      <formula>"N/A"</formula>
    </cfRule>
  </conditionalFormatting>
  <conditionalFormatting sqref="CX120">
    <cfRule type="cellIs" priority="595" stopIfTrue="1" operator="equal">
      <formula>"P"</formula>
    </cfRule>
    <cfRule type="cellIs" dxfId="425" priority="596" stopIfTrue="1" operator="equal">
      <formula>"F"</formula>
    </cfRule>
    <cfRule type="cellIs" dxfId="424" priority="597" stopIfTrue="1" operator="equal">
      <formula>"PE"</formula>
    </cfRule>
  </conditionalFormatting>
  <conditionalFormatting sqref="CC120 CJ120 CQ120">
    <cfRule type="cellIs" dxfId="423" priority="594" operator="equal">
      <formula>"N/A"</formula>
    </cfRule>
  </conditionalFormatting>
  <conditionalFormatting sqref="CX120:DA120">
    <cfRule type="cellIs" dxfId="422" priority="593" operator="equal">
      <formula>"N/A"</formula>
    </cfRule>
  </conditionalFormatting>
  <conditionalFormatting sqref="DW120">
    <cfRule type="cellIs" priority="587" stopIfTrue="1" operator="equal">
      <formula>"P"</formula>
    </cfRule>
    <cfRule type="cellIs" dxfId="421" priority="588" stopIfTrue="1" operator="equal">
      <formula>"F"</formula>
    </cfRule>
    <cfRule type="cellIs" dxfId="420" priority="589" stopIfTrue="1" operator="equal">
      <formula>"PE"</formula>
    </cfRule>
  </conditionalFormatting>
  <conditionalFormatting sqref="DI120 DP120">
    <cfRule type="cellIs" dxfId="419" priority="586" operator="equal">
      <formula>"N/A"</formula>
    </cfRule>
  </conditionalFormatting>
  <conditionalFormatting sqref="DW120:DZ120">
    <cfRule type="cellIs" dxfId="418" priority="585" operator="equal">
      <formula>"N/A"</formula>
    </cfRule>
  </conditionalFormatting>
  <conditionalFormatting sqref="EV120">
    <cfRule type="cellIs" priority="579" stopIfTrue="1" operator="equal">
      <formula>"P"</formula>
    </cfRule>
    <cfRule type="cellIs" dxfId="417" priority="580" stopIfTrue="1" operator="equal">
      <formula>"F"</formula>
    </cfRule>
    <cfRule type="cellIs" dxfId="416" priority="581" stopIfTrue="1" operator="equal">
      <formula>"PE"</formula>
    </cfRule>
  </conditionalFormatting>
  <conditionalFormatting sqref="EA120 EH120 EO120">
    <cfRule type="cellIs" dxfId="415" priority="578" operator="equal">
      <formula>"N/A"</formula>
    </cfRule>
  </conditionalFormatting>
  <conditionalFormatting sqref="EV120:EY120">
    <cfRule type="cellIs" dxfId="414" priority="577" operator="equal">
      <formula>"N/A"</formula>
    </cfRule>
  </conditionalFormatting>
  <conditionalFormatting sqref="CX122">
    <cfRule type="cellIs" priority="571" stopIfTrue="1" operator="equal">
      <formula>"P"</formula>
    </cfRule>
    <cfRule type="cellIs" dxfId="413" priority="572" stopIfTrue="1" operator="equal">
      <formula>"F"</formula>
    </cfRule>
    <cfRule type="cellIs" dxfId="412" priority="573" stopIfTrue="1" operator="equal">
      <formula>"PE"</formula>
    </cfRule>
  </conditionalFormatting>
  <conditionalFormatting sqref="CC122 CJ122 CQ122">
    <cfRule type="cellIs" dxfId="411" priority="570" operator="equal">
      <formula>"N/A"</formula>
    </cfRule>
  </conditionalFormatting>
  <conditionalFormatting sqref="CX122:DA122">
    <cfRule type="cellIs" dxfId="410" priority="569" operator="equal">
      <formula>"N/A"</formula>
    </cfRule>
  </conditionalFormatting>
  <conditionalFormatting sqref="DW122">
    <cfRule type="cellIs" priority="563" stopIfTrue="1" operator="equal">
      <formula>"P"</formula>
    </cfRule>
    <cfRule type="cellIs" dxfId="409" priority="564" stopIfTrue="1" operator="equal">
      <formula>"F"</formula>
    </cfRule>
    <cfRule type="cellIs" dxfId="408" priority="565" stopIfTrue="1" operator="equal">
      <formula>"PE"</formula>
    </cfRule>
  </conditionalFormatting>
  <conditionalFormatting sqref="DI122 DP122">
    <cfRule type="cellIs" dxfId="407" priority="562" operator="equal">
      <formula>"N/A"</formula>
    </cfRule>
  </conditionalFormatting>
  <conditionalFormatting sqref="DW122:DZ122">
    <cfRule type="cellIs" dxfId="406" priority="561" operator="equal">
      <formula>"N/A"</formula>
    </cfRule>
  </conditionalFormatting>
  <conditionalFormatting sqref="EV122">
    <cfRule type="cellIs" priority="555" stopIfTrue="1" operator="equal">
      <formula>"P"</formula>
    </cfRule>
    <cfRule type="cellIs" dxfId="405" priority="556" stopIfTrue="1" operator="equal">
      <formula>"F"</formula>
    </cfRule>
    <cfRule type="cellIs" dxfId="404" priority="557" stopIfTrue="1" operator="equal">
      <formula>"PE"</formula>
    </cfRule>
  </conditionalFormatting>
  <conditionalFormatting sqref="EA122 EH122 EO122">
    <cfRule type="cellIs" dxfId="403" priority="554" operator="equal">
      <formula>"N/A"</formula>
    </cfRule>
  </conditionalFormatting>
  <conditionalFormatting sqref="EV122:EY122">
    <cfRule type="cellIs" dxfId="402" priority="553" operator="equal">
      <formula>"N/A"</formula>
    </cfRule>
  </conditionalFormatting>
  <conditionalFormatting sqref="CX126">
    <cfRule type="cellIs" priority="547" stopIfTrue="1" operator="equal">
      <formula>"P"</formula>
    </cfRule>
    <cfRule type="cellIs" dxfId="401" priority="548" stopIfTrue="1" operator="equal">
      <formula>"F"</formula>
    </cfRule>
    <cfRule type="cellIs" dxfId="400" priority="549" stopIfTrue="1" operator="equal">
      <formula>"PE"</formula>
    </cfRule>
  </conditionalFormatting>
  <conditionalFormatting sqref="CC126 CJ126 CQ126">
    <cfRule type="cellIs" dxfId="399" priority="546" operator="equal">
      <formula>"N/A"</formula>
    </cfRule>
  </conditionalFormatting>
  <conditionalFormatting sqref="CX126:DA126">
    <cfRule type="cellIs" dxfId="398" priority="545" operator="equal">
      <formula>"N/A"</formula>
    </cfRule>
  </conditionalFormatting>
  <conditionalFormatting sqref="DW126">
    <cfRule type="cellIs" priority="539" stopIfTrue="1" operator="equal">
      <formula>"P"</formula>
    </cfRule>
    <cfRule type="cellIs" dxfId="397" priority="540" stopIfTrue="1" operator="equal">
      <formula>"F"</formula>
    </cfRule>
    <cfRule type="cellIs" dxfId="396" priority="541" stopIfTrue="1" operator="equal">
      <formula>"PE"</formula>
    </cfRule>
  </conditionalFormatting>
  <conditionalFormatting sqref="DI126 DP126">
    <cfRule type="cellIs" dxfId="395" priority="538" operator="equal">
      <formula>"N/A"</formula>
    </cfRule>
  </conditionalFormatting>
  <conditionalFormatting sqref="DW126:DZ126">
    <cfRule type="cellIs" dxfId="394" priority="537" operator="equal">
      <formula>"N/A"</formula>
    </cfRule>
  </conditionalFormatting>
  <conditionalFormatting sqref="EV126">
    <cfRule type="cellIs" priority="531" stopIfTrue="1" operator="equal">
      <formula>"P"</formula>
    </cfRule>
    <cfRule type="cellIs" dxfId="393" priority="532" stopIfTrue="1" operator="equal">
      <formula>"F"</formula>
    </cfRule>
    <cfRule type="cellIs" dxfId="392" priority="533" stopIfTrue="1" operator="equal">
      <formula>"PE"</formula>
    </cfRule>
  </conditionalFormatting>
  <conditionalFormatting sqref="EA126 EH126 EO126">
    <cfRule type="cellIs" dxfId="391" priority="530" operator="equal">
      <formula>"N/A"</formula>
    </cfRule>
  </conditionalFormatting>
  <conditionalFormatting sqref="EV126:EY126">
    <cfRule type="cellIs" dxfId="390" priority="529" operator="equal">
      <formula>"N/A"</formula>
    </cfRule>
  </conditionalFormatting>
  <conditionalFormatting sqref="CX128">
    <cfRule type="cellIs" priority="523" stopIfTrue="1" operator="equal">
      <formula>"P"</formula>
    </cfRule>
    <cfRule type="cellIs" dxfId="389" priority="524" stopIfTrue="1" operator="equal">
      <formula>"F"</formula>
    </cfRule>
    <cfRule type="cellIs" dxfId="388" priority="525" stopIfTrue="1" operator="equal">
      <formula>"PE"</formula>
    </cfRule>
  </conditionalFormatting>
  <conditionalFormatting sqref="CC128 CJ128 CQ128">
    <cfRule type="cellIs" dxfId="387" priority="522" operator="equal">
      <formula>"N/A"</formula>
    </cfRule>
  </conditionalFormatting>
  <conditionalFormatting sqref="CX128:DA128">
    <cfRule type="cellIs" dxfId="386" priority="521" operator="equal">
      <formula>"N/A"</formula>
    </cfRule>
  </conditionalFormatting>
  <conditionalFormatting sqref="DW128">
    <cfRule type="cellIs" priority="515" stopIfTrue="1" operator="equal">
      <formula>"P"</formula>
    </cfRule>
    <cfRule type="cellIs" dxfId="385" priority="516" stopIfTrue="1" operator="equal">
      <formula>"F"</formula>
    </cfRule>
    <cfRule type="cellIs" dxfId="384" priority="517" stopIfTrue="1" operator="equal">
      <formula>"PE"</formula>
    </cfRule>
  </conditionalFormatting>
  <conditionalFormatting sqref="DI128 DP128">
    <cfRule type="cellIs" dxfId="383" priority="514" operator="equal">
      <formula>"N/A"</formula>
    </cfRule>
  </conditionalFormatting>
  <conditionalFormatting sqref="DW128:DZ128">
    <cfRule type="cellIs" dxfId="382" priority="513" operator="equal">
      <formula>"N/A"</formula>
    </cfRule>
  </conditionalFormatting>
  <conditionalFormatting sqref="EV128">
    <cfRule type="cellIs" priority="507" stopIfTrue="1" operator="equal">
      <formula>"P"</formula>
    </cfRule>
    <cfRule type="cellIs" dxfId="381" priority="508" stopIfTrue="1" operator="equal">
      <formula>"F"</formula>
    </cfRule>
    <cfRule type="cellIs" dxfId="380" priority="509" stopIfTrue="1" operator="equal">
      <formula>"PE"</formula>
    </cfRule>
  </conditionalFormatting>
  <conditionalFormatting sqref="EA128 EH128 EO128">
    <cfRule type="cellIs" dxfId="379" priority="506" operator="equal">
      <formula>"N/A"</formula>
    </cfRule>
  </conditionalFormatting>
  <conditionalFormatting sqref="EV128:EY128">
    <cfRule type="cellIs" dxfId="378" priority="505" operator="equal">
      <formula>"N/A"</formula>
    </cfRule>
  </conditionalFormatting>
  <conditionalFormatting sqref="CC115 CJ115 CQ115">
    <cfRule type="cellIs" priority="502" stopIfTrue="1" operator="equal">
      <formula>"P"</formula>
    </cfRule>
    <cfRule type="cellIs" dxfId="377" priority="503" stopIfTrue="1" operator="equal">
      <formula>"F"</formula>
    </cfRule>
    <cfRule type="cellIs" dxfId="376" priority="504" stopIfTrue="1" operator="equal">
      <formula>"PE"</formula>
    </cfRule>
  </conditionalFormatting>
  <conditionalFormatting sqref="CX115">
    <cfRule type="cellIs" priority="499" stopIfTrue="1" operator="equal">
      <formula>"P"</formula>
    </cfRule>
    <cfRule type="cellIs" dxfId="375" priority="500" stopIfTrue="1" operator="equal">
      <formula>"F"</formula>
    </cfRule>
    <cfRule type="cellIs" dxfId="374" priority="501" stopIfTrue="1" operator="equal">
      <formula>"PE"</formula>
    </cfRule>
  </conditionalFormatting>
  <conditionalFormatting sqref="CC115 CJ115 CQ115">
    <cfRule type="cellIs" dxfId="373" priority="498" operator="equal">
      <formula>"N/A"</formula>
    </cfRule>
  </conditionalFormatting>
  <conditionalFormatting sqref="CX115:DA115">
    <cfRule type="cellIs" dxfId="372" priority="497" operator="equal">
      <formula>"N/A"</formula>
    </cfRule>
  </conditionalFormatting>
  <conditionalFormatting sqref="DB115 DI115 DP115">
    <cfRule type="cellIs" priority="494" stopIfTrue="1" operator="equal">
      <formula>"P"</formula>
    </cfRule>
    <cfRule type="cellIs" dxfId="371" priority="495" stopIfTrue="1" operator="equal">
      <formula>"F"</formula>
    </cfRule>
    <cfRule type="cellIs" dxfId="370" priority="496" stopIfTrue="1" operator="equal">
      <formula>"PE"</formula>
    </cfRule>
  </conditionalFormatting>
  <conditionalFormatting sqref="DW115">
    <cfRule type="cellIs" priority="491" stopIfTrue="1" operator="equal">
      <formula>"P"</formula>
    </cfRule>
    <cfRule type="cellIs" dxfId="369" priority="492" stopIfTrue="1" operator="equal">
      <formula>"F"</formula>
    </cfRule>
    <cfRule type="cellIs" dxfId="368" priority="493" stopIfTrue="1" operator="equal">
      <formula>"PE"</formula>
    </cfRule>
  </conditionalFormatting>
  <conditionalFormatting sqref="DB115 DI115 DP115">
    <cfRule type="cellIs" dxfId="367" priority="490" operator="equal">
      <formula>"N/A"</formula>
    </cfRule>
  </conditionalFormatting>
  <conditionalFormatting sqref="DW115:DZ115">
    <cfRule type="cellIs" dxfId="366" priority="489" operator="equal">
      <formula>"N/A"</formula>
    </cfRule>
  </conditionalFormatting>
  <conditionalFormatting sqref="EA115 EH115 EO115">
    <cfRule type="cellIs" priority="486" stopIfTrue="1" operator="equal">
      <formula>"P"</formula>
    </cfRule>
    <cfRule type="cellIs" dxfId="365" priority="487" stopIfTrue="1" operator="equal">
      <formula>"F"</formula>
    </cfRule>
    <cfRule type="cellIs" dxfId="364" priority="488" stopIfTrue="1" operator="equal">
      <formula>"PE"</formula>
    </cfRule>
  </conditionalFormatting>
  <conditionalFormatting sqref="EV115">
    <cfRule type="cellIs" priority="483" stopIfTrue="1" operator="equal">
      <formula>"P"</formula>
    </cfRule>
    <cfRule type="cellIs" dxfId="363" priority="484" stopIfTrue="1" operator="equal">
      <formula>"F"</formula>
    </cfRule>
    <cfRule type="cellIs" dxfId="362" priority="485" stopIfTrue="1" operator="equal">
      <formula>"PE"</formula>
    </cfRule>
  </conditionalFormatting>
  <conditionalFormatting sqref="EA115 EH115 EO115">
    <cfRule type="cellIs" dxfId="361" priority="482" operator="equal">
      <formula>"N/A"</formula>
    </cfRule>
  </conditionalFormatting>
  <conditionalFormatting sqref="EV115:EY115">
    <cfRule type="cellIs" dxfId="360" priority="481" operator="equal">
      <formula>"N/A"</formula>
    </cfRule>
  </conditionalFormatting>
  <conditionalFormatting sqref="CC116 CJ116 CQ116">
    <cfRule type="cellIs" priority="478" stopIfTrue="1" operator="equal">
      <formula>"P"</formula>
    </cfRule>
    <cfRule type="cellIs" dxfId="359" priority="479" stopIfTrue="1" operator="equal">
      <formula>"F"</formula>
    </cfRule>
    <cfRule type="cellIs" dxfId="358" priority="480" stopIfTrue="1" operator="equal">
      <formula>"PE"</formula>
    </cfRule>
  </conditionalFormatting>
  <conditionalFormatting sqref="CX116">
    <cfRule type="cellIs" priority="475" stopIfTrue="1" operator="equal">
      <formula>"P"</formula>
    </cfRule>
    <cfRule type="cellIs" dxfId="357" priority="476" stopIfTrue="1" operator="equal">
      <formula>"F"</formula>
    </cfRule>
    <cfRule type="cellIs" dxfId="356" priority="477" stopIfTrue="1" operator="equal">
      <formula>"PE"</formula>
    </cfRule>
  </conditionalFormatting>
  <conditionalFormatting sqref="CC116 CJ116 CQ116">
    <cfRule type="cellIs" dxfId="355" priority="474" operator="equal">
      <formula>"N/A"</formula>
    </cfRule>
  </conditionalFormatting>
  <conditionalFormatting sqref="CX116:DA116">
    <cfRule type="cellIs" dxfId="354" priority="473" operator="equal">
      <formula>"N/A"</formula>
    </cfRule>
  </conditionalFormatting>
  <conditionalFormatting sqref="DB116 DI116 DP116">
    <cfRule type="cellIs" priority="470" stopIfTrue="1" operator="equal">
      <formula>"P"</formula>
    </cfRule>
    <cfRule type="cellIs" dxfId="353" priority="471" stopIfTrue="1" operator="equal">
      <formula>"F"</formula>
    </cfRule>
    <cfRule type="cellIs" dxfId="352" priority="472" stopIfTrue="1" operator="equal">
      <formula>"PE"</formula>
    </cfRule>
  </conditionalFormatting>
  <conditionalFormatting sqref="DW116">
    <cfRule type="cellIs" priority="467" stopIfTrue="1" operator="equal">
      <formula>"P"</formula>
    </cfRule>
    <cfRule type="cellIs" dxfId="351" priority="468" stopIfTrue="1" operator="equal">
      <formula>"F"</formula>
    </cfRule>
    <cfRule type="cellIs" dxfId="350" priority="469" stopIfTrue="1" operator="equal">
      <formula>"PE"</formula>
    </cfRule>
  </conditionalFormatting>
  <conditionalFormatting sqref="DB116 DI116 DP116">
    <cfRule type="cellIs" dxfId="349" priority="466" operator="equal">
      <formula>"N/A"</formula>
    </cfRule>
  </conditionalFormatting>
  <conditionalFormatting sqref="DW116:DZ116">
    <cfRule type="cellIs" dxfId="348" priority="465" operator="equal">
      <formula>"N/A"</formula>
    </cfRule>
  </conditionalFormatting>
  <conditionalFormatting sqref="EA116 EH116 EO116">
    <cfRule type="cellIs" priority="462" stopIfTrue="1" operator="equal">
      <formula>"P"</formula>
    </cfRule>
    <cfRule type="cellIs" dxfId="347" priority="463" stopIfTrue="1" operator="equal">
      <formula>"F"</formula>
    </cfRule>
    <cfRule type="cellIs" dxfId="346" priority="464" stopIfTrue="1" operator="equal">
      <formula>"PE"</formula>
    </cfRule>
  </conditionalFormatting>
  <conditionalFormatting sqref="EV116">
    <cfRule type="cellIs" priority="459" stopIfTrue="1" operator="equal">
      <formula>"P"</formula>
    </cfRule>
    <cfRule type="cellIs" dxfId="345" priority="460" stopIfTrue="1" operator="equal">
      <formula>"F"</formula>
    </cfRule>
    <cfRule type="cellIs" dxfId="344" priority="461" stopIfTrue="1" operator="equal">
      <formula>"PE"</formula>
    </cfRule>
  </conditionalFormatting>
  <conditionalFormatting sqref="EA116 EH116 EO116">
    <cfRule type="cellIs" dxfId="343" priority="458" operator="equal">
      <formula>"N/A"</formula>
    </cfRule>
  </conditionalFormatting>
  <conditionalFormatting sqref="EV116:EY116">
    <cfRule type="cellIs" dxfId="342" priority="457" operator="equal">
      <formula>"N/A"</formula>
    </cfRule>
  </conditionalFormatting>
  <conditionalFormatting sqref="CC119 CJ119 CQ119">
    <cfRule type="cellIs" priority="454" stopIfTrue="1" operator="equal">
      <formula>"P"</formula>
    </cfRule>
    <cfRule type="cellIs" dxfId="341" priority="455" stopIfTrue="1" operator="equal">
      <formula>"F"</formula>
    </cfRule>
    <cfRule type="cellIs" dxfId="340" priority="456" stopIfTrue="1" operator="equal">
      <formula>"PE"</formula>
    </cfRule>
  </conditionalFormatting>
  <conditionalFormatting sqref="DI119 DP119">
    <cfRule type="cellIs" priority="446" stopIfTrue="1" operator="equal">
      <formula>"P"</formula>
    </cfRule>
    <cfRule type="cellIs" dxfId="339" priority="447" stopIfTrue="1" operator="equal">
      <formula>"F"</formula>
    </cfRule>
    <cfRule type="cellIs" dxfId="338" priority="448" stopIfTrue="1" operator="equal">
      <formula>"PE"</formula>
    </cfRule>
  </conditionalFormatting>
  <conditionalFormatting sqref="EA119 EH119 EO119">
    <cfRule type="cellIs" priority="438" stopIfTrue="1" operator="equal">
      <formula>"P"</formula>
    </cfRule>
    <cfRule type="cellIs" dxfId="337" priority="439" stopIfTrue="1" operator="equal">
      <formula>"F"</formula>
    </cfRule>
    <cfRule type="cellIs" dxfId="336" priority="440" stopIfTrue="1" operator="equal">
      <formula>"PE"</formula>
    </cfRule>
  </conditionalFormatting>
  <conditionalFormatting sqref="CX119">
    <cfRule type="cellIs" priority="451" stopIfTrue="1" operator="equal">
      <formula>"P"</formula>
    </cfRule>
    <cfRule type="cellIs" dxfId="335" priority="452" stopIfTrue="1" operator="equal">
      <formula>"F"</formula>
    </cfRule>
    <cfRule type="cellIs" dxfId="334" priority="453" stopIfTrue="1" operator="equal">
      <formula>"PE"</formula>
    </cfRule>
  </conditionalFormatting>
  <conditionalFormatting sqref="CC119 CJ119 CQ119">
    <cfRule type="cellIs" dxfId="333" priority="450" operator="equal">
      <formula>"N/A"</formula>
    </cfRule>
  </conditionalFormatting>
  <conditionalFormatting sqref="CX119:DA119">
    <cfRule type="cellIs" dxfId="332" priority="449" operator="equal">
      <formula>"N/A"</formula>
    </cfRule>
  </conditionalFormatting>
  <conditionalFormatting sqref="DW119">
    <cfRule type="cellIs" priority="443" stopIfTrue="1" operator="equal">
      <formula>"P"</formula>
    </cfRule>
    <cfRule type="cellIs" dxfId="331" priority="444" stopIfTrue="1" operator="equal">
      <formula>"F"</formula>
    </cfRule>
    <cfRule type="cellIs" dxfId="330" priority="445" stopIfTrue="1" operator="equal">
      <formula>"PE"</formula>
    </cfRule>
  </conditionalFormatting>
  <conditionalFormatting sqref="DI119 DP119">
    <cfRule type="cellIs" dxfId="329" priority="442" operator="equal">
      <formula>"N/A"</formula>
    </cfRule>
  </conditionalFormatting>
  <conditionalFormatting sqref="DW119:DZ119">
    <cfRule type="cellIs" dxfId="328" priority="441" operator="equal">
      <formula>"N/A"</formula>
    </cfRule>
  </conditionalFormatting>
  <conditionalFormatting sqref="EV119">
    <cfRule type="cellIs" priority="435" stopIfTrue="1" operator="equal">
      <formula>"P"</formula>
    </cfRule>
    <cfRule type="cellIs" dxfId="327" priority="436" stopIfTrue="1" operator="equal">
      <formula>"F"</formula>
    </cfRule>
    <cfRule type="cellIs" dxfId="326" priority="437" stopIfTrue="1" operator="equal">
      <formula>"PE"</formula>
    </cfRule>
  </conditionalFormatting>
  <conditionalFormatting sqref="EA119 EH119 EO119">
    <cfRule type="cellIs" dxfId="325" priority="434" operator="equal">
      <formula>"N/A"</formula>
    </cfRule>
  </conditionalFormatting>
  <conditionalFormatting sqref="EV119:EY119">
    <cfRule type="cellIs" dxfId="324" priority="433" operator="equal">
      <formula>"N/A"</formula>
    </cfRule>
  </conditionalFormatting>
  <conditionalFormatting sqref="CC123:CC124 CJ123:CJ124 CQ123:CQ124">
    <cfRule type="cellIs" priority="430" stopIfTrue="1" operator="equal">
      <formula>"P"</formula>
    </cfRule>
    <cfRule type="cellIs" dxfId="323" priority="431" stopIfTrue="1" operator="equal">
      <formula>"F"</formula>
    </cfRule>
    <cfRule type="cellIs" dxfId="322" priority="432" stopIfTrue="1" operator="equal">
      <formula>"PE"</formula>
    </cfRule>
  </conditionalFormatting>
  <conditionalFormatting sqref="CX123:CX124">
    <cfRule type="cellIs" priority="427" stopIfTrue="1" operator="equal">
      <formula>"P"</formula>
    </cfRule>
    <cfRule type="cellIs" dxfId="321" priority="428" stopIfTrue="1" operator="equal">
      <formula>"F"</formula>
    </cfRule>
    <cfRule type="cellIs" dxfId="320" priority="429" stopIfTrue="1" operator="equal">
      <formula>"PE"</formula>
    </cfRule>
  </conditionalFormatting>
  <conditionalFormatting sqref="CC123:CC124 CJ123:CJ124 CQ123:CQ124">
    <cfRule type="cellIs" dxfId="319" priority="426" operator="equal">
      <formula>"N/A"</formula>
    </cfRule>
  </conditionalFormatting>
  <conditionalFormatting sqref="CX123:DA124">
    <cfRule type="cellIs" dxfId="318" priority="425" operator="equal">
      <formula>"N/A"</formula>
    </cfRule>
  </conditionalFormatting>
  <conditionalFormatting sqref="DI123:DI124 DP123:DP124">
    <cfRule type="cellIs" priority="422" stopIfTrue="1" operator="equal">
      <formula>"P"</formula>
    </cfRule>
    <cfRule type="cellIs" dxfId="317" priority="423" stopIfTrue="1" operator="equal">
      <formula>"F"</formula>
    </cfRule>
    <cfRule type="cellIs" dxfId="316" priority="424" stopIfTrue="1" operator="equal">
      <formula>"PE"</formula>
    </cfRule>
  </conditionalFormatting>
  <conditionalFormatting sqref="DW123:DW124">
    <cfRule type="cellIs" priority="419" stopIfTrue="1" operator="equal">
      <formula>"P"</formula>
    </cfRule>
    <cfRule type="cellIs" dxfId="315" priority="420" stopIfTrue="1" operator="equal">
      <formula>"F"</formula>
    </cfRule>
    <cfRule type="cellIs" dxfId="314" priority="421" stopIfTrue="1" operator="equal">
      <formula>"PE"</formula>
    </cfRule>
  </conditionalFormatting>
  <conditionalFormatting sqref="DI123:DI124 DP123:DP124">
    <cfRule type="cellIs" dxfId="313" priority="418" operator="equal">
      <formula>"N/A"</formula>
    </cfRule>
  </conditionalFormatting>
  <conditionalFormatting sqref="DW123:DZ124">
    <cfRule type="cellIs" dxfId="312" priority="417" operator="equal">
      <formula>"N/A"</formula>
    </cfRule>
  </conditionalFormatting>
  <conditionalFormatting sqref="EA123:EA124 EH123:EH124 EO123:EO124">
    <cfRule type="cellIs" priority="414" stopIfTrue="1" operator="equal">
      <formula>"P"</formula>
    </cfRule>
    <cfRule type="cellIs" dxfId="311" priority="415" stopIfTrue="1" operator="equal">
      <formula>"F"</formula>
    </cfRule>
    <cfRule type="cellIs" dxfId="310" priority="416" stopIfTrue="1" operator="equal">
      <formula>"PE"</formula>
    </cfRule>
  </conditionalFormatting>
  <conditionalFormatting sqref="EV123:EV124">
    <cfRule type="cellIs" priority="411" stopIfTrue="1" operator="equal">
      <formula>"P"</formula>
    </cfRule>
    <cfRule type="cellIs" dxfId="309" priority="412" stopIfTrue="1" operator="equal">
      <formula>"F"</formula>
    </cfRule>
    <cfRule type="cellIs" dxfId="308" priority="413" stopIfTrue="1" operator="equal">
      <formula>"PE"</formula>
    </cfRule>
  </conditionalFormatting>
  <conditionalFormatting sqref="EA123:EA124 EH123:EH124 EO123:EO124">
    <cfRule type="cellIs" dxfId="307" priority="410" operator="equal">
      <formula>"N/A"</formula>
    </cfRule>
  </conditionalFormatting>
  <conditionalFormatting sqref="EV123:EY124">
    <cfRule type="cellIs" dxfId="306" priority="409" operator="equal">
      <formula>"N/A"</formula>
    </cfRule>
  </conditionalFormatting>
  <conditionalFormatting sqref="CC147 CJ147 CQ147">
    <cfRule type="cellIs" priority="382" stopIfTrue="1" operator="equal">
      <formula>"P"</formula>
    </cfRule>
    <cfRule type="cellIs" dxfId="305" priority="383" stopIfTrue="1" operator="equal">
      <formula>"F"</formula>
    </cfRule>
    <cfRule type="cellIs" dxfId="304" priority="384" stopIfTrue="1" operator="equal">
      <formula>"PE"</formula>
    </cfRule>
  </conditionalFormatting>
  <conditionalFormatting sqref="DB147 DI147 DP147">
    <cfRule type="cellIs" priority="374" stopIfTrue="1" operator="equal">
      <formula>"P"</formula>
    </cfRule>
    <cfRule type="cellIs" dxfId="303" priority="375" stopIfTrue="1" operator="equal">
      <formula>"F"</formula>
    </cfRule>
    <cfRule type="cellIs" dxfId="302" priority="376" stopIfTrue="1" operator="equal">
      <formula>"PE"</formula>
    </cfRule>
  </conditionalFormatting>
  <conditionalFormatting sqref="EA147 EH147 EO147">
    <cfRule type="cellIs" priority="366" stopIfTrue="1" operator="equal">
      <formula>"P"</formula>
    </cfRule>
    <cfRule type="cellIs" dxfId="301" priority="367" stopIfTrue="1" operator="equal">
      <formula>"F"</formula>
    </cfRule>
    <cfRule type="cellIs" dxfId="300" priority="368" stopIfTrue="1" operator="equal">
      <formula>"PE"</formula>
    </cfRule>
  </conditionalFormatting>
  <conditionalFormatting sqref="CC148 CJ148 CQ148">
    <cfRule type="cellIs" priority="406" stopIfTrue="1" operator="equal">
      <formula>"P"</formula>
    </cfRule>
    <cfRule type="cellIs" dxfId="299" priority="407" stopIfTrue="1" operator="equal">
      <formula>"F"</formula>
    </cfRule>
    <cfRule type="cellIs" dxfId="298" priority="408" stopIfTrue="1" operator="equal">
      <formula>"PE"</formula>
    </cfRule>
  </conditionalFormatting>
  <conditionalFormatting sqref="DB148 DI148 DP148">
    <cfRule type="cellIs" priority="398" stopIfTrue="1" operator="equal">
      <formula>"P"</formula>
    </cfRule>
    <cfRule type="cellIs" dxfId="297" priority="399" stopIfTrue="1" operator="equal">
      <formula>"F"</formula>
    </cfRule>
    <cfRule type="cellIs" dxfId="296" priority="400" stopIfTrue="1" operator="equal">
      <formula>"PE"</formula>
    </cfRule>
  </conditionalFormatting>
  <conditionalFormatting sqref="EA148 EH148 EO148">
    <cfRule type="cellIs" priority="390" stopIfTrue="1" operator="equal">
      <formula>"P"</formula>
    </cfRule>
    <cfRule type="cellIs" dxfId="295" priority="391" stopIfTrue="1" operator="equal">
      <formula>"F"</formula>
    </cfRule>
    <cfRule type="cellIs" dxfId="294" priority="392" stopIfTrue="1" operator="equal">
      <formula>"PE"</formula>
    </cfRule>
  </conditionalFormatting>
  <conditionalFormatting sqref="CX147">
    <cfRule type="cellIs" priority="379" stopIfTrue="1" operator="equal">
      <formula>"P"</formula>
    </cfRule>
    <cfRule type="cellIs" dxfId="293" priority="380" stopIfTrue="1" operator="equal">
      <formula>"F"</formula>
    </cfRule>
    <cfRule type="cellIs" dxfId="292" priority="381" stopIfTrue="1" operator="equal">
      <formula>"PE"</formula>
    </cfRule>
  </conditionalFormatting>
  <conditionalFormatting sqref="CC147 CJ147 CQ147">
    <cfRule type="cellIs" dxfId="291" priority="378" operator="equal">
      <formula>"N/A"</formula>
    </cfRule>
  </conditionalFormatting>
  <conditionalFormatting sqref="CX147:DA147">
    <cfRule type="cellIs" dxfId="290" priority="377" operator="equal">
      <formula>"N/A"</formula>
    </cfRule>
  </conditionalFormatting>
  <conditionalFormatting sqref="DW147">
    <cfRule type="cellIs" priority="371" stopIfTrue="1" operator="equal">
      <formula>"P"</formula>
    </cfRule>
    <cfRule type="cellIs" dxfId="289" priority="372" stopIfTrue="1" operator="equal">
      <formula>"F"</formula>
    </cfRule>
    <cfRule type="cellIs" dxfId="288" priority="373" stopIfTrue="1" operator="equal">
      <formula>"PE"</formula>
    </cfRule>
  </conditionalFormatting>
  <conditionalFormatting sqref="DB147 DI147 DP147">
    <cfRule type="cellIs" dxfId="287" priority="370" operator="equal">
      <formula>"N/A"</formula>
    </cfRule>
  </conditionalFormatting>
  <conditionalFormatting sqref="DW147:DZ147">
    <cfRule type="cellIs" dxfId="286" priority="369" operator="equal">
      <formula>"N/A"</formula>
    </cfRule>
  </conditionalFormatting>
  <conditionalFormatting sqref="EV147">
    <cfRule type="cellIs" priority="363" stopIfTrue="1" operator="equal">
      <formula>"P"</formula>
    </cfRule>
    <cfRule type="cellIs" dxfId="285" priority="364" stopIfTrue="1" operator="equal">
      <formula>"F"</formula>
    </cfRule>
    <cfRule type="cellIs" dxfId="284" priority="365" stopIfTrue="1" operator="equal">
      <formula>"PE"</formula>
    </cfRule>
  </conditionalFormatting>
  <conditionalFormatting sqref="EA147 EH147 EO147">
    <cfRule type="cellIs" dxfId="283" priority="362" operator="equal">
      <formula>"N/A"</formula>
    </cfRule>
  </conditionalFormatting>
  <conditionalFormatting sqref="EV147:EY147">
    <cfRule type="cellIs" dxfId="282" priority="361" operator="equal">
      <formula>"N/A"</formula>
    </cfRule>
  </conditionalFormatting>
  <conditionalFormatting sqref="CX148">
    <cfRule type="cellIs" priority="403" stopIfTrue="1" operator="equal">
      <formula>"P"</formula>
    </cfRule>
    <cfRule type="cellIs" dxfId="281" priority="404" stopIfTrue="1" operator="equal">
      <formula>"F"</formula>
    </cfRule>
    <cfRule type="cellIs" dxfId="280" priority="405" stopIfTrue="1" operator="equal">
      <formula>"PE"</formula>
    </cfRule>
  </conditionalFormatting>
  <conditionalFormatting sqref="CC148 CJ148 CQ148">
    <cfRule type="cellIs" dxfId="279" priority="402" operator="equal">
      <formula>"N/A"</formula>
    </cfRule>
  </conditionalFormatting>
  <conditionalFormatting sqref="CX148:DA148">
    <cfRule type="cellIs" dxfId="278" priority="401" operator="equal">
      <formula>"N/A"</formula>
    </cfRule>
  </conditionalFormatting>
  <conditionalFormatting sqref="DW148">
    <cfRule type="cellIs" priority="395" stopIfTrue="1" operator="equal">
      <formula>"P"</formula>
    </cfRule>
    <cfRule type="cellIs" dxfId="277" priority="396" stopIfTrue="1" operator="equal">
      <formula>"F"</formula>
    </cfRule>
    <cfRule type="cellIs" dxfId="276" priority="397" stopIfTrue="1" operator="equal">
      <formula>"PE"</formula>
    </cfRule>
  </conditionalFormatting>
  <conditionalFormatting sqref="DB148 DI148 DP148">
    <cfRule type="cellIs" dxfId="275" priority="394" operator="equal">
      <formula>"N/A"</formula>
    </cfRule>
  </conditionalFormatting>
  <conditionalFormatting sqref="DW148:DZ148">
    <cfRule type="cellIs" dxfId="274" priority="393" operator="equal">
      <formula>"N/A"</formula>
    </cfRule>
  </conditionalFormatting>
  <conditionalFormatting sqref="EV148">
    <cfRule type="cellIs" priority="387" stopIfTrue="1" operator="equal">
      <formula>"P"</formula>
    </cfRule>
    <cfRule type="cellIs" dxfId="273" priority="388" stopIfTrue="1" operator="equal">
      <formula>"F"</formula>
    </cfRule>
    <cfRule type="cellIs" dxfId="272" priority="389" stopIfTrue="1" operator="equal">
      <formula>"PE"</formula>
    </cfRule>
  </conditionalFormatting>
  <conditionalFormatting sqref="EA148 EH148 EO148">
    <cfRule type="cellIs" dxfId="271" priority="386" operator="equal">
      <formula>"N/A"</formula>
    </cfRule>
  </conditionalFormatting>
  <conditionalFormatting sqref="EV148:EY148">
    <cfRule type="cellIs" dxfId="270" priority="385" operator="equal">
      <formula>"N/A"</formula>
    </cfRule>
  </conditionalFormatting>
  <conditionalFormatting sqref="CC134 CJ134 CQ134">
    <cfRule type="cellIs" priority="358" stopIfTrue="1" operator="equal">
      <formula>"P"</formula>
    </cfRule>
    <cfRule type="cellIs" dxfId="269" priority="359" stopIfTrue="1" operator="equal">
      <formula>"F"</formula>
    </cfRule>
    <cfRule type="cellIs" dxfId="268" priority="360" stopIfTrue="1" operator="equal">
      <formula>"PE"</formula>
    </cfRule>
  </conditionalFormatting>
  <conditionalFormatting sqref="CX134">
    <cfRule type="cellIs" priority="355" stopIfTrue="1" operator="equal">
      <formula>"P"</formula>
    </cfRule>
    <cfRule type="cellIs" dxfId="267" priority="356" stopIfTrue="1" operator="equal">
      <formula>"F"</formula>
    </cfRule>
    <cfRule type="cellIs" dxfId="266" priority="357" stopIfTrue="1" operator="equal">
      <formula>"PE"</formula>
    </cfRule>
  </conditionalFormatting>
  <conditionalFormatting sqref="CC134 CJ134 CQ134">
    <cfRule type="cellIs" dxfId="265" priority="354" operator="equal">
      <formula>"N/A"</formula>
    </cfRule>
  </conditionalFormatting>
  <conditionalFormatting sqref="CX134:DA134">
    <cfRule type="cellIs" dxfId="264" priority="353" operator="equal">
      <formula>"N/A"</formula>
    </cfRule>
  </conditionalFormatting>
  <conditionalFormatting sqref="DI134 DP134 DB134:DB137">
    <cfRule type="cellIs" priority="350" stopIfTrue="1" operator="equal">
      <formula>"P"</formula>
    </cfRule>
    <cfRule type="cellIs" dxfId="263" priority="351" stopIfTrue="1" operator="equal">
      <formula>"F"</formula>
    </cfRule>
    <cfRule type="cellIs" dxfId="262" priority="352" stopIfTrue="1" operator="equal">
      <formula>"PE"</formula>
    </cfRule>
  </conditionalFormatting>
  <conditionalFormatting sqref="DW134">
    <cfRule type="cellIs" priority="347" stopIfTrue="1" operator="equal">
      <formula>"P"</formula>
    </cfRule>
    <cfRule type="cellIs" dxfId="261" priority="348" stopIfTrue="1" operator="equal">
      <formula>"F"</formula>
    </cfRule>
    <cfRule type="cellIs" dxfId="260" priority="349" stopIfTrue="1" operator="equal">
      <formula>"PE"</formula>
    </cfRule>
  </conditionalFormatting>
  <conditionalFormatting sqref="DI134 DP134 DB134:DB137">
    <cfRule type="cellIs" dxfId="259" priority="346" operator="equal">
      <formula>"N/A"</formula>
    </cfRule>
  </conditionalFormatting>
  <conditionalFormatting sqref="DW134:DZ134">
    <cfRule type="cellIs" dxfId="258" priority="345" operator="equal">
      <formula>"N/A"</formula>
    </cfRule>
  </conditionalFormatting>
  <conditionalFormatting sqref="EA134 EH134 EO134">
    <cfRule type="cellIs" priority="342" stopIfTrue="1" operator="equal">
      <formula>"P"</formula>
    </cfRule>
    <cfRule type="cellIs" dxfId="257" priority="343" stopIfTrue="1" operator="equal">
      <formula>"F"</formula>
    </cfRule>
    <cfRule type="cellIs" dxfId="256" priority="344" stopIfTrue="1" operator="equal">
      <formula>"PE"</formula>
    </cfRule>
  </conditionalFormatting>
  <conditionalFormatting sqref="EV134">
    <cfRule type="cellIs" priority="339" stopIfTrue="1" operator="equal">
      <formula>"P"</formula>
    </cfRule>
    <cfRule type="cellIs" dxfId="255" priority="340" stopIfTrue="1" operator="equal">
      <formula>"F"</formula>
    </cfRule>
    <cfRule type="cellIs" dxfId="254" priority="341" stopIfTrue="1" operator="equal">
      <formula>"PE"</formula>
    </cfRule>
  </conditionalFormatting>
  <conditionalFormatting sqref="EA134 EH134 EO134">
    <cfRule type="cellIs" dxfId="253" priority="338" operator="equal">
      <formula>"N/A"</formula>
    </cfRule>
  </conditionalFormatting>
  <conditionalFormatting sqref="EV134:EY134">
    <cfRule type="cellIs" dxfId="252" priority="337" operator="equal">
      <formula>"N/A"</formula>
    </cfRule>
  </conditionalFormatting>
  <conditionalFormatting sqref="CC138 CJ138 CQ138">
    <cfRule type="cellIs" priority="334" stopIfTrue="1" operator="equal">
      <formula>"P"</formula>
    </cfRule>
    <cfRule type="cellIs" dxfId="251" priority="335" stopIfTrue="1" operator="equal">
      <formula>"F"</formula>
    </cfRule>
    <cfRule type="cellIs" dxfId="250" priority="336" stopIfTrue="1" operator="equal">
      <formula>"PE"</formula>
    </cfRule>
  </conditionalFormatting>
  <conditionalFormatting sqref="CX138">
    <cfRule type="cellIs" priority="331" stopIfTrue="1" operator="equal">
      <formula>"P"</formula>
    </cfRule>
    <cfRule type="cellIs" dxfId="249" priority="332" stopIfTrue="1" operator="equal">
      <formula>"F"</formula>
    </cfRule>
    <cfRule type="cellIs" dxfId="248" priority="333" stopIfTrue="1" operator="equal">
      <formula>"PE"</formula>
    </cfRule>
  </conditionalFormatting>
  <conditionalFormatting sqref="CC138 CJ138 CQ138">
    <cfRule type="cellIs" dxfId="247" priority="330" operator="equal">
      <formula>"N/A"</formula>
    </cfRule>
  </conditionalFormatting>
  <conditionalFormatting sqref="CX138:DA138">
    <cfRule type="cellIs" dxfId="246" priority="329" operator="equal">
      <formula>"N/A"</formula>
    </cfRule>
  </conditionalFormatting>
  <conditionalFormatting sqref="DI138 DP138 DB138:DB144">
    <cfRule type="cellIs" priority="326" stopIfTrue="1" operator="equal">
      <formula>"P"</formula>
    </cfRule>
    <cfRule type="cellIs" dxfId="245" priority="327" stopIfTrue="1" operator="equal">
      <formula>"F"</formula>
    </cfRule>
    <cfRule type="cellIs" dxfId="244" priority="328" stopIfTrue="1" operator="equal">
      <formula>"PE"</formula>
    </cfRule>
  </conditionalFormatting>
  <conditionalFormatting sqref="DW138">
    <cfRule type="cellIs" priority="323" stopIfTrue="1" operator="equal">
      <formula>"P"</formula>
    </cfRule>
    <cfRule type="cellIs" dxfId="243" priority="324" stopIfTrue="1" operator="equal">
      <formula>"F"</formula>
    </cfRule>
    <cfRule type="cellIs" dxfId="242" priority="325" stopIfTrue="1" operator="equal">
      <formula>"PE"</formula>
    </cfRule>
  </conditionalFormatting>
  <conditionalFormatting sqref="DI138 DP138 DB138:DB144">
    <cfRule type="cellIs" dxfId="241" priority="322" operator="equal">
      <formula>"N/A"</formula>
    </cfRule>
  </conditionalFormatting>
  <conditionalFormatting sqref="DW138:DZ138">
    <cfRule type="cellIs" dxfId="240" priority="321" operator="equal">
      <formula>"N/A"</formula>
    </cfRule>
  </conditionalFormatting>
  <conditionalFormatting sqref="EA138 EH138 EO138">
    <cfRule type="cellIs" priority="318" stopIfTrue="1" operator="equal">
      <formula>"P"</formula>
    </cfRule>
    <cfRule type="cellIs" dxfId="239" priority="319" stopIfTrue="1" operator="equal">
      <formula>"F"</formula>
    </cfRule>
    <cfRule type="cellIs" dxfId="238" priority="320" stopIfTrue="1" operator="equal">
      <formula>"PE"</formula>
    </cfRule>
  </conditionalFormatting>
  <conditionalFormatting sqref="EV138">
    <cfRule type="cellIs" priority="315" stopIfTrue="1" operator="equal">
      <formula>"P"</formula>
    </cfRule>
    <cfRule type="cellIs" dxfId="237" priority="316" stopIfTrue="1" operator="equal">
      <formula>"F"</formula>
    </cfRule>
    <cfRule type="cellIs" dxfId="236" priority="317" stopIfTrue="1" operator="equal">
      <formula>"PE"</formula>
    </cfRule>
  </conditionalFormatting>
  <conditionalFormatting sqref="EA138 EH138 EO138">
    <cfRule type="cellIs" dxfId="235" priority="314" operator="equal">
      <formula>"N/A"</formula>
    </cfRule>
  </conditionalFormatting>
  <conditionalFormatting sqref="EV138:EY138">
    <cfRule type="cellIs" dxfId="234" priority="313" operator="equal">
      <formula>"N/A"</formula>
    </cfRule>
  </conditionalFormatting>
  <conditionalFormatting sqref="CC142 CJ142 CQ142">
    <cfRule type="cellIs" priority="310" stopIfTrue="1" operator="equal">
      <formula>"P"</formula>
    </cfRule>
    <cfRule type="cellIs" dxfId="233" priority="311" stopIfTrue="1" operator="equal">
      <formula>"F"</formula>
    </cfRule>
    <cfRule type="cellIs" dxfId="232" priority="312" stopIfTrue="1" operator="equal">
      <formula>"PE"</formula>
    </cfRule>
  </conditionalFormatting>
  <conditionalFormatting sqref="CX142">
    <cfRule type="cellIs" priority="307" stopIfTrue="1" operator="equal">
      <formula>"P"</formula>
    </cfRule>
    <cfRule type="cellIs" dxfId="231" priority="308" stopIfTrue="1" operator="equal">
      <formula>"F"</formula>
    </cfRule>
    <cfRule type="cellIs" dxfId="230" priority="309" stopIfTrue="1" operator="equal">
      <formula>"PE"</formula>
    </cfRule>
  </conditionalFormatting>
  <conditionalFormatting sqref="CC142 CJ142 CQ142">
    <cfRule type="cellIs" dxfId="229" priority="306" operator="equal">
      <formula>"N/A"</formula>
    </cfRule>
  </conditionalFormatting>
  <conditionalFormatting sqref="CX142:DA142">
    <cfRule type="cellIs" dxfId="228" priority="305" operator="equal">
      <formula>"N/A"</formula>
    </cfRule>
  </conditionalFormatting>
  <conditionalFormatting sqref="DI142 DP142">
    <cfRule type="cellIs" priority="302" stopIfTrue="1" operator="equal">
      <formula>"P"</formula>
    </cfRule>
    <cfRule type="cellIs" dxfId="227" priority="303" stopIfTrue="1" operator="equal">
      <formula>"F"</formula>
    </cfRule>
    <cfRule type="cellIs" dxfId="226" priority="304" stopIfTrue="1" operator="equal">
      <formula>"PE"</formula>
    </cfRule>
  </conditionalFormatting>
  <conditionalFormatting sqref="DW142">
    <cfRule type="cellIs" priority="299" stopIfTrue="1" operator="equal">
      <formula>"P"</formula>
    </cfRule>
    <cfRule type="cellIs" dxfId="225" priority="300" stopIfTrue="1" operator="equal">
      <formula>"F"</formula>
    </cfRule>
    <cfRule type="cellIs" dxfId="224" priority="301" stopIfTrue="1" operator="equal">
      <formula>"PE"</formula>
    </cfRule>
  </conditionalFormatting>
  <conditionalFormatting sqref="DI142 DP142">
    <cfRule type="cellIs" dxfId="223" priority="298" operator="equal">
      <formula>"N/A"</formula>
    </cfRule>
  </conditionalFormatting>
  <conditionalFormatting sqref="DW142:DZ142">
    <cfRule type="cellIs" dxfId="222" priority="297" operator="equal">
      <formula>"N/A"</formula>
    </cfRule>
  </conditionalFormatting>
  <conditionalFormatting sqref="EA142 EH142 EO142">
    <cfRule type="cellIs" priority="294" stopIfTrue="1" operator="equal">
      <formula>"P"</formula>
    </cfRule>
    <cfRule type="cellIs" dxfId="221" priority="295" stopIfTrue="1" operator="equal">
      <formula>"F"</formula>
    </cfRule>
    <cfRule type="cellIs" dxfId="220" priority="296" stopIfTrue="1" operator="equal">
      <formula>"PE"</formula>
    </cfRule>
  </conditionalFormatting>
  <conditionalFormatting sqref="EV142">
    <cfRule type="cellIs" priority="291" stopIfTrue="1" operator="equal">
      <formula>"P"</formula>
    </cfRule>
    <cfRule type="cellIs" dxfId="219" priority="292" stopIfTrue="1" operator="equal">
      <formula>"F"</formula>
    </cfRule>
    <cfRule type="cellIs" dxfId="218" priority="293" stopIfTrue="1" operator="equal">
      <formula>"PE"</formula>
    </cfRule>
  </conditionalFormatting>
  <conditionalFormatting sqref="EA142 EH142 EO142">
    <cfRule type="cellIs" dxfId="217" priority="290" operator="equal">
      <formula>"N/A"</formula>
    </cfRule>
  </conditionalFormatting>
  <conditionalFormatting sqref="EV142:EY142">
    <cfRule type="cellIs" dxfId="216" priority="289" operator="equal">
      <formula>"N/A"</formula>
    </cfRule>
  </conditionalFormatting>
  <conditionalFormatting sqref="CC144 CJ144 CQ144">
    <cfRule type="cellIs" priority="286" stopIfTrue="1" operator="equal">
      <formula>"P"</formula>
    </cfRule>
    <cfRule type="cellIs" dxfId="215" priority="287" stopIfTrue="1" operator="equal">
      <formula>"F"</formula>
    </cfRule>
    <cfRule type="cellIs" dxfId="214" priority="288" stopIfTrue="1" operator="equal">
      <formula>"PE"</formula>
    </cfRule>
  </conditionalFormatting>
  <conditionalFormatting sqref="CX144">
    <cfRule type="cellIs" priority="283" stopIfTrue="1" operator="equal">
      <formula>"P"</formula>
    </cfRule>
    <cfRule type="cellIs" dxfId="213" priority="284" stopIfTrue="1" operator="equal">
      <formula>"F"</formula>
    </cfRule>
    <cfRule type="cellIs" dxfId="212" priority="285" stopIfTrue="1" operator="equal">
      <formula>"PE"</formula>
    </cfRule>
  </conditionalFormatting>
  <conditionalFormatting sqref="CC144 CJ144 CQ144">
    <cfRule type="cellIs" dxfId="211" priority="282" operator="equal">
      <formula>"N/A"</formula>
    </cfRule>
  </conditionalFormatting>
  <conditionalFormatting sqref="CX144:DA144">
    <cfRule type="cellIs" dxfId="210" priority="281" operator="equal">
      <formula>"N/A"</formula>
    </cfRule>
  </conditionalFormatting>
  <conditionalFormatting sqref="DI144 DP144">
    <cfRule type="cellIs" priority="278" stopIfTrue="1" operator="equal">
      <formula>"P"</formula>
    </cfRule>
    <cfRule type="cellIs" dxfId="209" priority="279" stopIfTrue="1" operator="equal">
      <formula>"F"</formula>
    </cfRule>
    <cfRule type="cellIs" dxfId="208" priority="280" stopIfTrue="1" operator="equal">
      <formula>"PE"</formula>
    </cfRule>
  </conditionalFormatting>
  <conditionalFormatting sqref="DW144">
    <cfRule type="cellIs" priority="275" stopIfTrue="1" operator="equal">
      <formula>"P"</formula>
    </cfRule>
    <cfRule type="cellIs" dxfId="207" priority="276" stopIfTrue="1" operator="equal">
      <formula>"F"</formula>
    </cfRule>
    <cfRule type="cellIs" dxfId="206" priority="277" stopIfTrue="1" operator="equal">
      <formula>"PE"</formula>
    </cfRule>
  </conditionalFormatting>
  <conditionalFormatting sqref="DI144 DP144">
    <cfRule type="cellIs" dxfId="205" priority="274" operator="equal">
      <formula>"N/A"</formula>
    </cfRule>
  </conditionalFormatting>
  <conditionalFormatting sqref="DW144:DZ144">
    <cfRule type="cellIs" dxfId="204" priority="273" operator="equal">
      <formula>"N/A"</formula>
    </cfRule>
  </conditionalFormatting>
  <conditionalFormatting sqref="EA144 EH144 EO144">
    <cfRule type="cellIs" priority="270" stopIfTrue="1" operator="equal">
      <formula>"P"</formula>
    </cfRule>
    <cfRule type="cellIs" dxfId="203" priority="271" stopIfTrue="1" operator="equal">
      <formula>"F"</formula>
    </cfRule>
    <cfRule type="cellIs" dxfId="202" priority="272" stopIfTrue="1" operator="equal">
      <formula>"PE"</formula>
    </cfRule>
  </conditionalFormatting>
  <conditionalFormatting sqref="EV144">
    <cfRule type="cellIs" priority="267" stopIfTrue="1" operator="equal">
      <formula>"P"</formula>
    </cfRule>
    <cfRule type="cellIs" dxfId="201" priority="268" stopIfTrue="1" operator="equal">
      <formula>"F"</formula>
    </cfRule>
    <cfRule type="cellIs" dxfId="200" priority="269" stopIfTrue="1" operator="equal">
      <formula>"PE"</formula>
    </cfRule>
  </conditionalFormatting>
  <conditionalFormatting sqref="EA144 EH144 EO144">
    <cfRule type="cellIs" dxfId="199" priority="266" operator="equal">
      <formula>"N/A"</formula>
    </cfRule>
  </conditionalFormatting>
  <conditionalFormatting sqref="EV144:EY144">
    <cfRule type="cellIs" dxfId="198" priority="265" operator="equal">
      <formula>"N/A"</formula>
    </cfRule>
  </conditionalFormatting>
  <conditionalFormatting sqref="CC146 CJ146 CQ146">
    <cfRule type="cellIs" priority="262" stopIfTrue="1" operator="equal">
      <formula>"P"</formula>
    </cfRule>
    <cfRule type="cellIs" dxfId="197" priority="263" stopIfTrue="1" operator="equal">
      <formula>"F"</formula>
    </cfRule>
    <cfRule type="cellIs" dxfId="196" priority="264" stopIfTrue="1" operator="equal">
      <formula>"PE"</formula>
    </cfRule>
  </conditionalFormatting>
  <conditionalFormatting sqref="CX146">
    <cfRule type="cellIs" priority="259" stopIfTrue="1" operator="equal">
      <formula>"P"</formula>
    </cfRule>
    <cfRule type="cellIs" dxfId="195" priority="260" stopIfTrue="1" operator="equal">
      <formula>"F"</formula>
    </cfRule>
    <cfRule type="cellIs" dxfId="194" priority="261" stopIfTrue="1" operator="equal">
      <formula>"PE"</formula>
    </cfRule>
  </conditionalFormatting>
  <conditionalFormatting sqref="CC146 CJ146 CQ146">
    <cfRule type="cellIs" dxfId="193" priority="258" operator="equal">
      <formula>"N/A"</formula>
    </cfRule>
  </conditionalFormatting>
  <conditionalFormatting sqref="CX146:DA146">
    <cfRule type="cellIs" dxfId="192" priority="257" operator="equal">
      <formula>"N/A"</formula>
    </cfRule>
  </conditionalFormatting>
  <conditionalFormatting sqref="DB146 DI146 DP146">
    <cfRule type="cellIs" priority="254" stopIfTrue="1" operator="equal">
      <formula>"P"</formula>
    </cfRule>
    <cfRule type="cellIs" dxfId="191" priority="255" stopIfTrue="1" operator="equal">
      <formula>"F"</formula>
    </cfRule>
    <cfRule type="cellIs" dxfId="190" priority="256" stopIfTrue="1" operator="equal">
      <formula>"PE"</formula>
    </cfRule>
  </conditionalFormatting>
  <conditionalFormatting sqref="DW146">
    <cfRule type="cellIs" priority="251" stopIfTrue="1" operator="equal">
      <formula>"P"</formula>
    </cfRule>
    <cfRule type="cellIs" dxfId="189" priority="252" stopIfTrue="1" operator="equal">
      <formula>"F"</formula>
    </cfRule>
    <cfRule type="cellIs" dxfId="188" priority="253" stopIfTrue="1" operator="equal">
      <formula>"PE"</formula>
    </cfRule>
  </conditionalFormatting>
  <conditionalFormatting sqref="DB146 DI146 DP146">
    <cfRule type="cellIs" dxfId="187" priority="250" operator="equal">
      <formula>"N/A"</formula>
    </cfRule>
  </conditionalFormatting>
  <conditionalFormatting sqref="DW146:DZ146">
    <cfRule type="cellIs" dxfId="186" priority="249" operator="equal">
      <formula>"N/A"</formula>
    </cfRule>
  </conditionalFormatting>
  <conditionalFormatting sqref="EA146 EH146 EO146">
    <cfRule type="cellIs" priority="246" stopIfTrue="1" operator="equal">
      <formula>"P"</formula>
    </cfRule>
    <cfRule type="cellIs" dxfId="185" priority="247" stopIfTrue="1" operator="equal">
      <formula>"F"</formula>
    </cfRule>
    <cfRule type="cellIs" dxfId="184" priority="248" stopIfTrue="1" operator="equal">
      <formula>"PE"</formula>
    </cfRule>
  </conditionalFormatting>
  <conditionalFormatting sqref="EV146">
    <cfRule type="cellIs" priority="243" stopIfTrue="1" operator="equal">
      <formula>"P"</formula>
    </cfRule>
    <cfRule type="cellIs" dxfId="183" priority="244" stopIfTrue="1" operator="equal">
      <formula>"F"</formula>
    </cfRule>
    <cfRule type="cellIs" dxfId="182" priority="245" stopIfTrue="1" operator="equal">
      <formula>"PE"</formula>
    </cfRule>
  </conditionalFormatting>
  <conditionalFormatting sqref="EA146 EH146 EO146">
    <cfRule type="cellIs" dxfId="181" priority="242" operator="equal">
      <formula>"N/A"</formula>
    </cfRule>
  </conditionalFormatting>
  <conditionalFormatting sqref="EV146:EY146">
    <cfRule type="cellIs" dxfId="180" priority="241" operator="equal">
      <formula>"N/A"</formula>
    </cfRule>
  </conditionalFormatting>
  <conditionalFormatting sqref="CC135 CJ135 CQ135">
    <cfRule type="cellIs" priority="238" stopIfTrue="1" operator="equal">
      <formula>"P"</formula>
    </cfRule>
    <cfRule type="cellIs" dxfId="179" priority="239" stopIfTrue="1" operator="equal">
      <formula>"F"</formula>
    </cfRule>
    <cfRule type="cellIs" dxfId="178" priority="240" stopIfTrue="1" operator="equal">
      <formula>"PE"</formula>
    </cfRule>
  </conditionalFormatting>
  <conditionalFormatting sqref="DI135 DP135">
    <cfRule type="cellIs" priority="230" stopIfTrue="1" operator="equal">
      <formula>"P"</formula>
    </cfRule>
    <cfRule type="cellIs" dxfId="177" priority="231" stopIfTrue="1" operator="equal">
      <formula>"F"</formula>
    </cfRule>
    <cfRule type="cellIs" dxfId="176" priority="232" stopIfTrue="1" operator="equal">
      <formula>"PE"</formula>
    </cfRule>
  </conditionalFormatting>
  <conditionalFormatting sqref="EA135 EH135 EO135">
    <cfRule type="cellIs" priority="222" stopIfTrue="1" operator="equal">
      <formula>"P"</formula>
    </cfRule>
    <cfRule type="cellIs" dxfId="175" priority="223" stopIfTrue="1" operator="equal">
      <formula>"F"</formula>
    </cfRule>
    <cfRule type="cellIs" dxfId="174" priority="224" stopIfTrue="1" operator="equal">
      <formula>"PE"</formula>
    </cfRule>
  </conditionalFormatting>
  <conditionalFormatting sqref="CC137 CJ137 CQ137">
    <cfRule type="cellIs" priority="214" stopIfTrue="1" operator="equal">
      <formula>"P"</formula>
    </cfRule>
    <cfRule type="cellIs" dxfId="173" priority="215" stopIfTrue="1" operator="equal">
      <formula>"F"</formula>
    </cfRule>
    <cfRule type="cellIs" dxfId="172" priority="216" stopIfTrue="1" operator="equal">
      <formula>"PE"</formula>
    </cfRule>
  </conditionalFormatting>
  <conditionalFormatting sqref="DI137 DP137">
    <cfRule type="cellIs" priority="206" stopIfTrue="1" operator="equal">
      <formula>"P"</formula>
    </cfRule>
    <cfRule type="cellIs" dxfId="171" priority="207" stopIfTrue="1" operator="equal">
      <formula>"F"</formula>
    </cfRule>
    <cfRule type="cellIs" dxfId="170" priority="208" stopIfTrue="1" operator="equal">
      <formula>"PE"</formula>
    </cfRule>
  </conditionalFormatting>
  <conditionalFormatting sqref="EA137 EH137 EO137">
    <cfRule type="cellIs" priority="198" stopIfTrue="1" operator="equal">
      <formula>"P"</formula>
    </cfRule>
    <cfRule type="cellIs" dxfId="169" priority="199" stopIfTrue="1" operator="equal">
      <formula>"F"</formula>
    </cfRule>
    <cfRule type="cellIs" dxfId="168" priority="200" stopIfTrue="1" operator="equal">
      <formula>"PE"</formula>
    </cfRule>
  </conditionalFormatting>
  <conditionalFormatting sqref="CC139 CJ139 CQ139">
    <cfRule type="cellIs" priority="190" stopIfTrue="1" operator="equal">
      <formula>"P"</formula>
    </cfRule>
    <cfRule type="cellIs" dxfId="167" priority="191" stopIfTrue="1" operator="equal">
      <formula>"F"</formula>
    </cfRule>
    <cfRule type="cellIs" dxfId="166" priority="192" stopIfTrue="1" operator="equal">
      <formula>"PE"</formula>
    </cfRule>
  </conditionalFormatting>
  <conditionalFormatting sqref="DI139 DP139">
    <cfRule type="cellIs" priority="182" stopIfTrue="1" operator="equal">
      <formula>"P"</formula>
    </cfRule>
    <cfRule type="cellIs" dxfId="165" priority="183" stopIfTrue="1" operator="equal">
      <formula>"F"</formula>
    </cfRule>
    <cfRule type="cellIs" dxfId="164" priority="184" stopIfTrue="1" operator="equal">
      <formula>"PE"</formula>
    </cfRule>
  </conditionalFormatting>
  <conditionalFormatting sqref="EA139 EH139 EO139">
    <cfRule type="cellIs" priority="174" stopIfTrue="1" operator="equal">
      <formula>"P"</formula>
    </cfRule>
    <cfRule type="cellIs" dxfId="163" priority="175" stopIfTrue="1" operator="equal">
      <formula>"F"</formula>
    </cfRule>
    <cfRule type="cellIs" dxfId="162" priority="176" stopIfTrue="1" operator="equal">
      <formula>"PE"</formula>
    </cfRule>
  </conditionalFormatting>
  <conditionalFormatting sqref="CC143 CJ143 CQ143">
    <cfRule type="cellIs" priority="166" stopIfTrue="1" operator="equal">
      <formula>"P"</formula>
    </cfRule>
    <cfRule type="cellIs" dxfId="161" priority="167" stopIfTrue="1" operator="equal">
      <formula>"F"</formula>
    </cfRule>
    <cfRule type="cellIs" dxfId="160" priority="168" stopIfTrue="1" operator="equal">
      <formula>"PE"</formula>
    </cfRule>
  </conditionalFormatting>
  <conditionalFormatting sqref="DI143 DP143">
    <cfRule type="cellIs" priority="158" stopIfTrue="1" operator="equal">
      <formula>"P"</formula>
    </cfRule>
    <cfRule type="cellIs" dxfId="159" priority="159" stopIfTrue="1" operator="equal">
      <formula>"F"</formula>
    </cfRule>
    <cfRule type="cellIs" dxfId="158" priority="160" stopIfTrue="1" operator="equal">
      <formula>"PE"</formula>
    </cfRule>
  </conditionalFormatting>
  <conditionalFormatting sqref="EA143 EH143 EO143">
    <cfRule type="cellIs" priority="150" stopIfTrue="1" operator="equal">
      <formula>"P"</formula>
    </cfRule>
    <cfRule type="cellIs" dxfId="157" priority="151" stopIfTrue="1" operator="equal">
      <formula>"F"</formula>
    </cfRule>
    <cfRule type="cellIs" dxfId="156" priority="152" stopIfTrue="1" operator="equal">
      <formula>"PE"</formula>
    </cfRule>
  </conditionalFormatting>
  <conditionalFormatting sqref="CC145 CJ145 CQ145">
    <cfRule type="cellIs" priority="142" stopIfTrue="1" operator="equal">
      <formula>"P"</formula>
    </cfRule>
    <cfRule type="cellIs" dxfId="155" priority="143" stopIfTrue="1" operator="equal">
      <formula>"F"</formula>
    </cfRule>
    <cfRule type="cellIs" dxfId="154" priority="144" stopIfTrue="1" operator="equal">
      <formula>"PE"</formula>
    </cfRule>
  </conditionalFormatting>
  <conditionalFormatting sqref="DB145 DI145 DP145">
    <cfRule type="cellIs" priority="134" stopIfTrue="1" operator="equal">
      <formula>"P"</formula>
    </cfRule>
    <cfRule type="cellIs" dxfId="153" priority="135" stopIfTrue="1" operator="equal">
      <formula>"F"</formula>
    </cfRule>
    <cfRule type="cellIs" dxfId="152" priority="136" stopIfTrue="1" operator="equal">
      <formula>"PE"</formula>
    </cfRule>
  </conditionalFormatting>
  <conditionalFormatting sqref="EA145 EH145 EO145">
    <cfRule type="cellIs" priority="126" stopIfTrue="1" operator="equal">
      <formula>"P"</formula>
    </cfRule>
    <cfRule type="cellIs" dxfId="151" priority="127" stopIfTrue="1" operator="equal">
      <formula>"F"</formula>
    </cfRule>
    <cfRule type="cellIs" dxfId="150" priority="128" stopIfTrue="1" operator="equal">
      <formula>"PE"</formula>
    </cfRule>
  </conditionalFormatting>
  <conditionalFormatting sqref="CX135">
    <cfRule type="cellIs" priority="235" stopIfTrue="1" operator="equal">
      <formula>"P"</formula>
    </cfRule>
    <cfRule type="cellIs" dxfId="149" priority="236" stopIfTrue="1" operator="equal">
      <formula>"F"</formula>
    </cfRule>
    <cfRule type="cellIs" dxfId="148" priority="237" stopIfTrue="1" operator="equal">
      <formula>"PE"</formula>
    </cfRule>
  </conditionalFormatting>
  <conditionalFormatting sqref="CC135 CJ135 CQ135">
    <cfRule type="cellIs" dxfId="147" priority="234" operator="equal">
      <formula>"N/A"</formula>
    </cfRule>
  </conditionalFormatting>
  <conditionalFormatting sqref="CX135:DA135">
    <cfRule type="cellIs" dxfId="146" priority="233" operator="equal">
      <formula>"N/A"</formula>
    </cfRule>
  </conditionalFormatting>
  <conditionalFormatting sqref="DW135">
    <cfRule type="cellIs" priority="227" stopIfTrue="1" operator="equal">
      <formula>"P"</formula>
    </cfRule>
    <cfRule type="cellIs" dxfId="145" priority="228" stopIfTrue="1" operator="equal">
      <formula>"F"</formula>
    </cfRule>
    <cfRule type="cellIs" dxfId="144" priority="229" stopIfTrue="1" operator="equal">
      <formula>"PE"</formula>
    </cfRule>
  </conditionalFormatting>
  <conditionalFormatting sqref="DI135 DP135">
    <cfRule type="cellIs" dxfId="143" priority="226" operator="equal">
      <formula>"N/A"</formula>
    </cfRule>
  </conditionalFormatting>
  <conditionalFormatting sqref="DW135:DZ135">
    <cfRule type="cellIs" dxfId="142" priority="225" operator="equal">
      <formula>"N/A"</formula>
    </cfRule>
  </conditionalFormatting>
  <conditionalFormatting sqref="EV135">
    <cfRule type="cellIs" priority="219" stopIfTrue="1" operator="equal">
      <formula>"P"</formula>
    </cfRule>
    <cfRule type="cellIs" dxfId="141" priority="220" stopIfTrue="1" operator="equal">
      <formula>"F"</formula>
    </cfRule>
    <cfRule type="cellIs" dxfId="140" priority="221" stopIfTrue="1" operator="equal">
      <formula>"PE"</formula>
    </cfRule>
  </conditionalFormatting>
  <conditionalFormatting sqref="EA135 EH135 EO135">
    <cfRule type="cellIs" dxfId="139" priority="218" operator="equal">
      <formula>"N/A"</formula>
    </cfRule>
  </conditionalFormatting>
  <conditionalFormatting sqref="EV135:EY135">
    <cfRule type="cellIs" dxfId="138" priority="217" operator="equal">
      <formula>"N/A"</formula>
    </cfRule>
  </conditionalFormatting>
  <conditionalFormatting sqref="CX137">
    <cfRule type="cellIs" priority="211" stopIfTrue="1" operator="equal">
      <formula>"P"</formula>
    </cfRule>
    <cfRule type="cellIs" dxfId="137" priority="212" stopIfTrue="1" operator="equal">
      <formula>"F"</formula>
    </cfRule>
    <cfRule type="cellIs" dxfId="136" priority="213" stopIfTrue="1" operator="equal">
      <formula>"PE"</formula>
    </cfRule>
  </conditionalFormatting>
  <conditionalFormatting sqref="CC137 CJ137 CQ137">
    <cfRule type="cellIs" dxfId="135" priority="210" operator="equal">
      <formula>"N/A"</formula>
    </cfRule>
  </conditionalFormatting>
  <conditionalFormatting sqref="CX137:DA137">
    <cfRule type="cellIs" dxfId="134" priority="209" operator="equal">
      <formula>"N/A"</formula>
    </cfRule>
  </conditionalFormatting>
  <conditionalFormatting sqref="DW137">
    <cfRule type="cellIs" priority="203" stopIfTrue="1" operator="equal">
      <formula>"P"</formula>
    </cfRule>
    <cfRule type="cellIs" dxfId="133" priority="204" stopIfTrue="1" operator="equal">
      <formula>"F"</formula>
    </cfRule>
    <cfRule type="cellIs" dxfId="132" priority="205" stopIfTrue="1" operator="equal">
      <formula>"PE"</formula>
    </cfRule>
  </conditionalFormatting>
  <conditionalFormatting sqref="DI137 DP137">
    <cfRule type="cellIs" dxfId="131" priority="202" operator="equal">
      <formula>"N/A"</formula>
    </cfRule>
  </conditionalFormatting>
  <conditionalFormatting sqref="DW137:DZ137">
    <cfRule type="cellIs" dxfId="130" priority="201" operator="equal">
      <formula>"N/A"</formula>
    </cfRule>
  </conditionalFormatting>
  <conditionalFormatting sqref="EV137">
    <cfRule type="cellIs" priority="195" stopIfTrue="1" operator="equal">
      <formula>"P"</formula>
    </cfRule>
    <cfRule type="cellIs" dxfId="129" priority="196" stopIfTrue="1" operator="equal">
      <formula>"F"</formula>
    </cfRule>
    <cfRule type="cellIs" dxfId="128" priority="197" stopIfTrue="1" operator="equal">
      <formula>"PE"</formula>
    </cfRule>
  </conditionalFormatting>
  <conditionalFormatting sqref="EA137 EH137 EO137">
    <cfRule type="cellIs" dxfId="127" priority="194" operator="equal">
      <formula>"N/A"</formula>
    </cfRule>
  </conditionalFormatting>
  <conditionalFormatting sqref="EV137:EY137">
    <cfRule type="cellIs" dxfId="126" priority="193" operator="equal">
      <formula>"N/A"</formula>
    </cfRule>
  </conditionalFormatting>
  <conditionalFormatting sqref="CX139">
    <cfRule type="cellIs" priority="187" stopIfTrue="1" operator="equal">
      <formula>"P"</formula>
    </cfRule>
    <cfRule type="cellIs" dxfId="125" priority="188" stopIfTrue="1" operator="equal">
      <formula>"F"</formula>
    </cfRule>
    <cfRule type="cellIs" dxfId="124" priority="189" stopIfTrue="1" operator="equal">
      <formula>"PE"</formula>
    </cfRule>
  </conditionalFormatting>
  <conditionalFormatting sqref="CC139 CJ139 CQ139">
    <cfRule type="cellIs" dxfId="123" priority="186" operator="equal">
      <formula>"N/A"</formula>
    </cfRule>
  </conditionalFormatting>
  <conditionalFormatting sqref="CX139:DA139">
    <cfRule type="cellIs" dxfId="122" priority="185" operator="equal">
      <formula>"N/A"</formula>
    </cfRule>
  </conditionalFormatting>
  <conditionalFormatting sqref="DW139">
    <cfRule type="cellIs" priority="179" stopIfTrue="1" operator="equal">
      <formula>"P"</formula>
    </cfRule>
    <cfRule type="cellIs" dxfId="121" priority="180" stopIfTrue="1" operator="equal">
      <formula>"F"</formula>
    </cfRule>
    <cfRule type="cellIs" dxfId="120" priority="181" stopIfTrue="1" operator="equal">
      <formula>"PE"</formula>
    </cfRule>
  </conditionalFormatting>
  <conditionalFormatting sqref="DI139 DP139">
    <cfRule type="cellIs" dxfId="119" priority="178" operator="equal">
      <formula>"N/A"</formula>
    </cfRule>
  </conditionalFormatting>
  <conditionalFormatting sqref="DW139:DZ139">
    <cfRule type="cellIs" dxfId="118" priority="177" operator="equal">
      <formula>"N/A"</formula>
    </cfRule>
  </conditionalFormatting>
  <conditionalFormatting sqref="EV139">
    <cfRule type="cellIs" priority="171" stopIfTrue="1" operator="equal">
      <formula>"P"</formula>
    </cfRule>
    <cfRule type="cellIs" dxfId="117" priority="172" stopIfTrue="1" operator="equal">
      <formula>"F"</formula>
    </cfRule>
    <cfRule type="cellIs" dxfId="116" priority="173" stopIfTrue="1" operator="equal">
      <formula>"PE"</formula>
    </cfRule>
  </conditionalFormatting>
  <conditionalFormatting sqref="EA139 EH139 EO139">
    <cfRule type="cellIs" dxfId="115" priority="170" operator="equal">
      <formula>"N/A"</formula>
    </cfRule>
  </conditionalFormatting>
  <conditionalFormatting sqref="EV139:EY139">
    <cfRule type="cellIs" dxfId="114" priority="169" operator="equal">
      <formula>"N/A"</formula>
    </cfRule>
  </conditionalFormatting>
  <conditionalFormatting sqref="CX143">
    <cfRule type="cellIs" priority="163" stopIfTrue="1" operator="equal">
      <formula>"P"</formula>
    </cfRule>
    <cfRule type="cellIs" dxfId="113" priority="164" stopIfTrue="1" operator="equal">
      <formula>"F"</formula>
    </cfRule>
    <cfRule type="cellIs" dxfId="112" priority="165" stopIfTrue="1" operator="equal">
      <formula>"PE"</formula>
    </cfRule>
  </conditionalFormatting>
  <conditionalFormatting sqref="CC143 CJ143 CQ143">
    <cfRule type="cellIs" dxfId="111" priority="162" operator="equal">
      <formula>"N/A"</formula>
    </cfRule>
  </conditionalFormatting>
  <conditionalFormatting sqref="CX143:DA143">
    <cfRule type="cellIs" dxfId="110" priority="161" operator="equal">
      <formula>"N/A"</formula>
    </cfRule>
  </conditionalFormatting>
  <conditionalFormatting sqref="DW143">
    <cfRule type="cellIs" priority="155" stopIfTrue="1" operator="equal">
      <formula>"P"</formula>
    </cfRule>
    <cfRule type="cellIs" dxfId="109" priority="156" stopIfTrue="1" operator="equal">
      <formula>"F"</formula>
    </cfRule>
    <cfRule type="cellIs" dxfId="108" priority="157" stopIfTrue="1" operator="equal">
      <formula>"PE"</formula>
    </cfRule>
  </conditionalFormatting>
  <conditionalFormatting sqref="DI143 DP143">
    <cfRule type="cellIs" dxfId="107" priority="154" operator="equal">
      <formula>"N/A"</formula>
    </cfRule>
  </conditionalFormatting>
  <conditionalFormatting sqref="DW143:DZ143">
    <cfRule type="cellIs" dxfId="106" priority="153" operator="equal">
      <formula>"N/A"</formula>
    </cfRule>
  </conditionalFormatting>
  <conditionalFormatting sqref="EV143">
    <cfRule type="cellIs" priority="147" stopIfTrue="1" operator="equal">
      <formula>"P"</formula>
    </cfRule>
    <cfRule type="cellIs" dxfId="105" priority="148" stopIfTrue="1" operator="equal">
      <formula>"F"</formula>
    </cfRule>
    <cfRule type="cellIs" dxfId="104" priority="149" stopIfTrue="1" operator="equal">
      <formula>"PE"</formula>
    </cfRule>
  </conditionalFormatting>
  <conditionalFormatting sqref="EA143 EH143 EO143">
    <cfRule type="cellIs" dxfId="103" priority="146" operator="equal">
      <formula>"N/A"</formula>
    </cfRule>
  </conditionalFormatting>
  <conditionalFormatting sqref="EV143:EY143">
    <cfRule type="cellIs" dxfId="102" priority="145" operator="equal">
      <formula>"N/A"</formula>
    </cfRule>
  </conditionalFormatting>
  <conditionalFormatting sqref="CX145">
    <cfRule type="cellIs" priority="139" stopIfTrue="1" operator="equal">
      <formula>"P"</formula>
    </cfRule>
    <cfRule type="cellIs" dxfId="101" priority="140" stopIfTrue="1" operator="equal">
      <formula>"F"</formula>
    </cfRule>
    <cfRule type="cellIs" dxfId="100" priority="141" stopIfTrue="1" operator="equal">
      <formula>"PE"</formula>
    </cfRule>
  </conditionalFormatting>
  <conditionalFormatting sqref="CC145 CJ145 CQ145">
    <cfRule type="cellIs" dxfId="99" priority="138" operator="equal">
      <formula>"N/A"</formula>
    </cfRule>
  </conditionalFormatting>
  <conditionalFormatting sqref="CX145:DA145">
    <cfRule type="cellIs" dxfId="98" priority="137" operator="equal">
      <formula>"N/A"</formula>
    </cfRule>
  </conditionalFormatting>
  <conditionalFormatting sqref="DW145">
    <cfRule type="cellIs" priority="131" stopIfTrue="1" operator="equal">
      <formula>"P"</formula>
    </cfRule>
    <cfRule type="cellIs" dxfId="97" priority="132" stopIfTrue="1" operator="equal">
      <formula>"F"</formula>
    </cfRule>
    <cfRule type="cellIs" dxfId="96" priority="133" stopIfTrue="1" operator="equal">
      <formula>"PE"</formula>
    </cfRule>
  </conditionalFormatting>
  <conditionalFormatting sqref="DB145 DI145 DP145">
    <cfRule type="cellIs" dxfId="95" priority="130" operator="equal">
      <formula>"N/A"</formula>
    </cfRule>
  </conditionalFormatting>
  <conditionalFormatting sqref="DW145:DZ145">
    <cfRule type="cellIs" dxfId="94" priority="129" operator="equal">
      <formula>"N/A"</formula>
    </cfRule>
  </conditionalFormatting>
  <conditionalFormatting sqref="EV145">
    <cfRule type="cellIs" priority="123" stopIfTrue="1" operator="equal">
      <formula>"P"</formula>
    </cfRule>
    <cfRule type="cellIs" dxfId="93" priority="124" stopIfTrue="1" operator="equal">
      <formula>"F"</formula>
    </cfRule>
    <cfRule type="cellIs" dxfId="92" priority="125" stopIfTrue="1" operator="equal">
      <formula>"PE"</formula>
    </cfRule>
  </conditionalFormatting>
  <conditionalFormatting sqref="EA145 EH145 EO145">
    <cfRule type="cellIs" dxfId="91" priority="122" operator="equal">
      <formula>"N/A"</formula>
    </cfRule>
  </conditionalFormatting>
  <conditionalFormatting sqref="EV145:EY145">
    <cfRule type="cellIs" dxfId="90" priority="121" operator="equal">
      <formula>"N/A"</formula>
    </cfRule>
  </conditionalFormatting>
  <conditionalFormatting sqref="CC132 CJ132 CQ132">
    <cfRule type="cellIs" priority="118" stopIfTrue="1" operator="equal">
      <formula>"P"</formula>
    </cfRule>
    <cfRule type="cellIs" dxfId="89" priority="119" stopIfTrue="1" operator="equal">
      <formula>"F"</formula>
    </cfRule>
    <cfRule type="cellIs" dxfId="88" priority="120" stopIfTrue="1" operator="equal">
      <formula>"PE"</formula>
    </cfRule>
  </conditionalFormatting>
  <conditionalFormatting sqref="CX132">
    <cfRule type="cellIs" priority="115" stopIfTrue="1" operator="equal">
      <formula>"P"</formula>
    </cfRule>
    <cfRule type="cellIs" dxfId="87" priority="116" stopIfTrue="1" operator="equal">
      <formula>"F"</formula>
    </cfRule>
    <cfRule type="cellIs" dxfId="86" priority="117" stopIfTrue="1" operator="equal">
      <formula>"PE"</formula>
    </cfRule>
  </conditionalFormatting>
  <conditionalFormatting sqref="CC132 CJ132 CQ132">
    <cfRule type="cellIs" dxfId="85" priority="114" operator="equal">
      <formula>"N/A"</formula>
    </cfRule>
  </conditionalFormatting>
  <conditionalFormatting sqref="CX132:DA132">
    <cfRule type="cellIs" dxfId="84" priority="113" operator="equal">
      <formula>"N/A"</formula>
    </cfRule>
  </conditionalFormatting>
  <conditionalFormatting sqref="DB132 DI132 DP132">
    <cfRule type="cellIs" priority="110" stopIfTrue="1" operator="equal">
      <formula>"P"</formula>
    </cfRule>
    <cfRule type="cellIs" dxfId="83" priority="111" stopIfTrue="1" operator="equal">
      <formula>"F"</formula>
    </cfRule>
    <cfRule type="cellIs" dxfId="82" priority="112" stopIfTrue="1" operator="equal">
      <formula>"PE"</formula>
    </cfRule>
  </conditionalFormatting>
  <conditionalFormatting sqref="DW132">
    <cfRule type="cellIs" priority="107" stopIfTrue="1" operator="equal">
      <formula>"P"</formula>
    </cfRule>
    <cfRule type="cellIs" dxfId="81" priority="108" stopIfTrue="1" operator="equal">
      <formula>"F"</formula>
    </cfRule>
    <cfRule type="cellIs" dxfId="80" priority="109" stopIfTrue="1" operator="equal">
      <formula>"PE"</formula>
    </cfRule>
  </conditionalFormatting>
  <conditionalFormatting sqref="DB132 DI132 DP132">
    <cfRule type="cellIs" dxfId="79" priority="106" operator="equal">
      <formula>"N/A"</formula>
    </cfRule>
  </conditionalFormatting>
  <conditionalFormatting sqref="DW132:DZ132">
    <cfRule type="cellIs" dxfId="78" priority="105" operator="equal">
      <formula>"N/A"</formula>
    </cfRule>
  </conditionalFormatting>
  <conditionalFormatting sqref="EA132 EH132 EO132">
    <cfRule type="cellIs" priority="102" stopIfTrue="1" operator="equal">
      <formula>"P"</formula>
    </cfRule>
    <cfRule type="cellIs" dxfId="77" priority="103" stopIfTrue="1" operator="equal">
      <formula>"F"</formula>
    </cfRule>
    <cfRule type="cellIs" dxfId="76" priority="104" stopIfTrue="1" operator="equal">
      <formula>"PE"</formula>
    </cfRule>
  </conditionalFormatting>
  <conditionalFormatting sqref="EV132">
    <cfRule type="cellIs" priority="99" stopIfTrue="1" operator="equal">
      <formula>"P"</formula>
    </cfRule>
    <cfRule type="cellIs" dxfId="75" priority="100" stopIfTrue="1" operator="equal">
      <formula>"F"</formula>
    </cfRule>
    <cfRule type="cellIs" dxfId="74" priority="101" stopIfTrue="1" operator="equal">
      <formula>"PE"</formula>
    </cfRule>
  </conditionalFormatting>
  <conditionalFormatting sqref="EA132 EH132 EO132">
    <cfRule type="cellIs" dxfId="73" priority="98" operator="equal">
      <formula>"N/A"</formula>
    </cfRule>
  </conditionalFormatting>
  <conditionalFormatting sqref="EV132:EY132">
    <cfRule type="cellIs" dxfId="72" priority="97" operator="equal">
      <formula>"N/A"</formula>
    </cfRule>
  </conditionalFormatting>
  <conditionalFormatting sqref="CC133 CJ133 CQ133">
    <cfRule type="cellIs" priority="94" stopIfTrue="1" operator="equal">
      <formula>"P"</formula>
    </cfRule>
    <cfRule type="cellIs" dxfId="71" priority="95" stopIfTrue="1" operator="equal">
      <formula>"F"</formula>
    </cfRule>
    <cfRule type="cellIs" dxfId="70" priority="96" stopIfTrue="1" operator="equal">
      <formula>"PE"</formula>
    </cfRule>
  </conditionalFormatting>
  <conditionalFormatting sqref="CX133">
    <cfRule type="cellIs" priority="91" stopIfTrue="1" operator="equal">
      <formula>"P"</formula>
    </cfRule>
    <cfRule type="cellIs" dxfId="69" priority="92" stopIfTrue="1" operator="equal">
      <formula>"F"</formula>
    </cfRule>
    <cfRule type="cellIs" dxfId="68" priority="93" stopIfTrue="1" operator="equal">
      <formula>"PE"</formula>
    </cfRule>
  </conditionalFormatting>
  <conditionalFormatting sqref="CC133 CJ133 CQ133">
    <cfRule type="cellIs" dxfId="67" priority="90" operator="equal">
      <formula>"N/A"</formula>
    </cfRule>
  </conditionalFormatting>
  <conditionalFormatting sqref="CX133:DA133">
    <cfRule type="cellIs" dxfId="66" priority="89" operator="equal">
      <formula>"N/A"</formula>
    </cfRule>
  </conditionalFormatting>
  <conditionalFormatting sqref="DB133 DI133 DP133">
    <cfRule type="cellIs" priority="86" stopIfTrue="1" operator="equal">
      <formula>"P"</formula>
    </cfRule>
    <cfRule type="cellIs" dxfId="65" priority="87" stopIfTrue="1" operator="equal">
      <formula>"F"</formula>
    </cfRule>
    <cfRule type="cellIs" dxfId="64" priority="88" stopIfTrue="1" operator="equal">
      <formula>"PE"</formula>
    </cfRule>
  </conditionalFormatting>
  <conditionalFormatting sqref="DW133">
    <cfRule type="cellIs" priority="83" stopIfTrue="1" operator="equal">
      <formula>"P"</formula>
    </cfRule>
    <cfRule type="cellIs" dxfId="63" priority="84" stopIfTrue="1" operator="equal">
      <formula>"F"</formula>
    </cfRule>
    <cfRule type="cellIs" dxfId="62" priority="85" stopIfTrue="1" operator="equal">
      <formula>"PE"</formula>
    </cfRule>
  </conditionalFormatting>
  <conditionalFormatting sqref="DB133 DI133 DP133">
    <cfRule type="cellIs" dxfId="61" priority="82" operator="equal">
      <formula>"N/A"</formula>
    </cfRule>
  </conditionalFormatting>
  <conditionalFormatting sqref="DW133:DZ133">
    <cfRule type="cellIs" dxfId="60" priority="81" operator="equal">
      <formula>"N/A"</formula>
    </cfRule>
  </conditionalFormatting>
  <conditionalFormatting sqref="EA133 EH133 EO133">
    <cfRule type="cellIs" priority="78" stopIfTrue="1" operator="equal">
      <formula>"P"</formula>
    </cfRule>
    <cfRule type="cellIs" dxfId="59" priority="79" stopIfTrue="1" operator="equal">
      <formula>"F"</formula>
    </cfRule>
    <cfRule type="cellIs" dxfId="58" priority="80" stopIfTrue="1" operator="equal">
      <formula>"PE"</formula>
    </cfRule>
  </conditionalFormatting>
  <conditionalFormatting sqref="EV133">
    <cfRule type="cellIs" priority="75" stopIfTrue="1" operator="equal">
      <formula>"P"</formula>
    </cfRule>
    <cfRule type="cellIs" dxfId="57" priority="76" stopIfTrue="1" operator="equal">
      <formula>"F"</formula>
    </cfRule>
    <cfRule type="cellIs" dxfId="56" priority="77" stopIfTrue="1" operator="equal">
      <formula>"PE"</formula>
    </cfRule>
  </conditionalFormatting>
  <conditionalFormatting sqref="EA133 EH133 EO133">
    <cfRule type="cellIs" dxfId="55" priority="74" operator="equal">
      <formula>"N/A"</formula>
    </cfRule>
  </conditionalFormatting>
  <conditionalFormatting sqref="EV133:EY133">
    <cfRule type="cellIs" dxfId="54" priority="73" operator="equal">
      <formula>"N/A"</formula>
    </cfRule>
  </conditionalFormatting>
  <conditionalFormatting sqref="CC136 CJ136 CQ136">
    <cfRule type="cellIs" priority="70" stopIfTrue="1" operator="equal">
      <formula>"P"</formula>
    </cfRule>
    <cfRule type="cellIs" dxfId="53" priority="71" stopIfTrue="1" operator="equal">
      <formula>"F"</formula>
    </cfRule>
    <cfRule type="cellIs" dxfId="52" priority="72" stopIfTrue="1" operator="equal">
      <formula>"PE"</formula>
    </cfRule>
  </conditionalFormatting>
  <conditionalFormatting sqref="DI136 DP136">
    <cfRule type="cellIs" priority="62" stopIfTrue="1" operator="equal">
      <formula>"P"</formula>
    </cfRule>
    <cfRule type="cellIs" dxfId="51" priority="63" stopIfTrue="1" operator="equal">
      <formula>"F"</formula>
    </cfRule>
    <cfRule type="cellIs" dxfId="50" priority="64" stopIfTrue="1" operator="equal">
      <formula>"PE"</formula>
    </cfRule>
  </conditionalFormatting>
  <conditionalFormatting sqref="EA136 EH136 EO136">
    <cfRule type="cellIs" priority="54" stopIfTrue="1" operator="equal">
      <formula>"P"</formula>
    </cfRule>
    <cfRule type="cellIs" dxfId="49" priority="55" stopIfTrue="1" operator="equal">
      <formula>"F"</formula>
    </cfRule>
    <cfRule type="cellIs" dxfId="48" priority="56" stopIfTrue="1" operator="equal">
      <formula>"PE"</formula>
    </cfRule>
  </conditionalFormatting>
  <conditionalFormatting sqref="CX136">
    <cfRule type="cellIs" priority="67" stopIfTrue="1" operator="equal">
      <formula>"P"</formula>
    </cfRule>
    <cfRule type="cellIs" dxfId="47" priority="68" stopIfTrue="1" operator="equal">
      <formula>"F"</formula>
    </cfRule>
    <cfRule type="cellIs" dxfId="46" priority="69" stopIfTrue="1" operator="equal">
      <formula>"PE"</formula>
    </cfRule>
  </conditionalFormatting>
  <conditionalFormatting sqref="CC136 CJ136 CQ136">
    <cfRule type="cellIs" dxfId="45" priority="66" operator="equal">
      <formula>"N/A"</formula>
    </cfRule>
  </conditionalFormatting>
  <conditionalFormatting sqref="CX136:DA136">
    <cfRule type="cellIs" dxfId="44" priority="65" operator="equal">
      <formula>"N/A"</formula>
    </cfRule>
  </conditionalFormatting>
  <conditionalFormatting sqref="DW136">
    <cfRule type="cellIs" priority="59" stopIfTrue="1" operator="equal">
      <formula>"P"</formula>
    </cfRule>
    <cfRule type="cellIs" dxfId="43" priority="60" stopIfTrue="1" operator="equal">
      <formula>"F"</formula>
    </cfRule>
    <cfRule type="cellIs" dxfId="42" priority="61" stopIfTrue="1" operator="equal">
      <formula>"PE"</formula>
    </cfRule>
  </conditionalFormatting>
  <conditionalFormatting sqref="DI136 DP136">
    <cfRule type="cellIs" dxfId="41" priority="58" operator="equal">
      <formula>"N/A"</formula>
    </cfRule>
  </conditionalFormatting>
  <conditionalFormatting sqref="DW136:DZ136">
    <cfRule type="cellIs" dxfId="40" priority="57" operator="equal">
      <formula>"N/A"</formula>
    </cfRule>
  </conditionalFormatting>
  <conditionalFormatting sqref="EV136">
    <cfRule type="cellIs" priority="51" stopIfTrue="1" operator="equal">
      <formula>"P"</formula>
    </cfRule>
    <cfRule type="cellIs" dxfId="39" priority="52" stopIfTrue="1" operator="equal">
      <formula>"F"</formula>
    </cfRule>
    <cfRule type="cellIs" dxfId="38" priority="53" stopIfTrue="1" operator="equal">
      <formula>"PE"</formula>
    </cfRule>
  </conditionalFormatting>
  <conditionalFormatting sqref="EA136 EH136 EO136">
    <cfRule type="cellIs" dxfId="37" priority="50" operator="equal">
      <formula>"N/A"</formula>
    </cfRule>
  </conditionalFormatting>
  <conditionalFormatting sqref="EV136:EY136">
    <cfRule type="cellIs" dxfId="36" priority="49" operator="equal">
      <formula>"N/A"</formula>
    </cfRule>
  </conditionalFormatting>
  <conditionalFormatting sqref="CC140:CC141 CJ140:CJ141 CQ140:CQ141">
    <cfRule type="cellIs" priority="46" stopIfTrue="1" operator="equal">
      <formula>"P"</formula>
    </cfRule>
    <cfRule type="cellIs" dxfId="35" priority="47" stopIfTrue="1" operator="equal">
      <formula>"F"</formula>
    </cfRule>
    <cfRule type="cellIs" dxfId="34" priority="48" stopIfTrue="1" operator="equal">
      <formula>"PE"</formula>
    </cfRule>
  </conditionalFormatting>
  <conditionalFormatting sqref="CX140:CX141">
    <cfRule type="cellIs" priority="43" stopIfTrue="1" operator="equal">
      <formula>"P"</formula>
    </cfRule>
    <cfRule type="cellIs" dxfId="33" priority="44" stopIfTrue="1" operator="equal">
      <formula>"F"</formula>
    </cfRule>
    <cfRule type="cellIs" dxfId="32" priority="45" stopIfTrue="1" operator="equal">
      <formula>"PE"</formula>
    </cfRule>
  </conditionalFormatting>
  <conditionalFormatting sqref="CC140:CC141 CJ140:CJ141 CQ140:CQ141">
    <cfRule type="cellIs" dxfId="31" priority="42" operator="equal">
      <formula>"N/A"</formula>
    </cfRule>
  </conditionalFormatting>
  <conditionalFormatting sqref="CX140:DA141">
    <cfRule type="cellIs" dxfId="30" priority="41" operator="equal">
      <formula>"N/A"</formula>
    </cfRule>
  </conditionalFormatting>
  <conditionalFormatting sqref="DI140:DI141 DP140:DP141">
    <cfRule type="cellIs" priority="38" stopIfTrue="1" operator="equal">
      <formula>"P"</formula>
    </cfRule>
    <cfRule type="cellIs" dxfId="29" priority="39" stopIfTrue="1" operator="equal">
      <formula>"F"</formula>
    </cfRule>
    <cfRule type="cellIs" dxfId="28" priority="40" stopIfTrue="1" operator="equal">
      <formula>"PE"</formula>
    </cfRule>
  </conditionalFormatting>
  <conditionalFormatting sqref="DW140:DW141">
    <cfRule type="cellIs" priority="35" stopIfTrue="1" operator="equal">
      <formula>"P"</formula>
    </cfRule>
    <cfRule type="cellIs" dxfId="27" priority="36" stopIfTrue="1" operator="equal">
      <formula>"F"</formula>
    </cfRule>
    <cfRule type="cellIs" dxfId="26" priority="37" stopIfTrue="1" operator="equal">
      <formula>"PE"</formula>
    </cfRule>
  </conditionalFormatting>
  <conditionalFormatting sqref="DI140:DI141 DP140:DP141">
    <cfRule type="cellIs" dxfId="25" priority="34" operator="equal">
      <formula>"N/A"</formula>
    </cfRule>
  </conditionalFormatting>
  <conditionalFormatting sqref="DW140:DZ141">
    <cfRule type="cellIs" dxfId="24" priority="33" operator="equal">
      <formula>"N/A"</formula>
    </cfRule>
  </conditionalFormatting>
  <conditionalFormatting sqref="EA140:EA141 EH140:EH141 EO140:EO141">
    <cfRule type="cellIs" priority="30" stopIfTrue="1" operator="equal">
      <formula>"P"</formula>
    </cfRule>
    <cfRule type="cellIs" dxfId="23" priority="31" stopIfTrue="1" operator="equal">
      <formula>"F"</formula>
    </cfRule>
    <cfRule type="cellIs" dxfId="22" priority="32" stopIfTrue="1" operator="equal">
      <formula>"PE"</formula>
    </cfRule>
  </conditionalFormatting>
  <conditionalFormatting sqref="EV140:EV141">
    <cfRule type="cellIs" priority="27" stopIfTrue="1" operator="equal">
      <formula>"P"</formula>
    </cfRule>
    <cfRule type="cellIs" dxfId="21" priority="28" stopIfTrue="1" operator="equal">
      <formula>"F"</formula>
    </cfRule>
    <cfRule type="cellIs" dxfId="20" priority="29" stopIfTrue="1" operator="equal">
      <formula>"PE"</formula>
    </cfRule>
  </conditionalFormatting>
  <conditionalFormatting sqref="EA140:EA141 EH140:EH141 EO140:EO141">
    <cfRule type="cellIs" dxfId="19" priority="26" operator="equal">
      <formula>"N/A"</formula>
    </cfRule>
  </conditionalFormatting>
  <conditionalFormatting sqref="EV140:EY141">
    <cfRule type="cellIs" dxfId="18" priority="25" operator="equal">
      <formula>"N/A"</formula>
    </cfRule>
  </conditionalFormatting>
  <conditionalFormatting sqref="CC150:CC155 CJ150:CJ155 CQ150:CQ155">
    <cfRule type="cellIs" priority="22" stopIfTrue="1" operator="equal">
      <formula>"P"</formula>
    </cfRule>
    <cfRule type="cellIs" dxfId="17" priority="23" stopIfTrue="1" operator="equal">
      <formula>"F"</formula>
    </cfRule>
    <cfRule type="cellIs" dxfId="16" priority="24" stopIfTrue="1" operator="equal">
      <formula>"PE"</formula>
    </cfRule>
  </conditionalFormatting>
  <conditionalFormatting sqref="CX150:CX155">
    <cfRule type="cellIs" priority="19" stopIfTrue="1" operator="equal">
      <formula>"P"</formula>
    </cfRule>
    <cfRule type="cellIs" dxfId="15" priority="20" stopIfTrue="1" operator="equal">
      <formula>"F"</formula>
    </cfRule>
    <cfRule type="cellIs" dxfId="14" priority="21" stopIfTrue="1" operator="equal">
      <formula>"PE"</formula>
    </cfRule>
  </conditionalFormatting>
  <conditionalFormatting sqref="CC150:CC155 CJ150:CJ155 CQ150:CQ155">
    <cfRule type="cellIs" dxfId="13" priority="18" operator="equal">
      <formula>"N/A"</formula>
    </cfRule>
  </conditionalFormatting>
  <conditionalFormatting sqref="CX150:DA155">
    <cfRule type="cellIs" dxfId="12" priority="17" operator="equal">
      <formula>"N/A"</formula>
    </cfRule>
  </conditionalFormatting>
  <conditionalFormatting sqref="DI150:DI155 DP150:DP155 DB150:DB155">
    <cfRule type="cellIs" priority="14" stopIfTrue="1" operator="equal">
      <formula>"P"</formula>
    </cfRule>
    <cfRule type="cellIs" dxfId="11" priority="15" stopIfTrue="1" operator="equal">
      <formula>"F"</formula>
    </cfRule>
    <cfRule type="cellIs" dxfId="10" priority="16" stopIfTrue="1" operator="equal">
      <formula>"PE"</formula>
    </cfRule>
  </conditionalFormatting>
  <conditionalFormatting sqref="DW150:DW155">
    <cfRule type="cellIs" priority="11" stopIfTrue="1" operator="equal">
      <formula>"P"</formula>
    </cfRule>
    <cfRule type="cellIs" dxfId="9" priority="12" stopIfTrue="1" operator="equal">
      <formula>"F"</formula>
    </cfRule>
    <cfRule type="cellIs" dxfId="8" priority="13" stopIfTrue="1" operator="equal">
      <formula>"PE"</formula>
    </cfRule>
  </conditionalFormatting>
  <conditionalFormatting sqref="DI150:DI155 DP150:DP155 DB150:DB155">
    <cfRule type="cellIs" dxfId="7" priority="10" operator="equal">
      <formula>"N/A"</formula>
    </cfRule>
  </conditionalFormatting>
  <conditionalFormatting sqref="DW150:DZ155">
    <cfRule type="cellIs" dxfId="6" priority="9" operator="equal">
      <formula>"N/A"</formula>
    </cfRule>
  </conditionalFormatting>
  <conditionalFormatting sqref="EA150:EA155 EH150:EH155 EO150:EO155">
    <cfRule type="cellIs" priority="6" stopIfTrue="1" operator="equal">
      <formula>"P"</formula>
    </cfRule>
    <cfRule type="cellIs" dxfId="5" priority="7" stopIfTrue="1" operator="equal">
      <formula>"F"</formula>
    </cfRule>
    <cfRule type="cellIs" dxfId="4" priority="8" stopIfTrue="1" operator="equal">
      <formula>"PE"</formula>
    </cfRule>
  </conditionalFormatting>
  <conditionalFormatting sqref="EV150:EV155">
    <cfRule type="cellIs" priority="3" stopIfTrue="1" operator="equal">
      <formula>"P"</formula>
    </cfRule>
    <cfRule type="cellIs" dxfId="3" priority="4" stopIfTrue="1" operator="equal">
      <formula>"F"</formula>
    </cfRule>
    <cfRule type="cellIs" dxfId="2" priority="5" stopIfTrue="1" operator="equal">
      <formula>"PE"</formula>
    </cfRule>
  </conditionalFormatting>
  <conditionalFormatting sqref="EA150:EA155 EH150:EH155 EO150:EO155">
    <cfRule type="cellIs" dxfId="1" priority="2" operator="equal">
      <formula>"N/A"</formula>
    </cfRule>
  </conditionalFormatting>
  <conditionalFormatting sqref="EV150:EY155">
    <cfRule type="cellIs" dxfId="0" priority="1" operator="equal">
      <formula>"N/A"</formula>
    </cfRule>
  </conditionalFormatting>
  <dataValidations count="4">
    <dataValidation type="list" allowBlank="1" showInputMessage="1" showErrorMessage="1" sqref="BS16:BU63 BS65:BU148 BS150:BU158" xr:uid="{00000000-0002-0000-0300-000000000000}">
      <formula1>"UI, Function, Performance, Sercurity"</formula1>
    </dataValidation>
    <dataValidation type="list" allowBlank="1" showInputMessage="1" showErrorMessage="1" sqref="BY16:CB63 BY65:CB148 BY150:CB158" xr:uid="{00000000-0002-0000-0300-000001000000}">
      <formula1>"Normal, Abnormal, Boundary,Other"</formula1>
    </dataValidation>
    <dataValidation type="list" allowBlank="1" showInputMessage="1" showErrorMessage="1" sqref="EA150:EA158 EO16:EO63 EH16:EH63 EA16:EA63 DP16:DP63 DI16:DI63 EH150:EH158 CQ16:CQ63 CJ16:CJ63 CC16:CC63 EO150:EO158 DI150:DI158 DB65:DB148 DP150:DP158 CJ150:CJ158 CQ150:CQ158 CC150:CC158 CC65:CC148 CQ65:CQ148 CJ65:CJ148 DP65:DP148 DB150:DB158 DI65:DI148 EO65:EO148 EA65:EA148 EH65:EH148 DB16:DB63" xr:uid="{00000000-0002-0000-0300-000002000000}">
      <formula1>"P,F,PE,N/A"</formula1>
    </dataValidation>
    <dataValidation type="list" allowBlank="1" showInputMessage="1" showErrorMessage="1" sqref="BV16:BX63 BV65:BX148 BV150:BX158" xr:uid="{00000000-0002-0000-0300-000003000000}">
      <formula1>"High, Medium,Low"</formula1>
    </dataValidation>
  </dataValidations>
  <hyperlinks>
    <hyperlink ref="AK72" r:id="rId1" xr:uid="{00000000-0004-0000-0300-000000000000}"/>
    <hyperlink ref="AK74" r:id="rId2" xr:uid="{00000000-0004-0000-0300-000001000000}"/>
    <hyperlink ref="EZ18" r:id="rId3" xr:uid="{00000000-0004-0000-0300-000002000000}"/>
    <hyperlink ref="EZ19" r:id="rId4" xr:uid="{00000000-0004-0000-0300-000003000000}"/>
    <hyperlink ref="EZ25" r:id="rId5" xr:uid="{00000000-0004-0000-0300-000004000000}"/>
    <hyperlink ref="EZ26" r:id="rId6" xr:uid="{00000000-0004-0000-0300-000005000000}"/>
    <hyperlink ref="EZ27" r:id="rId7" xr:uid="{00000000-0004-0000-0300-000006000000}"/>
    <hyperlink ref="EZ30" r:id="rId8" xr:uid="{00000000-0004-0000-0300-000007000000}"/>
    <hyperlink ref="EZ38" r:id="rId9" xr:uid="{00000000-0004-0000-0300-000008000000}"/>
    <hyperlink ref="EZ49" r:id="rId10" xr:uid="{00000000-0004-0000-0300-00000B000000}"/>
    <hyperlink ref="EZ50" r:id="rId11" xr:uid="{00000000-0004-0000-0300-00000C000000}"/>
    <hyperlink ref="EZ51" r:id="rId12" xr:uid="{00000000-0004-0000-0300-00000D000000}"/>
    <hyperlink ref="EZ52" r:id="rId13" xr:uid="{00000000-0004-0000-0300-00000E000000}"/>
    <hyperlink ref="EZ53" r:id="rId14" xr:uid="{00000000-0004-0000-0300-00000F000000}"/>
    <hyperlink ref="EZ56" r:id="rId15" xr:uid="{00000000-0004-0000-0300-000010000000}"/>
    <hyperlink ref="EZ57" r:id="rId16" xr:uid="{00000000-0004-0000-0300-000011000000}"/>
    <hyperlink ref="EZ60" r:id="rId17" xr:uid="{00000000-0004-0000-0300-000012000000}"/>
    <hyperlink ref="EZ61" r:id="rId18" xr:uid="{00000000-0004-0000-0300-000013000000}"/>
    <hyperlink ref="EZ73" r:id="rId19" xr:uid="{00000000-0004-0000-0300-000014000000}"/>
    <hyperlink ref="EZ35" r:id="rId20" xr:uid="{00000000-0004-0000-0300-000015000000}"/>
    <hyperlink ref="EZ88" r:id="rId21" xr:uid="{8D455A56-EBE7-4734-90E1-C32C6C5E8183}"/>
    <hyperlink ref="EZ92" r:id="rId22" xr:uid="{A1924D08-5F6B-4406-9A4D-7E37C4270633}"/>
    <hyperlink ref="EZ39" r:id="rId23" xr:uid="{164A569F-9AD6-4249-9181-7CB6E00DE669}"/>
  </hyperlinks>
  <pageMargins left="0.25" right="0.25" top="0.25" bottom="0.5" header="0" footer="0.2"/>
  <pageSetup paperSize="8" scale="61" fitToHeight="0" orientation="landscape" r:id="rId24"/>
  <headerFooter>
    <oddFooter>&amp;L&amp;"Times New Roman,Regular"&amp;10&amp;K00-040&lt;Ma_Tai_Lieu&gt;&amp;C&amp;"Times New Roman,Regular"&amp;10&amp;K00-040v1.5.1&amp;R&amp;"Times New Roman,Regular"&amp;10&amp;K00-040Trang &amp;P/&amp;N</oddFooter>
  </headerFooter>
  <drawing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37"/>
  <sheetViews>
    <sheetView zoomScaleNormal="100" workbookViewId="0">
      <selection activeCell="C13" sqref="C13:T13"/>
    </sheetView>
  </sheetViews>
  <sheetFormatPr defaultColWidth="2.88671875" defaultRowHeight="15" customHeight="1" x14ac:dyDescent="0.3"/>
  <cols>
    <col min="1" max="16384" width="2.88671875" style="1"/>
  </cols>
  <sheetData>
    <row r="1" spans="1:50" ht="15" customHeight="1" x14ac:dyDescent="0.3">
      <c r="A1" s="154" t="s">
        <v>493</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row>
    <row r="2" spans="1:50" ht="15" customHeight="1" x14ac:dyDescent="0.3">
      <c r="A2" s="154"/>
      <c r="B2" s="154"/>
      <c r="C2" s="154"/>
      <c r="D2" s="154"/>
      <c r="E2" s="154"/>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54"/>
      <c r="AL2" s="154"/>
      <c r="AM2" s="154"/>
      <c r="AN2" s="154"/>
      <c r="AO2" s="154"/>
      <c r="AP2" s="154"/>
      <c r="AQ2" s="154"/>
      <c r="AR2" s="154"/>
      <c r="AS2" s="154"/>
      <c r="AT2" s="154"/>
      <c r="AU2" s="154"/>
      <c r="AV2" s="154"/>
      <c r="AW2" s="154"/>
      <c r="AX2" s="154"/>
    </row>
    <row r="3" spans="1:50" ht="15" customHeight="1" x14ac:dyDescent="0.3">
      <c r="A3" s="154"/>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row>
    <row r="5" spans="1:50" ht="15" customHeight="1" x14ac:dyDescent="0.3">
      <c r="A5" s="158" t="s">
        <v>29</v>
      </c>
      <c r="B5" s="158"/>
      <c r="C5" s="158" t="s">
        <v>494</v>
      </c>
      <c r="D5" s="158"/>
      <c r="E5" s="158"/>
      <c r="F5" s="158"/>
      <c r="G5" s="158"/>
      <c r="H5" s="158"/>
      <c r="I5" s="158"/>
      <c r="J5" s="158"/>
      <c r="K5" s="158"/>
      <c r="L5" s="158"/>
      <c r="M5" s="158"/>
      <c r="N5" s="158"/>
      <c r="O5" s="158"/>
      <c r="P5" s="158"/>
      <c r="Q5" s="158"/>
      <c r="R5" s="158"/>
      <c r="S5" s="158"/>
      <c r="T5" s="158"/>
      <c r="U5" s="158" t="s">
        <v>495</v>
      </c>
      <c r="V5" s="158"/>
      <c r="W5" s="158"/>
      <c r="X5" s="158"/>
      <c r="Y5" s="158"/>
      <c r="Z5" s="158" t="s">
        <v>496</v>
      </c>
      <c r="AA5" s="158"/>
      <c r="AB5" s="158"/>
      <c r="AC5" s="158"/>
      <c r="AD5" s="158"/>
      <c r="AE5" s="158" t="s">
        <v>497</v>
      </c>
      <c r="AF5" s="158"/>
      <c r="AG5" s="158"/>
      <c r="AH5" s="158"/>
      <c r="AI5" s="158"/>
      <c r="AJ5" s="158"/>
      <c r="AK5" s="158"/>
      <c r="AL5" s="158"/>
      <c r="AM5" s="158"/>
      <c r="AN5" s="158"/>
      <c r="AO5" s="158" t="s">
        <v>498</v>
      </c>
      <c r="AP5" s="158"/>
      <c r="AQ5" s="158"/>
      <c r="AR5" s="158"/>
      <c r="AS5" s="158"/>
      <c r="AT5" s="158"/>
      <c r="AU5" s="158"/>
      <c r="AV5" s="158"/>
      <c r="AW5" s="158"/>
      <c r="AX5" s="158"/>
    </row>
    <row r="6" spans="1:50" ht="15" customHeight="1" x14ac:dyDescent="0.3">
      <c r="A6" s="56">
        <v>1</v>
      </c>
      <c r="B6" s="56"/>
      <c r="C6" s="64" t="s">
        <v>499</v>
      </c>
      <c r="D6" s="64"/>
      <c r="E6" s="64"/>
      <c r="F6" s="64"/>
      <c r="G6" s="64"/>
      <c r="H6" s="64"/>
      <c r="I6" s="64"/>
      <c r="J6" s="64"/>
      <c r="K6" s="64"/>
      <c r="L6" s="64"/>
      <c r="M6" s="64"/>
      <c r="N6" s="64"/>
      <c r="O6" s="64"/>
      <c r="P6" s="64"/>
      <c r="Q6" s="64"/>
      <c r="R6" s="64"/>
      <c r="S6" s="64"/>
      <c r="T6" s="64"/>
      <c r="U6" s="56" t="s">
        <v>9</v>
      </c>
      <c r="V6" s="56"/>
      <c r="W6" s="56"/>
      <c r="X6" s="56"/>
      <c r="Y6" s="56"/>
      <c r="Z6" s="157">
        <v>44830</v>
      </c>
      <c r="AA6" s="157"/>
      <c r="AB6" s="157"/>
      <c r="AC6" s="157"/>
      <c r="AD6" s="157"/>
      <c r="AE6" s="64" t="s">
        <v>14</v>
      </c>
      <c r="AF6" s="64"/>
      <c r="AG6" s="64"/>
      <c r="AH6" s="64"/>
      <c r="AI6" s="64"/>
      <c r="AJ6" s="64"/>
      <c r="AK6" s="64"/>
      <c r="AL6" s="64"/>
      <c r="AM6" s="64"/>
      <c r="AN6" s="64"/>
      <c r="AO6" s="64" t="s">
        <v>15</v>
      </c>
      <c r="AP6" s="64"/>
      <c r="AQ6" s="64"/>
      <c r="AR6" s="64"/>
      <c r="AS6" s="64"/>
      <c r="AT6" s="64"/>
      <c r="AU6" s="64"/>
      <c r="AV6" s="64"/>
      <c r="AW6" s="64"/>
      <c r="AX6" s="64"/>
    </row>
    <row r="7" spans="1:50" ht="15" customHeight="1" x14ac:dyDescent="0.3">
      <c r="A7" s="56">
        <v>2</v>
      </c>
      <c r="B7" s="56"/>
      <c r="C7" s="64"/>
      <c r="D7" s="64"/>
      <c r="E7" s="64"/>
      <c r="F7" s="64"/>
      <c r="G7" s="64"/>
      <c r="H7" s="64"/>
      <c r="I7" s="64"/>
      <c r="J7" s="64"/>
      <c r="K7" s="64"/>
      <c r="L7" s="64"/>
      <c r="M7" s="64"/>
      <c r="N7" s="64"/>
      <c r="O7" s="64"/>
      <c r="P7" s="64"/>
      <c r="Q7" s="64"/>
      <c r="R7" s="64"/>
      <c r="S7" s="64"/>
      <c r="T7" s="64"/>
      <c r="U7" s="56"/>
      <c r="V7" s="56"/>
      <c r="W7" s="56"/>
      <c r="X7" s="56"/>
      <c r="Y7" s="56"/>
      <c r="Z7" s="157"/>
      <c r="AA7" s="157"/>
      <c r="AB7" s="157"/>
      <c r="AC7" s="157"/>
      <c r="AD7" s="157"/>
      <c r="AE7" s="64"/>
      <c r="AF7" s="64"/>
      <c r="AG7" s="64"/>
      <c r="AH7" s="64"/>
      <c r="AI7" s="64"/>
      <c r="AJ7" s="64"/>
      <c r="AK7" s="64"/>
      <c r="AL7" s="64"/>
      <c r="AM7" s="64"/>
      <c r="AN7" s="64"/>
      <c r="AO7" s="64"/>
      <c r="AP7" s="64"/>
      <c r="AQ7" s="64"/>
      <c r="AR7" s="64"/>
      <c r="AS7" s="64"/>
      <c r="AT7" s="64"/>
      <c r="AU7" s="64"/>
      <c r="AV7" s="64"/>
      <c r="AW7" s="64"/>
      <c r="AX7" s="64"/>
    </row>
    <row r="8" spans="1:50" ht="15" customHeight="1" x14ac:dyDescent="0.3">
      <c r="A8" s="56">
        <v>3</v>
      </c>
      <c r="B8" s="56"/>
      <c r="C8" s="64"/>
      <c r="D8" s="64"/>
      <c r="E8" s="64"/>
      <c r="F8" s="64"/>
      <c r="G8" s="64"/>
      <c r="H8" s="64"/>
      <c r="I8" s="64"/>
      <c r="J8" s="64"/>
      <c r="K8" s="64"/>
      <c r="L8" s="64"/>
      <c r="M8" s="64"/>
      <c r="N8" s="64"/>
      <c r="O8" s="64"/>
      <c r="P8" s="64"/>
      <c r="Q8" s="64"/>
      <c r="R8" s="64"/>
      <c r="S8" s="64"/>
      <c r="T8" s="64"/>
      <c r="U8" s="56"/>
      <c r="V8" s="56"/>
      <c r="W8" s="56"/>
      <c r="X8" s="56"/>
      <c r="Y8" s="56"/>
      <c r="Z8" s="157"/>
      <c r="AA8" s="157"/>
      <c r="AB8" s="157"/>
      <c r="AC8" s="157"/>
      <c r="AD8" s="157"/>
      <c r="AE8" s="64"/>
      <c r="AF8" s="64"/>
      <c r="AG8" s="64"/>
      <c r="AH8" s="64"/>
      <c r="AI8" s="64"/>
      <c r="AJ8" s="64"/>
      <c r="AK8" s="64"/>
      <c r="AL8" s="64"/>
      <c r="AM8" s="64"/>
      <c r="AN8" s="64"/>
      <c r="AO8" s="64"/>
      <c r="AP8" s="64"/>
      <c r="AQ8" s="64"/>
      <c r="AR8" s="64"/>
      <c r="AS8" s="64"/>
      <c r="AT8" s="64"/>
      <c r="AU8" s="64"/>
      <c r="AV8" s="64"/>
      <c r="AW8" s="64"/>
      <c r="AX8" s="64"/>
    </row>
    <row r="9" spans="1:50" ht="15" customHeight="1" x14ac:dyDescent="0.3">
      <c r="A9" s="56">
        <v>4</v>
      </c>
      <c r="B9" s="56"/>
      <c r="C9" s="64"/>
      <c r="D9" s="64"/>
      <c r="E9" s="64"/>
      <c r="F9" s="64"/>
      <c r="G9" s="64"/>
      <c r="H9" s="64"/>
      <c r="I9" s="64"/>
      <c r="J9" s="64"/>
      <c r="K9" s="64"/>
      <c r="L9" s="64"/>
      <c r="M9" s="64"/>
      <c r="N9" s="64"/>
      <c r="O9" s="64"/>
      <c r="P9" s="64"/>
      <c r="Q9" s="64"/>
      <c r="R9" s="64"/>
      <c r="S9" s="64"/>
      <c r="T9" s="64"/>
      <c r="U9" s="56"/>
      <c r="V9" s="56"/>
      <c r="W9" s="56"/>
      <c r="X9" s="56"/>
      <c r="Y9" s="56"/>
      <c r="Z9" s="157"/>
      <c r="AA9" s="157"/>
      <c r="AB9" s="157"/>
      <c r="AC9" s="157"/>
      <c r="AD9" s="157"/>
      <c r="AE9" s="64"/>
      <c r="AF9" s="64"/>
      <c r="AG9" s="64"/>
      <c r="AH9" s="64"/>
      <c r="AI9" s="64"/>
      <c r="AJ9" s="64"/>
      <c r="AK9" s="64"/>
      <c r="AL9" s="64"/>
      <c r="AM9" s="64"/>
      <c r="AN9" s="64"/>
      <c r="AO9" s="64"/>
      <c r="AP9" s="64"/>
      <c r="AQ9" s="64"/>
      <c r="AR9" s="64"/>
      <c r="AS9" s="64"/>
      <c r="AT9" s="64"/>
      <c r="AU9" s="64"/>
      <c r="AV9" s="64"/>
      <c r="AW9" s="64"/>
      <c r="AX9" s="64"/>
    </row>
    <row r="10" spans="1:50" ht="15" customHeight="1" x14ac:dyDescent="0.3">
      <c r="A10" s="56">
        <v>5</v>
      </c>
      <c r="B10" s="56"/>
      <c r="C10" s="64"/>
      <c r="D10" s="64"/>
      <c r="E10" s="64"/>
      <c r="F10" s="64"/>
      <c r="G10" s="64"/>
      <c r="H10" s="64"/>
      <c r="I10" s="64"/>
      <c r="J10" s="64"/>
      <c r="K10" s="64"/>
      <c r="L10" s="64"/>
      <c r="M10" s="64"/>
      <c r="N10" s="64"/>
      <c r="O10" s="64"/>
      <c r="P10" s="64"/>
      <c r="Q10" s="64"/>
      <c r="R10" s="64"/>
      <c r="S10" s="64"/>
      <c r="T10" s="64"/>
      <c r="U10" s="56"/>
      <c r="V10" s="56"/>
      <c r="W10" s="56"/>
      <c r="X10" s="56"/>
      <c r="Y10" s="56"/>
      <c r="Z10" s="157"/>
      <c r="AA10" s="157"/>
      <c r="AB10" s="157"/>
      <c r="AC10" s="157"/>
      <c r="AD10" s="157"/>
      <c r="AE10" s="64"/>
      <c r="AF10" s="64"/>
      <c r="AG10" s="64"/>
      <c r="AH10" s="64"/>
      <c r="AI10" s="64"/>
      <c r="AJ10" s="64"/>
      <c r="AK10" s="64"/>
      <c r="AL10" s="64"/>
      <c r="AM10" s="64"/>
      <c r="AN10" s="64"/>
      <c r="AO10" s="64"/>
      <c r="AP10" s="64"/>
      <c r="AQ10" s="64"/>
      <c r="AR10" s="64"/>
      <c r="AS10" s="64"/>
      <c r="AT10" s="64"/>
      <c r="AU10" s="64"/>
      <c r="AV10" s="64"/>
      <c r="AW10" s="64"/>
      <c r="AX10" s="64"/>
    </row>
    <row r="11" spans="1:50" ht="15" customHeight="1" x14ac:dyDescent="0.3">
      <c r="A11" s="56">
        <v>6</v>
      </c>
      <c r="B11" s="56"/>
      <c r="C11" s="64"/>
      <c r="D11" s="64"/>
      <c r="E11" s="64"/>
      <c r="F11" s="64"/>
      <c r="G11" s="64"/>
      <c r="H11" s="64"/>
      <c r="I11" s="64"/>
      <c r="J11" s="64"/>
      <c r="K11" s="64"/>
      <c r="L11" s="64"/>
      <c r="M11" s="64"/>
      <c r="N11" s="64"/>
      <c r="O11" s="64"/>
      <c r="P11" s="64"/>
      <c r="Q11" s="64"/>
      <c r="R11" s="64"/>
      <c r="S11" s="64"/>
      <c r="T11" s="64"/>
      <c r="U11" s="56"/>
      <c r="V11" s="56"/>
      <c r="W11" s="56"/>
      <c r="X11" s="56"/>
      <c r="Y11" s="56"/>
      <c r="Z11" s="157"/>
      <c r="AA11" s="157"/>
      <c r="AB11" s="157"/>
      <c r="AC11" s="157"/>
      <c r="AD11" s="157"/>
      <c r="AE11" s="64"/>
      <c r="AF11" s="64"/>
      <c r="AG11" s="64"/>
      <c r="AH11" s="64"/>
      <c r="AI11" s="64"/>
      <c r="AJ11" s="64"/>
      <c r="AK11" s="64"/>
      <c r="AL11" s="64"/>
      <c r="AM11" s="64"/>
      <c r="AN11" s="64"/>
      <c r="AO11" s="64"/>
      <c r="AP11" s="64"/>
      <c r="AQ11" s="64"/>
      <c r="AR11" s="64"/>
      <c r="AS11" s="64"/>
      <c r="AT11" s="64"/>
      <c r="AU11" s="64"/>
      <c r="AV11" s="64"/>
      <c r="AW11" s="64"/>
      <c r="AX11" s="64"/>
    </row>
    <row r="12" spans="1:50" ht="15" customHeight="1" x14ac:dyDescent="0.3">
      <c r="A12" s="56">
        <v>7</v>
      </c>
      <c r="B12" s="56"/>
      <c r="C12" s="64"/>
      <c r="D12" s="64"/>
      <c r="E12" s="64"/>
      <c r="F12" s="64"/>
      <c r="G12" s="64"/>
      <c r="H12" s="64"/>
      <c r="I12" s="64"/>
      <c r="J12" s="64"/>
      <c r="K12" s="64"/>
      <c r="L12" s="64"/>
      <c r="M12" s="64"/>
      <c r="N12" s="64"/>
      <c r="O12" s="64"/>
      <c r="P12" s="64"/>
      <c r="Q12" s="64"/>
      <c r="R12" s="64"/>
      <c r="S12" s="64"/>
      <c r="T12" s="64"/>
      <c r="U12" s="56"/>
      <c r="V12" s="56"/>
      <c r="W12" s="56"/>
      <c r="X12" s="56"/>
      <c r="Y12" s="56"/>
      <c r="Z12" s="157"/>
      <c r="AA12" s="157"/>
      <c r="AB12" s="157"/>
      <c r="AC12" s="157"/>
      <c r="AD12" s="157"/>
      <c r="AE12" s="64"/>
      <c r="AF12" s="64"/>
      <c r="AG12" s="64"/>
      <c r="AH12" s="64"/>
      <c r="AI12" s="64"/>
      <c r="AJ12" s="64"/>
      <c r="AK12" s="64"/>
      <c r="AL12" s="64"/>
      <c r="AM12" s="64"/>
      <c r="AN12" s="64"/>
      <c r="AO12" s="64"/>
      <c r="AP12" s="64"/>
      <c r="AQ12" s="64"/>
      <c r="AR12" s="64"/>
      <c r="AS12" s="64"/>
      <c r="AT12" s="64"/>
      <c r="AU12" s="64"/>
      <c r="AV12" s="64"/>
      <c r="AW12" s="64"/>
      <c r="AX12" s="64"/>
    </row>
    <row r="13" spans="1:50" ht="15" customHeight="1" x14ac:dyDescent="0.3">
      <c r="A13" s="56">
        <v>8</v>
      </c>
      <c r="B13" s="56"/>
      <c r="C13" s="64"/>
      <c r="D13" s="64"/>
      <c r="E13" s="64"/>
      <c r="F13" s="64"/>
      <c r="G13" s="64"/>
      <c r="H13" s="64"/>
      <c r="I13" s="64"/>
      <c r="J13" s="64"/>
      <c r="K13" s="64"/>
      <c r="L13" s="64"/>
      <c r="M13" s="64"/>
      <c r="N13" s="64"/>
      <c r="O13" s="64"/>
      <c r="P13" s="64"/>
      <c r="Q13" s="64"/>
      <c r="R13" s="64"/>
      <c r="S13" s="64"/>
      <c r="T13" s="64"/>
      <c r="U13" s="56"/>
      <c r="V13" s="56"/>
      <c r="W13" s="56"/>
      <c r="X13" s="56"/>
      <c r="Y13" s="56"/>
      <c r="Z13" s="157"/>
      <c r="AA13" s="157"/>
      <c r="AB13" s="157"/>
      <c r="AC13" s="157"/>
      <c r="AD13" s="157"/>
      <c r="AE13" s="64"/>
      <c r="AF13" s="64"/>
      <c r="AG13" s="64"/>
      <c r="AH13" s="64"/>
      <c r="AI13" s="64"/>
      <c r="AJ13" s="64"/>
      <c r="AK13" s="64"/>
      <c r="AL13" s="64"/>
      <c r="AM13" s="64"/>
      <c r="AN13" s="64"/>
      <c r="AO13" s="64"/>
      <c r="AP13" s="64"/>
      <c r="AQ13" s="64"/>
      <c r="AR13" s="64"/>
      <c r="AS13" s="64"/>
      <c r="AT13" s="64"/>
      <c r="AU13" s="64"/>
      <c r="AV13" s="64"/>
      <c r="AW13" s="64"/>
      <c r="AX13" s="64"/>
    </row>
    <row r="14" spans="1:50" ht="15" customHeight="1" x14ac:dyDescent="0.3">
      <c r="A14" s="56">
        <v>9</v>
      </c>
      <c r="B14" s="56"/>
      <c r="C14" s="64"/>
      <c r="D14" s="64"/>
      <c r="E14" s="64"/>
      <c r="F14" s="64"/>
      <c r="G14" s="64"/>
      <c r="H14" s="64"/>
      <c r="I14" s="64"/>
      <c r="J14" s="64"/>
      <c r="K14" s="64"/>
      <c r="L14" s="64"/>
      <c r="M14" s="64"/>
      <c r="N14" s="64"/>
      <c r="O14" s="64"/>
      <c r="P14" s="64"/>
      <c r="Q14" s="64"/>
      <c r="R14" s="64"/>
      <c r="S14" s="64"/>
      <c r="T14" s="64"/>
      <c r="U14" s="56"/>
      <c r="V14" s="56"/>
      <c r="W14" s="56"/>
      <c r="X14" s="56"/>
      <c r="Y14" s="56"/>
      <c r="Z14" s="157"/>
      <c r="AA14" s="157"/>
      <c r="AB14" s="157"/>
      <c r="AC14" s="157"/>
      <c r="AD14" s="157"/>
      <c r="AE14" s="64"/>
      <c r="AF14" s="64"/>
      <c r="AG14" s="64"/>
      <c r="AH14" s="64"/>
      <c r="AI14" s="64"/>
      <c r="AJ14" s="64"/>
      <c r="AK14" s="64"/>
      <c r="AL14" s="64"/>
      <c r="AM14" s="64"/>
      <c r="AN14" s="64"/>
      <c r="AO14" s="64"/>
      <c r="AP14" s="64"/>
      <c r="AQ14" s="64"/>
      <c r="AR14" s="64"/>
      <c r="AS14" s="64"/>
      <c r="AT14" s="64"/>
      <c r="AU14" s="64"/>
      <c r="AV14" s="64"/>
      <c r="AW14" s="64"/>
      <c r="AX14" s="64"/>
    </row>
    <row r="15" spans="1:50" ht="15" customHeight="1" x14ac:dyDescent="0.3">
      <c r="A15" s="56">
        <v>10</v>
      </c>
      <c r="B15" s="56"/>
      <c r="C15" s="64"/>
      <c r="D15" s="64"/>
      <c r="E15" s="64"/>
      <c r="F15" s="64"/>
      <c r="G15" s="64"/>
      <c r="H15" s="64"/>
      <c r="I15" s="64"/>
      <c r="J15" s="64"/>
      <c r="K15" s="64"/>
      <c r="L15" s="64"/>
      <c r="M15" s="64"/>
      <c r="N15" s="64"/>
      <c r="O15" s="64"/>
      <c r="P15" s="64"/>
      <c r="Q15" s="64"/>
      <c r="R15" s="64"/>
      <c r="S15" s="64"/>
      <c r="T15" s="64"/>
      <c r="U15" s="56"/>
      <c r="V15" s="56"/>
      <c r="W15" s="56"/>
      <c r="X15" s="56"/>
      <c r="Y15" s="56"/>
      <c r="Z15" s="157"/>
      <c r="AA15" s="157"/>
      <c r="AB15" s="157"/>
      <c r="AC15" s="157"/>
      <c r="AD15" s="157"/>
      <c r="AE15" s="64"/>
      <c r="AF15" s="64"/>
      <c r="AG15" s="64"/>
      <c r="AH15" s="64"/>
      <c r="AI15" s="64"/>
      <c r="AJ15" s="64"/>
      <c r="AK15" s="64"/>
      <c r="AL15" s="64"/>
      <c r="AM15" s="64"/>
      <c r="AN15" s="64"/>
      <c r="AO15" s="64"/>
      <c r="AP15" s="64"/>
      <c r="AQ15" s="64"/>
      <c r="AR15" s="64"/>
      <c r="AS15" s="64"/>
      <c r="AT15" s="64"/>
      <c r="AU15" s="64"/>
      <c r="AV15" s="64"/>
      <c r="AW15" s="64"/>
      <c r="AX15" s="64"/>
    </row>
    <row r="16" spans="1:50" ht="15" customHeight="1" x14ac:dyDescent="0.3">
      <c r="A16" s="56">
        <v>11</v>
      </c>
      <c r="B16" s="56"/>
      <c r="C16" s="64"/>
      <c r="D16" s="64"/>
      <c r="E16" s="64"/>
      <c r="F16" s="64"/>
      <c r="G16" s="64"/>
      <c r="H16" s="64"/>
      <c r="I16" s="64"/>
      <c r="J16" s="64"/>
      <c r="K16" s="64"/>
      <c r="L16" s="64"/>
      <c r="M16" s="64"/>
      <c r="N16" s="64"/>
      <c r="O16" s="64"/>
      <c r="P16" s="64"/>
      <c r="Q16" s="64"/>
      <c r="R16" s="64"/>
      <c r="S16" s="64"/>
      <c r="T16" s="64"/>
      <c r="U16" s="56"/>
      <c r="V16" s="56"/>
      <c r="W16" s="56"/>
      <c r="X16" s="56"/>
      <c r="Y16" s="56"/>
      <c r="Z16" s="157"/>
      <c r="AA16" s="157"/>
      <c r="AB16" s="157"/>
      <c r="AC16" s="157"/>
      <c r="AD16" s="157"/>
      <c r="AE16" s="64"/>
      <c r="AF16" s="64"/>
      <c r="AG16" s="64"/>
      <c r="AH16" s="64"/>
      <c r="AI16" s="64"/>
      <c r="AJ16" s="64"/>
      <c r="AK16" s="64"/>
      <c r="AL16" s="64"/>
      <c r="AM16" s="64"/>
      <c r="AN16" s="64"/>
      <c r="AO16" s="64"/>
      <c r="AP16" s="64"/>
      <c r="AQ16" s="64"/>
      <c r="AR16" s="64"/>
      <c r="AS16" s="64"/>
      <c r="AT16" s="64"/>
      <c r="AU16" s="64"/>
      <c r="AV16" s="64"/>
      <c r="AW16" s="64"/>
      <c r="AX16" s="64"/>
    </row>
    <row r="17" spans="1:50" ht="15" customHeight="1" x14ac:dyDescent="0.3">
      <c r="A17" s="56">
        <v>12</v>
      </c>
      <c r="B17" s="56"/>
      <c r="C17" s="64"/>
      <c r="D17" s="64"/>
      <c r="E17" s="64"/>
      <c r="F17" s="64"/>
      <c r="G17" s="64"/>
      <c r="H17" s="64"/>
      <c r="I17" s="64"/>
      <c r="J17" s="64"/>
      <c r="K17" s="64"/>
      <c r="L17" s="64"/>
      <c r="M17" s="64"/>
      <c r="N17" s="64"/>
      <c r="O17" s="64"/>
      <c r="P17" s="64"/>
      <c r="Q17" s="64"/>
      <c r="R17" s="64"/>
      <c r="S17" s="64"/>
      <c r="T17" s="64"/>
      <c r="U17" s="56"/>
      <c r="V17" s="56"/>
      <c r="W17" s="56"/>
      <c r="X17" s="56"/>
      <c r="Y17" s="56"/>
      <c r="Z17" s="157"/>
      <c r="AA17" s="157"/>
      <c r="AB17" s="157"/>
      <c r="AC17" s="157"/>
      <c r="AD17" s="157"/>
      <c r="AE17" s="64"/>
      <c r="AF17" s="64"/>
      <c r="AG17" s="64"/>
      <c r="AH17" s="64"/>
      <c r="AI17" s="64"/>
      <c r="AJ17" s="64"/>
      <c r="AK17" s="64"/>
      <c r="AL17" s="64"/>
      <c r="AM17" s="64"/>
      <c r="AN17" s="64"/>
      <c r="AO17" s="64"/>
      <c r="AP17" s="64"/>
      <c r="AQ17" s="64"/>
      <c r="AR17" s="64"/>
      <c r="AS17" s="64"/>
      <c r="AT17" s="64"/>
      <c r="AU17" s="64"/>
      <c r="AV17" s="64"/>
      <c r="AW17" s="64"/>
      <c r="AX17" s="64"/>
    </row>
    <row r="18" spans="1:50" ht="15" customHeight="1" x14ac:dyDescent="0.3">
      <c r="A18" s="56">
        <v>13</v>
      </c>
      <c r="B18" s="56"/>
      <c r="C18" s="64"/>
      <c r="D18" s="64"/>
      <c r="E18" s="64"/>
      <c r="F18" s="64"/>
      <c r="G18" s="64"/>
      <c r="H18" s="64"/>
      <c r="I18" s="64"/>
      <c r="J18" s="64"/>
      <c r="K18" s="64"/>
      <c r="L18" s="64"/>
      <c r="M18" s="64"/>
      <c r="N18" s="64"/>
      <c r="O18" s="64"/>
      <c r="P18" s="64"/>
      <c r="Q18" s="64"/>
      <c r="R18" s="64"/>
      <c r="S18" s="64"/>
      <c r="T18" s="64"/>
      <c r="U18" s="56"/>
      <c r="V18" s="56"/>
      <c r="W18" s="56"/>
      <c r="X18" s="56"/>
      <c r="Y18" s="56"/>
      <c r="Z18" s="157"/>
      <c r="AA18" s="157"/>
      <c r="AB18" s="157"/>
      <c r="AC18" s="157"/>
      <c r="AD18" s="157"/>
      <c r="AE18" s="64"/>
      <c r="AF18" s="64"/>
      <c r="AG18" s="64"/>
      <c r="AH18" s="64"/>
      <c r="AI18" s="64"/>
      <c r="AJ18" s="64"/>
      <c r="AK18" s="64"/>
      <c r="AL18" s="64"/>
      <c r="AM18" s="64"/>
      <c r="AN18" s="64"/>
      <c r="AO18" s="64"/>
      <c r="AP18" s="64"/>
      <c r="AQ18" s="64"/>
      <c r="AR18" s="64"/>
      <c r="AS18" s="64"/>
      <c r="AT18" s="64"/>
      <c r="AU18" s="64"/>
      <c r="AV18" s="64"/>
      <c r="AW18" s="64"/>
      <c r="AX18" s="64"/>
    </row>
    <row r="19" spans="1:50" ht="15" customHeight="1" x14ac:dyDescent="0.3">
      <c r="A19" s="56">
        <v>14</v>
      </c>
      <c r="B19" s="56"/>
      <c r="C19" s="64"/>
      <c r="D19" s="64"/>
      <c r="E19" s="64"/>
      <c r="F19" s="64"/>
      <c r="G19" s="64"/>
      <c r="H19" s="64"/>
      <c r="I19" s="64"/>
      <c r="J19" s="64"/>
      <c r="K19" s="64"/>
      <c r="L19" s="64"/>
      <c r="M19" s="64"/>
      <c r="N19" s="64"/>
      <c r="O19" s="64"/>
      <c r="P19" s="64"/>
      <c r="Q19" s="64"/>
      <c r="R19" s="64"/>
      <c r="S19" s="64"/>
      <c r="T19" s="64"/>
      <c r="U19" s="56"/>
      <c r="V19" s="56"/>
      <c r="W19" s="56"/>
      <c r="X19" s="56"/>
      <c r="Y19" s="56"/>
      <c r="Z19" s="157"/>
      <c r="AA19" s="157"/>
      <c r="AB19" s="157"/>
      <c r="AC19" s="157"/>
      <c r="AD19" s="157"/>
      <c r="AE19" s="64"/>
      <c r="AF19" s="64"/>
      <c r="AG19" s="64"/>
      <c r="AH19" s="64"/>
      <c r="AI19" s="64"/>
      <c r="AJ19" s="64"/>
      <c r="AK19" s="64"/>
      <c r="AL19" s="64"/>
      <c r="AM19" s="64"/>
      <c r="AN19" s="64"/>
      <c r="AO19" s="64"/>
      <c r="AP19" s="64"/>
      <c r="AQ19" s="64"/>
      <c r="AR19" s="64"/>
      <c r="AS19" s="64"/>
      <c r="AT19" s="64"/>
      <c r="AU19" s="64"/>
      <c r="AV19" s="64"/>
      <c r="AW19" s="64"/>
      <c r="AX19" s="64"/>
    </row>
    <row r="20" spans="1:50" ht="15" customHeight="1" x14ac:dyDescent="0.3">
      <c r="A20" s="56">
        <v>15</v>
      </c>
      <c r="B20" s="56"/>
      <c r="C20" s="64"/>
      <c r="D20" s="64"/>
      <c r="E20" s="64"/>
      <c r="F20" s="64"/>
      <c r="G20" s="64"/>
      <c r="H20" s="64"/>
      <c r="I20" s="64"/>
      <c r="J20" s="64"/>
      <c r="K20" s="64"/>
      <c r="L20" s="64"/>
      <c r="M20" s="64"/>
      <c r="N20" s="64"/>
      <c r="O20" s="64"/>
      <c r="P20" s="64"/>
      <c r="Q20" s="64"/>
      <c r="R20" s="64"/>
      <c r="S20" s="64"/>
      <c r="T20" s="64"/>
      <c r="U20" s="56"/>
      <c r="V20" s="56"/>
      <c r="W20" s="56"/>
      <c r="X20" s="56"/>
      <c r="Y20" s="56"/>
      <c r="Z20" s="157"/>
      <c r="AA20" s="157"/>
      <c r="AB20" s="157"/>
      <c r="AC20" s="157"/>
      <c r="AD20" s="157"/>
      <c r="AE20" s="64"/>
      <c r="AF20" s="64"/>
      <c r="AG20" s="64"/>
      <c r="AH20" s="64"/>
      <c r="AI20" s="64"/>
      <c r="AJ20" s="64"/>
      <c r="AK20" s="64"/>
      <c r="AL20" s="64"/>
      <c r="AM20" s="64"/>
      <c r="AN20" s="64"/>
      <c r="AO20" s="64"/>
      <c r="AP20" s="64"/>
      <c r="AQ20" s="64"/>
      <c r="AR20" s="64"/>
      <c r="AS20" s="64"/>
      <c r="AT20" s="64"/>
      <c r="AU20" s="64"/>
      <c r="AV20" s="64"/>
      <c r="AW20" s="64"/>
      <c r="AX20" s="64"/>
    </row>
    <row r="21" spans="1:50" ht="15" customHeight="1" x14ac:dyDescent="0.3">
      <c r="A21" s="56">
        <v>16</v>
      </c>
      <c r="B21" s="56"/>
      <c r="C21" s="64"/>
      <c r="D21" s="64"/>
      <c r="E21" s="64"/>
      <c r="F21" s="64"/>
      <c r="G21" s="64"/>
      <c r="H21" s="64"/>
      <c r="I21" s="64"/>
      <c r="J21" s="64"/>
      <c r="K21" s="64"/>
      <c r="L21" s="64"/>
      <c r="M21" s="64"/>
      <c r="N21" s="64"/>
      <c r="O21" s="64"/>
      <c r="P21" s="64"/>
      <c r="Q21" s="64"/>
      <c r="R21" s="64"/>
      <c r="S21" s="64"/>
      <c r="T21" s="64"/>
      <c r="U21" s="56"/>
      <c r="V21" s="56"/>
      <c r="W21" s="56"/>
      <c r="X21" s="56"/>
      <c r="Y21" s="56"/>
      <c r="Z21" s="157"/>
      <c r="AA21" s="157"/>
      <c r="AB21" s="157"/>
      <c r="AC21" s="157"/>
      <c r="AD21" s="157"/>
      <c r="AE21" s="64"/>
      <c r="AF21" s="64"/>
      <c r="AG21" s="64"/>
      <c r="AH21" s="64"/>
      <c r="AI21" s="64"/>
      <c r="AJ21" s="64"/>
      <c r="AK21" s="64"/>
      <c r="AL21" s="64"/>
      <c r="AM21" s="64"/>
      <c r="AN21" s="64"/>
      <c r="AO21" s="64"/>
      <c r="AP21" s="64"/>
      <c r="AQ21" s="64"/>
      <c r="AR21" s="64"/>
      <c r="AS21" s="64"/>
      <c r="AT21" s="64"/>
      <c r="AU21" s="64"/>
      <c r="AV21" s="64"/>
      <c r="AW21" s="64"/>
      <c r="AX21" s="64"/>
    </row>
    <row r="22" spans="1:50" ht="15" customHeight="1" x14ac:dyDescent="0.3">
      <c r="A22" s="56">
        <v>17</v>
      </c>
      <c r="B22" s="56"/>
      <c r="C22" s="64"/>
      <c r="D22" s="64"/>
      <c r="E22" s="64"/>
      <c r="F22" s="64"/>
      <c r="G22" s="64"/>
      <c r="H22" s="64"/>
      <c r="I22" s="64"/>
      <c r="J22" s="64"/>
      <c r="K22" s="64"/>
      <c r="L22" s="64"/>
      <c r="M22" s="64"/>
      <c r="N22" s="64"/>
      <c r="O22" s="64"/>
      <c r="P22" s="64"/>
      <c r="Q22" s="64"/>
      <c r="R22" s="64"/>
      <c r="S22" s="64"/>
      <c r="T22" s="64"/>
      <c r="U22" s="56"/>
      <c r="V22" s="56"/>
      <c r="W22" s="56"/>
      <c r="X22" s="56"/>
      <c r="Y22" s="56"/>
      <c r="Z22" s="157"/>
      <c r="AA22" s="157"/>
      <c r="AB22" s="157"/>
      <c r="AC22" s="157"/>
      <c r="AD22" s="157"/>
      <c r="AE22" s="64"/>
      <c r="AF22" s="64"/>
      <c r="AG22" s="64"/>
      <c r="AH22" s="64"/>
      <c r="AI22" s="64"/>
      <c r="AJ22" s="64"/>
      <c r="AK22" s="64"/>
      <c r="AL22" s="64"/>
      <c r="AM22" s="64"/>
      <c r="AN22" s="64"/>
      <c r="AO22" s="64"/>
      <c r="AP22" s="64"/>
      <c r="AQ22" s="64"/>
      <c r="AR22" s="64"/>
      <c r="AS22" s="64"/>
      <c r="AT22" s="64"/>
      <c r="AU22" s="64"/>
      <c r="AV22" s="64"/>
      <c r="AW22" s="64"/>
      <c r="AX22" s="64"/>
    </row>
    <row r="23" spans="1:50" ht="15" customHeight="1" x14ac:dyDescent="0.3">
      <c r="A23" s="56">
        <v>18</v>
      </c>
      <c r="B23" s="56"/>
      <c r="C23" s="64"/>
      <c r="D23" s="64"/>
      <c r="E23" s="64"/>
      <c r="F23" s="64"/>
      <c r="G23" s="64"/>
      <c r="H23" s="64"/>
      <c r="I23" s="64"/>
      <c r="J23" s="64"/>
      <c r="K23" s="64"/>
      <c r="L23" s="64"/>
      <c r="M23" s="64"/>
      <c r="N23" s="64"/>
      <c r="O23" s="64"/>
      <c r="P23" s="64"/>
      <c r="Q23" s="64"/>
      <c r="R23" s="64"/>
      <c r="S23" s="64"/>
      <c r="T23" s="64"/>
      <c r="U23" s="56"/>
      <c r="V23" s="56"/>
      <c r="W23" s="56"/>
      <c r="X23" s="56"/>
      <c r="Y23" s="56"/>
      <c r="Z23" s="157"/>
      <c r="AA23" s="157"/>
      <c r="AB23" s="157"/>
      <c r="AC23" s="157"/>
      <c r="AD23" s="157"/>
      <c r="AE23" s="64"/>
      <c r="AF23" s="64"/>
      <c r="AG23" s="64"/>
      <c r="AH23" s="64"/>
      <c r="AI23" s="64"/>
      <c r="AJ23" s="64"/>
      <c r="AK23" s="64"/>
      <c r="AL23" s="64"/>
      <c r="AM23" s="64"/>
      <c r="AN23" s="64"/>
      <c r="AO23" s="64"/>
      <c r="AP23" s="64"/>
      <c r="AQ23" s="64"/>
      <c r="AR23" s="64"/>
      <c r="AS23" s="64"/>
      <c r="AT23" s="64"/>
      <c r="AU23" s="64"/>
      <c r="AV23" s="64"/>
      <c r="AW23" s="64"/>
      <c r="AX23" s="64"/>
    </row>
    <row r="24" spans="1:50" ht="15" customHeight="1" x14ac:dyDescent="0.3">
      <c r="A24" s="56">
        <v>19</v>
      </c>
      <c r="B24" s="56"/>
      <c r="C24" s="64"/>
      <c r="D24" s="64"/>
      <c r="E24" s="64"/>
      <c r="F24" s="64"/>
      <c r="G24" s="64"/>
      <c r="H24" s="64"/>
      <c r="I24" s="64"/>
      <c r="J24" s="64"/>
      <c r="K24" s="64"/>
      <c r="L24" s="64"/>
      <c r="M24" s="64"/>
      <c r="N24" s="64"/>
      <c r="O24" s="64"/>
      <c r="P24" s="64"/>
      <c r="Q24" s="64"/>
      <c r="R24" s="64"/>
      <c r="S24" s="64"/>
      <c r="T24" s="64"/>
      <c r="U24" s="56"/>
      <c r="V24" s="56"/>
      <c r="W24" s="56"/>
      <c r="X24" s="56"/>
      <c r="Y24" s="56"/>
      <c r="Z24" s="157"/>
      <c r="AA24" s="157"/>
      <c r="AB24" s="157"/>
      <c r="AC24" s="157"/>
      <c r="AD24" s="157"/>
      <c r="AE24" s="64"/>
      <c r="AF24" s="64"/>
      <c r="AG24" s="64"/>
      <c r="AH24" s="64"/>
      <c r="AI24" s="64"/>
      <c r="AJ24" s="64"/>
      <c r="AK24" s="64"/>
      <c r="AL24" s="64"/>
      <c r="AM24" s="64"/>
      <c r="AN24" s="64"/>
      <c r="AO24" s="64"/>
      <c r="AP24" s="64"/>
      <c r="AQ24" s="64"/>
      <c r="AR24" s="64"/>
      <c r="AS24" s="64"/>
      <c r="AT24" s="64"/>
      <c r="AU24" s="64"/>
      <c r="AV24" s="64"/>
      <c r="AW24" s="64"/>
      <c r="AX24" s="64"/>
    </row>
    <row r="25" spans="1:50" ht="15" customHeight="1" x14ac:dyDescent="0.3">
      <c r="A25" s="56">
        <v>20</v>
      </c>
      <c r="B25" s="56"/>
      <c r="C25" s="64"/>
      <c r="D25" s="64"/>
      <c r="E25" s="64"/>
      <c r="F25" s="64"/>
      <c r="G25" s="64"/>
      <c r="H25" s="64"/>
      <c r="I25" s="64"/>
      <c r="J25" s="64"/>
      <c r="K25" s="64"/>
      <c r="L25" s="64"/>
      <c r="M25" s="64"/>
      <c r="N25" s="64"/>
      <c r="O25" s="64"/>
      <c r="P25" s="64"/>
      <c r="Q25" s="64"/>
      <c r="R25" s="64"/>
      <c r="S25" s="64"/>
      <c r="T25" s="64"/>
      <c r="U25" s="56"/>
      <c r="V25" s="56"/>
      <c r="W25" s="56"/>
      <c r="X25" s="56"/>
      <c r="Y25" s="56"/>
      <c r="Z25" s="157"/>
      <c r="AA25" s="157"/>
      <c r="AB25" s="157"/>
      <c r="AC25" s="157"/>
      <c r="AD25" s="157"/>
      <c r="AE25" s="64"/>
      <c r="AF25" s="64"/>
      <c r="AG25" s="64"/>
      <c r="AH25" s="64"/>
      <c r="AI25" s="64"/>
      <c r="AJ25" s="64"/>
      <c r="AK25" s="64"/>
      <c r="AL25" s="64"/>
      <c r="AM25" s="64"/>
      <c r="AN25" s="64"/>
      <c r="AO25" s="64"/>
      <c r="AP25" s="64"/>
      <c r="AQ25" s="64"/>
      <c r="AR25" s="64"/>
      <c r="AS25" s="64"/>
      <c r="AT25" s="64"/>
      <c r="AU25" s="64"/>
      <c r="AV25" s="64"/>
      <c r="AW25" s="64"/>
      <c r="AX25" s="64"/>
    </row>
    <row r="26" spans="1:50" ht="15" customHeight="1" x14ac:dyDescent="0.3">
      <c r="A26" s="56">
        <v>21</v>
      </c>
      <c r="B26" s="56"/>
      <c r="C26" s="64"/>
      <c r="D26" s="64"/>
      <c r="E26" s="64"/>
      <c r="F26" s="64"/>
      <c r="G26" s="64"/>
      <c r="H26" s="64"/>
      <c r="I26" s="64"/>
      <c r="J26" s="64"/>
      <c r="K26" s="64"/>
      <c r="L26" s="64"/>
      <c r="M26" s="64"/>
      <c r="N26" s="64"/>
      <c r="O26" s="64"/>
      <c r="P26" s="64"/>
      <c r="Q26" s="64"/>
      <c r="R26" s="64"/>
      <c r="S26" s="64"/>
      <c r="T26" s="64"/>
      <c r="U26" s="56"/>
      <c r="V26" s="56"/>
      <c r="W26" s="56"/>
      <c r="X26" s="56"/>
      <c r="Y26" s="56"/>
      <c r="Z26" s="157"/>
      <c r="AA26" s="157"/>
      <c r="AB26" s="157"/>
      <c r="AC26" s="157"/>
      <c r="AD26" s="157"/>
      <c r="AE26" s="64"/>
      <c r="AF26" s="64"/>
      <c r="AG26" s="64"/>
      <c r="AH26" s="64"/>
      <c r="AI26" s="64"/>
      <c r="AJ26" s="64"/>
      <c r="AK26" s="64"/>
      <c r="AL26" s="64"/>
      <c r="AM26" s="64"/>
      <c r="AN26" s="64"/>
      <c r="AO26" s="64"/>
      <c r="AP26" s="64"/>
      <c r="AQ26" s="64"/>
      <c r="AR26" s="64"/>
      <c r="AS26" s="64"/>
      <c r="AT26" s="64"/>
      <c r="AU26" s="64"/>
      <c r="AV26" s="64"/>
      <c r="AW26" s="64"/>
      <c r="AX26" s="64"/>
    </row>
    <row r="27" spans="1:50" ht="15" customHeight="1" x14ac:dyDescent="0.3">
      <c r="A27" s="56">
        <v>22</v>
      </c>
      <c r="B27" s="56"/>
      <c r="C27" s="64"/>
      <c r="D27" s="64"/>
      <c r="E27" s="64"/>
      <c r="F27" s="64"/>
      <c r="G27" s="64"/>
      <c r="H27" s="64"/>
      <c r="I27" s="64"/>
      <c r="J27" s="64"/>
      <c r="K27" s="64"/>
      <c r="L27" s="64"/>
      <c r="M27" s="64"/>
      <c r="N27" s="64"/>
      <c r="O27" s="64"/>
      <c r="P27" s="64"/>
      <c r="Q27" s="64"/>
      <c r="R27" s="64"/>
      <c r="S27" s="64"/>
      <c r="T27" s="64"/>
      <c r="U27" s="56"/>
      <c r="V27" s="56"/>
      <c r="W27" s="56"/>
      <c r="X27" s="56"/>
      <c r="Y27" s="56"/>
      <c r="Z27" s="157"/>
      <c r="AA27" s="157"/>
      <c r="AB27" s="157"/>
      <c r="AC27" s="157"/>
      <c r="AD27" s="157"/>
      <c r="AE27" s="64"/>
      <c r="AF27" s="64"/>
      <c r="AG27" s="64"/>
      <c r="AH27" s="64"/>
      <c r="AI27" s="64"/>
      <c r="AJ27" s="64"/>
      <c r="AK27" s="64"/>
      <c r="AL27" s="64"/>
      <c r="AM27" s="64"/>
      <c r="AN27" s="64"/>
      <c r="AO27" s="64"/>
      <c r="AP27" s="64"/>
      <c r="AQ27" s="64"/>
      <c r="AR27" s="64"/>
      <c r="AS27" s="64"/>
      <c r="AT27" s="64"/>
      <c r="AU27" s="64"/>
      <c r="AV27" s="64"/>
      <c r="AW27" s="64"/>
      <c r="AX27" s="64"/>
    </row>
    <row r="28" spans="1:50" ht="15" customHeight="1" x14ac:dyDescent="0.3">
      <c r="A28" s="56">
        <v>23</v>
      </c>
      <c r="B28" s="56"/>
      <c r="C28" s="64"/>
      <c r="D28" s="64"/>
      <c r="E28" s="64"/>
      <c r="F28" s="64"/>
      <c r="G28" s="64"/>
      <c r="H28" s="64"/>
      <c r="I28" s="64"/>
      <c r="J28" s="64"/>
      <c r="K28" s="64"/>
      <c r="L28" s="64"/>
      <c r="M28" s="64"/>
      <c r="N28" s="64"/>
      <c r="O28" s="64"/>
      <c r="P28" s="64"/>
      <c r="Q28" s="64"/>
      <c r="R28" s="64"/>
      <c r="S28" s="64"/>
      <c r="T28" s="64"/>
      <c r="U28" s="56"/>
      <c r="V28" s="56"/>
      <c r="W28" s="56"/>
      <c r="X28" s="56"/>
      <c r="Y28" s="56"/>
      <c r="Z28" s="157"/>
      <c r="AA28" s="157"/>
      <c r="AB28" s="157"/>
      <c r="AC28" s="157"/>
      <c r="AD28" s="157"/>
      <c r="AE28" s="64"/>
      <c r="AF28" s="64"/>
      <c r="AG28" s="64"/>
      <c r="AH28" s="64"/>
      <c r="AI28" s="64"/>
      <c r="AJ28" s="64"/>
      <c r="AK28" s="64"/>
      <c r="AL28" s="64"/>
      <c r="AM28" s="64"/>
      <c r="AN28" s="64"/>
      <c r="AO28" s="64"/>
      <c r="AP28" s="64"/>
      <c r="AQ28" s="64"/>
      <c r="AR28" s="64"/>
      <c r="AS28" s="64"/>
      <c r="AT28" s="64"/>
      <c r="AU28" s="64"/>
      <c r="AV28" s="64"/>
      <c r="AW28" s="64"/>
      <c r="AX28" s="64"/>
    </row>
    <row r="29" spans="1:50" ht="15" customHeight="1" x14ac:dyDescent="0.3">
      <c r="A29" s="56">
        <v>24</v>
      </c>
      <c r="B29" s="56"/>
      <c r="C29" s="64"/>
      <c r="D29" s="64"/>
      <c r="E29" s="64"/>
      <c r="F29" s="64"/>
      <c r="G29" s="64"/>
      <c r="H29" s="64"/>
      <c r="I29" s="64"/>
      <c r="J29" s="64"/>
      <c r="K29" s="64"/>
      <c r="L29" s="64"/>
      <c r="M29" s="64"/>
      <c r="N29" s="64"/>
      <c r="O29" s="64"/>
      <c r="P29" s="64"/>
      <c r="Q29" s="64"/>
      <c r="R29" s="64"/>
      <c r="S29" s="64"/>
      <c r="T29" s="64"/>
      <c r="U29" s="56"/>
      <c r="V29" s="56"/>
      <c r="W29" s="56"/>
      <c r="X29" s="56"/>
      <c r="Y29" s="56"/>
      <c r="Z29" s="157"/>
      <c r="AA29" s="157"/>
      <c r="AB29" s="157"/>
      <c r="AC29" s="157"/>
      <c r="AD29" s="157"/>
      <c r="AE29" s="64"/>
      <c r="AF29" s="64"/>
      <c r="AG29" s="64"/>
      <c r="AH29" s="64"/>
      <c r="AI29" s="64"/>
      <c r="AJ29" s="64"/>
      <c r="AK29" s="64"/>
      <c r="AL29" s="64"/>
      <c r="AM29" s="64"/>
      <c r="AN29" s="64"/>
      <c r="AO29" s="64"/>
      <c r="AP29" s="64"/>
      <c r="AQ29" s="64"/>
      <c r="AR29" s="64"/>
      <c r="AS29" s="64"/>
      <c r="AT29" s="64"/>
      <c r="AU29" s="64"/>
      <c r="AV29" s="64"/>
      <c r="AW29" s="64"/>
      <c r="AX29" s="64"/>
    </row>
    <row r="30" spans="1:50" ht="15" customHeight="1" x14ac:dyDescent="0.3">
      <c r="A30" s="56">
        <v>25</v>
      </c>
      <c r="B30" s="56"/>
      <c r="C30" s="64"/>
      <c r="D30" s="64"/>
      <c r="E30" s="64"/>
      <c r="F30" s="64"/>
      <c r="G30" s="64"/>
      <c r="H30" s="64"/>
      <c r="I30" s="64"/>
      <c r="J30" s="64"/>
      <c r="K30" s="64"/>
      <c r="L30" s="64"/>
      <c r="M30" s="64"/>
      <c r="N30" s="64"/>
      <c r="O30" s="64"/>
      <c r="P30" s="64"/>
      <c r="Q30" s="64"/>
      <c r="R30" s="64"/>
      <c r="S30" s="64"/>
      <c r="T30" s="64"/>
      <c r="U30" s="56"/>
      <c r="V30" s="56"/>
      <c r="W30" s="56"/>
      <c r="X30" s="56"/>
      <c r="Y30" s="56"/>
      <c r="Z30" s="157"/>
      <c r="AA30" s="157"/>
      <c r="AB30" s="157"/>
      <c r="AC30" s="157"/>
      <c r="AD30" s="157"/>
      <c r="AE30" s="64"/>
      <c r="AF30" s="64"/>
      <c r="AG30" s="64"/>
      <c r="AH30" s="64"/>
      <c r="AI30" s="64"/>
      <c r="AJ30" s="64"/>
      <c r="AK30" s="64"/>
      <c r="AL30" s="64"/>
      <c r="AM30" s="64"/>
      <c r="AN30" s="64"/>
      <c r="AO30" s="64"/>
      <c r="AP30" s="64"/>
      <c r="AQ30" s="64"/>
      <c r="AR30" s="64"/>
      <c r="AS30" s="64"/>
      <c r="AT30" s="64"/>
      <c r="AU30" s="64"/>
      <c r="AV30" s="64"/>
      <c r="AW30" s="64"/>
      <c r="AX30" s="64"/>
    </row>
    <row r="31" spans="1:50" ht="15" customHeight="1" x14ac:dyDescent="0.3">
      <c r="A31" s="56">
        <v>26</v>
      </c>
      <c r="B31" s="56"/>
      <c r="C31" s="64"/>
      <c r="D31" s="64"/>
      <c r="E31" s="64"/>
      <c r="F31" s="64"/>
      <c r="G31" s="64"/>
      <c r="H31" s="64"/>
      <c r="I31" s="64"/>
      <c r="J31" s="64"/>
      <c r="K31" s="64"/>
      <c r="L31" s="64"/>
      <c r="M31" s="64"/>
      <c r="N31" s="64"/>
      <c r="O31" s="64"/>
      <c r="P31" s="64"/>
      <c r="Q31" s="64"/>
      <c r="R31" s="64"/>
      <c r="S31" s="64"/>
      <c r="T31" s="64"/>
      <c r="U31" s="56"/>
      <c r="V31" s="56"/>
      <c r="W31" s="56"/>
      <c r="X31" s="56"/>
      <c r="Y31" s="56"/>
      <c r="Z31" s="157"/>
      <c r="AA31" s="157"/>
      <c r="AB31" s="157"/>
      <c r="AC31" s="157"/>
      <c r="AD31" s="157"/>
      <c r="AE31" s="64"/>
      <c r="AF31" s="64"/>
      <c r="AG31" s="64"/>
      <c r="AH31" s="64"/>
      <c r="AI31" s="64"/>
      <c r="AJ31" s="64"/>
      <c r="AK31" s="64"/>
      <c r="AL31" s="64"/>
      <c r="AM31" s="64"/>
      <c r="AN31" s="64"/>
      <c r="AO31" s="64"/>
      <c r="AP31" s="64"/>
      <c r="AQ31" s="64"/>
      <c r="AR31" s="64"/>
      <c r="AS31" s="64"/>
      <c r="AT31" s="64"/>
      <c r="AU31" s="64"/>
      <c r="AV31" s="64"/>
      <c r="AW31" s="64"/>
      <c r="AX31" s="64"/>
    </row>
    <row r="32" spans="1:50" ht="15" customHeight="1" x14ac:dyDescent="0.3">
      <c r="A32" s="56">
        <v>27</v>
      </c>
      <c r="B32" s="56"/>
      <c r="C32" s="64"/>
      <c r="D32" s="64"/>
      <c r="E32" s="64"/>
      <c r="F32" s="64"/>
      <c r="G32" s="64"/>
      <c r="H32" s="64"/>
      <c r="I32" s="64"/>
      <c r="J32" s="64"/>
      <c r="K32" s="64"/>
      <c r="L32" s="64"/>
      <c r="M32" s="64"/>
      <c r="N32" s="64"/>
      <c r="O32" s="64"/>
      <c r="P32" s="64"/>
      <c r="Q32" s="64"/>
      <c r="R32" s="64"/>
      <c r="S32" s="64"/>
      <c r="T32" s="64"/>
      <c r="U32" s="56"/>
      <c r="V32" s="56"/>
      <c r="W32" s="56"/>
      <c r="X32" s="56"/>
      <c r="Y32" s="56"/>
      <c r="Z32" s="157"/>
      <c r="AA32" s="157"/>
      <c r="AB32" s="157"/>
      <c r="AC32" s="157"/>
      <c r="AD32" s="157"/>
      <c r="AE32" s="64"/>
      <c r="AF32" s="64"/>
      <c r="AG32" s="64"/>
      <c r="AH32" s="64"/>
      <c r="AI32" s="64"/>
      <c r="AJ32" s="64"/>
      <c r="AK32" s="64"/>
      <c r="AL32" s="64"/>
      <c r="AM32" s="64"/>
      <c r="AN32" s="64"/>
      <c r="AO32" s="64"/>
      <c r="AP32" s="64"/>
      <c r="AQ32" s="64"/>
      <c r="AR32" s="64"/>
      <c r="AS32" s="64"/>
      <c r="AT32" s="64"/>
      <c r="AU32" s="64"/>
      <c r="AV32" s="64"/>
      <c r="AW32" s="64"/>
      <c r="AX32" s="64"/>
    </row>
    <row r="33" spans="1:50" ht="15" customHeight="1" x14ac:dyDescent="0.3">
      <c r="A33" s="56">
        <v>28</v>
      </c>
      <c r="B33" s="56"/>
      <c r="C33" s="64"/>
      <c r="D33" s="64"/>
      <c r="E33" s="64"/>
      <c r="F33" s="64"/>
      <c r="G33" s="64"/>
      <c r="H33" s="64"/>
      <c r="I33" s="64"/>
      <c r="J33" s="64"/>
      <c r="K33" s="64"/>
      <c r="L33" s="64"/>
      <c r="M33" s="64"/>
      <c r="N33" s="64"/>
      <c r="O33" s="64"/>
      <c r="P33" s="64"/>
      <c r="Q33" s="64"/>
      <c r="R33" s="64"/>
      <c r="S33" s="64"/>
      <c r="T33" s="64"/>
      <c r="U33" s="56"/>
      <c r="V33" s="56"/>
      <c r="W33" s="56"/>
      <c r="X33" s="56"/>
      <c r="Y33" s="56"/>
      <c r="Z33" s="157"/>
      <c r="AA33" s="157"/>
      <c r="AB33" s="157"/>
      <c r="AC33" s="157"/>
      <c r="AD33" s="157"/>
      <c r="AE33" s="64"/>
      <c r="AF33" s="64"/>
      <c r="AG33" s="64"/>
      <c r="AH33" s="64"/>
      <c r="AI33" s="64"/>
      <c r="AJ33" s="64"/>
      <c r="AK33" s="64"/>
      <c r="AL33" s="64"/>
      <c r="AM33" s="64"/>
      <c r="AN33" s="64"/>
      <c r="AO33" s="64"/>
      <c r="AP33" s="64"/>
      <c r="AQ33" s="64"/>
      <c r="AR33" s="64"/>
      <c r="AS33" s="64"/>
      <c r="AT33" s="64"/>
      <c r="AU33" s="64"/>
      <c r="AV33" s="64"/>
      <c r="AW33" s="64"/>
      <c r="AX33" s="64"/>
    </row>
    <row r="34" spans="1:50" ht="15" customHeight="1" x14ac:dyDescent="0.3">
      <c r="A34" s="56">
        <v>29</v>
      </c>
      <c r="B34" s="56"/>
      <c r="C34" s="64"/>
      <c r="D34" s="64"/>
      <c r="E34" s="64"/>
      <c r="F34" s="64"/>
      <c r="G34" s="64"/>
      <c r="H34" s="64"/>
      <c r="I34" s="64"/>
      <c r="J34" s="64"/>
      <c r="K34" s="64"/>
      <c r="L34" s="64"/>
      <c r="M34" s="64"/>
      <c r="N34" s="64"/>
      <c r="O34" s="64"/>
      <c r="P34" s="64"/>
      <c r="Q34" s="64"/>
      <c r="R34" s="64"/>
      <c r="S34" s="64"/>
      <c r="T34" s="64"/>
      <c r="U34" s="56"/>
      <c r="V34" s="56"/>
      <c r="W34" s="56"/>
      <c r="X34" s="56"/>
      <c r="Y34" s="56"/>
      <c r="Z34" s="157"/>
      <c r="AA34" s="157"/>
      <c r="AB34" s="157"/>
      <c r="AC34" s="157"/>
      <c r="AD34" s="157"/>
      <c r="AE34" s="64"/>
      <c r="AF34" s="64"/>
      <c r="AG34" s="64"/>
      <c r="AH34" s="64"/>
      <c r="AI34" s="64"/>
      <c r="AJ34" s="64"/>
      <c r="AK34" s="64"/>
      <c r="AL34" s="64"/>
      <c r="AM34" s="64"/>
      <c r="AN34" s="64"/>
      <c r="AO34" s="64"/>
      <c r="AP34" s="64"/>
      <c r="AQ34" s="64"/>
      <c r="AR34" s="64"/>
      <c r="AS34" s="64"/>
      <c r="AT34" s="64"/>
      <c r="AU34" s="64"/>
      <c r="AV34" s="64"/>
      <c r="AW34" s="64"/>
      <c r="AX34" s="64"/>
    </row>
    <row r="35" spans="1:50" ht="15" customHeight="1" x14ac:dyDescent="0.3">
      <c r="A35" s="56">
        <v>30</v>
      </c>
      <c r="B35" s="56"/>
      <c r="C35" s="64"/>
      <c r="D35" s="64"/>
      <c r="E35" s="64"/>
      <c r="F35" s="64"/>
      <c r="G35" s="64"/>
      <c r="H35" s="64"/>
      <c r="I35" s="64"/>
      <c r="J35" s="64"/>
      <c r="K35" s="64"/>
      <c r="L35" s="64"/>
      <c r="M35" s="64"/>
      <c r="N35" s="64"/>
      <c r="O35" s="64"/>
      <c r="P35" s="64"/>
      <c r="Q35" s="64"/>
      <c r="R35" s="64"/>
      <c r="S35" s="64"/>
      <c r="T35" s="64"/>
      <c r="U35" s="56"/>
      <c r="V35" s="56"/>
      <c r="W35" s="56"/>
      <c r="X35" s="56"/>
      <c r="Y35" s="56"/>
      <c r="Z35" s="157"/>
      <c r="AA35" s="157"/>
      <c r="AB35" s="157"/>
      <c r="AC35" s="157"/>
      <c r="AD35" s="157"/>
      <c r="AE35" s="64"/>
      <c r="AF35" s="64"/>
      <c r="AG35" s="64"/>
      <c r="AH35" s="64"/>
      <c r="AI35" s="64"/>
      <c r="AJ35" s="64"/>
      <c r="AK35" s="64"/>
      <c r="AL35" s="64"/>
      <c r="AM35" s="64"/>
      <c r="AN35" s="64"/>
      <c r="AO35" s="64"/>
      <c r="AP35" s="64"/>
      <c r="AQ35" s="64"/>
      <c r="AR35" s="64"/>
      <c r="AS35" s="64"/>
      <c r="AT35" s="64"/>
      <c r="AU35" s="64"/>
      <c r="AV35" s="64"/>
      <c r="AW35" s="64"/>
      <c r="AX35" s="64"/>
    </row>
    <row r="36" spans="1:50" ht="15" customHeight="1" x14ac:dyDescent="0.3">
      <c r="A36" s="56">
        <v>31</v>
      </c>
      <c r="B36" s="56"/>
      <c r="C36" s="64"/>
      <c r="D36" s="64"/>
      <c r="E36" s="64"/>
      <c r="F36" s="64"/>
      <c r="G36" s="64"/>
      <c r="H36" s="64"/>
      <c r="I36" s="64"/>
      <c r="J36" s="64"/>
      <c r="K36" s="64"/>
      <c r="L36" s="64"/>
      <c r="M36" s="64"/>
      <c r="N36" s="64"/>
      <c r="O36" s="64"/>
      <c r="P36" s="64"/>
      <c r="Q36" s="64"/>
      <c r="R36" s="64"/>
      <c r="S36" s="64"/>
      <c r="T36" s="64"/>
      <c r="U36" s="56"/>
      <c r="V36" s="56"/>
      <c r="W36" s="56"/>
      <c r="X36" s="56"/>
      <c r="Y36" s="56"/>
      <c r="Z36" s="157"/>
      <c r="AA36" s="157"/>
      <c r="AB36" s="157"/>
      <c r="AC36" s="157"/>
      <c r="AD36" s="157"/>
      <c r="AE36" s="64"/>
      <c r="AF36" s="64"/>
      <c r="AG36" s="64"/>
      <c r="AH36" s="64"/>
      <c r="AI36" s="64"/>
      <c r="AJ36" s="64"/>
      <c r="AK36" s="64"/>
      <c r="AL36" s="64"/>
      <c r="AM36" s="64"/>
      <c r="AN36" s="64"/>
      <c r="AO36" s="64"/>
      <c r="AP36" s="64"/>
      <c r="AQ36" s="64"/>
      <c r="AR36" s="64"/>
      <c r="AS36" s="64"/>
      <c r="AT36" s="64"/>
      <c r="AU36" s="64"/>
      <c r="AV36" s="64"/>
      <c r="AW36" s="64"/>
      <c r="AX36" s="64"/>
    </row>
    <row r="37" spans="1:50" ht="15" customHeight="1" x14ac:dyDescent="0.3">
      <c r="A37" s="56">
        <v>32</v>
      </c>
      <c r="B37" s="56"/>
      <c r="C37" s="64"/>
      <c r="D37" s="64"/>
      <c r="E37" s="64"/>
      <c r="F37" s="64"/>
      <c r="G37" s="64"/>
      <c r="H37" s="64"/>
      <c r="I37" s="64"/>
      <c r="J37" s="64"/>
      <c r="K37" s="64"/>
      <c r="L37" s="64"/>
      <c r="M37" s="64"/>
      <c r="N37" s="64"/>
      <c r="O37" s="64"/>
      <c r="P37" s="64"/>
      <c r="Q37" s="64"/>
      <c r="R37" s="64"/>
      <c r="S37" s="64"/>
      <c r="T37" s="64"/>
      <c r="U37" s="56"/>
      <c r="V37" s="56"/>
      <c r="W37" s="56"/>
      <c r="X37" s="56"/>
      <c r="Y37" s="56"/>
      <c r="Z37" s="157"/>
      <c r="AA37" s="157"/>
      <c r="AB37" s="157"/>
      <c r="AC37" s="157"/>
      <c r="AD37" s="157"/>
      <c r="AE37" s="64"/>
      <c r="AF37" s="64"/>
      <c r="AG37" s="64"/>
      <c r="AH37" s="64"/>
      <c r="AI37" s="64"/>
      <c r="AJ37" s="64"/>
      <c r="AK37" s="64"/>
      <c r="AL37" s="64"/>
      <c r="AM37" s="64"/>
      <c r="AN37" s="64"/>
      <c r="AO37" s="64"/>
      <c r="AP37" s="64"/>
      <c r="AQ37" s="64"/>
      <c r="AR37" s="64"/>
      <c r="AS37" s="64"/>
      <c r="AT37" s="64"/>
      <c r="AU37" s="64"/>
      <c r="AV37" s="64"/>
      <c r="AW37" s="64"/>
      <c r="AX37" s="64"/>
    </row>
  </sheetData>
  <mergeCells count="199">
    <mergeCell ref="A8:B8"/>
    <mergeCell ref="C8:T8"/>
    <mergeCell ref="A14:B14"/>
    <mergeCell ref="C14:T14"/>
    <mergeCell ref="U14:Y14"/>
    <mergeCell ref="Z14:AD14"/>
    <mergeCell ref="AE14:AN14"/>
    <mergeCell ref="AO14:AX14"/>
    <mergeCell ref="A12:B12"/>
    <mergeCell ref="C12:T12"/>
    <mergeCell ref="U12:Y12"/>
    <mergeCell ref="Z12:AD12"/>
    <mergeCell ref="AE12:AN12"/>
    <mergeCell ref="AO12:AX12"/>
    <mergeCell ref="U8:Y8"/>
    <mergeCell ref="Z8:AD8"/>
    <mergeCell ref="AE8:AN8"/>
    <mergeCell ref="AO8:AX8"/>
    <mergeCell ref="A9:B9"/>
    <mergeCell ref="C9:T9"/>
    <mergeCell ref="U9:Y9"/>
    <mergeCell ref="Z9:AD9"/>
    <mergeCell ref="AE9:AN9"/>
    <mergeCell ref="AO9:AX9"/>
    <mergeCell ref="A16:B16"/>
    <mergeCell ref="C16:T16"/>
    <mergeCell ref="U16:Y16"/>
    <mergeCell ref="Z16:AD16"/>
    <mergeCell ref="AE16:AN16"/>
    <mergeCell ref="AO16:AX16"/>
    <mergeCell ref="A17:B17"/>
    <mergeCell ref="C17:T17"/>
    <mergeCell ref="U17:Y17"/>
    <mergeCell ref="Z17:AD17"/>
    <mergeCell ref="AE17:AN17"/>
    <mergeCell ref="AO17:AX17"/>
    <mergeCell ref="A22:B22"/>
    <mergeCell ref="C22:T22"/>
    <mergeCell ref="U22:Y22"/>
    <mergeCell ref="Z22:AD22"/>
    <mergeCell ref="AE22:AN22"/>
    <mergeCell ref="AO22:AX22"/>
    <mergeCell ref="A20:B20"/>
    <mergeCell ref="C20:T20"/>
    <mergeCell ref="U20:Y20"/>
    <mergeCell ref="Z20:AD20"/>
    <mergeCell ref="AE20:AN20"/>
    <mergeCell ref="AO20:AX20"/>
    <mergeCell ref="A21:B21"/>
    <mergeCell ref="C21:T21"/>
    <mergeCell ref="U21:Y21"/>
    <mergeCell ref="Z21:AD21"/>
    <mergeCell ref="AE21:AN21"/>
    <mergeCell ref="AO21:AX21"/>
    <mergeCell ref="A24:B24"/>
    <mergeCell ref="C24:T24"/>
    <mergeCell ref="U24:Y24"/>
    <mergeCell ref="Z24:AD24"/>
    <mergeCell ref="AE24:AN24"/>
    <mergeCell ref="AO24:AX24"/>
    <mergeCell ref="A25:B25"/>
    <mergeCell ref="C25:T25"/>
    <mergeCell ref="U25:Y25"/>
    <mergeCell ref="Z25:AD25"/>
    <mergeCell ref="AE25:AN25"/>
    <mergeCell ref="AO25:AX25"/>
    <mergeCell ref="A30:B30"/>
    <mergeCell ref="C30:T30"/>
    <mergeCell ref="U30:Y30"/>
    <mergeCell ref="Z30:AD30"/>
    <mergeCell ref="AE30:AN30"/>
    <mergeCell ref="AO30:AX30"/>
    <mergeCell ref="A28:B28"/>
    <mergeCell ref="C28:T28"/>
    <mergeCell ref="U28:Y28"/>
    <mergeCell ref="Z28:AD28"/>
    <mergeCell ref="AE28:AN28"/>
    <mergeCell ref="AO28:AX28"/>
    <mergeCell ref="A7:B7"/>
    <mergeCell ref="C7:T7"/>
    <mergeCell ref="U7:Y7"/>
    <mergeCell ref="Z7:AD7"/>
    <mergeCell ref="AE7:AN7"/>
    <mergeCell ref="AO7:AX7"/>
    <mergeCell ref="AO5:AX5"/>
    <mergeCell ref="AE6:AN6"/>
    <mergeCell ref="A6:B6"/>
    <mergeCell ref="C6:T6"/>
    <mergeCell ref="U6:Y6"/>
    <mergeCell ref="Z6:AD6"/>
    <mergeCell ref="AO6:AX6"/>
    <mergeCell ref="A5:B5"/>
    <mergeCell ref="C5:T5"/>
    <mergeCell ref="U5:Y5"/>
    <mergeCell ref="Z5:AD5"/>
    <mergeCell ref="AE5:AN5"/>
    <mergeCell ref="A10:B10"/>
    <mergeCell ref="C10:T10"/>
    <mergeCell ref="U10:Y10"/>
    <mergeCell ref="Z10:AD10"/>
    <mergeCell ref="AE10:AN10"/>
    <mergeCell ref="AO10:AX10"/>
    <mergeCell ref="A15:B15"/>
    <mergeCell ref="C15:T15"/>
    <mergeCell ref="U15:Y15"/>
    <mergeCell ref="Z15:AD15"/>
    <mergeCell ref="AE15:AN15"/>
    <mergeCell ref="AO15:AX15"/>
    <mergeCell ref="A13:B13"/>
    <mergeCell ref="C13:T13"/>
    <mergeCell ref="U13:Y13"/>
    <mergeCell ref="Z13:AD13"/>
    <mergeCell ref="AE13:AN13"/>
    <mergeCell ref="AO13:AX13"/>
    <mergeCell ref="A11:B11"/>
    <mergeCell ref="C11:T11"/>
    <mergeCell ref="U11:Y11"/>
    <mergeCell ref="Z11:AD11"/>
    <mergeCell ref="AE11:AN11"/>
    <mergeCell ref="AO11:AX11"/>
    <mergeCell ref="A19:B19"/>
    <mergeCell ref="C19:T19"/>
    <mergeCell ref="U19:Y19"/>
    <mergeCell ref="Z19:AD19"/>
    <mergeCell ref="AE19:AN19"/>
    <mergeCell ref="AO19:AX19"/>
    <mergeCell ref="A18:B18"/>
    <mergeCell ref="C18:T18"/>
    <mergeCell ref="U18:Y18"/>
    <mergeCell ref="Z18:AD18"/>
    <mergeCell ref="AE18:AN18"/>
    <mergeCell ref="AO18:AX18"/>
    <mergeCell ref="A23:B23"/>
    <mergeCell ref="C23:T23"/>
    <mergeCell ref="U23:Y23"/>
    <mergeCell ref="Z23:AD23"/>
    <mergeCell ref="AE23:AN23"/>
    <mergeCell ref="AO23:AX23"/>
    <mergeCell ref="A29:B29"/>
    <mergeCell ref="C29:T29"/>
    <mergeCell ref="U29:Y29"/>
    <mergeCell ref="Z29:AD29"/>
    <mergeCell ref="AE29:AN29"/>
    <mergeCell ref="AO29:AX29"/>
    <mergeCell ref="A27:B27"/>
    <mergeCell ref="C27:T27"/>
    <mergeCell ref="U27:Y27"/>
    <mergeCell ref="Z27:AD27"/>
    <mergeCell ref="AE27:AN27"/>
    <mergeCell ref="AO27:AX27"/>
    <mergeCell ref="A26:B26"/>
    <mergeCell ref="C26:T26"/>
    <mergeCell ref="U26:Y26"/>
    <mergeCell ref="Z26:AD26"/>
    <mergeCell ref="AE26:AN26"/>
    <mergeCell ref="AO26:AX26"/>
    <mergeCell ref="AO34:AX34"/>
    <mergeCell ref="A33:B33"/>
    <mergeCell ref="C33:T33"/>
    <mergeCell ref="U33:Y33"/>
    <mergeCell ref="Z33:AD33"/>
    <mergeCell ref="AE33:AN33"/>
    <mergeCell ref="AO33:AX33"/>
    <mergeCell ref="A31:B31"/>
    <mergeCell ref="C31:T31"/>
    <mergeCell ref="U31:Y31"/>
    <mergeCell ref="Z31:AD31"/>
    <mergeCell ref="AE31:AN31"/>
    <mergeCell ref="AO31:AX31"/>
    <mergeCell ref="A32:B32"/>
    <mergeCell ref="C32:T32"/>
    <mergeCell ref="U32:Y32"/>
    <mergeCell ref="Z32:AD32"/>
    <mergeCell ref="AE32:AN32"/>
    <mergeCell ref="AO32:AX32"/>
    <mergeCell ref="A1:AX3"/>
    <mergeCell ref="A37:B37"/>
    <mergeCell ref="C37:T37"/>
    <mergeCell ref="U37:Y37"/>
    <mergeCell ref="Z37:AD37"/>
    <mergeCell ref="AE37:AN37"/>
    <mergeCell ref="AO37:AX37"/>
    <mergeCell ref="A36:B36"/>
    <mergeCell ref="C36:T36"/>
    <mergeCell ref="U36:Y36"/>
    <mergeCell ref="Z36:AD36"/>
    <mergeCell ref="AE36:AN36"/>
    <mergeCell ref="AO36:AX36"/>
    <mergeCell ref="A35:B35"/>
    <mergeCell ref="C35:T35"/>
    <mergeCell ref="U35:Y35"/>
    <mergeCell ref="Z35:AD35"/>
    <mergeCell ref="AE35:AN35"/>
    <mergeCell ref="AO35:AX35"/>
    <mergeCell ref="A34:B34"/>
    <mergeCell ref="C34:T34"/>
    <mergeCell ref="U34:Y34"/>
    <mergeCell ref="Z34:AD34"/>
    <mergeCell ref="AE34:AN34"/>
  </mergeCells>
  <phoneticPr fontId="11" type="noConversion"/>
  <pageMargins left="0.25" right="0.25" top="0.25" bottom="0.5" header="0" footer="0.2"/>
  <pageSetup paperSize="9" orientation="landscape" r:id="rId1"/>
  <headerFooter>
    <oddFooter>&amp;L&amp;"Times New Roman,Regular"&amp;10&amp;K00-040&lt;Ma_Tai_Lieu&gt;&amp;C&amp;"Times New Roman,Regular"&amp;10&amp;K00-040v1.5.1&amp;R&amp;"Times New Roman,Regular"&amp;10&amp;K00-040Trang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6"/>
  <sheetViews>
    <sheetView showRuler="0" zoomScaleNormal="100" zoomScaleSheetLayoutView="100" workbookViewId="0">
      <selection activeCell="BI31" sqref="BI31"/>
    </sheetView>
  </sheetViews>
  <sheetFormatPr defaultColWidth="2.88671875" defaultRowHeight="15" customHeight="1" x14ac:dyDescent="0.3"/>
  <cols>
    <col min="1" max="16384" width="2.88671875" style="1"/>
  </cols>
  <sheetData>
    <row r="1" spans="1:50" ht="15" customHeight="1" x14ac:dyDescent="0.3">
      <c r="A1" s="159" t="s">
        <v>500</v>
      </c>
      <c r="B1" s="159"/>
      <c r="C1" s="159"/>
      <c r="D1" s="159"/>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159"/>
      <c r="AV1" s="159"/>
      <c r="AW1" s="159"/>
      <c r="AX1" s="159"/>
    </row>
    <row r="2" spans="1:50" ht="15" customHeight="1" x14ac:dyDescent="0.3">
      <c r="A2" s="159" t="s">
        <v>501</v>
      </c>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row>
    <row r="3" spans="1:50" ht="30.75" customHeight="1" x14ac:dyDescent="0.3">
      <c r="A3" s="162" t="s">
        <v>502</v>
      </c>
      <c r="B3" s="162"/>
      <c r="C3" s="162"/>
      <c r="D3" s="162"/>
      <c r="E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row>
    <row r="4" spans="1:50" ht="15" customHeight="1" x14ac:dyDescent="0.3">
      <c r="A4" s="159" t="s">
        <v>503</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row>
    <row r="5" spans="1:50" ht="15" customHeight="1" x14ac:dyDescent="0.3">
      <c r="A5" s="162" t="s">
        <v>504</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row>
    <row r="6" spans="1:50" ht="15" customHeight="1" x14ac:dyDescent="0.3">
      <c r="A6" s="162"/>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row>
    <row r="7" spans="1:50" ht="15" customHeight="1" x14ac:dyDescent="0.3">
      <c r="A7" s="162" t="s">
        <v>505</v>
      </c>
      <c r="B7" s="162"/>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row>
    <row r="8" spans="1:50" ht="15" customHeight="1" x14ac:dyDescent="0.3">
      <c r="A8" s="162"/>
      <c r="B8" s="162"/>
      <c r="C8" s="162"/>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row>
    <row r="9" spans="1:50" ht="15" customHeight="1" x14ac:dyDescent="0.3">
      <c r="A9" s="162"/>
      <c r="B9" s="162"/>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row>
    <row r="10" spans="1:50" ht="15" customHeight="1" x14ac:dyDescent="0.3">
      <c r="A10" s="162"/>
      <c r="B10" s="162"/>
      <c r="C10" s="162"/>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row>
    <row r="11" spans="1:50" ht="15" customHeight="1" x14ac:dyDescent="0.3">
      <c r="A11" s="162"/>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row>
    <row r="12" spans="1:50" ht="15" customHeight="1" x14ac:dyDescent="0.3">
      <c r="A12" s="162"/>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row>
    <row r="13" spans="1:50" ht="15" customHeight="1" x14ac:dyDescent="0.3">
      <c r="A13" s="162"/>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2"/>
    </row>
    <row r="14" spans="1:50" ht="27" customHeight="1" x14ac:dyDescent="0.3">
      <c r="A14" s="162"/>
      <c r="B14" s="162"/>
      <c r="C14" s="162"/>
      <c r="D14" s="162"/>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row>
    <row r="15" spans="1:50" ht="15" customHeight="1" x14ac:dyDescent="0.3">
      <c r="A15" s="160"/>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row>
    <row r="16" spans="1:50" ht="15" customHeight="1" x14ac:dyDescent="0.3">
      <c r="A16" s="159" t="s">
        <v>506</v>
      </c>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row>
    <row r="17" spans="1:49" ht="15" customHeight="1" x14ac:dyDescent="0.3">
      <c r="A17" s="72" t="s">
        <v>507</v>
      </c>
      <c r="B17" s="72"/>
      <c r="C17" s="72"/>
      <c r="D17" s="72"/>
      <c r="E17" s="72"/>
      <c r="F17" s="72"/>
      <c r="G17" s="72"/>
      <c r="H17" s="72"/>
      <c r="I17" s="72"/>
      <c r="J17" s="72"/>
      <c r="K17" s="72"/>
      <c r="L17" s="72"/>
      <c r="M17" s="72"/>
      <c r="N17" s="72"/>
      <c r="O17" s="72"/>
      <c r="P17" s="72"/>
      <c r="Q17" s="72"/>
      <c r="R17" s="72"/>
      <c r="S17" s="72"/>
      <c r="T17" s="72"/>
      <c r="U17" s="72"/>
      <c r="V17" s="72"/>
      <c r="W17" s="72"/>
      <c r="X17" s="72"/>
      <c r="Y17" s="72" t="s">
        <v>508</v>
      </c>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row>
    <row r="18" spans="1:49" s="12" customFormat="1" ht="15" customHeight="1" x14ac:dyDescent="0.3">
      <c r="A18" s="161" t="s">
        <v>509</v>
      </c>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t="s">
        <v>510</v>
      </c>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row>
    <row r="19" spans="1:49" s="12" customFormat="1" ht="25.5" customHeight="1" x14ac:dyDescent="0.3">
      <c r="A19" s="161" t="s">
        <v>511</v>
      </c>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10" t="s">
        <v>512</v>
      </c>
      <c r="Z19" s="110"/>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row>
    <row r="20" spans="1:49" s="12" customFormat="1" ht="15" customHeight="1" x14ac:dyDescent="0.3">
      <c r="A20" s="161" t="s">
        <v>513</v>
      </c>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t="s">
        <v>514</v>
      </c>
      <c r="Z20" s="161"/>
      <c r="AA20" s="161"/>
      <c r="AB20" s="161"/>
      <c r="AC20" s="161"/>
      <c r="AD20" s="161"/>
      <c r="AE20" s="161"/>
      <c r="AF20" s="161"/>
      <c r="AG20" s="161"/>
      <c r="AH20" s="161"/>
      <c r="AI20" s="161"/>
      <c r="AJ20" s="161"/>
      <c r="AK20" s="161"/>
      <c r="AL20" s="161"/>
      <c r="AM20" s="161"/>
      <c r="AN20" s="161"/>
      <c r="AO20" s="161"/>
      <c r="AP20" s="161"/>
      <c r="AQ20" s="161"/>
      <c r="AR20" s="161"/>
      <c r="AS20" s="161"/>
      <c r="AT20" s="161"/>
      <c r="AU20" s="161"/>
      <c r="AV20" s="161"/>
      <c r="AW20" s="161"/>
    </row>
    <row r="21" spans="1:49" s="12" customFormat="1" ht="15" customHeight="1" x14ac:dyDescent="0.3">
      <c r="A21" s="161" t="s">
        <v>515</v>
      </c>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t="s">
        <v>516</v>
      </c>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row>
    <row r="22" spans="1:49" s="12" customFormat="1" ht="15" customHeight="1" x14ac:dyDescent="0.3">
      <c r="A22" s="161" t="s">
        <v>517</v>
      </c>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t="s">
        <v>518</v>
      </c>
      <c r="Z22" s="161"/>
      <c r="AA22" s="161"/>
      <c r="AB22" s="161"/>
      <c r="AC22" s="161"/>
      <c r="AD22" s="161"/>
      <c r="AE22" s="161"/>
      <c r="AF22" s="161"/>
      <c r="AG22" s="161"/>
      <c r="AH22" s="161"/>
      <c r="AI22" s="161"/>
      <c r="AJ22" s="161"/>
      <c r="AK22" s="161"/>
      <c r="AL22" s="161"/>
      <c r="AM22" s="161"/>
      <c r="AN22" s="161"/>
      <c r="AO22" s="161"/>
      <c r="AP22" s="161"/>
      <c r="AQ22" s="161"/>
      <c r="AR22" s="161"/>
      <c r="AS22" s="161"/>
      <c r="AT22" s="161"/>
      <c r="AU22" s="161"/>
      <c r="AV22" s="161"/>
      <c r="AW22" s="161"/>
    </row>
    <row r="23" spans="1:49" s="12" customFormat="1" ht="15" customHeight="1" x14ac:dyDescent="0.3">
      <c r="A23" s="161" t="s">
        <v>519</v>
      </c>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t="s">
        <v>520</v>
      </c>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row>
    <row r="24" spans="1:49" s="12" customFormat="1" ht="15" customHeight="1" x14ac:dyDescent="0.3">
      <c r="A24" s="161" t="s">
        <v>521</v>
      </c>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t="s">
        <v>522</v>
      </c>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row>
    <row r="25" spans="1:49" s="12" customFormat="1" ht="15" customHeight="1" x14ac:dyDescent="0.3">
      <c r="A25" s="161" t="s">
        <v>523</v>
      </c>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t="s">
        <v>522</v>
      </c>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row>
    <row r="26" spans="1:49" s="12" customFormat="1" ht="15" customHeight="1" x14ac:dyDescent="0.3">
      <c r="A26" s="161" t="s">
        <v>524</v>
      </c>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t="s">
        <v>525</v>
      </c>
      <c r="Z26" s="161"/>
      <c r="AA26" s="161"/>
      <c r="AB26" s="161"/>
      <c r="AC26" s="161"/>
      <c r="AD26" s="161"/>
      <c r="AE26" s="161"/>
      <c r="AF26" s="161"/>
      <c r="AG26" s="161"/>
      <c r="AH26" s="161"/>
      <c r="AI26" s="161"/>
      <c r="AJ26" s="161"/>
      <c r="AK26" s="161"/>
      <c r="AL26" s="161"/>
      <c r="AM26" s="161"/>
      <c r="AN26" s="161"/>
      <c r="AO26" s="161"/>
      <c r="AP26" s="161"/>
      <c r="AQ26" s="161"/>
      <c r="AR26" s="161"/>
      <c r="AS26" s="161"/>
      <c r="AT26" s="161"/>
      <c r="AU26" s="161"/>
      <c r="AV26" s="161"/>
      <c r="AW26" s="161"/>
    </row>
  </sheetData>
  <mergeCells count="28">
    <mergeCell ref="A2:AX2"/>
    <mergeCell ref="A20:X20"/>
    <mergeCell ref="A21:X21"/>
    <mergeCell ref="A22:X22"/>
    <mergeCell ref="A23:X23"/>
    <mergeCell ref="A3:AX3"/>
    <mergeCell ref="A5:AX6"/>
    <mergeCell ref="A7:AX14"/>
    <mergeCell ref="A17:X17"/>
    <mergeCell ref="Y17:AW17"/>
    <mergeCell ref="A16:AX16"/>
    <mergeCell ref="A4:AX4"/>
    <mergeCell ref="A1:AX1"/>
    <mergeCell ref="A15:AX15"/>
    <mergeCell ref="Y26:AW26"/>
    <mergeCell ref="Y18:AW18"/>
    <mergeCell ref="Y19:AW19"/>
    <mergeCell ref="Y20:AW20"/>
    <mergeCell ref="Y21:AW21"/>
    <mergeCell ref="Y22:AW22"/>
    <mergeCell ref="Y23:AW23"/>
    <mergeCell ref="Y24:AW24"/>
    <mergeCell ref="Y25:AW25"/>
    <mergeCell ref="A24:X24"/>
    <mergeCell ref="A25:X25"/>
    <mergeCell ref="A26:X26"/>
    <mergeCell ref="A18:X18"/>
    <mergeCell ref="A19:X19"/>
  </mergeCells>
  <pageMargins left="0.25" right="0.25" top="0.25" bottom="0.5" header="0" footer="0.2"/>
  <pageSetup paperSize="9" orientation="landscape" r:id="rId1"/>
  <headerFooter>
    <oddFooter>&amp;L&amp;"Times New Roman,Regular"&amp;10&amp;K00-040&lt;Ma_Tai_Lieu&gt;&amp;C&amp;"Times New Roman,Regular"&amp;10&amp;K00-040v1.5.1&amp;R&amp;"Times New Roman,Regular"&amp;10&amp;K00-040Trang &amp;P/&amp;N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91cb47f-533e-4a9e-9948-7ffaeafc1332">
      <Terms xmlns="http://schemas.microsoft.com/office/infopath/2007/PartnerControls"/>
    </lcf76f155ced4ddcb4097134ff3c332f>
    <TaxCatchAll xmlns="69c1c208-2477-49ec-a03b-3732a3c0b1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6F1547CAA0A648BEC13FDC205F3F30" ma:contentTypeVersion="12" ma:contentTypeDescription="Create a new document." ma:contentTypeScope="" ma:versionID="c712cc078804d197d0e54a60f64ace15">
  <xsd:schema xmlns:xsd="http://www.w3.org/2001/XMLSchema" xmlns:xs="http://www.w3.org/2001/XMLSchema" xmlns:p="http://schemas.microsoft.com/office/2006/metadata/properties" xmlns:ns2="e91cb47f-533e-4a9e-9948-7ffaeafc1332" xmlns:ns3="69c1c208-2477-49ec-a03b-3732a3c0b134" targetNamespace="http://schemas.microsoft.com/office/2006/metadata/properties" ma:root="true" ma:fieldsID="a4ac9709484906b738e03429e7236a7b" ns2:_="" ns3:_="">
    <xsd:import namespace="e91cb47f-533e-4a9e-9948-7ffaeafc1332"/>
    <xsd:import namespace="69c1c208-2477-49ec-a03b-3732a3c0b1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1cb47f-533e-4a9e-9948-7ffaeafc1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641cb8e-cc1a-45b5-8f28-cb846f1e66b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9c1c208-2477-49ec-a03b-3732a3c0b13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cb1857b-c55b-4d94-93b2-9ad51c3965a5}" ma:internalName="TaxCatchAll" ma:showField="CatchAllData" ma:web="69c1c208-2477-49ec-a03b-3732a3c0b1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4EC5E9-F269-467E-8DD1-9403E223592B}">
  <ds:schemaRefs>
    <ds:schemaRef ds:uri="http://schemas.microsoft.com/office/2006/metadata/properties"/>
    <ds:schemaRef ds:uri="http://schemas.microsoft.com/office/infopath/2007/PartnerControls"/>
    <ds:schemaRef ds:uri="e91cb47f-533e-4a9e-9948-7ffaeafc1332"/>
    <ds:schemaRef ds:uri="69c1c208-2477-49ec-a03b-3732a3c0b134"/>
  </ds:schemaRefs>
</ds:datastoreItem>
</file>

<file path=customXml/itemProps2.xml><?xml version="1.0" encoding="utf-8"?>
<ds:datastoreItem xmlns:ds="http://schemas.openxmlformats.org/officeDocument/2006/customXml" ds:itemID="{6BCDC89E-BCCE-498A-8F69-FFFFBADC9C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1cb47f-533e-4a9e-9948-7ffaeafc1332"/>
    <ds:schemaRef ds:uri="69c1c208-2477-49ec-a03b-3732a3c0b1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D2259D-338B-4D82-9DC5-CED7F4FE85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1_Summary</vt:lpstr>
      <vt:lpstr>2_Statistic</vt:lpstr>
      <vt:lpstr>SCAP10</vt:lpstr>
      <vt:lpstr>Histories</vt:lpstr>
      <vt:lpstr>Guies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Duong</dc:creator>
  <cp:keywords/>
  <dc:description/>
  <cp:lastModifiedBy>ADMIN</cp:lastModifiedBy>
  <cp:revision/>
  <dcterms:created xsi:type="dcterms:W3CDTF">2022-01-05T07:34:54Z</dcterms:created>
  <dcterms:modified xsi:type="dcterms:W3CDTF">2022-09-28T12:44:23Z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0x010100DE6F1547CAA0A648BEC13FDC205F3F30</vt:lpwstr>
  </property>
  <property fmtid="{D5CDD505-2E9C-101B-9397-08002B2CF9AE}" pid="3" name="MediaServiceImageTags">
    <vt:lpwstr/>
  </property>
</Properties>
</file>