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kki-23/Desktop/Analatyx lab excel /"/>
    </mc:Choice>
  </mc:AlternateContent>
  <xr:revisionPtr revIDLastSave="0" documentId="13_ncr:1_{E9930FE4-E3C8-804A-8F74-DF427467A7F5}" xr6:coauthVersionLast="47" xr6:coauthVersionMax="47" xr10:uidLastSave="{00000000-0000-0000-0000-000000000000}"/>
  <bookViews>
    <workbookView xWindow="0" yWindow="0" windowWidth="28800" windowHeight="1800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 cacheId="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1" l="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D58" i="7"/>
  <c r="D61" i="7"/>
  <c r="D65" i="7"/>
  <c r="D66" i="7"/>
  <c r="D67" i="7"/>
  <c r="D70" i="7"/>
  <c r="D72" i="7"/>
  <c r="D73" i="7"/>
  <c r="D75" i="7"/>
  <c r="D76" i="7"/>
  <c r="D78" i="7"/>
  <c r="D79" i="7"/>
  <c r="D80" i="7"/>
  <c r="D81" i="7"/>
  <c r="D82" i="7"/>
  <c r="D85" i="7"/>
  <c r="D86" i="7"/>
  <c r="D87" i="7"/>
  <c r="D90" i="7"/>
  <c r="D91" i="7"/>
  <c r="D92" i="7"/>
  <c r="D93" i="7"/>
  <c r="D94" i="7"/>
  <c r="D95" i="7"/>
  <c r="D101" i="7"/>
  <c r="D102" i="7"/>
  <c r="D103" i="7"/>
  <c r="H4" i="7" a="1"/>
  <c r="H4" i="7" s="1"/>
  <c r="D99" i="7"/>
  <c r="D100" i="7"/>
  <c r="D83" i="7"/>
  <c r="D84" i="7"/>
  <c r="D63" i="7"/>
  <c r="D64" i="7"/>
  <c r="D88" i="7"/>
  <c r="D89" i="7"/>
  <c r="D60" i="7"/>
  <c r="D62" i="7"/>
  <c r="D74" i="7"/>
  <c r="D77" i="7"/>
  <c r="D57" i="7"/>
  <c r="D59" i="7"/>
  <c r="D71" i="7"/>
  <c r="D68" i="7"/>
  <c r="D69" i="7"/>
  <c r="D97" i="7"/>
  <c r="D98" i="7"/>
  <c r="D96" i="7"/>
  <c r="K4" i="1"/>
  <c r="L4" i="1"/>
  <c r="M4" i="1"/>
  <c r="Q4" i="1"/>
  <c r="K3" i="1"/>
  <c r="M3"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2" i="1"/>
  <c r="Q2" i="1"/>
  <c r="Q3"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U2"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4" i="1"/>
  <c r="U5" i="1"/>
  <c r="U6" i="1"/>
  <c r="U7" i="1"/>
  <c r="U8" i="1"/>
  <c r="U9" i="1"/>
  <c r="U10" i="1"/>
  <c r="U11" i="1"/>
  <c r="U12" i="1"/>
  <c r="U13" i="1"/>
  <c r="U3" i="1"/>
  <c r="H5" i="7" l="1" a="1"/>
  <c r="H5" i="7" s="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J6" i="7" l="1" a="1"/>
  <c r="J6" i="7" s="1"/>
  <c r="I6" i="7" a="1"/>
  <c r="I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<sst xmlns="http://schemas.openxmlformats.org/spreadsheetml/2006/main" count="1038" uniqueCount="389">
  <si>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</si>
  <si>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</si>
  <si>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</si>
  <si>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</si>
  <si>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</si>
  <si>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</si>
  <si>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</si>
  <si>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</si>
  <si>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</si>
  <si>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</si>
  <si>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</si>
  <si>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</si>
  <si>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</si>
  <si>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</si>
  <si>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</si>
  <si>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</si>
  <si>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</si>
  <si>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</si>
  <si>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</si>
  <si>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</si>
  <si>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</si>
  <si>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</si>
  <si>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</si>
  <si>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</si>
  <si>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</si>
  <si>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</si>
  <si>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</si>
  <si>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</si>
  <si>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</si>
  <si>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</si>
  <si>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</si>
  <si>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</si>
  <si>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</si>
  <si>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</si>
  <si>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</si>
  <si>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</si>
  <si>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</si>
  <si>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</si>
  <si>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</si>
  <si>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</si>
  <si>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</si>
  <si>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</si>
  <si>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</si>
  <si>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</si>
  <si>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</si>
  <si>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</si>
  <si>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</si>
  <si>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</si>
  <si>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</si>
  <si>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</si>
  <si>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</si>
  <si>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</si>
  <si>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</si>
  <si>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</si>
  <si>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</si>
  <si>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</si>
  <si>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</si>
  <si>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</si>
  <si>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</si>
  <si>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</si>
  <si>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</si>
  <si>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</si>
  <si>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</si>
  <si>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</si>
  <si>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</si>
  <si>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</si>
  <si>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</si>
  <si>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</si>
  <si>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</si>
  <si>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</si>
  <si>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</si>
  <si>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</si>
  <si>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</si>
  <si>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</si>
  <si>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</si>
  <si>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</si>
  <si>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</si>
  <si>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</si>
  <si>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</si>
  <si>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</si>
  <si>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</si>
  <si>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</si>
  <si>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</si>
  <si>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</si>
  <si>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</si>
  <si>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</si>
  <si>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</si>
  <si>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</si>
  <si>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</si>
  <si>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</si>
  <si>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</si>
  <si>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</si>
  <si>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</si>
  <si>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</si>
  <si>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</si>
  <si>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</si>
  <si>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</si>
  <si>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</si>
  <si>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</si>
  <si>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</si>
  <si>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</si>
  <si>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</si>
  <si>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</si>
  <si>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</si>
  <si>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</si>
  <si>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</si>
  <si>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</si>
  <si>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</si>
  <si>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</si>
  <si>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</si>
  <si>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</si>
  <si>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</si>
  <si>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</si>
  <si>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</si>
  <si>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</si>
  <si>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</si>
  <si>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</si>
  <si>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</si>
  <si>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</si>
  <si>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</si>
  <si>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</si>
  <si>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</si>
  <si>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</si>
  <si>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</si>
  <si>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</si>
  <si>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</si>
  <si>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</si>
  <si>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</si>
  <si>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</si>
  <si>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</si>
  <si>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</si>
  <si>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</si>
  <si>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</si>
  <si>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</si>
  <si>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</si>
  <si>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</si>
  <si>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</si>
  <si>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</si>
  <si>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</si>
  <si>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</si>
  <si>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</si>
  <si>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</si>
  <si>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</si>
  <si>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</si>
  <si>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</si>
  <si>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</si>
  <si>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</si>
  <si>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</si>
  <si>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</si>
  <si>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</si>
  <si>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</si>
  <si>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</si>
  <si>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</si>
  <si>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</si>
  <si>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</si>
  <si>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</si>
  <si>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</si>
  <si>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</si>
  <si>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</si>
  <si>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</si>
  <si>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</si>
  <si>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</si>
  <si>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</si>
  <si>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</si>
  <si>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</si>
  <si>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</si>
  <si>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</si>
  <si>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</si>
  <si>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</si>
  <si>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</si>
  <si>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</si>
  <si>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</si>
  <si>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</si>
  <si>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</si>
  <si>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</si>
  <si>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</si>
  <si>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</si>
  <si>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</si>
  <si>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</si>
  <si>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</si>
  <si>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</si>
  <si>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</si>
  <si>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</si>
  <si>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</si>
  <si>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</si>
  <si>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</si>
  <si>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</si>
  <si>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</si>
  <si>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</si>
  <si>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</si>
  <si>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</si>
  <si>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</si>
  <si>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</si>
  <si>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</si>
  <si>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</si>
  <si>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</si>
  <si>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</si>
  <si>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</si>
  <si>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</si>
  <si>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</si>
  <si>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</si>
  <si>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</si>
  <si>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</si>
  <si>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</si>
  <si>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</si>
  <si>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</si>
  <si>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</si>
  <si>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</si>
  <si>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</si>
  <si>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</si>
  <si>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</si>
  <si>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</si>
  <si>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</si>
  <si>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</si>
  <si>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</si>
  <si>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</si>
  <si>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</si>
  <si>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</si>
  <si>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</si>
  <si>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</si>
  <si>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</si>
  <si>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</si>
  <si>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</si>
  <si>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</si>
  <si>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</si>
  <si>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</si>
  <si>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</si>
  <si>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</si>
  <si>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</si>
  <si>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</si>
  <si>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</si>
  <si>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</si>
  <si>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</si>
  <si>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</si>
  <si>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</si>
  <si>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</si>
  <si>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</si>
  <si>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</si>
  <si>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</si>
  <si>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</si>
  <si>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</si>
  <si>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</si>
  <si>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</si>
  <si>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</si>
  <si>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</si>
  <si>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</si>
  <si>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</si>
  <si>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</si>
  <si>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</si>
  <si>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</si>
  <si>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</si>
  <si>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</si>
  <si>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</si>
  <si>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</si>
  <si>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</si>
  <si>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</si>
  <si>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</si>
  <si>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</si>
  <si>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</si>
  <si>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</si>
  <si>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</si>
  <si>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</si>
  <si>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</si>
  <si>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</si>
  <si>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</si>
  <si>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</si>
  <si>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</si>
  <si>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</si>
  <si>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</si>
  <si>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</si>
  <si>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</si>
  <si>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</si>
  <si>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</si>
  <si>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</si>
  <si>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</si>
  <si>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</si>
  <si>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</si>
  <si>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</si>
  <si>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</si>
  <si>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</si>
  <si>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</si>
  <si>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</si>
  <si>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</si>
  <si>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(All)</t>
  </si>
  <si>
    <t>GENDER TYPE</t>
  </si>
  <si>
    <t>CANDIDATE TOTAL</t>
  </si>
  <si>
    <t xml:space="preserve">GENDER TYPE  </t>
  </si>
  <si>
    <t>filho.tomas@xyz.com</t>
  </si>
  <si>
    <t>COUNTRY CODE</t>
  </si>
  <si>
    <t>Task 1</t>
  </si>
  <si>
    <t>TASK 2</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</si>
  <si>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</si>
  <si>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</si>
  <si>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</si>
  <si>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</si>
  <si>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</si>
  <si>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</si>
  <si>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</si>
  <si>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</si>
  <si>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</si>
  <si>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</si>
  <si>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</si>
  <si>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</si>
  <si>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</si>
  <si>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</si>
  <si>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</si>
  <si>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</si>
  <si>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</si>
  <si>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</si>
  <si>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</si>
  <si>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</si>
  <si>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</si>
  <si>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</si>
  <si>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</si>
  <si>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</si>
  <si>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</si>
  <si>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</si>
  <si>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</si>
  <si>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</si>
  <si>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</si>
  <si>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</si>
  <si>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</si>
  <si>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</si>
  <si>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AURELIE  LIESUCHKE</t>
  </si>
  <si>
    <t>MS. DARBY  CRUICKSHANK</t>
  </si>
  <si>
    <t>MS. ISABEL  RUNOLFSDOTTIR</t>
  </si>
  <si>
    <t>MS. MEGAN  SCOTT</t>
  </si>
  <si>
    <t>MW ELISE  ROTTEVEEL</t>
  </si>
  <si>
    <t>MW. ELIZE  PRINS</t>
  </si>
  <si>
    <t>PROF. LIESBETH  ROSEMANN</t>
  </si>
  <si>
    <t>PROF. MILENA  SCHOTIN</t>
  </si>
  <si>
    <t>SIR ETHAN  MURPHY</t>
  </si>
  <si>
    <t>SR. ADRIANO PONTES SOBRINHO</t>
  </si>
  <si>
    <t>SR. HADALGO  POLANCO</t>
  </si>
  <si>
    <t>SR. HIDALGO CANTU TERCERO</t>
  </si>
  <si>
    <t>SR. TOMAS FERREIRA FILHO</t>
  </si>
  <si>
    <t>SRA. AINHOA  GARZA</t>
  </si>
  <si>
    <t>SRA. CAROLOTA  MATEOS</t>
  </si>
  <si>
    <t>SRA. ISABEL  BANDA</t>
  </si>
  <si>
    <t>SRA. LAURA  OLIVIERA</t>
  </si>
  <si>
    <t>pham.ryan@xyz.com</t>
  </si>
  <si>
    <t>olson.annabell@xyz.org</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</si>
  <si>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</si>
  <si>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</si>
  <si>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</si>
  <si>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</si>
  <si>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</si>
  <si>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</si>
  <si>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</si>
  <si>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</si>
  <si>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</si>
  <si>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</si>
  <si>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</si>
  <si>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</si>
  <si>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</si>
  <si>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</si>
  <si>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</si>
  <si>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</si>
  <si>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</si>
  <si>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</si>
  <si>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</si>
  <si>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</si>
  <si>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</si>
  <si>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</si>
  <si>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</si>
  <si>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</si>
  <si>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</si>
  <si>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</si>
  <si>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simpson.toby@xyz.org</t>
  </si>
  <si>
    <t>wood.ashley@xyz.org</t>
  </si>
  <si>
    <t>stevens.amelia@xyz.org</t>
  </si>
  <si>
    <t>eichmann.amiya@xyz.org</t>
  </si>
  <si>
    <t>liesuchke.aurelie@xyz.org</t>
  </si>
  <si>
    <t>cruickshank.darby@xyz.org</t>
  </si>
  <si>
    <t>runolfsdottir.isabel@xyz.org</t>
  </si>
  <si>
    <t>scott.megan@xyz.org</t>
  </si>
  <si>
    <t>rotteveel.elise@xyz.com</t>
  </si>
  <si>
    <t>prins.elize@xyz.com</t>
  </si>
  <si>
    <t>rosemann.liesbeth@xyz.com</t>
  </si>
  <si>
    <t>schotin.milena@xyz.com</t>
  </si>
  <si>
    <t>murphy.ethan@xyz.org</t>
  </si>
  <si>
    <t>sobrinho.adriano@xyz.com</t>
  </si>
  <si>
    <t>polanco.hadalgo@xyz.com</t>
  </si>
  <si>
    <t>tercero.hidalgo@xyz.com</t>
  </si>
  <si>
    <t>garza.ainhoa@xyz.com</t>
  </si>
  <si>
    <t>mateos.carolota@xyz.com</t>
  </si>
  <si>
    <t>banda.isabel@xyz.com</t>
  </si>
  <si>
    <t>oliviera.laura@xyz.com</t>
  </si>
  <si>
    <t>BIRTHYEAR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</si>
</sst>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6" formatCode="dd\ mmm\'\ yyyy"/>
    <numFmt numFmtId="167" formatCode="00.0&quot;kg&quot;"/>
    <numFmt numFmtId="168" formatCode="[&lt;100000]0.00,&quot;k&quot;;0.0,&quot;k&quot;"/>
    <numFmt numFmtId="169" formatCode="yyyy"/>
  </numFmts>
  <fonts count="17"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8"/>
      <name val="Calibri"/>
      <family val="2"/>
      <scheme val="minor"/>
    </font>
    <font>
      <b/>
      <sz val="14"/>
      <color theme="1"/>
      <name val="Calibri"/>
      <family val="2"/>
      <scheme val="minor"/>
    </font>
    <font>
      <b/>
      <sz val="16"/>
      <color theme="1"/>
      <name val="Calibri (Body)"/>
    </font>
    <font>
      <sz val="16"/>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s>
  <cellStyleXfs count="1">
    <xf numFmtId="0" fontId="0" fillId="0" borderId="0"/>
  </cellStyleXfs>
  <cellXfs count="67">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applyAlignment="1">
      <alignment horizontal="left" indent="1"/>
    </xf>
    <xf numFmtId="0" fontId="1" fillId="2" borderId="1" xfId="0" applyFont="1" applyFill="1" applyBorder="1" applyAlignment="1">
      <alignment horizontal="left" indent="1"/>
    </xf>
    <xf numFmtId="0" fontId="0" fillId="0" borderId="1" xfId="0" applyBorder="1" applyAlignment="1">
      <alignment horizontal="left" indent="1"/>
    </xf>
    <xf numFmtId="0" fontId="0" fillId="0" borderId="1" xfId="0" applyBorder="1" applyAlignment="1">
      <alignment horizontal="right" indent="4"/>
    </xf>
    <xf numFmtId="0" fontId="0" fillId="0" borderId="1" xfId="0" applyBorder="1" applyAlignment="1">
      <alignment horizontal="right" indent="5"/>
    </xf>
    <xf numFmtId="0" fontId="0" fillId="0" borderId="1" xfId="0" applyBorder="1" applyAlignment="1">
      <alignment horizontal="left" indent="3"/>
    </xf>
    <xf numFmtId="0" fontId="0" fillId="0" borderId="2" xfId="0" applyBorder="1" applyAlignment="1">
      <alignment horizontal="left" indent="3"/>
    </xf>
    <xf numFmtId="0" fontId="0" fillId="0" borderId="1" xfId="0" pivotButton="1" applyBorder="1"/>
    <xf numFmtId="0" fontId="0" fillId="0" borderId="22" xfId="0" applyBorder="1"/>
    <xf numFmtId="0" fontId="0" fillId="0" borderId="22" xfId="0" applyBorder="1" applyAlignment="1">
      <alignment horizontal="left" indent="1"/>
    </xf>
    <xf numFmtId="0" fontId="0" fillId="2" borderId="1" xfId="0" applyFill="1" applyBorder="1"/>
    <xf numFmtId="0" fontId="13" fillId="2" borderId="1" xfId="0" applyFont="1" applyFill="1" applyBorder="1"/>
    <xf numFmtId="169" fontId="0" fillId="0" borderId="1" xfId="0" applyNumberFormat="1" applyBorder="1"/>
    <xf numFmtId="0" fontId="15" fillId="7" borderId="1" xfId="0" applyFont="1" applyFill="1" applyBorder="1"/>
    <xf numFmtId="0" fontId="14" fillId="0" borderId="1" xfId="0" applyFont="1" applyBorder="1"/>
    <xf numFmtId="0" fontId="0" fillId="2" borderId="22" xfId="0" applyFill="1" applyBorder="1"/>
    <xf numFmtId="0" fontId="0" fillId="2" borderId="23" xfId="0" applyFill="1" applyBorder="1"/>
    <xf numFmtId="0" fontId="16" fillId="2" borderId="23" xfId="0" applyFont="1" applyFill="1" applyBorder="1"/>
    <xf numFmtId="0" fontId="16" fillId="2" borderId="22" xfId="0" applyFont="1" applyFill="1" applyBorder="1"/>
    <xf numFmtId="0" fontId="16" fillId="2" borderId="24" xfId="0" applyFont="1" applyFill="1" applyBorder="1"/>
    <xf numFmtId="0" fontId="16" fillId="2" borderId="25" xfId="0" applyFont="1" applyFill="1"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293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3" justifyLastLine="0" shrinkToFit="0" readingOrder="0"/>
      <border diagonalUp="0" diagonalDown="0">
        <left style="thin">
          <color indexed="64"/>
        </left>
        <right style="thin">
          <color indexed="64"/>
        </right>
        <top/>
        <bottom/>
        <vertical/>
        <horizontal/>
      </border>
    </dxf>
    <dxf>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sz val="14"/>
      </font>
    </dxf>
    <dxf>
      <font>
        <sz val="14"/>
      </font>
    </dxf>
    <dxf>
      <font>
        <sz val="14"/>
      </font>
    </dxf>
    <dxf>
      <font>
        <sz val="14"/>
      </font>
    </dxf>
    <dxf>
      <font>
        <sz val="14"/>
      </font>
    </dxf>
    <dxf>
      <fill>
        <patternFill>
          <bgColor theme="0"/>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border>
        <left style="thin">
          <color indexed="64"/>
        </left>
        <right style="thin">
          <color indexed="64"/>
        </right>
        <top style="thin">
          <color indexed="64"/>
        </top>
        <bottom style="thin">
          <color indexed="64"/>
        </bottom>
      </border>
    </dxf>
    <dxf>
      <font>
        <sz val="16"/>
      </font>
    </dxf>
    <dxf>
      <fill>
        <patternFill patternType="solid">
          <bgColor theme="0"/>
        </patternFill>
      </fill>
    </dxf>
    <dxf>
      <border>
        <right style="thin">
          <color indexed="64"/>
        </right>
        <top style="thin">
          <color indexed="64"/>
        </top>
      </border>
    </dxf>
    <dxf>
      <border>
        <top style="thin">
          <color indexed="64"/>
        </top>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01.70168298611" createdVersion="7" refreshedVersion="7" minRefreshableVersion="3" recordCount="49" xr:uid="{3FD15855-0A01-E743-A38C-499BEB329A14}">
  <cacheSource type="worksheet">
    <worksheetSource ref="A51:C100" sheet="ANALYSIS"/>
  </cacheSource>
  <cacheFields count="3">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s>
  <extLst>
    <ext xmlns:x14="http://schemas.microsoft.com/office/spreadsheetml/2009/9/main" uri="{725AE2AE-9491-48be-B2B4-4EB974FC3084}">
      <x14:pivotCacheDefinition pivotCacheId="17350348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01.770673611114" createdVersion="7" refreshedVersion="7" minRefreshableVersion="3" recordCount="50" xr:uid="{59A23E08-3327-8846-8DC6-1594459DDB7A}">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0" maxValue="1174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s v="US"/>
    <x v="0"/>
  </r>
  <r>
    <x v="1"/>
    <s v="BR"/>
    <x v="1"/>
  </r>
  <r>
    <x v="0"/>
    <s v="US"/>
    <x v="0"/>
  </r>
  <r>
    <x v="1"/>
    <s v="US"/>
    <x v="0"/>
  </r>
  <r>
    <x v="1"/>
    <s v="US"/>
    <x v="0"/>
  </r>
  <r>
    <x v="0"/>
    <s v="US"/>
    <x v="0"/>
  </r>
  <r>
    <x v="1"/>
    <s v="US"/>
    <x v="0"/>
  </r>
  <r>
    <x v="0"/>
    <s v="GB"/>
    <x v="2"/>
  </r>
  <r>
    <x v="1"/>
    <s v="GB"/>
    <x v="2"/>
  </r>
  <r>
    <x v="1"/>
    <s v="GB"/>
    <x v="2"/>
  </r>
  <r>
    <x v="0"/>
    <s v="GB"/>
    <x v="2"/>
  </r>
  <r>
    <x v="0"/>
    <s v="GB"/>
    <x v="2"/>
  </r>
  <r>
    <x v="1"/>
    <s v="DE"/>
    <x v="3"/>
  </r>
  <r>
    <x v="0"/>
    <s v="DE"/>
    <x v="3"/>
  </r>
  <r>
    <x v="1"/>
    <s v="DE"/>
    <x v="3"/>
  </r>
  <r>
    <x v="1"/>
    <s v="DE"/>
    <x v="3"/>
  </r>
  <r>
    <x v="1"/>
    <s v="DE"/>
    <x v="3"/>
  </r>
  <r>
    <x v="0"/>
    <s v="OZ"/>
    <x v="4"/>
  </r>
  <r>
    <x v="1"/>
    <s v="OZ"/>
    <x v="4"/>
  </r>
  <r>
    <x v="1"/>
    <s v="OZ"/>
    <x v="4"/>
  </r>
  <r>
    <x v="0"/>
    <s v="OZ"/>
    <x v="4"/>
  </r>
  <r>
    <x v="0"/>
    <s v="OZ"/>
    <x v="4"/>
  </r>
  <r>
    <x v="0"/>
    <s v="OZ"/>
    <x v="4"/>
  </r>
  <r>
    <x v="0"/>
    <s v="OZ"/>
    <x v="4"/>
  </r>
  <r>
    <x v="0"/>
    <s v="OZ"/>
    <x v="4"/>
  </r>
  <r>
    <x v="1"/>
    <s v="AU"/>
    <x v="5"/>
  </r>
  <r>
    <x v="1"/>
    <s v="AU"/>
    <x v="5"/>
  </r>
  <r>
    <x v="0"/>
    <s v="AU"/>
    <x v="5"/>
  </r>
  <r>
    <x v="0"/>
    <s v="FR"/>
    <x v="6"/>
  </r>
  <r>
    <x v="0"/>
    <s v="FR"/>
    <x v="6"/>
  </r>
  <r>
    <x v="0"/>
    <s v="FR"/>
    <x v="6"/>
  </r>
  <r>
    <x v="1"/>
    <s v="FR"/>
    <x v="6"/>
  </r>
  <r>
    <x v="1"/>
    <s v="FR"/>
    <x v="6"/>
  </r>
  <r>
    <x v="1"/>
    <s v="FR"/>
    <x v="6"/>
  </r>
  <r>
    <x v="1"/>
    <s v="FR"/>
    <x v="6"/>
  </r>
  <r>
    <x v="1"/>
    <s v="FR"/>
    <x v="6"/>
  </r>
  <r>
    <x v="1"/>
    <s v="FR"/>
    <x v="6"/>
  </r>
  <r>
    <x v="1"/>
    <s v="AG"/>
    <x v="7"/>
  </r>
  <r>
    <x v="1"/>
    <s v="AG"/>
    <x v="7"/>
  </r>
  <r>
    <x v="0"/>
    <s v="AG"/>
    <x v="7"/>
  </r>
  <r>
    <x v="0"/>
    <s v="ES"/>
    <x v="8"/>
  </r>
  <r>
    <x v="0"/>
    <s v="ES"/>
    <x v="8"/>
  </r>
  <r>
    <x v="0"/>
    <s v="ES"/>
    <x v="8"/>
  </r>
  <r>
    <x v="0"/>
    <s v="DU"/>
    <x v="9"/>
  </r>
  <r>
    <x v="1"/>
    <s v="DU"/>
    <x v="9"/>
  </r>
  <r>
    <x v="0"/>
    <s v="DU"/>
    <x v="9"/>
  </r>
  <r>
    <x v="0"/>
    <s v="SV"/>
    <x v="10"/>
  </r>
  <r>
    <x v="1"/>
    <s v="SV"/>
    <x v="10"/>
  </r>
  <r>
    <x v="1"/>
    <s v="P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228EC6-6E3D-8C4A-BFB7-C69DA82B573B}" name="PivotTable5" cacheId="0" applyNumberFormats="0" applyBorderFormats="0" applyFontFormats="0" applyPatternFormats="0" applyAlignmentFormats="0" applyWidthHeightFormats="1" dataCaption="Values" grandTotalCaption="CANDIDATE TOTAL" updatedVersion="7" minRefreshableVersion="3" useAutoFormatting="1" rowGrandTotals="0" itemPrintTitles="1" createdVersion="7" indent="0" outline="1" outlineData="1" multipleFieldFilters="0" rowHeaderCaption="COUNTRY NAME" colHeaderCaption="GENDER TYPE  ">
  <location ref="B4:E16" firstHeaderRow="1" firstDataRow="2" firstDataCol="1"/>
  <pivotFields count="3">
    <pivotField axis="axisCol" showAll="0">
      <items count="3">
        <item x="0"/>
        <item x="1"/>
        <item t="default"/>
      </items>
    </pivotField>
    <pivotField dataField="1" showAll="0"/>
    <pivotField axis="axisRow" showAll="0">
      <items count="12">
        <item x="7"/>
        <item x="4"/>
        <item x="5"/>
        <item x="1"/>
        <item x="6"/>
        <item x="3"/>
        <item x="9"/>
        <item x="8"/>
        <item x="10"/>
        <item x="2"/>
        <item x="0"/>
        <item t="default"/>
      </items>
    </pivotField>
  </pivotFields>
  <rowFields count="1">
    <field x="2"/>
  </rowFields>
  <rowItems count="11">
    <i>
      <x/>
    </i>
    <i>
      <x v="1"/>
    </i>
    <i>
      <x v="2"/>
    </i>
    <i>
      <x v="3"/>
    </i>
    <i>
      <x v="4"/>
    </i>
    <i>
      <x v="5"/>
    </i>
    <i>
      <x v="6"/>
    </i>
    <i>
      <x v="7"/>
    </i>
    <i>
      <x v="8"/>
    </i>
    <i>
      <x v="9"/>
    </i>
    <i>
      <x v="10"/>
    </i>
  </rowItems>
  <colFields count="1">
    <field x="0"/>
  </colFields>
  <colItems count="3">
    <i>
      <x/>
    </i>
    <i>
      <x v="1"/>
    </i>
    <i t="grand">
      <x/>
    </i>
  </colItems>
  <dataFields count="1">
    <dataField name="Task 1" fld="1" subtotal="count" baseField="0" baseItem="0"/>
  </dataFields>
  <formats count="29">
    <format dxfId="2937">
      <pivotArea dataOnly="0" fieldPosition="0">
        <references count="1">
          <reference field="2" count="0"/>
        </references>
      </pivotArea>
    </format>
    <format dxfId="2936">
      <pivotArea dataOnly="0" labelOnly="1" fieldPosition="0">
        <references count="1">
          <reference field="0" count="1">
            <x v="0"/>
          </reference>
        </references>
      </pivotArea>
    </format>
    <format dxfId="2935">
      <pivotArea dataOnly="0" labelOnly="1" fieldPosition="0">
        <references count="1">
          <reference field="0" count="1">
            <x v="1"/>
          </reference>
        </references>
      </pivotArea>
    </format>
    <format dxfId="2934">
      <pivotArea dataOnly="0" labelOnly="1" grandCol="1" outline="0" fieldPosition="0"/>
    </format>
    <format dxfId="2933">
      <pivotArea type="topRight" dataOnly="0" labelOnly="1" outline="0" offset="A1" fieldPosition="0"/>
    </format>
    <format dxfId="2932">
      <pivotArea type="origin" dataOnly="0" labelOnly="1" outline="0" fieldPosition="0"/>
    </format>
    <format dxfId="2931">
      <pivotArea field="2" type="button" dataOnly="0" labelOnly="1" outline="0" axis="axisRow" fieldPosition="0"/>
    </format>
    <format dxfId="2930">
      <pivotArea field="0" type="button" dataOnly="0" labelOnly="1" outline="0" axis="axisCol" fieldPosition="0"/>
    </format>
    <format dxfId="2929">
      <pivotArea type="topRight" dataOnly="0" labelOnly="1" outline="0" offset="B1" fieldPosition="0"/>
    </format>
    <format dxfId="2928">
      <pivotArea type="origin" dataOnly="0" labelOnly="1" outline="0" fieldPosition="0"/>
    </format>
    <format dxfId="2927">
      <pivotArea type="origin" dataOnly="0" labelOnly="1" outline="0" fieldPosition="0"/>
    </format>
    <format dxfId="2926">
      <pivotArea type="origin" dataOnly="0" labelOnly="1" outline="0" fieldPosition="0"/>
    </format>
    <format dxfId="2925">
      <pivotArea field="0" type="button" dataOnly="0" labelOnly="1" outline="0" axis="axisCol" fieldPosition="0"/>
    </format>
    <format dxfId="2924">
      <pivotArea type="topRight" dataOnly="0" labelOnly="1" outline="0" fieldPosition="0"/>
    </format>
    <format dxfId="2923">
      <pivotArea field="2" type="button" dataOnly="0" labelOnly="1" outline="0" axis="axisRow" fieldPosition="0"/>
    </format>
    <format dxfId="2922">
      <pivotArea dataOnly="0" labelOnly="1" fieldPosition="0">
        <references count="1">
          <reference field="0" count="0"/>
        </references>
      </pivotArea>
    </format>
    <format dxfId="2921">
      <pivotArea dataOnly="0" labelOnly="1" grandCol="1" outline="0" fieldPosition="0"/>
    </format>
    <format dxfId="2920">
      <pivotArea type="origin" dataOnly="0" labelOnly="1" outline="0" fieldPosition="0"/>
    </format>
    <format dxfId="2919">
      <pivotArea field="0" type="button" dataOnly="0" labelOnly="1" outline="0" axis="axisCol" fieldPosition="0"/>
    </format>
    <format dxfId="2918">
      <pivotArea dataOnly="0" labelOnly="1" grandCol="1" outline="0" fieldPosition="0"/>
    </format>
    <format dxfId="2917">
      <pivotArea dataOnly="0" labelOnly="1" fieldPosition="0">
        <references count="1">
          <reference field="0" count="1">
            <x v="1"/>
          </reference>
        </references>
      </pivotArea>
    </format>
    <format dxfId="2916">
      <pivotArea dataOnly="0" labelOnly="1" fieldPosition="0">
        <references count="1">
          <reference field="0" count="1">
            <x v="0"/>
          </reference>
        </references>
      </pivotArea>
    </format>
    <format dxfId="2915">
      <pivotArea field="2" type="button" dataOnly="0" labelOnly="1" outline="0" axis="axisRow" fieldPosition="0"/>
    </format>
    <format dxfId="2914">
      <pivotArea type="topRight" dataOnly="0" labelOnly="1" outline="0" offset="A1" fieldPosition="0"/>
    </format>
    <format dxfId="2913">
      <pivotArea type="topRight" dataOnly="0" labelOnly="1" outline="0" offset="B1" fieldPosition="0"/>
    </format>
    <format dxfId="2912">
      <pivotArea dataOnly="0" labelOnly="1" grandCol="1" outline="0" fieldPosition="0"/>
    </format>
    <format dxfId="2911">
      <pivotArea dataOnly="0" labelOnly="1" fieldPosition="0">
        <references count="1">
          <reference field="0" count="0"/>
        </references>
      </pivotArea>
    </format>
    <format dxfId="2910">
      <pivotArea field="2" type="button" dataOnly="0" labelOnly="1" outline="0" axis="axisRow" fieldPosition="0"/>
    </format>
    <format dxfId="2909">
      <pivotArea field="0" type="button" dataOnly="0" labelOnly="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4BF1A3-691D-514A-8ACA-0B61F6F0E9DB}" name="PivotTable10" cacheId="2"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A4:G53" firstHeaderRow="1" firstDataRow="1" firstDataCol="7" rowPageCount="1" colPageCount="1"/>
  <pivotFields count="19">
    <pivotField axis="axisRow" compact="0" numFmtId="165" outline="0" showAll="0" defaultSubtotal="0">
      <items count="50">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name="BIRTHYEAR" axis="axisRow" compact="0" numFmtId="169"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compact="0" outline="0" multipleItemSelectionAllowed="1" showAll="0" defaultSubtotal="0">
      <items count="32">
        <item h="1" x="3"/>
        <item h="1" x="10"/>
        <item h="1" x="27"/>
        <item x="17"/>
        <item h="1" x="20"/>
        <item h="1" x="30"/>
        <item h="1" x="1"/>
        <item h="1" x="21"/>
        <item h="1" x="12"/>
        <item h="1" x="7"/>
        <item h="1" x="13"/>
        <item h="1" x="15"/>
        <item h="1" x="6"/>
        <item h="1" x="0"/>
        <item h="1" x="24"/>
        <item h="1" x="19"/>
        <item h="1" x="5"/>
        <item h="1" x="2"/>
        <item h="1" x="9"/>
        <item h="1" x="23"/>
        <item h="1" x="28"/>
        <item h="1" x="14"/>
        <item h="1" x="25"/>
        <item h="1" x="29"/>
        <item h="1" x="11"/>
        <item h="1" x="26"/>
        <item h="1" x="8"/>
        <item h="1" x="16"/>
        <item h="1" x="31"/>
        <item h="1" x="18"/>
        <item h="1" x="22"/>
        <item h="1" x="4"/>
      </items>
    </pivotField>
    <pivotField compact="0" numFmtId="168" outline="0" showAll="0" defaultSubtotal="0"/>
  </pivotFields>
  <rowFields count="7">
    <field x="0"/>
    <field x="1"/>
    <field x="8"/>
    <field x="6"/>
    <field x="12"/>
    <field x="11"/>
    <field x="10"/>
  </rowFields>
  <rowItems count="49">
    <i>
      <x v="1"/>
      <x v="33"/>
      <x/>
      <x v="41"/>
      <x v="18"/>
      <x v="1"/>
      <x v="10"/>
    </i>
    <i>
      <x v="2"/>
      <x v="45"/>
      <x v="1"/>
      <x v="13"/>
      <x v="10"/>
      <x v="4"/>
      <x v="3"/>
    </i>
    <i>
      <x v="3"/>
      <x v="34"/>
      <x/>
      <x v="23"/>
      <x v="7"/>
      <x v="1"/>
      <x v="10"/>
    </i>
    <i>
      <x v="4"/>
      <x v="3"/>
      <x v="1"/>
      <x v="15"/>
      <x v="5"/>
      <x v="1"/>
      <x v="10"/>
    </i>
    <i>
      <x v="5"/>
      <x v="26"/>
      <x v="1"/>
      <x v="42"/>
      <x v="19"/>
      <x v="1"/>
      <x v="10"/>
    </i>
    <i>
      <x v="6"/>
      <x v="31"/>
      <x/>
      <x v="48"/>
      <x v="9"/>
      <x v="1"/>
      <x v="10"/>
    </i>
    <i>
      <x v="7"/>
      <x v="27"/>
      <x v="1"/>
      <x v="6"/>
      <x v="30"/>
      <x v="1"/>
      <x v="10"/>
    </i>
    <i>
      <x v="8"/>
      <x v="30"/>
      <x/>
      <x v="18"/>
      <x v="41"/>
      <x v="1"/>
      <x v="9"/>
    </i>
    <i>
      <x v="9"/>
      <x v="28"/>
      <x v="1"/>
      <x v="8"/>
      <x v="38"/>
      <x v="1"/>
      <x v="9"/>
    </i>
    <i>
      <x v="10"/>
      <x v="41"/>
      <x v="1"/>
      <x v="36"/>
      <x v="23"/>
      <x v="1"/>
      <x v="9"/>
    </i>
    <i>
      <x v="11"/>
      <x v="29"/>
      <x/>
      <x v="27"/>
      <x v="49"/>
      <x v="1"/>
      <x v="9"/>
    </i>
    <i>
      <x v="12"/>
      <x v="36"/>
      <x/>
      <x v="25"/>
      <x v="37"/>
      <x v="1"/>
      <x v="9"/>
    </i>
    <i>
      <x v="13"/>
      <x v="11"/>
      <x v="1"/>
      <x v="2"/>
      <x v="47"/>
      <x v="3"/>
      <x v="5"/>
    </i>
    <i>
      <x v="14"/>
      <x v="40"/>
      <x/>
      <x v="9"/>
      <x v="36"/>
      <x v="3"/>
      <x v="5"/>
    </i>
    <i>
      <x v="15"/>
      <x v="12"/>
      <x v="1"/>
      <x v="14"/>
      <x v="4"/>
      <x v="3"/>
      <x v="5"/>
    </i>
    <i>
      <x v="16"/>
      <x v="13"/>
      <x v="1"/>
      <x v="19"/>
      <x v="42"/>
      <x v="3"/>
      <x v="5"/>
    </i>
    <i>
      <x v="17"/>
      <x v="14"/>
      <x v="1"/>
      <x v="3"/>
      <x v="44"/>
      <x v="3"/>
      <x v="5"/>
    </i>
    <i>
      <x v="18"/>
      <x v="2"/>
      <x/>
      <x v="26"/>
      <x v="31"/>
      <x v="1"/>
      <x v="1"/>
    </i>
    <i>
      <x v="19"/>
      <x v="24"/>
      <x v="1"/>
      <x v="24"/>
      <x v="12"/>
      <x v="1"/>
      <x v="1"/>
    </i>
    <i>
      <x v="20"/>
      <x v="25"/>
      <x v="1"/>
      <x v="45"/>
      <x v="35"/>
      <x v="1"/>
      <x v="1"/>
    </i>
    <i>
      <x v="21"/>
      <x v="1"/>
      <x/>
      <x v="7"/>
      <x v="25"/>
      <x v="1"/>
      <x v="1"/>
    </i>
    <i>
      <x v="22"/>
      <x v="4"/>
      <x/>
      <x v="1"/>
      <x v="46"/>
      <x v="1"/>
      <x v="1"/>
    </i>
    <i>
      <x v="23"/>
      <x v="5"/>
      <x/>
      <x v="49"/>
      <x v="3"/>
      <x v="1"/>
      <x v="1"/>
    </i>
    <i>
      <x v="24"/>
      <x v="6"/>
      <x/>
      <x v="11"/>
      <x v="1"/>
      <x v="1"/>
      <x v="1"/>
    </i>
    <i>
      <x v="25"/>
      <x v="35"/>
      <x/>
      <x v="28"/>
      <x v="34"/>
      <x v="1"/>
      <x v="1"/>
    </i>
    <i>
      <x v="26"/>
      <x v="9"/>
      <x v="1"/>
      <x v="16"/>
      <x v="48"/>
      <x v="3"/>
      <x v="2"/>
    </i>
    <i>
      <x v="27"/>
      <x v="10"/>
      <x v="1"/>
      <x v="32"/>
      <x v="14"/>
      <x v="3"/>
      <x v="2"/>
    </i>
    <i>
      <x v="28"/>
      <x v="39"/>
      <x/>
      <x v="44"/>
      <x v="32"/>
      <x v="3"/>
      <x v="2"/>
    </i>
    <i>
      <x v="29"/>
      <x v="23"/>
      <x/>
      <x v="29"/>
      <x v="22"/>
      <x v="2"/>
      <x v="4"/>
    </i>
    <i>
      <x v="30"/>
      <x v="22"/>
      <x/>
      <x v="39"/>
      <x v="8"/>
      <x v="2"/>
      <x v="4"/>
    </i>
    <i>
      <x v="31"/>
      <x v="21"/>
      <x/>
      <x v="17"/>
      <x v="6"/>
      <x v="2"/>
      <x v="4"/>
    </i>
    <i>
      <x v="32"/>
      <x v="19"/>
      <x v="1"/>
      <x v="30"/>
      <x v="45"/>
      <x v="2"/>
      <x v="4"/>
    </i>
    <i>
      <x v="33"/>
      <x v="20"/>
      <x v="1"/>
      <x v="31"/>
      <x v="17"/>
      <x v="2"/>
      <x v="4"/>
    </i>
    <i>
      <x v="34"/>
      <x v="16"/>
      <x v="1"/>
      <x/>
      <x v="16"/>
      <x v="2"/>
      <x v="4"/>
    </i>
    <i>
      <x v="35"/>
      <x v="17"/>
      <x v="1"/>
      <x v="22"/>
      <x v="15"/>
      <x v="2"/>
      <x v="4"/>
    </i>
    <i>
      <x v="36"/>
      <x v="15"/>
      <x v="1"/>
      <x v="35"/>
      <x v="20"/>
      <x v="2"/>
      <x v="4"/>
    </i>
    <i>
      <x v="37"/>
      <x v="18"/>
      <x v="1"/>
      <x v="33"/>
      <x v="13"/>
      <x v="2"/>
      <x v="4"/>
    </i>
    <i>
      <x v="38"/>
      <x v="44"/>
      <x v="1"/>
      <x v="34"/>
      <x v="43"/>
      <x v="5"/>
      <x/>
    </i>
    <i>
      <x v="39"/>
      <x v="43"/>
      <x v="1"/>
      <x v="38"/>
      <x v="28"/>
      <x v="5"/>
      <x/>
    </i>
    <i>
      <x v="40"/>
      <x v="49"/>
      <x/>
      <x v="21"/>
      <x v="24"/>
      <x v="5"/>
      <x/>
    </i>
    <i>
      <x v="41"/>
      <x v="46"/>
      <x/>
      <x v="40"/>
      <x v="11"/>
      <x v="5"/>
      <x v="7"/>
    </i>
    <i>
      <x v="42"/>
      <x v="48"/>
      <x/>
      <x v="4"/>
      <x v="2"/>
      <x v="5"/>
      <x v="7"/>
    </i>
    <i>
      <x v="43"/>
      <x v="47"/>
      <x/>
      <x v="10"/>
      <x v="21"/>
      <x v="5"/>
      <x v="7"/>
    </i>
    <i>
      <x v="44"/>
      <x v="38"/>
      <x/>
      <x v="5"/>
      <x v="29"/>
      <x/>
      <x v="6"/>
    </i>
    <i>
      <x v="45"/>
      <x/>
      <x v="1"/>
      <x v="20"/>
      <x v="27"/>
      <x/>
      <x v="6"/>
    </i>
    <i>
      <x v="46"/>
      <x v="37"/>
      <x/>
      <x v="12"/>
      <x v="33"/>
      <x/>
      <x v="6"/>
    </i>
    <i>
      <x v="47"/>
      <x v="7"/>
      <x/>
      <x v="46"/>
      <x v="40"/>
      <x v="6"/>
      <x v="8"/>
    </i>
    <i>
      <x v="48"/>
      <x v="8"/>
      <x v="1"/>
      <x v="37"/>
      <x v="26"/>
      <x v="6"/>
      <x v="8"/>
    </i>
    <i>
      <x v="49"/>
      <x v="42"/>
      <x v="1"/>
      <x v="43"/>
      <x v="39"/>
      <x v="4"/>
      <x v="3"/>
    </i>
  </rowItems>
  <colItems count="1">
    <i/>
  </colItems>
  <pageFields count="1">
    <pageField fld="16" hier="-1"/>
  </pageFields>
  <formats count="242">
    <format dxfId="2903">
      <pivotArea type="all" dataOnly="0" outline="0" fieldPosition="0"/>
    </format>
    <format dxfId="2902">
      <pivotArea field="0" type="button" dataOnly="0" labelOnly="1" outline="0" axis="axisRow" fieldPosition="0"/>
    </format>
    <format dxfId="2901">
      <pivotArea field="1" type="button" dataOnly="0" labelOnly="1" outline="0" axis="axisRow" fieldPosition="1"/>
    </format>
    <format dxfId="2900">
      <pivotArea field="8" type="button" dataOnly="0" labelOnly="1" outline="0" axis="axisRow" fieldPosition="2"/>
    </format>
    <format dxfId="2899">
      <pivotArea field="6" type="button" dataOnly="0" labelOnly="1" outline="0" axis="axisRow" fieldPosition="3"/>
    </format>
    <format dxfId="2898">
      <pivotArea field="12" type="button" dataOnly="0" labelOnly="1" outline="0" axis="axisRow" fieldPosition="4"/>
    </format>
    <format dxfId="2897">
      <pivotArea field="11" type="button" dataOnly="0" labelOnly="1" outline="0" axis="axisRow" fieldPosition="5"/>
    </format>
    <format dxfId="2896">
      <pivotArea field="10" type="button" dataOnly="0" labelOnly="1" outline="0" axis="axisRow" fieldPosition="6"/>
    </format>
    <format dxfId="2895">
      <pivotArea dataOnly="0" labelOnly="1" outline="0" fieldPosition="0">
        <references count="1">
          <reference field="0" count="0"/>
        </references>
      </pivotArea>
    </format>
    <format dxfId="2894">
      <pivotArea dataOnly="0" labelOnly="1" outline="0" fieldPosition="0">
        <references count="2">
          <reference field="0" count="1" selected="0">
            <x v="0"/>
          </reference>
          <reference field="1" count="1">
            <x v="32"/>
          </reference>
        </references>
      </pivotArea>
    </format>
    <format dxfId="2893">
      <pivotArea dataOnly="0" labelOnly="1" outline="0" fieldPosition="0">
        <references count="2">
          <reference field="0" count="1" selected="0">
            <x v="1"/>
          </reference>
          <reference field="1" count="1">
            <x v="33"/>
          </reference>
        </references>
      </pivotArea>
    </format>
    <format dxfId="2892">
      <pivotArea dataOnly="0" labelOnly="1" outline="0" fieldPosition="0">
        <references count="2">
          <reference field="0" count="1" selected="0">
            <x v="2"/>
          </reference>
          <reference field="1" count="1">
            <x v="45"/>
          </reference>
        </references>
      </pivotArea>
    </format>
    <format dxfId="2891">
      <pivotArea dataOnly="0" labelOnly="1" outline="0" fieldPosition="0">
        <references count="2">
          <reference field="0" count="1" selected="0">
            <x v="3"/>
          </reference>
          <reference field="1" count="1">
            <x v="34"/>
          </reference>
        </references>
      </pivotArea>
    </format>
    <format dxfId="2890">
      <pivotArea dataOnly="0" labelOnly="1" outline="0" fieldPosition="0">
        <references count="2">
          <reference field="0" count="1" selected="0">
            <x v="4"/>
          </reference>
          <reference field="1" count="1">
            <x v="3"/>
          </reference>
        </references>
      </pivotArea>
    </format>
    <format dxfId="2889">
      <pivotArea dataOnly="0" labelOnly="1" outline="0" fieldPosition="0">
        <references count="2">
          <reference field="0" count="1" selected="0">
            <x v="5"/>
          </reference>
          <reference field="1" count="1">
            <x v="26"/>
          </reference>
        </references>
      </pivotArea>
    </format>
    <format dxfId="2888">
      <pivotArea dataOnly="0" labelOnly="1" outline="0" fieldPosition="0">
        <references count="2">
          <reference field="0" count="1" selected="0">
            <x v="6"/>
          </reference>
          <reference field="1" count="1">
            <x v="31"/>
          </reference>
        </references>
      </pivotArea>
    </format>
    <format dxfId="2887">
      <pivotArea dataOnly="0" labelOnly="1" outline="0" fieldPosition="0">
        <references count="2">
          <reference field="0" count="1" selected="0">
            <x v="7"/>
          </reference>
          <reference field="1" count="1">
            <x v="27"/>
          </reference>
        </references>
      </pivotArea>
    </format>
    <format dxfId="2886">
      <pivotArea dataOnly="0" labelOnly="1" outline="0" fieldPosition="0">
        <references count="2">
          <reference field="0" count="1" selected="0">
            <x v="8"/>
          </reference>
          <reference field="1" count="1">
            <x v="30"/>
          </reference>
        </references>
      </pivotArea>
    </format>
    <format dxfId="2885">
      <pivotArea dataOnly="0" labelOnly="1" outline="0" fieldPosition="0">
        <references count="2">
          <reference field="0" count="1" selected="0">
            <x v="9"/>
          </reference>
          <reference field="1" count="1">
            <x v="28"/>
          </reference>
        </references>
      </pivotArea>
    </format>
    <format dxfId="2884">
      <pivotArea dataOnly="0" labelOnly="1" outline="0" fieldPosition="0">
        <references count="2">
          <reference field="0" count="1" selected="0">
            <x v="10"/>
          </reference>
          <reference field="1" count="1">
            <x v="41"/>
          </reference>
        </references>
      </pivotArea>
    </format>
    <format dxfId="2883">
      <pivotArea dataOnly="0" labelOnly="1" outline="0" fieldPosition="0">
        <references count="2">
          <reference field="0" count="1" selected="0">
            <x v="11"/>
          </reference>
          <reference field="1" count="1">
            <x v="29"/>
          </reference>
        </references>
      </pivotArea>
    </format>
    <format dxfId="2882">
      <pivotArea dataOnly="0" labelOnly="1" outline="0" fieldPosition="0">
        <references count="2">
          <reference field="0" count="1" selected="0">
            <x v="12"/>
          </reference>
          <reference field="1" count="1">
            <x v="36"/>
          </reference>
        </references>
      </pivotArea>
    </format>
    <format dxfId="2881">
      <pivotArea dataOnly="0" labelOnly="1" outline="0" fieldPosition="0">
        <references count="2">
          <reference field="0" count="1" selected="0">
            <x v="13"/>
          </reference>
          <reference field="1" count="1">
            <x v="11"/>
          </reference>
        </references>
      </pivotArea>
    </format>
    <format dxfId="2880">
      <pivotArea dataOnly="0" labelOnly="1" outline="0" fieldPosition="0">
        <references count="2">
          <reference field="0" count="1" selected="0">
            <x v="14"/>
          </reference>
          <reference field="1" count="1">
            <x v="40"/>
          </reference>
        </references>
      </pivotArea>
    </format>
    <format dxfId="2879">
      <pivotArea dataOnly="0" labelOnly="1" outline="0" fieldPosition="0">
        <references count="2">
          <reference field="0" count="1" selected="0">
            <x v="15"/>
          </reference>
          <reference field="1" count="1">
            <x v="12"/>
          </reference>
        </references>
      </pivotArea>
    </format>
    <format dxfId="2878">
      <pivotArea dataOnly="0" labelOnly="1" outline="0" fieldPosition="0">
        <references count="2">
          <reference field="0" count="1" selected="0">
            <x v="16"/>
          </reference>
          <reference field="1" count="1">
            <x v="13"/>
          </reference>
        </references>
      </pivotArea>
    </format>
    <format dxfId="2877">
      <pivotArea dataOnly="0" labelOnly="1" outline="0" fieldPosition="0">
        <references count="2">
          <reference field="0" count="1" selected="0">
            <x v="17"/>
          </reference>
          <reference field="1" count="1">
            <x v="14"/>
          </reference>
        </references>
      </pivotArea>
    </format>
    <format dxfId="2876">
      <pivotArea dataOnly="0" labelOnly="1" outline="0" fieldPosition="0">
        <references count="2">
          <reference field="0" count="1" selected="0">
            <x v="18"/>
          </reference>
          <reference field="1" count="1">
            <x v="2"/>
          </reference>
        </references>
      </pivotArea>
    </format>
    <format dxfId="2875">
      <pivotArea dataOnly="0" labelOnly="1" outline="0" fieldPosition="0">
        <references count="2">
          <reference field="0" count="1" selected="0">
            <x v="19"/>
          </reference>
          <reference field="1" count="1">
            <x v="24"/>
          </reference>
        </references>
      </pivotArea>
    </format>
    <format dxfId="2874">
      <pivotArea dataOnly="0" labelOnly="1" outline="0" fieldPosition="0">
        <references count="2">
          <reference field="0" count="1" selected="0">
            <x v="20"/>
          </reference>
          <reference field="1" count="1">
            <x v="25"/>
          </reference>
        </references>
      </pivotArea>
    </format>
    <format dxfId="2873">
      <pivotArea dataOnly="0" labelOnly="1" outline="0" fieldPosition="0">
        <references count="2">
          <reference field="0" count="1" selected="0">
            <x v="21"/>
          </reference>
          <reference field="1" count="1">
            <x v="1"/>
          </reference>
        </references>
      </pivotArea>
    </format>
    <format dxfId="2872">
      <pivotArea dataOnly="0" labelOnly="1" outline="0" fieldPosition="0">
        <references count="2">
          <reference field="0" count="1" selected="0">
            <x v="22"/>
          </reference>
          <reference field="1" count="1">
            <x v="4"/>
          </reference>
        </references>
      </pivotArea>
    </format>
    <format dxfId="2871">
      <pivotArea dataOnly="0" labelOnly="1" outline="0" fieldPosition="0">
        <references count="2">
          <reference field="0" count="1" selected="0">
            <x v="23"/>
          </reference>
          <reference field="1" count="1">
            <x v="5"/>
          </reference>
        </references>
      </pivotArea>
    </format>
    <format dxfId="2870">
      <pivotArea dataOnly="0" labelOnly="1" outline="0" fieldPosition="0">
        <references count="2">
          <reference field="0" count="1" selected="0">
            <x v="24"/>
          </reference>
          <reference field="1" count="1">
            <x v="6"/>
          </reference>
        </references>
      </pivotArea>
    </format>
    <format dxfId="2869">
      <pivotArea dataOnly="0" labelOnly="1" outline="0" fieldPosition="0">
        <references count="2">
          <reference field="0" count="1" selected="0">
            <x v="25"/>
          </reference>
          <reference field="1" count="1">
            <x v="35"/>
          </reference>
        </references>
      </pivotArea>
    </format>
    <format dxfId="2868">
      <pivotArea dataOnly="0" labelOnly="1" outline="0" fieldPosition="0">
        <references count="2">
          <reference field="0" count="1" selected="0">
            <x v="26"/>
          </reference>
          <reference field="1" count="1">
            <x v="9"/>
          </reference>
        </references>
      </pivotArea>
    </format>
    <format dxfId="2867">
      <pivotArea dataOnly="0" labelOnly="1" outline="0" fieldPosition="0">
        <references count="2">
          <reference field="0" count="1" selected="0">
            <x v="27"/>
          </reference>
          <reference field="1" count="1">
            <x v="10"/>
          </reference>
        </references>
      </pivotArea>
    </format>
    <format dxfId="2866">
      <pivotArea dataOnly="0" labelOnly="1" outline="0" fieldPosition="0">
        <references count="2">
          <reference field="0" count="1" selected="0">
            <x v="28"/>
          </reference>
          <reference field="1" count="1">
            <x v="39"/>
          </reference>
        </references>
      </pivotArea>
    </format>
    <format dxfId="2865">
      <pivotArea dataOnly="0" labelOnly="1" outline="0" fieldPosition="0">
        <references count="2">
          <reference field="0" count="1" selected="0">
            <x v="29"/>
          </reference>
          <reference field="1" count="1">
            <x v="23"/>
          </reference>
        </references>
      </pivotArea>
    </format>
    <format dxfId="2864">
      <pivotArea dataOnly="0" labelOnly="1" outline="0" fieldPosition="0">
        <references count="2">
          <reference field="0" count="1" selected="0">
            <x v="30"/>
          </reference>
          <reference field="1" count="1">
            <x v="22"/>
          </reference>
        </references>
      </pivotArea>
    </format>
    <format dxfId="2863">
      <pivotArea dataOnly="0" labelOnly="1" outline="0" fieldPosition="0">
        <references count="2">
          <reference field="0" count="1" selected="0">
            <x v="31"/>
          </reference>
          <reference field="1" count="1">
            <x v="21"/>
          </reference>
        </references>
      </pivotArea>
    </format>
    <format dxfId="2862">
      <pivotArea dataOnly="0" labelOnly="1" outline="0" fieldPosition="0">
        <references count="2">
          <reference field="0" count="1" selected="0">
            <x v="32"/>
          </reference>
          <reference field="1" count="1">
            <x v="19"/>
          </reference>
        </references>
      </pivotArea>
    </format>
    <format dxfId="2861">
      <pivotArea dataOnly="0" labelOnly="1" outline="0" fieldPosition="0">
        <references count="2">
          <reference field="0" count="1" selected="0">
            <x v="33"/>
          </reference>
          <reference field="1" count="1">
            <x v="20"/>
          </reference>
        </references>
      </pivotArea>
    </format>
    <format dxfId="2860">
      <pivotArea dataOnly="0" labelOnly="1" outline="0" fieldPosition="0">
        <references count="2">
          <reference field="0" count="1" selected="0">
            <x v="34"/>
          </reference>
          <reference field="1" count="1">
            <x v="16"/>
          </reference>
        </references>
      </pivotArea>
    </format>
    <format dxfId="2859">
      <pivotArea dataOnly="0" labelOnly="1" outline="0" fieldPosition="0">
        <references count="2">
          <reference field="0" count="1" selected="0">
            <x v="35"/>
          </reference>
          <reference field="1" count="1">
            <x v="17"/>
          </reference>
        </references>
      </pivotArea>
    </format>
    <format dxfId="2858">
      <pivotArea dataOnly="0" labelOnly="1" outline="0" fieldPosition="0">
        <references count="2">
          <reference field="0" count="1" selected="0">
            <x v="36"/>
          </reference>
          <reference field="1" count="1">
            <x v="15"/>
          </reference>
        </references>
      </pivotArea>
    </format>
    <format dxfId="2857">
      <pivotArea dataOnly="0" labelOnly="1" outline="0" fieldPosition="0">
        <references count="2">
          <reference field="0" count="1" selected="0">
            <x v="37"/>
          </reference>
          <reference field="1" count="1">
            <x v="18"/>
          </reference>
        </references>
      </pivotArea>
    </format>
    <format dxfId="2856">
      <pivotArea dataOnly="0" labelOnly="1" outline="0" fieldPosition="0">
        <references count="2">
          <reference field="0" count="1" selected="0">
            <x v="38"/>
          </reference>
          <reference field="1" count="1">
            <x v="44"/>
          </reference>
        </references>
      </pivotArea>
    </format>
    <format dxfId="2855">
      <pivotArea dataOnly="0" labelOnly="1" outline="0" fieldPosition="0">
        <references count="2">
          <reference field="0" count="1" selected="0">
            <x v="39"/>
          </reference>
          <reference field="1" count="1">
            <x v="43"/>
          </reference>
        </references>
      </pivotArea>
    </format>
    <format dxfId="2854">
      <pivotArea dataOnly="0" labelOnly="1" outline="0" fieldPosition="0">
        <references count="2">
          <reference field="0" count="1" selected="0">
            <x v="40"/>
          </reference>
          <reference field="1" count="1">
            <x v="49"/>
          </reference>
        </references>
      </pivotArea>
    </format>
    <format dxfId="2853">
      <pivotArea dataOnly="0" labelOnly="1" outline="0" fieldPosition="0">
        <references count="2">
          <reference field="0" count="1" selected="0">
            <x v="41"/>
          </reference>
          <reference field="1" count="1">
            <x v="46"/>
          </reference>
        </references>
      </pivotArea>
    </format>
    <format dxfId="2852">
      <pivotArea dataOnly="0" labelOnly="1" outline="0" fieldPosition="0">
        <references count="2">
          <reference field="0" count="1" selected="0">
            <x v="42"/>
          </reference>
          <reference field="1" count="1">
            <x v="48"/>
          </reference>
        </references>
      </pivotArea>
    </format>
    <format dxfId="2851">
      <pivotArea dataOnly="0" labelOnly="1" outline="0" fieldPosition="0">
        <references count="2">
          <reference field="0" count="1" selected="0">
            <x v="43"/>
          </reference>
          <reference field="1" count="1">
            <x v="47"/>
          </reference>
        </references>
      </pivotArea>
    </format>
    <format dxfId="2850">
      <pivotArea dataOnly="0" labelOnly="1" outline="0" fieldPosition="0">
        <references count="2">
          <reference field="0" count="1" selected="0">
            <x v="44"/>
          </reference>
          <reference field="1" count="1">
            <x v="38"/>
          </reference>
        </references>
      </pivotArea>
    </format>
    <format dxfId="2849">
      <pivotArea dataOnly="0" labelOnly="1" outline="0" fieldPosition="0">
        <references count="2">
          <reference field="0" count="1" selected="0">
            <x v="45"/>
          </reference>
          <reference field="1" count="1">
            <x v="0"/>
          </reference>
        </references>
      </pivotArea>
    </format>
    <format dxfId="2848">
      <pivotArea dataOnly="0" labelOnly="1" outline="0" fieldPosition="0">
        <references count="2">
          <reference field="0" count="1" selected="0">
            <x v="46"/>
          </reference>
          <reference field="1" count="1">
            <x v="37"/>
          </reference>
        </references>
      </pivotArea>
    </format>
    <format dxfId="2847">
      <pivotArea dataOnly="0" labelOnly="1" outline="0" fieldPosition="0">
        <references count="2">
          <reference field="0" count="1" selected="0">
            <x v="47"/>
          </reference>
          <reference field="1" count="1">
            <x v="7"/>
          </reference>
        </references>
      </pivotArea>
    </format>
    <format dxfId="2846">
      <pivotArea dataOnly="0" labelOnly="1" outline="0" fieldPosition="0">
        <references count="2">
          <reference field="0" count="1" selected="0">
            <x v="48"/>
          </reference>
          <reference field="1" count="1">
            <x v="8"/>
          </reference>
        </references>
      </pivotArea>
    </format>
    <format dxfId="2845">
      <pivotArea dataOnly="0" labelOnly="1" outline="0" fieldPosition="0">
        <references count="2">
          <reference field="0" count="1" selected="0">
            <x v="49"/>
          </reference>
          <reference field="1" count="1">
            <x v="42"/>
          </reference>
        </references>
      </pivotArea>
    </format>
    <format dxfId="2844">
      <pivotArea dataOnly="0" labelOnly="1" outline="0" fieldPosition="0">
        <references count="3">
          <reference field="0" count="1" selected="0">
            <x v="0"/>
          </reference>
          <reference field="1" count="1" selected="0">
            <x v="32"/>
          </reference>
          <reference field="8" count="1">
            <x v="0"/>
          </reference>
        </references>
      </pivotArea>
    </format>
    <format dxfId="2843">
      <pivotArea dataOnly="0" labelOnly="1" outline="0" fieldPosition="0">
        <references count="3">
          <reference field="0" count="1" selected="0">
            <x v="2"/>
          </reference>
          <reference field="1" count="1" selected="0">
            <x v="45"/>
          </reference>
          <reference field="8" count="1">
            <x v="1"/>
          </reference>
        </references>
      </pivotArea>
    </format>
    <format dxfId="2842">
      <pivotArea dataOnly="0" labelOnly="1" outline="0" fieldPosition="0">
        <references count="3">
          <reference field="0" count="1" selected="0">
            <x v="3"/>
          </reference>
          <reference field="1" count="1" selected="0">
            <x v="34"/>
          </reference>
          <reference field="8" count="1">
            <x v="0"/>
          </reference>
        </references>
      </pivotArea>
    </format>
    <format dxfId="2841">
      <pivotArea dataOnly="0" labelOnly="1" outline="0" fieldPosition="0">
        <references count="3">
          <reference field="0" count="1" selected="0">
            <x v="4"/>
          </reference>
          <reference field="1" count="1" selected="0">
            <x v="3"/>
          </reference>
          <reference field="8" count="1">
            <x v="1"/>
          </reference>
        </references>
      </pivotArea>
    </format>
    <format dxfId="2840">
      <pivotArea dataOnly="0" labelOnly="1" outline="0" fieldPosition="0">
        <references count="3">
          <reference field="0" count="1" selected="0">
            <x v="6"/>
          </reference>
          <reference field="1" count="1" selected="0">
            <x v="31"/>
          </reference>
          <reference field="8" count="1">
            <x v="0"/>
          </reference>
        </references>
      </pivotArea>
    </format>
    <format dxfId="2839">
      <pivotArea dataOnly="0" labelOnly="1" outline="0" fieldPosition="0">
        <references count="3">
          <reference field="0" count="1" selected="0">
            <x v="7"/>
          </reference>
          <reference field="1" count="1" selected="0">
            <x v="27"/>
          </reference>
          <reference field="8" count="1">
            <x v="1"/>
          </reference>
        </references>
      </pivotArea>
    </format>
    <format dxfId="2838">
      <pivotArea dataOnly="0" labelOnly="1" outline="0" fieldPosition="0">
        <references count="3">
          <reference field="0" count="1" selected="0">
            <x v="8"/>
          </reference>
          <reference field="1" count="1" selected="0">
            <x v="30"/>
          </reference>
          <reference field="8" count="1">
            <x v="0"/>
          </reference>
        </references>
      </pivotArea>
    </format>
    <format dxfId="2837">
      <pivotArea dataOnly="0" labelOnly="1" outline="0" fieldPosition="0">
        <references count="3">
          <reference field="0" count="1" selected="0">
            <x v="9"/>
          </reference>
          <reference field="1" count="1" selected="0">
            <x v="28"/>
          </reference>
          <reference field="8" count="1">
            <x v="1"/>
          </reference>
        </references>
      </pivotArea>
    </format>
    <format dxfId="2836">
      <pivotArea dataOnly="0" labelOnly="1" outline="0" fieldPosition="0">
        <references count="3">
          <reference field="0" count="1" selected="0">
            <x v="11"/>
          </reference>
          <reference field="1" count="1" selected="0">
            <x v="29"/>
          </reference>
          <reference field="8" count="1">
            <x v="0"/>
          </reference>
        </references>
      </pivotArea>
    </format>
    <format dxfId="2835">
      <pivotArea dataOnly="0" labelOnly="1" outline="0" fieldPosition="0">
        <references count="3">
          <reference field="0" count="1" selected="0">
            <x v="13"/>
          </reference>
          <reference field="1" count="1" selected="0">
            <x v="11"/>
          </reference>
          <reference field="8" count="1">
            <x v="1"/>
          </reference>
        </references>
      </pivotArea>
    </format>
    <format dxfId="2834">
      <pivotArea dataOnly="0" labelOnly="1" outline="0" fieldPosition="0">
        <references count="3">
          <reference field="0" count="1" selected="0">
            <x v="14"/>
          </reference>
          <reference field="1" count="1" selected="0">
            <x v="40"/>
          </reference>
          <reference field="8" count="1">
            <x v="0"/>
          </reference>
        </references>
      </pivotArea>
    </format>
    <format dxfId="2833">
      <pivotArea dataOnly="0" labelOnly="1" outline="0" fieldPosition="0">
        <references count="3">
          <reference field="0" count="1" selected="0">
            <x v="15"/>
          </reference>
          <reference field="1" count="1" selected="0">
            <x v="12"/>
          </reference>
          <reference field="8" count="1">
            <x v="1"/>
          </reference>
        </references>
      </pivotArea>
    </format>
    <format dxfId="2832">
      <pivotArea dataOnly="0" labelOnly="1" outline="0" fieldPosition="0">
        <references count="3">
          <reference field="0" count="1" selected="0">
            <x v="18"/>
          </reference>
          <reference field="1" count="1" selected="0">
            <x v="2"/>
          </reference>
          <reference field="8" count="1">
            <x v="0"/>
          </reference>
        </references>
      </pivotArea>
    </format>
    <format dxfId="2831">
      <pivotArea dataOnly="0" labelOnly="1" outline="0" fieldPosition="0">
        <references count="3">
          <reference field="0" count="1" selected="0">
            <x v="19"/>
          </reference>
          <reference field="1" count="1" selected="0">
            <x v="24"/>
          </reference>
          <reference field="8" count="1">
            <x v="1"/>
          </reference>
        </references>
      </pivotArea>
    </format>
    <format dxfId="2830">
      <pivotArea dataOnly="0" labelOnly="1" outline="0" fieldPosition="0">
        <references count="3">
          <reference field="0" count="1" selected="0">
            <x v="21"/>
          </reference>
          <reference field="1" count="1" selected="0">
            <x v="1"/>
          </reference>
          <reference field="8" count="1">
            <x v="0"/>
          </reference>
        </references>
      </pivotArea>
    </format>
    <format dxfId="2829">
      <pivotArea dataOnly="0" labelOnly="1" outline="0" fieldPosition="0">
        <references count="3">
          <reference field="0" count="1" selected="0">
            <x v="26"/>
          </reference>
          <reference field="1" count="1" selected="0">
            <x v="9"/>
          </reference>
          <reference field="8" count="1">
            <x v="1"/>
          </reference>
        </references>
      </pivotArea>
    </format>
    <format dxfId="2828">
      <pivotArea dataOnly="0" labelOnly="1" outline="0" fieldPosition="0">
        <references count="3">
          <reference field="0" count="1" selected="0">
            <x v="28"/>
          </reference>
          <reference field="1" count="1" selected="0">
            <x v="39"/>
          </reference>
          <reference field="8" count="1">
            <x v="0"/>
          </reference>
        </references>
      </pivotArea>
    </format>
    <format dxfId="2827">
      <pivotArea dataOnly="0" labelOnly="1" outline="0" fieldPosition="0">
        <references count="3">
          <reference field="0" count="1" selected="0">
            <x v="32"/>
          </reference>
          <reference field="1" count="1" selected="0">
            <x v="19"/>
          </reference>
          <reference field="8" count="1">
            <x v="1"/>
          </reference>
        </references>
      </pivotArea>
    </format>
    <format dxfId="2826">
      <pivotArea dataOnly="0" labelOnly="1" outline="0" fieldPosition="0">
        <references count="3">
          <reference field="0" count="1" selected="0">
            <x v="40"/>
          </reference>
          <reference field="1" count="1" selected="0">
            <x v="49"/>
          </reference>
          <reference field="8" count="1">
            <x v="0"/>
          </reference>
        </references>
      </pivotArea>
    </format>
    <format dxfId="2825">
      <pivotArea dataOnly="0" labelOnly="1" outline="0" fieldPosition="0">
        <references count="3">
          <reference field="0" count="1" selected="0">
            <x v="45"/>
          </reference>
          <reference field="1" count="1" selected="0">
            <x v="0"/>
          </reference>
          <reference field="8" count="1">
            <x v="1"/>
          </reference>
        </references>
      </pivotArea>
    </format>
    <format dxfId="2824">
      <pivotArea dataOnly="0" labelOnly="1" outline="0" fieldPosition="0">
        <references count="3">
          <reference field="0" count="1" selected="0">
            <x v="46"/>
          </reference>
          <reference field="1" count="1" selected="0">
            <x v="37"/>
          </reference>
          <reference field="8" count="1">
            <x v="0"/>
          </reference>
        </references>
      </pivotArea>
    </format>
    <format dxfId="2823">
      <pivotArea dataOnly="0" labelOnly="1" outline="0" fieldPosition="0">
        <references count="3">
          <reference field="0" count="1" selected="0">
            <x v="48"/>
          </reference>
          <reference field="1" count="1" selected="0">
            <x v="8"/>
          </reference>
          <reference field="8" count="1">
            <x v="1"/>
          </reference>
        </references>
      </pivotArea>
    </format>
    <format dxfId="2822">
      <pivotArea dataOnly="0" labelOnly="1" outline="0" fieldPosition="0">
        <references count="4">
          <reference field="0" count="1" selected="0">
            <x v="0"/>
          </reference>
          <reference field="1" count="1" selected="0">
            <x v="32"/>
          </reference>
          <reference field="6" count="1">
            <x v="47"/>
          </reference>
          <reference field="8" count="1" selected="0">
            <x v="0"/>
          </reference>
        </references>
      </pivotArea>
    </format>
    <format dxfId="2821">
      <pivotArea dataOnly="0" labelOnly="1" outline="0" fieldPosition="0">
        <references count="4">
          <reference field="0" count="1" selected="0">
            <x v="1"/>
          </reference>
          <reference field="1" count="1" selected="0">
            <x v="33"/>
          </reference>
          <reference field="6" count="1">
            <x v="41"/>
          </reference>
          <reference field="8" count="1" selected="0">
            <x v="0"/>
          </reference>
        </references>
      </pivotArea>
    </format>
    <format dxfId="2820">
      <pivotArea dataOnly="0" labelOnly="1" outline="0" fieldPosition="0">
        <references count="4">
          <reference field="0" count="1" selected="0">
            <x v="2"/>
          </reference>
          <reference field="1" count="1" selected="0">
            <x v="45"/>
          </reference>
          <reference field="6" count="1">
            <x v="13"/>
          </reference>
          <reference field="8" count="1" selected="0">
            <x v="1"/>
          </reference>
        </references>
      </pivotArea>
    </format>
    <format dxfId="2819">
      <pivotArea dataOnly="0" labelOnly="1" outline="0" fieldPosition="0">
        <references count="4">
          <reference field="0" count="1" selected="0">
            <x v="3"/>
          </reference>
          <reference field="1" count="1" selected="0">
            <x v="34"/>
          </reference>
          <reference field="6" count="1">
            <x v="23"/>
          </reference>
          <reference field="8" count="1" selected="0">
            <x v="0"/>
          </reference>
        </references>
      </pivotArea>
    </format>
    <format dxfId="2818">
      <pivotArea dataOnly="0" labelOnly="1" outline="0" fieldPosition="0">
        <references count="4">
          <reference field="0" count="1" selected="0">
            <x v="4"/>
          </reference>
          <reference field="1" count="1" selected="0">
            <x v="3"/>
          </reference>
          <reference field="6" count="1">
            <x v="15"/>
          </reference>
          <reference field="8" count="1" selected="0">
            <x v="1"/>
          </reference>
        </references>
      </pivotArea>
    </format>
    <format dxfId="2817">
      <pivotArea dataOnly="0" labelOnly="1" outline="0" fieldPosition="0">
        <references count="4">
          <reference field="0" count="1" selected="0">
            <x v="5"/>
          </reference>
          <reference field="1" count="1" selected="0">
            <x v="26"/>
          </reference>
          <reference field="6" count="1">
            <x v="42"/>
          </reference>
          <reference field="8" count="1" selected="0">
            <x v="1"/>
          </reference>
        </references>
      </pivotArea>
    </format>
    <format dxfId="2816">
      <pivotArea dataOnly="0" labelOnly="1" outline="0" fieldPosition="0">
        <references count="4">
          <reference field="0" count="1" selected="0">
            <x v="6"/>
          </reference>
          <reference field="1" count="1" selected="0">
            <x v="31"/>
          </reference>
          <reference field="6" count="1">
            <x v="48"/>
          </reference>
          <reference field="8" count="1" selected="0">
            <x v="0"/>
          </reference>
        </references>
      </pivotArea>
    </format>
    <format dxfId="2815">
      <pivotArea dataOnly="0" labelOnly="1" outline="0" fieldPosition="0">
        <references count="4">
          <reference field="0" count="1" selected="0">
            <x v="7"/>
          </reference>
          <reference field="1" count="1" selected="0">
            <x v="27"/>
          </reference>
          <reference field="6" count="1">
            <x v="6"/>
          </reference>
          <reference field="8" count="1" selected="0">
            <x v="1"/>
          </reference>
        </references>
      </pivotArea>
    </format>
    <format dxfId="2814">
      <pivotArea dataOnly="0" labelOnly="1" outline="0" fieldPosition="0">
        <references count="4">
          <reference field="0" count="1" selected="0">
            <x v="8"/>
          </reference>
          <reference field="1" count="1" selected="0">
            <x v="30"/>
          </reference>
          <reference field="6" count="1">
            <x v="18"/>
          </reference>
          <reference field="8" count="1" selected="0">
            <x v="0"/>
          </reference>
        </references>
      </pivotArea>
    </format>
    <format dxfId="2813">
      <pivotArea dataOnly="0" labelOnly="1" outline="0" fieldPosition="0">
        <references count="4">
          <reference field="0" count="1" selected="0">
            <x v="9"/>
          </reference>
          <reference field="1" count="1" selected="0">
            <x v="28"/>
          </reference>
          <reference field="6" count="1">
            <x v="8"/>
          </reference>
          <reference field="8" count="1" selected="0">
            <x v="1"/>
          </reference>
        </references>
      </pivotArea>
    </format>
    <format dxfId="2812">
      <pivotArea dataOnly="0" labelOnly="1" outline="0" fieldPosition="0">
        <references count="4">
          <reference field="0" count="1" selected="0">
            <x v="10"/>
          </reference>
          <reference field="1" count="1" selected="0">
            <x v="41"/>
          </reference>
          <reference field="6" count="1">
            <x v="36"/>
          </reference>
          <reference field="8" count="1" selected="0">
            <x v="1"/>
          </reference>
        </references>
      </pivotArea>
    </format>
    <format dxfId="2811">
      <pivotArea dataOnly="0" labelOnly="1" outline="0" fieldPosition="0">
        <references count="4">
          <reference field="0" count="1" selected="0">
            <x v="11"/>
          </reference>
          <reference field="1" count="1" selected="0">
            <x v="29"/>
          </reference>
          <reference field="6" count="1">
            <x v="27"/>
          </reference>
          <reference field="8" count="1" selected="0">
            <x v="0"/>
          </reference>
        </references>
      </pivotArea>
    </format>
    <format dxfId="2810">
      <pivotArea dataOnly="0" labelOnly="1" outline="0" fieldPosition="0">
        <references count="4">
          <reference field="0" count="1" selected="0">
            <x v="12"/>
          </reference>
          <reference field="1" count="1" selected="0">
            <x v="36"/>
          </reference>
          <reference field="6" count="1">
            <x v="25"/>
          </reference>
          <reference field="8" count="1" selected="0">
            <x v="0"/>
          </reference>
        </references>
      </pivotArea>
    </format>
    <format dxfId="2809">
      <pivotArea dataOnly="0" labelOnly="1" outline="0" fieldPosition="0">
        <references count="4">
          <reference field="0" count="1" selected="0">
            <x v="13"/>
          </reference>
          <reference field="1" count="1" selected="0">
            <x v="11"/>
          </reference>
          <reference field="6" count="1">
            <x v="2"/>
          </reference>
          <reference field="8" count="1" selected="0">
            <x v="1"/>
          </reference>
        </references>
      </pivotArea>
    </format>
    <format dxfId="2808">
      <pivotArea dataOnly="0" labelOnly="1" outline="0" fieldPosition="0">
        <references count="4">
          <reference field="0" count="1" selected="0">
            <x v="14"/>
          </reference>
          <reference field="1" count="1" selected="0">
            <x v="40"/>
          </reference>
          <reference field="6" count="1">
            <x v="9"/>
          </reference>
          <reference field="8" count="1" selected="0">
            <x v="0"/>
          </reference>
        </references>
      </pivotArea>
    </format>
    <format dxfId="2807">
      <pivotArea dataOnly="0" labelOnly="1" outline="0" fieldPosition="0">
        <references count="4">
          <reference field="0" count="1" selected="0">
            <x v="15"/>
          </reference>
          <reference field="1" count="1" selected="0">
            <x v="12"/>
          </reference>
          <reference field="6" count="1">
            <x v="14"/>
          </reference>
          <reference field="8" count="1" selected="0">
            <x v="1"/>
          </reference>
        </references>
      </pivotArea>
    </format>
    <format dxfId="2806">
      <pivotArea dataOnly="0" labelOnly="1" outline="0" fieldPosition="0">
        <references count="4">
          <reference field="0" count="1" selected="0">
            <x v="16"/>
          </reference>
          <reference field="1" count="1" selected="0">
            <x v="13"/>
          </reference>
          <reference field="6" count="1">
            <x v="19"/>
          </reference>
          <reference field="8" count="1" selected="0">
            <x v="1"/>
          </reference>
        </references>
      </pivotArea>
    </format>
    <format dxfId="2805">
      <pivotArea dataOnly="0" labelOnly="1" outline="0" fieldPosition="0">
        <references count="4">
          <reference field="0" count="1" selected="0">
            <x v="17"/>
          </reference>
          <reference field="1" count="1" selected="0">
            <x v="14"/>
          </reference>
          <reference field="6" count="1">
            <x v="3"/>
          </reference>
          <reference field="8" count="1" selected="0">
            <x v="1"/>
          </reference>
        </references>
      </pivotArea>
    </format>
    <format dxfId="2804">
      <pivotArea dataOnly="0" labelOnly="1" outline="0" fieldPosition="0">
        <references count="4">
          <reference field="0" count="1" selected="0">
            <x v="18"/>
          </reference>
          <reference field="1" count="1" selected="0">
            <x v="2"/>
          </reference>
          <reference field="6" count="1">
            <x v="26"/>
          </reference>
          <reference field="8" count="1" selected="0">
            <x v="0"/>
          </reference>
        </references>
      </pivotArea>
    </format>
    <format dxfId="2803">
      <pivotArea dataOnly="0" labelOnly="1" outline="0" fieldPosition="0">
        <references count="4">
          <reference field="0" count="1" selected="0">
            <x v="19"/>
          </reference>
          <reference field="1" count="1" selected="0">
            <x v="24"/>
          </reference>
          <reference field="6" count="1">
            <x v="24"/>
          </reference>
          <reference field="8" count="1" selected="0">
            <x v="1"/>
          </reference>
        </references>
      </pivotArea>
    </format>
    <format dxfId="2802">
      <pivotArea dataOnly="0" labelOnly="1" outline="0" fieldPosition="0">
        <references count="4">
          <reference field="0" count="1" selected="0">
            <x v="20"/>
          </reference>
          <reference field="1" count="1" selected="0">
            <x v="25"/>
          </reference>
          <reference field="6" count="1">
            <x v="45"/>
          </reference>
          <reference field="8" count="1" selected="0">
            <x v="1"/>
          </reference>
        </references>
      </pivotArea>
    </format>
    <format dxfId="2801">
      <pivotArea dataOnly="0" labelOnly="1" outline="0" fieldPosition="0">
        <references count="4">
          <reference field="0" count="1" selected="0">
            <x v="21"/>
          </reference>
          <reference field="1" count="1" selected="0">
            <x v="1"/>
          </reference>
          <reference field="6" count="1">
            <x v="7"/>
          </reference>
          <reference field="8" count="1" selected="0">
            <x v="0"/>
          </reference>
        </references>
      </pivotArea>
    </format>
    <format dxfId="2800">
      <pivotArea dataOnly="0" labelOnly="1" outline="0" fieldPosition="0">
        <references count="4">
          <reference field="0" count="1" selected="0">
            <x v="22"/>
          </reference>
          <reference field="1" count="1" selected="0">
            <x v="4"/>
          </reference>
          <reference field="6" count="1">
            <x v="1"/>
          </reference>
          <reference field="8" count="1" selected="0">
            <x v="0"/>
          </reference>
        </references>
      </pivotArea>
    </format>
    <format dxfId="2799">
      <pivotArea dataOnly="0" labelOnly="1" outline="0" fieldPosition="0">
        <references count="4">
          <reference field="0" count="1" selected="0">
            <x v="23"/>
          </reference>
          <reference field="1" count="1" selected="0">
            <x v="5"/>
          </reference>
          <reference field="6" count="1">
            <x v="49"/>
          </reference>
          <reference field="8" count="1" selected="0">
            <x v="0"/>
          </reference>
        </references>
      </pivotArea>
    </format>
    <format dxfId="2798">
      <pivotArea dataOnly="0" labelOnly="1" outline="0" fieldPosition="0">
        <references count="4">
          <reference field="0" count="1" selected="0">
            <x v="24"/>
          </reference>
          <reference field="1" count="1" selected="0">
            <x v="6"/>
          </reference>
          <reference field="6" count="1">
            <x v="11"/>
          </reference>
          <reference field="8" count="1" selected="0">
            <x v="0"/>
          </reference>
        </references>
      </pivotArea>
    </format>
    <format dxfId="2797">
      <pivotArea dataOnly="0" labelOnly="1" outline="0" fieldPosition="0">
        <references count="4">
          <reference field="0" count="1" selected="0">
            <x v="25"/>
          </reference>
          <reference field="1" count="1" selected="0">
            <x v="35"/>
          </reference>
          <reference field="6" count="1">
            <x v="28"/>
          </reference>
          <reference field="8" count="1" selected="0">
            <x v="0"/>
          </reference>
        </references>
      </pivotArea>
    </format>
    <format dxfId="2796">
      <pivotArea dataOnly="0" labelOnly="1" outline="0" fieldPosition="0">
        <references count="4">
          <reference field="0" count="1" selected="0">
            <x v="26"/>
          </reference>
          <reference field="1" count="1" selected="0">
            <x v="9"/>
          </reference>
          <reference field="6" count="1">
            <x v="16"/>
          </reference>
          <reference field="8" count="1" selected="0">
            <x v="1"/>
          </reference>
        </references>
      </pivotArea>
    </format>
    <format dxfId="2795">
      <pivotArea dataOnly="0" labelOnly="1" outline="0" fieldPosition="0">
        <references count="4">
          <reference field="0" count="1" selected="0">
            <x v="27"/>
          </reference>
          <reference field="1" count="1" selected="0">
            <x v="10"/>
          </reference>
          <reference field="6" count="1">
            <x v="32"/>
          </reference>
          <reference field="8" count="1" selected="0">
            <x v="1"/>
          </reference>
        </references>
      </pivotArea>
    </format>
    <format dxfId="2794">
      <pivotArea dataOnly="0" labelOnly="1" outline="0" fieldPosition="0">
        <references count="4">
          <reference field="0" count="1" selected="0">
            <x v="28"/>
          </reference>
          <reference field="1" count="1" selected="0">
            <x v="39"/>
          </reference>
          <reference field="6" count="1">
            <x v="44"/>
          </reference>
          <reference field="8" count="1" selected="0">
            <x v="0"/>
          </reference>
        </references>
      </pivotArea>
    </format>
    <format dxfId="2793">
      <pivotArea dataOnly="0" labelOnly="1" outline="0" fieldPosition="0">
        <references count="4">
          <reference field="0" count="1" selected="0">
            <x v="29"/>
          </reference>
          <reference field="1" count="1" selected="0">
            <x v="23"/>
          </reference>
          <reference field="6" count="1">
            <x v="29"/>
          </reference>
          <reference field="8" count="1" selected="0">
            <x v="0"/>
          </reference>
        </references>
      </pivotArea>
    </format>
    <format dxfId="2792">
      <pivotArea dataOnly="0" labelOnly="1" outline="0" fieldPosition="0">
        <references count="4">
          <reference field="0" count="1" selected="0">
            <x v="30"/>
          </reference>
          <reference field="1" count="1" selected="0">
            <x v="22"/>
          </reference>
          <reference field="6" count="1">
            <x v="39"/>
          </reference>
          <reference field="8" count="1" selected="0">
            <x v="0"/>
          </reference>
        </references>
      </pivotArea>
    </format>
    <format dxfId="2791">
      <pivotArea dataOnly="0" labelOnly="1" outline="0" fieldPosition="0">
        <references count="4">
          <reference field="0" count="1" selected="0">
            <x v="31"/>
          </reference>
          <reference field="1" count="1" selected="0">
            <x v="21"/>
          </reference>
          <reference field="6" count="1">
            <x v="17"/>
          </reference>
          <reference field="8" count="1" selected="0">
            <x v="0"/>
          </reference>
        </references>
      </pivotArea>
    </format>
    <format dxfId="2790">
      <pivotArea dataOnly="0" labelOnly="1" outline="0" fieldPosition="0">
        <references count="4">
          <reference field="0" count="1" selected="0">
            <x v="32"/>
          </reference>
          <reference field="1" count="1" selected="0">
            <x v="19"/>
          </reference>
          <reference field="6" count="1">
            <x v="30"/>
          </reference>
          <reference field="8" count="1" selected="0">
            <x v="1"/>
          </reference>
        </references>
      </pivotArea>
    </format>
    <format dxfId="2789">
      <pivotArea dataOnly="0" labelOnly="1" outline="0" fieldPosition="0">
        <references count="4">
          <reference field="0" count="1" selected="0">
            <x v="33"/>
          </reference>
          <reference field="1" count="1" selected="0">
            <x v="20"/>
          </reference>
          <reference field="6" count="1">
            <x v="31"/>
          </reference>
          <reference field="8" count="1" selected="0">
            <x v="1"/>
          </reference>
        </references>
      </pivotArea>
    </format>
    <format dxfId="2788">
      <pivotArea dataOnly="0" labelOnly="1" outline="0" fieldPosition="0">
        <references count="4">
          <reference field="0" count="1" selected="0">
            <x v="34"/>
          </reference>
          <reference field="1" count="1" selected="0">
            <x v="16"/>
          </reference>
          <reference field="6" count="1">
            <x v="0"/>
          </reference>
          <reference field="8" count="1" selected="0">
            <x v="1"/>
          </reference>
        </references>
      </pivotArea>
    </format>
    <format dxfId="2787">
      <pivotArea dataOnly="0" labelOnly="1" outline="0" fieldPosition="0">
        <references count="4">
          <reference field="0" count="1" selected="0">
            <x v="35"/>
          </reference>
          <reference field="1" count="1" selected="0">
            <x v="17"/>
          </reference>
          <reference field="6" count="1">
            <x v="22"/>
          </reference>
          <reference field="8" count="1" selected="0">
            <x v="1"/>
          </reference>
        </references>
      </pivotArea>
    </format>
    <format dxfId="2786">
      <pivotArea dataOnly="0" labelOnly="1" outline="0" fieldPosition="0">
        <references count="4">
          <reference field="0" count="1" selected="0">
            <x v="36"/>
          </reference>
          <reference field="1" count="1" selected="0">
            <x v="15"/>
          </reference>
          <reference field="6" count="1">
            <x v="35"/>
          </reference>
          <reference field="8" count="1" selected="0">
            <x v="1"/>
          </reference>
        </references>
      </pivotArea>
    </format>
    <format dxfId="2785">
      <pivotArea dataOnly="0" labelOnly="1" outline="0" fieldPosition="0">
        <references count="4">
          <reference field="0" count="1" selected="0">
            <x v="37"/>
          </reference>
          <reference field="1" count="1" selected="0">
            <x v="18"/>
          </reference>
          <reference field="6" count="1">
            <x v="33"/>
          </reference>
          <reference field="8" count="1" selected="0">
            <x v="1"/>
          </reference>
        </references>
      </pivotArea>
    </format>
    <format dxfId="2784">
      <pivotArea dataOnly="0" labelOnly="1" outline="0" fieldPosition="0">
        <references count="4">
          <reference field="0" count="1" selected="0">
            <x v="38"/>
          </reference>
          <reference field="1" count="1" selected="0">
            <x v="44"/>
          </reference>
          <reference field="6" count="1">
            <x v="34"/>
          </reference>
          <reference field="8" count="1" selected="0">
            <x v="1"/>
          </reference>
        </references>
      </pivotArea>
    </format>
    <format dxfId="2783">
      <pivotArea dataOnly="0" labelOnly="1" outline="0" fieldPosition="0">
        <references count="4">
          <reference field="0" count="1" selected="0">
            <x v="39"/>
          </reference>
          <reference field="1" count="1" selected="0">
            <x v="43"/>
          </reference>
          <reference field="6" count="1">
            <x v="38"/>
          </reference>
          <reference field="8" count="1" selected="0">
            <x v="1"/>
          </reference>
        </references>
      </pivotArea>
    </format>
    <format dxfId="2782">
      <pivotArea dataOnly="0" labelOnly="1" outline="0" fieldPosition="0">
        <references count="4">
          <reference field="0" count="1" selected="0">
            <x v="40"/>
          </reference>
          <reference field="1" count="1" selected="0">
            <x v="49"/>
          </reference>
          <reference field="6" count="1">
            <x v="21"/>
          </reference>
          <reference field="8" count="1" selected="0">
            <x v="0"/>
          </reference>
        </references>
      </pivotArea>
    </format>
    <format dxfId="2781">
      <pivotArea dataOnly="0" labelOnly="1" outline="0" fieldPosition="0">
        <references count="4">
          <reference field="0" count="1" selected="0">
            <x v="41"/>
          </reference>
          <reference field="1" count="1" selected="0">
            <x v="46"/>
          </reference>
          <reference field="6" count="1">
            <x v="40"/>
          </reference>
          <reference field="8" count="1" selected="0">
            <x v="0"/>
          </reference>
        </references>
      </pivotArea>
    </format>
    <format dxfId="2780">
      <pivotArea dataOnly="0" labelOnly="1" outline="0" fieldPosition="0">
        <references count="4">
          <reference field="0" count="1" selected="0">
            <x v="42"/>
          </reference>
          <reference field="1" count="1" selected="0">
            <x v="48"/>
          </reference>
          <reference field="6" count="1">
            <x v="4"/>
          </reference>
          <reference field="8" count="1" selected="0">
            <x v="0"/>
          </reference>
        </references>
      </pivotArea>
    </format>
    <format dxfId="2779">
      <pivotArea dataOnly="0" labelOnly="1" outline="0" fieldPosition="0">
        <references count="4">
          <reference field="0" count="1" selected="0">
            <x v="43"/>
          </reference>
          <reference field="1" count="1" selected="0">
            <x v="47"/>
          </reference>
          <reference field="6" count="1">
            <x v="10"/>
          </reference>
          <reference field="8" count="1" selected="0">
            <x v="0"/>
          </reference>
        </references>
      </pivotArea>
    </format>
    <format dxfId="2778">
      <pivotArea dataOnly="0" labelOnly="1" outline="0" fieldPosition="0">
        <references count="4">
          <reference field="0" count="1" selected="0">
            <x v="44"/>
          </reference>
          <reference field="1" count="1" selected="0">
            <x v="38"/>
          </reference>
          <reference field="6" count="1">
            <x v="5"/>
          </reference>
          <reference field="8" count="1" selected="0">
            <x v="0"/>
          </reference>
        </references>
      </pivotArea>
    </format>
    <format dxfId="2777">
      <pivotArea dataOnly="0" labelOnly="1" outline="0" fieldPosition="0">
        <references count="4">
          <reference field="0" count="1" selected="0">
            <x v="45"/>
          </reference>
          <reference field="1" count="1" selected="0">
            <x v="0"/>
          </reference>
          <reference field="6" count="1">
            <x v="20"/>
          </reference>
          <reference field="8" count="1" selected="0">
            <x v="1"/>
          </reference>
        </references>
      </pivotArea>
    </format>
    <format dxfId="2776">
      <pivotArea dataOnly="0" labelOnly="1" outline="0" fieldPosition="0">
        <references count="4">
          <reference field="0" count="1" selected="0">
            <x v="46"/>
          </reference>
          <reference field="1" count="1" selected="0">
            <x v="37"/>
          </reference>
          <reference field="6" count="1">
            <x v="12"/>
          </reference>
          <reference field="8" count="1" selected="0">
            <x v="0"/>
          </reference>
        </references>
      </pivotArea>
    </format>
    <format dxfId="2775">
      <pivotArea dataOnly="0" labelOnly="1" outline="0" fieldPosition="0">
        <references count="4">
          <reference field="0" count="1" selected="0">
            <x v="47"/>
          </reference>
          <reference field="1" count="1" selected="0">
            <x v="7"/>
          </reference>
          <reference field="6" count="1">
            <x v="46"/>
          </reference>
          <reference field="8" count="1" selected="0">
            <x v="0"/>
          </reference>
        </references>
      </pivotArea>
    </format>
    <format dxfId="2774">
      <pivotArea dataOnly="0" labelOnly="1" outline="0" fieldPosition="0">
        <references count="4">
          <reference field="0" count="1" selected="0">
            <x v="48"/>
          </reference>
          <reference field="1" count="1" selected="0">
            <x v="8"/>
          </reference>
          <reference field="6" count="1">
            <x v="37"/>
          </reference>
          <reference field="8" count="1" selected="0">
            <x v="1"/>
          </reference>
        </references>
      </pivotArea>
    </format>
    <format dxfId="2773">
      <pivotArea dataOnly="0" labelOnly="1" outline="0" fieldPosition="0">
        <references count="4">
          <reference field="0" count="1" selected="0">
            <x v="49"/>
          </reference>
          <reference field="1" count="1" selected="0">
            <x v="42"/>
          </reference>
          <reference field="6" count="1">
            <x v="43"/>
          </reference>
          <reference field="8" count="1" selected="0">
            <x v="1"/>
          </reference>
        </references>
      </pivotArea>
    </format>
    <format dxfId="2772">
      <pivotArea dataOnly="0" labelOnly="1" outline="0" fieldPosition="0">
        <references count="5">
          <reference field="0" count="1" selected="0">
            <x v="0"/>
          </reference>
          <reference field="1" count="1" selected="0">
            <x v="32"/>
          </reference>
          <reference field="6" count="1" selected="0">
            <x v="47"/>
          </reference>
          <reference field="8" count="1" selected="0">
            <x v="0"/>
          </reference>
          <reference field="12" count="1">
            <x v="0"/>
          </reference>
        </references>
      </pivotArea>
    </format>
    <format dxfId="2771">
      <pivotArea dataOnly="0" labelOnly="1" outline="0" fieldPosition="0">
        <references count="5">
          <reference field="0" count="1" selected="0">
            <x v="1"/>
          </reference>
          <reference field="1" count="1" selected="0">
            <x v="33"/>
          </reference>
          <reference field="6" count="1" selected="0">
            <x v="41"/>
          </reference>
          <reference field="8" count="1" selected="0">
            <x v="0"/>
          </reference>
          <reference field="12" count="1">
            <x v="18"/>
          </reference>
        </references>
      </pivotArea>
    </format>
    <format dxfId="2770">
      <pivotArea dataOnly="0" labelOnly="1" outline="0" fieldPosition="0">
        <references count="5">
          <reference field="0" count="1" selected="0">
            <x v="2"/>
          </reference>
          <reference field="1" count="1" selected="0">
            <x v="45"/>
          </reference>
          <reference field="6" count="1" selected="0">
            <x v="13"/>
          </reference>
          <reference field="8" count="1" selected="0">
            <x v="1"/>
          </reference>
          <reference field="12" count="1">
            <x v="10"/>
          </reference>
        </references>
      </pivotArea>
    </format>
    <format dxfId="2769">
      <pivotArea dataOnly="0" labelOnly="1" outline="0" fieldPosition="0">
        <references count="5">
          <reference field="0" count="1" selected="0">
            <x v="3"/>
          </reference>
          <reference field="1" count="1" selected="0">
            <x v="34"/>
          </reference>
          <reference field="6" count="1" selected="0">
            <x v="23"/>
          </reference>
          <reference field="8" count="1" selected="0">
            <x v="0"/>
          </reference>
          <reference field="12" count="1">
            <x v="7"/>
          </reference>
        </references>
      </pivotArea>
    </format>
    <format dxfId="2768">
      <pivotArea dataOnly="0" labelOnly="1" outline="0" fieldPosition="0">
        <references count="5">
          <reference field="0" count="1" selected="0">
            <x v="4"/>
          </reference>
          <reference field="1" count="1" selected="0">
            <x v="3"/>
          </reference>
          <reference field="6" count="1" selected="0">
            <x v="15"/>
          </reference>
          <reference field="8" count="1" selected="0">
            <x v="1"/>
          </reference>
          <reference field="12" count="1">
            <x v="5"/>
          </reference>
        </references>
      </pivotArea>
    </format>
    <format dxfId="2767">
      <pivotArea dataOnly="0" labelOnly="1" outline="0" fieldPosition="0">
        <references count="5">
          <reference field="0" count="1" selected="0">
            <x v="5"/>
          </reference>
          <reference field="1" count="1" selected="0">
            <x v="26"/>
          </reference>
          <reference field="6" count="1" selected="0">
            <x v="42"/>
          </reference>
          <reference field="8" count="1" selected="0">
            <x v="1"/>
          </reference>
          <reference field="12" count="1">
            <x v="19"/>
          </reference>
        </references>
      </pivotArea>
    </format>
    <format dxfId="2766">
      <pivotArea dataOnly="0" labelOnly="1" outline="0" fieldPosition="0">
        <references count="5">
          <reference field="0" count="1" selected="0">
            <x v="6"/>
          </reference>
          <reference field="1" count="1" selected="0">
            <x v="31"/>
          </reference>
          <reference field="6" count="1" selected="0">
            <x v="48"/>
          </reference>
          <reference field="8" count="1" selected="0">
            <x v="0"/>
          </reference>
          <reference field="12" count="1">
            <x v="9"/>
          </reference>
        </references>
      </pivotArea>
    </format>
    <format dxfId="2765">
      <pivotArea dataOnly="0" labelOnly="1" outline="0" fieldPosition="0">
        <references count="5">
          <reference field="0" count="1" selected="0">
            <x v="7"/>
          </reference>
          <reference field="1" count="1" selected="0">
            <x v="27"/>
          </reference>
          <reference field="6" count="1" selected="0">
            <x v="6"/>
          </reference>
          <reference field="8" count="1" selected="0">
            <x v="1"/>
          </reference>
          <reference field="12" count="1">
            <x v="30"/>
          </reference>
        </references>
      </pivotArea>
    </format>
    <format dxfId="2764">
      <pivotArea dataOnly="0" labelOnly="1" outline="0" fieldPosition="0">
        <references count="5">
          <reference field="0" count="1" selected="0">
            <x v="8"/>
          </reference>
          <reference field="1" count="1" selected="0">
            <x v="30"/>
          </reference>
          <reference field="6" count="1" selected="0">
            <x v="18"/>
          </reference>
          <reference field="8" count="1" selected="0">
            <x v="0"/>
          </reference>
          <reference field="12" count="1">
            <x v="41"/>
          </reference>
        </references>
      </pivotArea>
    </format>
    <format dxfId="2763">
      <pivotArea dataOnly="0" labelOnly="1" outline="0" fieldPosition="0">
        <references count="5">
          <reference field="0" count="1" selected="0">
            <x v="9"/>
          </reference>
          <reference field="1" count="1" selected="0">
            <x v="28"/>
          </reference>
          <reference field="6" count="1" selected="0">
            <x v="8"/>
          </reference>
          <reference field="8" count="1" selected="0">
            <x v="1"/>
          </reference>
          <reference field="12" count="1">
            <x v="38"/>
          </reference>
        </references>
      </pivotArea>
    </format>
    <format dxfId="2762">
      <pivotArea dataOnly="0" labelOnly="1" outline="0" fieldPosition="0">
        <references count="5">
          <reference field="0" count="1" selected="0">
            <x v="10"/>
          </reference>
          <reference field="1" count="1" selected="0">
            <x v="41"/>
          </reference>
          <reference field="6" count="1" selected="0">
            <x v="36"/>
          </reference>
          <reference field="8" count="1" selected="0">
            <x v="1"/>
          </reference>
          <reference field="12" count="1">
            <x v="23"/>
          </reference>
        </references>
      </pivotArea>
    </format>
    <format dxfId="2761">
      <pivotArea dataOnly="0" labelOnly="1" outline="0" fieldPosition="0">
        <references count="5">
          <reference field="0" count="1" selected="0">
            <x v="11"/>
          </reference>
          <reference field="1" count="1" selected="0">
            <x v="29"/>
          </reference>
          <reference field="6" count="1" selected="0">
            <x v="27"/>
          </reference>
          <reference field="8" count="1" selected="0">
            <x v="0"/>
          </reference>
          <reference field="12" count="1">
            <x v="49"/>
          </reference>
        </references>
      </pivotArea>
    </format>
    <format dxfId="2760">
      <pivotArea dataOnly="0" labelOnly="1" outline="0" fieldPosition="0">
        <references count="5">
          <reference field="0" count="1" selected="0">
            <x v="12"/>
          </reference>
          <reference field="1" count="1" selected="0">
            <x v="36"/>
          </reference>
          <reference field="6" count="1" selected="0">
            <x v="25"/>
          </reference>
          <reference field="8" count="1" selected="0">
            <x v="0"/>
          </reference>
          <reference field="12" count="1">
            <x v="37"/>
          </reference>
        </references>
      </pivotArea>
    </format>
    <format dxfId="2759">
      <pivotArea dataOnly="0" labelOnly="1" outline="0" fieldPosition="0">
        <references count="5">
          <reference field="0" count="1" selected="0">
            <x v="13"/>
          </reference>
          <reference field="1" count="1" selected="0">
            <x v="11"/>
          </reference>
          <reference field="6" count="1" selected="0">
            <x v="2"/>
          </reference>
          <reference field="8" count="1" selected="0">
            <x v="1"/>
          </reference>
          <reference field="12" count="1">
            <x v="47"/>
          </reference>
        </references>
      </pivotArea>
    </format>
    <format dxfId="2758">
      <pivotArea dataOnly="0" labelOnly="1" outline="0" fieldPosition="0">
        <references count="5">
          <reference field="0" count="1" selected="0">
            <x v="14"/>
          </reference>
          <reference field="1" count="1" selected="0">
            <x v="40"/>
          </reference>
          <reference field="6" count="1" selected="0">
            <x v="9"/>
          </reference>
          <reference field="8" count="1" selected="0">
            <x v="0"/>
          </reference>
          <reference field="12" count="1">
            <x v="36"/>
          </reference>
        </references>
      </pivotArea>
    </format>
    <format dxfId="2757">
      <pivotArea dataOnly="0" labelOnly="1" outline="0" fieldPosition="0">
        <references count="5">
          <reference field="0" count="1" selected="0">
            <x v="15"/>
          </reference>
          <reference field="1" count="1" selected="0">
            <x v="12"/>
          </reference>
          <reference field="6" count="1" selected="0">
            <x v="14"/>
          </reference>
          <reference field="8" count="1" selected="0">
            <x v="1"/>
          </reference>
          <reference field="12" count="1">
            <x v="4"/>
          </reference>
        </references>
      </pivotArea>
    </format>
    <format dxfId="2756">
      <pivotArea dataOnly="0" labelOnly="1" outline="0" fieldPosition="0">
        <references count="5">
          <reference field="0" count="1" selected="0">
            <x v="16"/>
          </reference>
          <reference field="1" count="1" selected="0">
            <x v="13"/>
          </reference>
          <reference field="6" count="1" selected="0">
            <x v="19"/>
          </reference>
          <reference field="8" count="1" selected="0">
            <x v="1"/>
          </reference>
          <reference field="12" count="1">
            <x v="42"/>
          </reference>
        </references>
      </pivotArea>
    </format>
    <format dxfId="2755">
      <pivotArea dataOnly="0" labelOnly="1" outline="0" fieldPosition="0">
        <references count="5">
          <reference field="0" count="1" selected="0">
            <x v="17"/>
          </reference>
          <reference field="1" count="1" selected="0">
            <x v="14"/>
          </reference>
          <reference field="6" count="1" selected="0">
            <x v="3"/>
          </reference>
          <reference field="8" count="1" selected="0">
            <x v="1"/>
          </reference>
          <reference field="12" count="1">
            <x v="44"/>
          </reference>
        </references>
      </pivotArea>
    </format>
    <format dxfId="2754">
      <pivotArea dataOnly="0" labelOnly="1" outline="0" fieldPosition="0">
        <references count="5">
          <reference field="0" count="1" selected="0">
            <x v="18"/>
          </reference>
          <reference field="1" count="1" selected="0">
            <x v="2"/>
          </reference>
          <reference field="6" count="1" selected="0">
            <x v="26"/>
          </reference>
          <reference field="8" count="1" selected="0">
            <x v="0"/>
          </reference>
          <reference field="12" count="1">
            <x v="31"/>
          </reference>
        </references>
      </pivotArea>
    </format>
    <format dxfId="2753">
      <pivotArea dataOnly="0" labelOnly="1" outline="0" fieldPosition="0">
        <references count="5">
          <reference field="0" count="1" selected="0">
            <x v="19"/>
          </reference>
          <reference field="1" count="1" selected="0">
            <x v="24"/>
          </reference>
          <reference field="6" count="1" selected="0">
            <x v="24"/>
          </reference>
          <reference field="8" count="1" selected="0">
            <x v="1"/>
          </reference>
          <reference field="12" count="1">
            <x v="12"/>
          </reference>
        </references>
      </pivotArea>
    </format>
    <format dxfId="2752">
      <pivotArea dataOnly="0" labelOnly="1" outline="0" fieldPosition="0">
        <references count="5">
          <reference field="0" count="1" selected="0">
            <x v="20"/>
          </reference>
          <reference field="1" count="1" selected="0">
            <x v="25"/>
          </reference>
          <reference field="6" count="1" selected="0">
            <x v="45"/>
          </reference>
          <reference field="8" count="1" selected="0">
            <x v="1"/>
          </reference>
          <reference field="12" count="1">
            <x v="35"/>
          </reference>
        </references>
      </pivotArea>
    </format>
    <format dxfId="2751">
      <pivotArea dataOnly="0" labelOnly="1" outline="0" fieldPosition="0">
        <references count="5">
          <reference field="0" count="1" selected="0">
            <x v="21"/>
          </reference>
          <reference field="1" count="1" selected="0">
            <x v="1"/>
          </reference>
          <reference field="6" count="1" selected="0">
            <x v="7"/>
          </reference>
          <reference field="8" count="1" selected="0">
            <x v="0"/>
          </reference>
          <reference field="12" count="1">
            <x v="25"/>
          </reference>
        </references>
      </pivotArea>
    </format>
    <format dxfId="2750">
      <pivotArea dataOnly="0" labelOnly="1" outline="0" fieldPosition="0">
        <references count="5">
          <reference field="0" count="1" selected="0">
            <x v="22"/>
          </reference>
          <reference field="1" count="1" selected="0">
            <x v="4"/>
          </reference>
          <reference field="6" count="1" selected="0">
            <x v="1"/>
          </reference>
          <reference field="8" count="1" selected="0">
            <x v="0"/>
          </reference>
          <reference field="12" count="1">
            <x v="46"/>
          </reference>
        </references>
      </pivotArea>
    </format>
    <format dxfId="2749">
      <pivotArea dataOnly="0" labelOnly="1" outline="0" fieldPosition="0">
        <references count="5">
          <reference field="0" count="1" selected="0">
            <x v="23"/>
          </reference>
          <reference field="1" count="1" selected="0">
            <x v="5"/>
          </reference>
          <reference field="6" count="1" selected="0">
            <x v="49"/>
          </reference>
          <reference field="8" count="1" selected="0">
            <x v="0"/>
          </reference>
          <reference field="12" count="1">
            <x v="3"/>
          </reference>
        </references>
      </pivotArea>
    </format>
    <format dxfId="2748">
      <pivotArea dataOnly="0" labelOnly="1" outline="0" fieldPosition="0">
        <references count="5">
          <reference field="0" count="1" selected="0">
            <x v="24"/>
          </reference>
          <reference field="1" count="1" selected="0">
            <x v="6"/>
          </reference>
          <reference field="6" count="1" selected="0">
            <x v="11"/>
          </reference>
          <reference field="8" count="1" selected="0">
            <x v="0"/>
          </reference>
          <reference field="12" count="1">
            <x v="1"/>
          </reference>
        </references>
      </pivotArea>
    </format>
    <format dxfId="2747">
      <pivotArea dataOnly="0" labelOnly="1" outline="0" fieldPosition="0">
        <references count="5">
          <reference field="0" count="1" selected="0">
            <x v="25"/>
          </reference>
          <reference field="1" count="1" selected="0">
            <x v="35"/>
          </reference>
          <reference field="6" count="1" selected="0">
            <x v="28"/>
          </reference>
          <reference field="8" count="1" selected="0">
            <x v="0"/>
          </reference>
          <reference field="12" count="1">
            <x v="34"/>
          </reference>
        </references>
      </pivotArea>
    </format>
    <format dxfId="2746">
      <pivotArea dataOnly="0" labelOnly="1" outline="0" fieldPosition="0">
        <references count="5">
          <reference field="0" count="1" selected="0">
            <x v="26"/>
          </reference>
          <reference field="1" count="1" selected="0">
            <x v="9"/>
          </reference>
          <reference field="6" count="1" selected="0">
            <x v="16"/>
          </reference>
          <reference field="8" count="1" selected="0">
            <x v="1"/>
          </reference>
          <reference field="12" count="1">
            <x v="48"/>
          </reference>
        </references>
      </pivotArea>
    </format>
    <format dxfId="2745">
      <pivotArea dataOnly="0" labelOnly="1" outline="0" fieldPosition="0">
        <references count="5">
          <reference field="0" count="1" selected="0">
            <x v="27"/>
          </reference>
          <reference field="1" count="1" selected="0">
            <x v="10"/>
          </reference>
          <reference field="6" count="1" selected="0">
            <x v="32"/>
          </reference>
          <reference field="8" count="1" selected="0">
            <x v="1"/>
          </reference>
          <reference field="12" count="1">
            <x v="14"/>
          </reference>
        </references>
      </pivotArea>
    </format>
    <format dxfId="2744">
      <pivotArea dataOnly="0" labelOnly="1" outline="0" fieldPosition="0">
        <references count="5">
          <reference field="0" count="1" selected="0">
            <x v="28"/>
          </reference>
          <reference field="1" count="1" selected="0">
            <x v="39"/>
          </reference>
          <reference field="6" count="1" selected="0">
            <x v="44"/>
          </reference>
          <reference field="8" count="1" selected="0">
            <x v="0"/>
          </reference>
          <reference field="12" count="1">
            <x v="32"/>
          </reference>
        </references>
      </pivotArea>
    </format>
    <format dxfId="2743">
      <pivotArea dataOnly="0" labelOnly="1" outline="0" fieldPosition="0">
        <references count="5">
          <reference field="0" count="1" selected="0">
            <x v="29"/>
          </reference>
          <reference field="1" count="1" selected="0">
            <x v="23"/>
          </reference>
          <reference field="6" count="1" selected="0">
            <x v="29"/>
          </reference>
          <reference field="8" count="1" selected="0">
            <x v="0"/>
          </reference>
          <reference field="12" count="1">
            <x v="22"/>
          </reference>
        </references>
      </pivotArea>
    </format>
    <format dxfId="2742">
      <pivotArea dataOnly="0" labelOnly="1" outline="0" fieldPosition="0">
        <references count="5">
          <reference field="0" count="1" selected="0">
            <x v="30"/>
          </reference>
          <reference field="1" count="1" selected="0">
            <x v="22"/>
          </reference>
          <reference field="6" count="1" selected="0">
            <x v="39"/>
          </reference>
          <reference field="8" count="1" selected="0">
            <x v="0"/>
          </reference>
          <reference field="12" count="1">
            <x v="8"/>
          </reference>
        </references>
      </pivotArea>
    </format>
    <format dxfId="2741">
      <pivotArea dataOnly="0" labelOnly="1" outline="0" fieldPosition="0">
        <references count="5">
          <reference field="0" count="1" selected="0">
            <x v="31"/>
          </reference>
          <reference field="1" count="1" selected="0">
            <x v="21"/>
          </reference>
          <reference field="6" count="1" selected="0">
            <x v="17"/>
          </reference>
          <reference field="8" count="1" selected="0">
            <x v="0"/>
          </reference>
          <reference field="12" count="1">
            <x v="6"/>
          </reference>
        </references>
      </pivotArea>
    </format>
    <format dxfId="2740">
      <pivotArea dataOnly="0" labelOnly="1" outline="0" fieldPosition="0">
        <references count="5">
          <reference field="0" count="1" selected="0">
            <x v="32"/>
          </reference>
          <reference field="1" count="1" selected="0">
            <x v="19"/>
          </reference>
          <reference field="6" count="1" selected="0">
            <x v="30"/>
          </reference>
          <reference field="8" count="1" selected="0">
            <x v="1"/>
          </reference>
          <reference field="12" count="1">
            <x v="45"/>
          </reference>
        </references>
      </pivotArea>
    </format>
    <format dxfId="2739">
      <pivotArea dataOnly="0" labelOnly="1" outline="0" fieldPosition="0">
        <references count="5">
          <reference field="0" count="1" selected="0">
            <x v="33"/>
          </reference>
          <reference field="1" count="1" selected="0">
            <x v="20"/>
          </reference>
          <reference field="6" count="1" selected="0">
            <x v="31"/>
          </reference>
          <reference field="8" count="1" selected="0">
            <x v="1"/>
          </reference>
          <reference field="12" count="1">
            <x v="17"/>
          </reference>
        </references>
      </pivotArea>
    </format>
    <format dxfId="2738">
      <pivotArea dataOnly="0" labelOnly="1" outline="0" fieldPosition="0">
        <references count="5">
          <reference field="0" count="1" selected="0">
            <x v="34"/>
          </reference>
          <reference field="1" count="1" selected="0">
            <x v="16"/>
          </reference>
          <reference field="6" count="1" selected="0">
            <x v="0"/>
          </reference>
          <reference field="8" count="1" selected="0">
            <x v="1"/>
          </reference>
          <reference field="12" count="1">
            <x v="16"/>
          </reference>
        </references>
      </pivotArea>
    </format>
    <format dxfId="2737">
      <pivotArea dataOnly="0" labelOnly="1" outline="0" fieldPosition="0">
        <references count="5">
          <reference field="0" count="1" selected="0">
            <x v="35"/>
          </reference>
          <reference field="1" count="1" selected="0">
            <x v="17"/>
          </reference>
          <reference field="6" count="1" selected="0">
            <x v="22"/>
          </reference>
          <reference field="8" count="1" selected="0">
            <x v="1"/>
          </reference>
          <reference field="12" count="1">
            <x v="15"/>
          </reference>
        </references>
      </pivotArea>
    </format>
    <format dxfId="2736">
      <pivotArea dataOnly="0" labelOnly="1" outline="0" fieldPosition="0">
        <references count="5">
          <reference field="0" count="1" selected="0">
            <x v="36"/>
          </reference>
          <reference field="1" count="1" selected="0">
            <x v="15"/>
          </reference>
          <reference field="6" count="1" selected="0">
            <x v="35"/>
          </reference>
          <reference field="8" count="1" selected="0">
            <x v="1"/>
          </reference>
          <reference field="12" count="1">
            <x v="20"/>
          </reference>
        </references>
      </pivotArea>
    </format>
    <format dxfId="2735">
      <pivotArea dataOnly="0" labelOnly="1" outline="0" fieldPosition="0">
        <references count="5">
          <reference field="0" count="1" selected="0">
            <x v="37"/>
          </reference>
          <reference field="1" count="1" selected="0">
            <x v="18"/>
          </reference>
          <reference field="6" count="1" selected="0">
            <x v="33"/>
          </reference>
          <reference field="8" count="1" selected="0">
            <x v="1"/>
          </reference>
          <reference field="12" count="1">
            <x v="13"/>
          </reference>
        </references>
      </pivotArea>
    </format>
    <format dxfId="2734">
      <pivotArea dataOnly="0" labelOnly="1" outline="0" fieldPosition="0">
        <references count="5">
          <reference field="0" count="1" selected="0">
            <x v="38"/>
          </reference>
          <reference field="1" count="1" selected="0">
            <x v="44"/>
          </reference>
          <reference field="6" count="1" selected="0">
            <x v="34"/>
          </reference>
          <reference field="8" count="1" selected="0">
            <x v="1"/>
          </reference>
          <reference field="12" count="1">
            <x v="43"/>
          </reference>
        </references>
      </pivotArea>
    </format>
    <format dxfId="2733">
      <pivotArea dataOnly="0" labelOnly="1" outline="0" fieldPosition="0">
        <references count="5">
          <reference field="0" count="1" selected="0">
            <x v="39"/>
          </reference>
          <reference field="1" count="1" selected="0">
            <x v="43"/>
          </reference>
          <reference field="6" count="1" selected="0">
            <x v="38"/>
          </reference>
          <reference field="8" count="1" selected="0">
            <x v="1"/>
          </reference>
          <reference field="12" count="1">
            <x v="28"/>
          </reference>
        </references>
      </pivotArea>
    </format>
    <format dxfId="2732">
      <pivotArea dataOnly="0" labelOnly="1" outline="0" fieldPosition="0">
        <references count="5">
          <reference field="0" count="1" selected="0">
            <x v="40"/>
          </reference>
          <reference field="1" count="1" selected="0">
            <x v="49"/>
          </reference>
          <reference field="6" count="1" selected="0">
            <x v="21"/>
          </reference>
          <reference field="8" count="1" selected="0">
            <x v="0"/>
          </reference>
          <reference field="12" count="1">
            <x v="24"/>
          </reference>
        </references>
      </pivotArea>
    </format>
    <format dxfId="2731">
      <pivotArea dataOnly="0" labelOnly="1" outline="0" fieldPosition="0">
        <references count="5">
          <reference field="0" count="1" selected="0">
            <x v="41"/>
          </reference>
          <reference field="1" count="1" selected="0">
            <x v="46"/>
          </reference>
          <reference field="6" count="1" selected="0">
            <x v="40"/>
          </reference>
          <reference field="8" count="1" selected="0">
            <x v="0"/>
          </reference>
          <reference field="12" count="1">
            <x v="11"/>
          </reference>
        </references>
      </pivotArea>
    </format>
    <format dxfId="2730">
      <pivotArea dataOnly="0" labelOnly="1" outline="0" fieldPosition="0">
        <references count="5">
          <reference field="0" count="1" selected="0">
            <x v="42"/>
          </reference>
          <reference field="1" count="1" selected="0">
            <x v="48"/>
          </reference>
          <reference field="6" count="1" selected="0">
            <x v="4"/>
          </reference>
          <reference field="8" count="1" selected="0">
            <x v="0"/>
          </reference>
          <reference field="12" count="1">
            <x v="2"/>
          </reference>
        </references>
      </pivotArea>
    </format>
    <format dxfId="2729">
      <pivotArea dataOnly="0" labelOnly="1" outline="0" fieldPosition="0">
        <references count="5">
          <reference field="0" count="1" selected="0">
            <x v="43"/>
          </reference>
          <reference field="1" count="1" selected="0">
            <x v="47"/>
          </reference>
          <reference field="6" count="1" selected="0">
            <x v="10"/>
          </reference>
          <reference field="8" count="1" selected="0">
            <x v="0"/>
          </reference>
          <reference field="12" count="1">
            <x v="21"/>
          </reference>
        </references>
      </pivotArea>
    </format>
    <format dxfId="2728">
      <pivotArea dataOnly="0" labelOnly="1" outline="0" fieldPosition="0">
        <references count="5">
          <reference field="0" count="1" selected="0">
            <x v="44"/>
          </reference>
          <reference field="1" count="1" selected="0">
            <x v="38"/>
          </reference>
          <reference field="6" count="1" selected="0">
            <x v="5"/>
          </reference>
          <reference field="8" count="1" selected="0">
            <x v="0"/>
          </reference>
          <reference field="12" count="1">
            <x v="29"/>
          </reference>
        </references>
      </pivotArea>
    </format>
    <format dxfId="2727">
      <pivotArea dataOnly="0" labelOnly="1" outline="0" fieldPosition="0">
        <references count="5">
          <reference field="0" count="1" selected="0">
            <x v="45"/>
          </reference>
          <reference field="1" count="1" selected="0">
            <x v="0"/>
          </reference>
          <reference field="6" count="1" selected="0">
            <x v="20"/>
          </reference>
          <reference field="8" count="1" selected="0">
            <x v="1"/>
          </reference>
          <reference field="12" count="1">
            <x v="27"/>
          </reference>
        </references>
      </pivotArea>
    </format>
    <format dxfId="2726">
      <pivotArea dataOnly="0" labelOnly="1" outline="0" fieldPosition="0">
        <references count="5">
          <reference field="0" count="1" selected="0">
            <x v="46"/>
          </reference>
          <reference field="1" count="1" selected="0">
            <x v="37"/>
          </reference>
          <reference field="6" count="1" selected="0">
            <x v="12"/>
          </reference>
          <reference field="8" count="1" selected="0">
            <x v="0"/>
          </reference>
          <reference field="12" count="1">
            <x v="33"/>
          </reference>
        </references>
      </pivotArea>
    </format>
    <format dxfId="2725">
      <pivotArea dataOnly="0" labelOnly="1" outline="0" fieldPosition="0">
        <references count="5">
          <reference field="0" count="1" selected="0">
            <x v="47"/>
          </reference>
          <reference field="1" count="1" selected="0">
            <x v="7"/>
          </reference>
          <reference field="6" count="1" selected="0">
            <x v="46"/>
          </reference>
          <reference field="8" count="1" selected="0">
            <x v="0"/>
          </reference>
          <reference field="12" count="1">
            <x v="40"/>
          </reference>
        </references>
      </pivotArea>
    </format>
    <format dxfId="2724">
      <pivotArea dataOnly="0" labelOnly="1" outline="0" fieldPosition="0">
        <references count="5">
          <reference field="0" count="1" selected="0">
            <x v="48"/>
          </reference>
          <reference field="1" count="1" selected="0">
            <x v="8"/>
          </reference>
          <reference field="6" count="1" selected="0">
            <x v="37"/>
          </reference>
          <reference field="8" count="1" selected="0">
            <x v="1"/>
          </reference>
          <reference field="12" count="1">
            <x v="26"/>
          </reference>
        </references>
      </pivotArea>
    </format>
    <format dxfId="2723">
      <pivotArea dataOnly="0" labelOnly="1" outline="0" fieldPosition="0">
        <references count="5">
          <reference field="0" count="1" selected="0">
            <x v="49"/>
          </reference>
          <reference field="1" count="1" selected="0">
            <x v="42"/>
          </reference>
          <reference field="6" count="1" selected="0">
            <x v="43"/>
          </reference>
          <reference field="8" count="1" selected="0">
            <x v="1"/>
          </reference>
          <reference field="12" count="1">
            <x v="39"/>
          </reference>
        </references>
      </pivotArea>
    </format>
    <format dxfId="2722">
      <pivotArea dataOnly="0" labelOnly="1" outline="0" fieldPosition="0">
        <references count="6">
          <reference field="0" count="1" selected="0">
            <x v="0"/>
          </reference>
          <reference field="1" count="1" selected="0">
            <x v="32"/>
          </reference>
          <reference field="6" count="1" selected="0">
            <x v="47"/>
          </reference>
          <reference field="8" count="1" selected="0">
            <x v="0"/>
          </reference>
          <reference field="11" count="1">
            <x v="1"/>
          </reference>
          <reference field="12" count="1" selected="0">
            <x v="0"/>
          </reference>
        </references>
      </pivotArea>
    </format>
    <format dxfId="2721">
      <pivotArea dataOnly="0" labelOnly="1" outline="0" fieldPosition="0">
        <references count="6">
          <reference field="0" count="1" selected="0">
            <x v="2"/>
          </reference>
          <reference field="1" count="1" selected="0">
            <x v="45"/>
          </reference>
          <reference field="6" count="1" selected="0">
            <x v="13"/>
          </reference>
          <reference field="8" count="1" selected="0">
            <x v="1"/>
          </reference>
          <reference field="11" count="1">
            <x v="4"/>
          </reference>
          <reference field="12" count="1" selected="0">
            <x v="10"/>
          </reference>
        </references>
      </pivotArea>
    </format>
    <format dxfId="2720">
      <pivotArea dataOnly="0" labelOnly="1" outline="0" fieldPosition="0">
        <references count="6">
          <reference field="0" count="1" selected="0">
            <x v="3"/>
          </reference>
          <reference field="1" count="1" selected="0">
            <x v="34"/>
          </reference>
          <reference field="6" count="1" selected="0">
            <x v="23"/>
          </reference>
          <reference field="8" count="1" selected="0">
            <x v="0"/>
          </reference>
          <reference field="11" count="1">
            <x v="1"/>
          </reference>
          <reference field="12" count="1" selected="0">
            <x v="7"/>
          </reference>
        </references>
      </pivotArea>
    </format>
    <format dxfId="2719">
      <pivotArea dataOnly="0" labelOnly="1" outline="0" fieldPosition="0">
        <references count="6">
          <reference field="0" count="1" selected="0">
            <x v="13"/>
          </reference>
          <reference field="1" count="1" selected="0">
            <x v="11"/>
          </reference>
          <reference field="6" count="1" selected="0">
            <x v="2"/>
          </reference>
          <reference field="8" count="1" selected="0">
            <x v="1"/>
          </reference>
          <reference field="11" count="1">
            <x v="3"/>
          </reference>
          <reference field="12" count="1" selected="0">
            <x v="47"/>
          </reference>
        </references>
      </pivotArea>
    </format>
    <format dxfId="2718">
      <pivotArea dataOnly="0" labelOnly="1" outline="0" fieldPosition="0">
        <references count="6">
          <reference field="0" count="1" selected="0">
            <x v="18"/>
          </reference>
          <reference field="1" count="1" selected="0">
            <x v="2"/>
          </reference>
          <reference field="6" count="1" selected="0">
            <x v="26"/>
          </reference>
          <reference field="8" count="1" selected="0">
            <x v="0"/>
          </reference>
          <reference field="11" count="1">
            <x v="1"/>
          </reference>
          <reference field="12" count="1" selected="0">
            <x v="31"/>
          </reference>
        </references>
      </pivotArea>
    </format>
    <format dxfId="2717">
      <pivotArea dataOnly="0" labelOnly="1" outline="0" fieldPosition="0">
        <references count="6">
          <reference field="0" count="1" selected="0">
            <x v="26"/>
          </reference>
          <reference field="1" count="1" selected="0">
            <x v="9"/>
          </reference>
          <reference field="6" count="1" selected="0">
            <x v="16"/>
          </reference>
          <reference field="8" count="1" selected="0">
            <x v="1"/>
          </reference>
          <reference field="11" count="1">
            <x v="3"/>
          </reference>
          <reference field="12" count="1" selected="0">
            <x v="48"/>
          </reference>
        </references>
      </pivotArea>
    </format>
    <format dxfId="2716">
      <pivotArea dataOnly="0" labelOnly="1" outline="0" fieldPosition="0">
        <references count="6">
          <reference field="0" count="1" selected="0">
            <x v="29"/>
          </reference>
          <reference field="1" count="1" selected="0">
            <x v="23"/>
          </reference>
          <reference field="6" count="1" selected="0">
            <x v="29"/>
          </reference>
          <reference field="8" count="1" selected="0">
            <x v="0"/>
          </reference>
          <reference field="11" count="1">
            <x v="2"/>
          </reference>
          <reference field="12" count="1" selected="0">
            <x v="22"/>
          </reference>
        </references>
      </pivotArea>
    </format>
    <format dxfId="2715">
      <pivotArea dataOnly="0" labelOnly="1" outline="0" fieldPosition="0">
        <references count="6">
          <reference field="0" count="1" selected="0">
            <x v="38"/>
          </reference>
          <reference field="1" count="1" selected="0">
            <x v="44"/>
          </reference>
          <reference field="6" count="1" selected="0">
            <x v="34"/>
          </reference>
          <reference field="8" count="1" selected="0">
            <x v="1"/>
          </reference>
          <reference field="11" count="1">
            <x v="5"/>
          </reference>
          <reference field="12" count="1" selected="0">
            <x v="43"/>
          </reference>
        </references>
      </pivotArea>
    </format>
    <format dxfId="2714">
      <pivotArea dataOnly="0" labelOnly="1" outline="0" fieldPosition="0">
        <references count="6">
          <reference field="0" count="1" selected="0">
            <x v="44"/>
          </reference>
          <reference field="1" count="1" selected="0">
            <x v="38"/>
          </reference>
          <reference field="6" count="1" selected="0">
            <x v="5"/>
          </reference>
          <reference field="8" count="1" selected="0">
            <x v="0"/>
          </reference>
          <reference field="11" count="1">
            <x v="0"/>
          </reference>
          <reference field="12" count="1" selected="0">
            <x v="29"/>
          </reference>
        </references>
      </pivotArea>
    </format>
    <format dxfId="2713">
      <pivotArea dataOnly="0" labelOnly="1" outline="0" fieldPosition="0">
        <references count="6">
          <reference field="0" count="1" selected="0">
            <x v="47"/>
          </reference>
          <reference field="1" count="1" selected="0">
            <x v="7"/>
          </reference>
          <reference field="6" count="1" selected="0">
            <x v="46"/>
          </reference>
          <reference field="8" count="1" selected="0">
            <x v="0"/>
          </reference>
          <reference field="11" count="1">
            <x v="6"/>
          </reference>
          <reference field="12" count="1" selected="0">
            <x v="40"/>
          </reference>
        </references>
      </pivotArea>
    </format>
    <format dxfId="2712">
      <pivotArea dataOnly="0" labelOnly="1" outline="0" fieldPosition="0">
        <references count="6">
          <reference field="0" count="1" selected="0">
            <x v="49"/>
          </reference>
          <reference field="1" count="1" selected="0">
            <x v="42"/>
          </reference>
          <reference field="6" count="1" selected="0">
            <x v="43"/>
          </reference>
          <reference field="8" count="1" selected="0">
            <x v="1"/>
          </reference>
          <reference field="11" count="1">
            <x v="4"/>
          </reference>
          <reference field="12" count="1" selected="0">
            <x v="39"/>
          </reference>
        </references>
      </pivotArea>
    </format>
    <format dxfId="2711">
      <pivotArea dataOnly="0" labelOnly="1" outline="0" fieldPosition="0">
        <references count="7">
          <reference field="0" count="1" selected="0">
            <x v="0"/>
          </reference>
          <reference field="1" count="1" selected="0">
            <x v="32"/>
          </reference>
          <reference field="6" count="1" selected="0">
            <x v="47"/>
          </reference>
          <reference field="8" count="1" selected="0">
            <x v="0"/>
          </reference>
          <reference field="10" count="1">
            <x v="10"/>
          </reference>
          <reference field="11" count="1" selected="0">
            <x v="1"/>
          </reference>
          <reference field="12" count="1" selected="0">
            <x v="0"/>
          </reference>
        </references>
      </pivotArea>
    </format>
    <format dxfId="2710">
      <pivotArea dataOnly="0" labelOnly="1" outline="0" fieldPosition="0">
        <references count="7">
          <reference field="0" count="1" selected="0">
            <x v="1"/>
          </reference>
          <reference field="1" count="1" selected="0">
            <x v="33"/>
          </reference>
          <reference field="6" count="1" selected="0">
            <x v="41"/>
          </reference>
          <reference field="8" count="1" selected="0">
            <x v="0"/>
          </reference>
          <reference field="10" count="1">
            <x v="10"/>
          </reference>
          <reference field="11" count="1" selected="0">
            <x v="1"/>
          </reference>
          <reference field="12" count="1" selected="0">
            <x v="18"/>
          </reference>
        </references>
      </pivotArea>
    </format>
    <format dxfId="2709">
      <pivotArea dataOnly="0" labelOnly="1" outline="0" fieldPosition="0">
        <references count="7">
          <reference field="0" count="1" selected="0">
            <x v="2"/>
          </reference>
          <reference field="1" count="1" selected="0">
            <x v="45"/>
          </reference>
          <reference field="6" count="1" selected="0">
            <x v="13"/>
          </reference>
          <reference field="8" count="1" selected="0">
            <x v="1"/>
          </reference>
          <reference field="10" count="1">
            <x v="3"/>
          </reference>
          <reference field="11" count="1" selected="0">
            <x v="4"/>
          </reference>
          <reference field="12" count="1" selected="0">
            <x v="10"/>
          </reference>
        </references>
      </pivotArea>
    </format>
    <format dxfId="2708">
      <pivotArea dataOnly="0" labelOnly="1" outline="0" fieldPosition="0">
        <references count="7">
          <reference field="0" count="1" selected="0">
            <x v="3"/>
          </reference>
          <reference field="1" count="1" selected="0">
            <x v="34"/>
          </reference>
          <reference field="6" count="1" selected="0">
            <x v="23"/>
          </reference>
          <reference field="8" count="1" selected="0">
            <x v="0"/>
          </reference>
          <reference field="10" count="1">
            <x v="10"/>
          </reference>
          <reference field="11" count="1" selected="0">
            <x v="1"/>
          </reference>
          <reference field="12" count="1" selected="0">
            <x v="7"/>
          </reference>
        </references>
      </pivotArea>
    </format>
    <format dxfId="2707">
      <pivotArea dataOnly="0" labelOnly="1" outline="0" fieldPosition="0">
        <references count="7">
          <reference field="0" count="1" selected="0">
            <x v="4"/>
          </reference>
          <reference field="1" count="1" selected="0">
            <x v="3"/>
          </reference>
          <reference field="6" count="1" selected="0">
            <x v="15"/>
          </reference>
          <reference field="8" count="1" selected="0">
            <x v="1"/>
          </reference>
          <reference field="10" count="1">
            <x v="10"/>
          </reference>
          <reference field="11" count="1" selected="0">
            <x v="1"/>
          </reference>
          <reference field="12" count="1" selected="0">
            <x v="5"/>
          </reference>
        </references>
      </pivotArea>
    </format>
    <format dxfId="2706">
      <pivotArea dataOnly="0" labelOnly="1" outline="0" fieldPosition="0">
        <references count="7">
          <reference field="0" count="1" selected="0">
            <x v="5"/>
          </reference>
          <reference field="1" count="1" selected="0">
            <x v="26"/>
          </reference>
          <reference field="6" count="1" selected="0">
            <x v="42"/>
          </reference>
          <reference field="8" count="1" selected="0">
            <x v="1"/>
          </reference>
          <reference field="10" count="1">
            <x v="10"/>
          </reference>
          <reference field="11" count="1" selected="0">
            <x v="1"/>
          </reference>
          <reference field="12" count="1" selected="0">
            <x v="19"/>
          </reference>
        </references>
      </pivotArea>
    </format>
    <format dxfId="2705">
      <pivotArea dataOnly="0" labelOnly="1" outline="0" fieldPosition="0">
        <references count="7">
          <reference field="0" count="1" selected="0">
            <x v="6"/>
          </reference>
          <reference field="1" count="1" selected="0">
            <x v="31"/>
          </reference>
          <reference field="6" count="1" selected="0">
            <x v="48"/>
          </reference>
          <reference field="8" count="1" selected="0">
            <x v="0"/>
          </reference>
          <reference field="10" count="1">
            <x v="10"/>
          </reference>
          <reference field="11" count="1" selected="0">
            <x v="1"/>
          </reference>
          <reference field="12" count="1" selected="0">
            <x v="9"/>
          </reference>
        </references>
      </pivotArea>
    </format>
    <format dxfId="2704">
      <pivotArea dataOnly="0" labelOnly="1" outline="0" fieldPosition="0">
        <references count="7">
          <reference field="0" count="1" selected="0">
            <x v="7"/>
          </reference>
          <reference field="1" count="1" selected="0">
            <x v="27"/>
          </reference>
          <reference field="6" count="1" selected="0">
            <x v="6"/>
          </reference>
          <reference field="8" count="1" selected="0">
            <x v="1"/>
          </reference>
          <reference field="10" count="1">
            <x v="10"/>
          </reference>
          <reference field="11" count="1" selected="0">
            <x v="1"/>
          </reference>
          <reference field="12" count="1" selected="0">
            <x v="30"/>
          </reference>
        </references>
      </pivotArea>
    </format>
    <format dxfId="2703">
      <pivotArea dataOnly="0" labelOnly="1" outline="0" fieldPosition="0">
        <references count="7">
          <reference field="0" count="1" selected="0">
            <x v="8"/>
          </reference>
          <reference field="1" count="1" selected="0">
            <x v="30"/>
          </reference>
          <reference field="6" count="1" selected="0">
            <x v="18"/>
          </reference>
          <reference field="8" count="1" selected="0">
            <x v="0"/>
          </reference>
          <reference field="10" count="1">
            <x v="9"/>
          </reference>
          <reference field="11" count="1" selected="0">
            <x v="1"/>
          </reference>
          <reference field="12" count="1" selected="0">
            <x v="41"/>
          </reference>
        </references>
      </pivotArea>
    </format>
    <format dxfId="2702">
      <pivotArea dataOnly="0" labelOnly="1" outline="0" fieldPosition="0">
        <references count="7">
          <reference field="0" count="1" selected="0">
            <x v="9"/>
          </reference>
          <reference field="1" count="1" selected="0">
            <x v="28"/>
          </reference>
          <reference field="6" count="1" selected="0">
            <x v="8"/>
          </reference>
          <reference field="8" count="1" selected="0">
            <x v="1"/>
          </reference>
          <reference field="10" count="1">
            <x v="9"/>
          </reference>
          <reference field="11" count="1" selected="0">
            <x v="1"/>
          </reference>
          <reference field="12" count="1" selected="0">
            <x v="38"/>
          </reference>
        </references>
      </pivotArea>
    </format>
    <format dxfId="2701">
      <pivotArea dataOnly="0" labelOnly="1" outline="0" fieldPosition="0">
        <references count="7">
          <reference field="0" count="1" selected="0">
            <x v="10"/>
          </reference>
          <reference field="1" count="1" selected="0">
            <x v="41"/>
          </reference>
          <reference field="6" count="1" selected="0">
            <x v="36"/>
          </reference>
          <reference field="8" count="1" selected="0">
            <x v="1"/>
          </reference>
          <reference field="10" count="1">
            <x v="9"/>
          </reference>
          <reference field="11" count="1" selected="0">
            <x v="1"/>
          </reference>
          <reference field="12" count="1" selected="0">
            <x v="23"/>
          </reference>
        </references>
      </pivotArea>
    </format>
    <format dxfId="2700">
      <pivotArea dataOnly="0" labelOnly="1" outline="0" fieldPosition="0">
        <references count="7">
          <reference field="0" count="1" selected="0">
            <x v="11"/>
          </reference>
          <reference field="1" count="1" selected="0">
            <x v="29"/>
          </reference>
          <reference field="6" count="1" selected="0">
            <x v="27"/>
          </reference>
          <reference field="8" count="1" selected="0">
            <x v="0"/>
          </reference>
          <reference field="10" count="1">
            <x v="9"/>
          </reference>
          <reference field="11" count="1" selected="0">
            <x v="1"/>
          </reference>
          <reference field="12" count="1" selected="0">
            <x v="49"/>
          </reference>
        </references>
      </pivotArea>
    </format>
    <format dxfId="2699">
      <pivotArea dataOnly="0" labelOnly="1" outline="0" fieldPosition="0">
        <references count="7">
          <reference field="0" count="1" selected="0">
            <x v="12"/>
          </reference>
          <reference field="1" count="1" selected="0">
            <x v="36"/>
          </reference>
          <reference field="6" count="1" selected="0">
            <x v="25"/>
          </reference>
          <reference field="8" count="1" selected="0">
            <x v="0"/>
          </reference>
          <reference field="10" count="1">
            <x v="9"/>
          </reference>
          <reference field="11" count="1" selected="0">
            <x v="1"/>
          </reference>
          <reference field="12" count="1" selected="0">
            <x v="37"/>
          </reference>
        </references>
      </pivotArea>
    </format>
    <format dxfId="2698">
      <pivotArea dataOnly="0" labelOnly="1" outline="0" fieldPosition="0">
        <references count="7">
          <reference field="0" count="1" selected="0">
            <x v="13"/>
          </reference>
          <reference field="1" count="1" selected="0">
            <x v="11"/>
          </reference>
          <reference field="6" count="1" selected="0">
            <x v="2"/>
          </reference>
          <reference field="8" count="1" selected="0">
            <x v="1"/>
          </reference>
          <reference field="10" count="1">
            <x v="5"/>
          </reference>
          <reference field="11" count="1" selected="0">
            <x v="3"/>
          </reference>
          <reference field="12" count="1" selected="0">
            <x v="47"/>
          </reference>
        </references>
      </pivotArea>
    </format>
    <format dxfId="2697">
      <pivotArea dataOnly="0" labelOnly="1" outline="0" fieldPosition="0">
        <references count="7">
          <reference field="0" count="1" selected="0">
            <x v="14"/>
          </reference>
          <reference field="1" count="1" selected="0">
            <x v="40"/>
          </reference>
          <reference field="6" count="1" selected="0">
            <x v="9"/>
          </reference>
          <reference field="8" count="1" selected="0">
            <x v="0"/>
          </reference>
          <reference field="10" count="1">
            <x v="5"/>
          </reference>
          <reference field="11" count="1" selected="0">
            <x v="3"/>
          </reference>
          <reference field="12" count="1" selected="0">
            <x v="36"/>
          </reference>
        </references>
      </pivotArea>
    </format>
    <format dxfId="2696">
      <pivotArea dataOnly="0" labelOnly="1" outline="0" fieldPosition="0">
        <references count="7">
          <reference field="0" count="1" selected="0">
            <x v="15"/>
          </reference>
          <reference field="1" count="1" selected="0">
            <x v="12"/>
          </reference>
          <reference field="6" count="1" selected="0">
            <x v="14"/>
          </reference>
          <reference field="8" count="1" selected="0">
            <x v="1"/>
          </reference>
          <reference field="10" count="1">
            <x v="5"/>
          </reference>
          <reference field="11" count="1" selected="0">
            <x v="3"/>
          </reference>
          <reference field="12" count="1" selected="0">
            <x v="4"/>
          </reference>
        </references>
      </pivotArea>
    </format>
    <format dxfId="2695">
      <pivotArea dataOnly="0" labelOnly="1" outline="0" fieldPosition="0">
        <references count="7">
          <reference field="0" count="1" selected="0">
            <x v="16"/>
          </reference>
          <reference field="1" count="1" selected="0">
            <x v="13"/>
          </reference>
          <reference field="6" count="1" selected="0">
            <x v="19"/>
          </reference>
          <reference field="8" count="1" selected="0">
            <x v="1"/>
          </reference>
          <reference field="10" count="1">
            <x v="5"/>
          </reference>
          <reference field="11" count="1" selected="0">
            <x v="3"/>
          </reference>
          <reference field="12" count="1" selected="0">
            <x v="42"/>
          </reference>
        </references>
      </pivotArea>
    </format>
    <format dxfId="2694">
      <pivotArea dataOnly="0" labelOnly="1" outline="0" fieldPosition="0">
        <references count="7">
          <reference field="0" count="1" selected="0">
            <x v="17"/>
          </reference>
          <reference field="1" count="1" selected="0">
            <x v="14"/>
          </reference>
          <reference field="6" count="1" selected="0">
            <x v="3"/>
          </reference>
          <reference field="8" count="1" selected="0">
            <x v="1"/>
          </reference>
          <reference field="10" count="1">
            <x v="5"/>
          </reference>
          <reference field="11" count="1" selected="0">
            <x v="3"/>
          </reference>
          <reference field="12" count="1" selected="0">
            <x v="44"/>
          </reference>
        </references>
      </pivotArea>
    </format>
    <format dxfId="2693">
      <pivotArea dataOnly="0" labelOnly="1" outline="0" fieldPosition="0">
        <references count="7">
          <reference field="0" count="1" selected="0">
            <x v="18"/>
          </reference>
          <reference field="1" count="1" selected="0">
            <x v="2"/>
          </reference>
          <reference field="6" count="1" selected="0">
            <x v="26"/>
          </reference>
          <reference field="8" count="1" selected="0">
            <x v="0"/>
          </reference>
          <reference field="10" count="1">
            <x v="1"/>
          </reference>
          <reference field="11" count="1" selected="0">
            <x v="1"/>
          </reference>
          <reference field="12" count="1" selected="0">
            <x v="31"/>
          </reference>
        </references>
      </pivotArea>
    </format>
    <format dxfId="2692">
      <pivotArea dataOnly="0" labelOnly="1" outline="0" fieldPosition="0">
        <references count="7">
          <reference field="0" count="1" selected="0">
            <x v="19"/>
          </reference>
          <reference field="1" count="1" selected="0">
            <x v="24"/>
          </reference>
          <reference field="6" count="1" selected="0">
            <x v="24"/>
          </reference>
          <reference field="8" count="1" selected="0">
            <x v="1"/>
          </reference>
          <reference field="10" count="1">
            <x v="1"/>
          </reference>
          <reference field="11" count="1" selected="0">
            <x v="1"/>
          </reference>
          <reference field="12" count="1" selected="0">
            <x v="12"/>
          </reference>
        </references>
      </pivotArea>
    </format>
    <format dxfId="2691">
      <pivotArea dataOnly="0" labelOnly="1" outline="0" fieldPosition="0">
        <references count="7">
          <reference field="0" count="1" selected="0">
            <x v="20"/>
          </reference>
          <reference field="1" count="1" selected="0">
            <x v="25"/>
          </reference>
          <reference field="6" count="1" selected="0">
            <x v="45"/>
          </reference>
          <reference field="8" count="1" selected="0">
            <x v="1"/>
          </reference>
          <reference field="10" count="1">
            <x v="1"/>
          </reference>
          <reference field="11" count="1" selected="0">
            <x v="1"/>
          </reference>
          <reference field="12" count="1" selected="0">
            <x v="35"/>
          </reference>
        </references>
      </pivotArea>
    </format>
    <format dxfId="2690">
      <pivotArea dataOnly="0" labelOnly="1" outline="0" fieldPosition="0">
        <references count="7">
          <reference field="0" count="1" selected="0">
            <x v="21"/>
          </reference>
          <reference field="1" count="1" selected="0">
            <x v="1"/>
          </reference>
          <reference field="6" count="1" selected="0">
            <x v="7"/>
          </reference>
          <reference field="8" count="1" selected="0">
            <x v="0"/>
          </reference>
          <reference field="10" count="1">
            <x v="1"/>
          </reference>
          <reference field="11" count="1" selected="0">
            <x v="1"/>
          </reference>
          <reference field="12" count="1" selected="0">
            <x v="25"/>
          </reference>
        </references>
      </pivotArea>
    </format>
    <format dxfId="2689">
      <pivotArea dataOnly="0" labelOnly="1" outline="0" fieldPosition="0">
        <references count="7">
          <reference field="0" count="1" selected="0">
            <x v="22"/>
          </reference>
          <reference field="1" count="1" selected="0">
            <x v="4"/>
          </reference>
          <reference field="6" count="1" selected="0">
            <x v="1"/>
          </reference>
          <reference field="8" count="1" selected="0">
            <x v="0"/>
          </reference>
          <reference field="10" count="1">
            <x v="1"/>
          </reference>
          <reference field="11" count="1" selected="0">
            <x v="1"/>
          </reference>
          <reference field="12" count="1" selected="0">
            <x v="46"/>
          </reference>
        </references>
      </pivotArea>
    </format>
    <format dxfId="2688">
      <pivotArea dataOnly="0" labelOnly="1" outline="0" fieldPosition="0">
        <references count="7">
          <reference field="0" count="1" selected="0">
            <x v="23"/>
          </reference>
          <reference field="1" count="1" selected="0">
            <x v="5"/>
          </reference>
          <reference field="6" count="1" selected="0">
            <x v="49"/>
          </reference>
          <reference field="8" count="1" selected="0">
            <x v="0"/>
          </reference>
          <reference field="10" count="1">
            <x v="1"/>
          </reference>
          <reference field="11" count="1" selected="0">
            <x v="1"/>
          </reference>
          <reference field="12" count="1" selected="0">
            <x v="3"/>
          </reference>
        </references>
      </pivotArea>
    </format>
    <format dxfId="2687">
      <pivotArea dataOnly="0" labelOnly="1" outline="0" fieldPosition="0">
        <references count="7">
          <reference field="0" count="1" selected="0">
            <x v="24"/>
          </reference>
          <reference field="1" count="1" selected="0">
            <x v="6"/>
          </reference>
          <reference field="6" count="1" selected="0">
            <x v="11"/>
          </reference>
          <reference field="8" count="1" selected="0">
            <x v="0"/>
          </reference>
          <reference field="10" count="1">
            <x v="1"/>
          </reference>
          <reference field="11" count="1" selected="0">
            <x v="1"/>
          </reference>
          <reference field="12" count="1" selected="0">
            <x v="1"/>
          </reference>
        </references>
      </pivotArea>
    </format>
    <format dxfId="2686">
      <pivotArea dataOnly="0" labelOnly="1" outline="0" fieldPosition="0">
        <references count="7">
          <reference field="0" count="1" selected="0">
            <x v="25"/>
          </reference>
          <reference field="1" count="1" selected="0">
            <x v="35"/>
          </reference>
          <reference field="6" count="1" selected="0">
            <x v="28"/>
          </reference>
          <reference field="8" count="1" selected="0">
            <x v="0"/>
          </reference>
          <reference field="10" count="1">
            <x v="1"/>
          </reference>
          <reference field="11" count="1" selected="0">
            <x v="1"/>
          </reference>
          <reference field="12" count="1" selected="0">
            <x v="34"/>
          </reference>
        </references>
      </pivotArea>
    </format>
    <format dxfId="2685">
      <pivotArea dataOnly="0" labelOnly="1" outline="0" fieldPosition="0">
        <references count="7">
          <reference field="0" count="1" selected="0">
            <x v="26"/>
          </reference>
          <reference field="1" count="1" selected="0">
            <x v="9"/>
          </reference>
          <reference field="6" count="1" selected="0">
            <x v="16"/>
          </reference>
          <reference field="8" count="1" selected="0">
            <x v="1"/>
          </reference>
          <reference field="10" count="1">
            <x v="2"/>
          </reference>
          <reference field="11" count="1" selected="0">
            <x v="3"/>
          </reference>
          <reference field="12" count="1" selected="0">
            <x v="48"/>
          </reference>
        </references>
      </pivotArea>
    </format>
    <format dxfId="2684">
      <pivotArea dataOnly="0" labelOnly="1" outline="0" fieldPosition="0">
        <references count="7">
          <reference field="0" count="1" selected="0">
            <x v="27"/>
          </reference>
          <reference field="1" count="1" selected="0">
            <x v="10"/>
          </reference>
          <reference field="6" count="1" selected="0">
            <x v="32"/>
          </reference>
          <reference field="8" count="1" selected="0">
            <x v="1"/>
          </reference>
          <reference field="10" count="1">
            <x v="2"/>
          </reference>
          <reference field="11" count="1" selected="0">
            <x v="3"/>
          </reference>
          <reference field="12" count="1" selected="0">
            <x v="14"/>
          </reference>
        </references>
      </pivotArea>
    </format>
    <format dxfId="2683">
      <pivotArea dataOnly="0" labelOnly="1" outline="0" fieldPosition="0">
        <references count="7">
          <reference field="0" count="1" selected="0">
            <x v="28"/>
          </reference>
          <reference field="1" count="1" selected="0">
            <x v="39"/>
          </reference>
          <reference field="6" count="1" selected="0">
            <x v="44"/>
          </reference>
          <reference field="8" count="1" selected="0">
            <x v="0"/>
          </reference>
          <reference field="10" count="1">
            <x v="2"/>
          </reference>
          <reference field="11" count="1" selected="0">
            <x v="3"/>
          </reference>
          <reference field="12" count="1" selected="0">
            <x v="32"/>
          </reference>
        </references>
      </pivotArea>
    </format>
    <format dxfId="2682">
      <pivotArea dataOnly="0" labelOnly="1" outline="0" fieldPosition="0">
        <references count="7">
          <reference field="0" count="1" selected="0">
            <x v="29"/>
          </reference>
          <reference field="1" count="1" selected="0">
            <x v="23"/>
          </reference>
          <reference field="6" count="1" selected="0">
            <x v="29"/>
          </reference>
          <reference field="8" count="1" selected="0">
            <x v="0"/>
          </reference>
          <reference field="10" count="1">
            <x v="4"/>
          </reference>
          <reference field="11" count="1" selected="0">
            <x v="2"/>
          </reference>
          <reference field="12" count="1" selected="0">
            <x v="22"/>
          </reference>
        </references>
      </pivotArea>
    </format>
    <format dxfId="2681">
      <pivotArea dataOnly="0" labelOnly="1" outline="0" fieldPosition="0">
        <references count="7">
          <reference field="0" count="1" selected="0">
            <x v="30"/>
          </reference>
          <reference field="1" count="1" selected="0">
            <x v="22"/>
          </reference>
          <reference field="6" count="1" selected="0">
            <x v="39"/>
          </reference>
          <reference field="8" count="1" selected="0">
            <x v="0"/>
          </reference>
          <reference field="10" count="1">
            <x v="4"/>
          </reference>
          <reference field="11" count="1" selected="0">
            <x v="2"/>
          </reference>
          <reference field="12" count="1" selected="0">
            <x v="8"/>
          </reference>
        </references>
      </pivotArea>
    </format>
    <format dxfId="2680">
      <pivotArea dataOnly="0" labelOnly="1" outline="0" fieldPosition="0">
        <references count="7">
          <reference field="0" count="1" selected="0">
            <x v="31"/>
          </reference>
          <reference field="1" count="1" selected="0">
            <x v="21"/>
          </reference>
          <reference field="6" count="1" selected="0">
            <x v="17"/>
          </reference>
          <reference field="8" count="1" selected="0">
            <x v="0"/>
          </reference>
          <reference field="10" count="1">
            <x v="4"/>
          </reference>
          <reference field="11" count="1" selected="0">
            <x v="2"/>
          </reference>
          <reference field="12" count="1" selected="0">
            <x v="6"/>
          </reference>
        </references>
      </pivotArea>
    </format>
    <format dxfId="2679">
      <pivotArea dataOnly="0" labelOnly="1" outline="0" fieldPosition="0">
        <references count="7">
          <reference field="0" count="1" selected="0">
            <x v="32"/>
          </reference>
          <reference field="1" count="1" selected="0">
            <x v="19"/>
          </reference>
          <reference field="6" count="1" selected="0">
            <x v="30"/>
          </reference>
          <reference field="8" count="1" selected="0">
            <x v="1"/>
          </reference>
          <reference field="10" count="1">
            <x v="4"/>
          </reference>
          <reference field="11" count="1" selected="0">
            <x v="2"/>
          </reference>
          <reference field="12" count="1" selected="0">
            <x v="45"/>
          </reference>
        </references>
      </pivotArea>
    </format>
    <format dxfId="2678">
      <pivotArea dataOnly="0" labelOnly="1" outline="0" fieldPosition="0">
        <references count="7">
          <reference field="0" count="1" selected="0">
            <x v="33"/>
          </reference>
          <reference field="1" count="1" selected="0">
            <x v="20"/>
          </reference>
          <reference field="6" count="1" selected="0">
            <x v="31"/>
          </reference>
          <reference field="8" count="1" selected="0">
            <x v="1"/>
          </reference>
          <reference field="10" count="1">
            <x v="4"/>
          </reference>
          <reference field="11" count="1" selected="0">
            <x v="2"/>
          </reference>
          <reference field="12" count="1" selected="0">
            <x v="17"/>
          </reference>
        </references>
      </pivotArea>
    </format>
    <format dxfId="2677">
      <pivotArea dataOnly="0" labelOnly="1" outline="0" fieldPosition="0">
        <references count="7">
          <reference field="0" count="1" selected="0">
            <x v="34"/>
          </reference>
          <reference field="1" count="1" selected="0">
            <x v="16"/>
          </reference>
          <reference field="6" count="1" selected="0">
            <x v="0"/>
          </reference>
          <reference field="8" count="1" selected="0">
            <x v="1"/>
          </reference>
          <reference field="10" count="1">
            <x v="4"/>
          </reference>
          <reference field="11" count="1" selected="0">
            <x v="2"/>
          </reference>
          <reference field="12" count="1" selected="0">
            <x v="16"/>
          </reference>
        </references>
      </pivotArea>
    </format>
    <format dxfId="2676">
      <pivotArea dataOnly="0" labelOnly="1" outline="0" fieldPosition="0">
        <references count="7">
          <reference field="0" count="1" selected="0">
            <x v="35"/>
          </reference>
          <reference field="1" count="1" selected="0">
            <x v="17"/>
          </reference>
          <reference field="6" count="1" selected="0">
            <x v="22"/>
          </reference>
          <reference field="8" count="1" selected="0">
            <x v="1"/>
          </reference>
          <reference field="10" count="1">
            <x v="4"/>
          </reference>
          <reference field="11" count="1" selected="0">
            <x v="2"/>
          </reference>
          <reference field="12" count="1" selected="0">
            <x v="15"/>
          </reference>
        </references>
      </pivotArea>
    </format>
    <format dxfId="2675">
      <pivotArea dataOnly="0" labelOnly="1" outline="0" fieldPosition="0">
        <references count="7">
          <reference field="0" count="1" selected="0">
            <x v="36"/>
          </reference>
          <reference field="1" count="1" selected="0">
            <x v="15"/>
          </reference>
          <reference field="6" count="1" selected="0">
            <x v="35"/>
          </reference>
          <reference field="8" count="1" selected="0">
            <x v="1"/>
          </reference>
          <reference field="10" count="1">
            <x v="4"/>
          </reference>
          <reference field="11" count="1" selected="0">
            <x v="2"/>
          </reference>
          <reference field="12" count="1" selected="0">
            <x v="20"/>
          </reference>
        </references>
      </pivotArea>
    </format>
    <format dxfId="2674">
      <pivotArea dataOnly="0" labelOnly="1" outline="0" fieldPosition="0">
        <references count="7">
          <reference field="0" count="1" selected="0">
            <x v="37"/>
          </reference>
          <reference field="1" count="1" selected="0">
            <x v="18"/>
          </reference>
          <reference field="6" count="1" selected="0">
            <x v="33"/>
          </reference>
          <reference field="8" count="1" selected="0">
            <x v="1"/>
          </reference>
          <reference field="10" count="1">
            <x v="4"/>
          </reference>
          <reference field="11" count="1" selected="0">
            <x v="2"/>
          </reference>
          <reference field="12" count="1" selected="0">
            <x v="13"/>
          </reference>
        </references>
      </pivotArea>
    </format>
    <format dxfId="2673">
      <pivotArea dataOnly="0" labelOnly="1" outline="0" fieldPosition="0">
        <references count="7">
          <reference field="0" count="1" selected="0">
            <x v="38"/>
          </reference>
          <reference field="1" count="1" selected="0">
            <x v="44"/>
          </reference>
          <reference field="6" count="1" selected="0">
            <x v="34"/>
          </reference>
          <reference field="8" count="1" selected="0">
            <x v="1"/>
          </reference>
          <reference field="10" count="1">
            <x v="0"/>
          </reference>
          <reference field="11" count="1" selected="0">
            <x v="5"/>
          </reference>
          <reference field="12" count="1" selected="0">
            <x v="43"/>
          </reference>
        </references>
      </pivotArea>
    </format>
    <format dxfId="2672">
      <pivotArea dataOnly="0" labelOnly="1" outline="0" fieldPosition="0">
        <references count="7">
          <reference field="0" count="1" selected="0">
            <x v="39"/>
          </reference>
          <reference field="1" count="1" selected="0">
            <x v="43"/>
          </reference>
          <reference field="6" count="1" selected="0">
            <x v="38"/>
          </reference>
          <reference field="8" count="1" selected="0">
            <x v="1"/>
          </reference>
          <reference field="10" count="1">
            <x v="0"/>
          </reference>
          <reference field="11" count="1" selected="0">
            <x v="5"/>
          </reference>
          <reference field="12" count="1" selected="0">
            <x v="28"/>
          </reference>
        </references>
      </pivotArea>
    </format>
    <format dxfId="2671">
      <pivotArea dataOnly="0" labelOnly="1" outline="0" fieldPosition="0">
        <references count="7">
          <reference field="0" count="1" selected="0">
            <x v="40"/>
          </reference>
          <reference field="1" count="1" selected="0">
            <x v="49"/>
          </reference>
          <reference field="6" count="1" selected="0">
            <x v="21"/>
          </reference>
          <reference field="8" count="1" selected="0">
            <x v="0"/>
          </reference>
          <reference field="10" count="1">
            <x v="0"/>
          </reference>
          <reference field="11" count="1" selected="0">
            <x v="5"/>
          </reference>
          <reference field="12" count="1" selected="0">
            <x v="24"/>
          </reference>
        </references>
      </pivotArea>
    </format>
    <format dxfId="2670">
      <pivotArea dataOnly="0" labelOnly="1" outline="0" fieldPosition="0">
        <references count="7">
          <reference field="0" count="1" selected="0">
            <x v="41"/>
          </reference>
          <reference field="1" count="1" selected="0">
            <x v="46"/>
          </reference>
          <reference field="6" count="1" selected="0">
            <x v="40"/>
          </reference>
          <reference field="8" count="1" selected="0">
            <x v="0"/>
          </reference>
          <reference field="10" count="1">
            <x v="7"/>
          </reference>
          <reference field="11" count="1" selected="0">
            <x v="5"/>
          </reference>
          <reference field="12" count="1" selected="0">
            <x v="11"/>
          </reference>
        </references>
      </pivotArea>
    </format>
    <format dxfId="2669">
      <pivotArea dataOnly="0" labelOnly="1" outline="0" fieldPosition="0">
        <references count="7">
          <reference field="0" count="1" selected="0">
            <x v="42"/>
          </reference>
          <reference field="1" count="1" selected="0">
            <x v="48"/>
          </reference>
          <reference field="6" count="1" selected="0">
            <x v="4"/>
          </reference>
          <reference field="8" count="1" selected="0">
            <x v="0"/>
          </reference>
          <reference field="10" count="1">
            <x v="7"/>
          </reference>
          <reference field="11" count="1" selected="0">
            <x v="5"/>
          </reference>
          <reference field="12" count="1" selected="0">
            <x v="2"/>
          </reference>
        </references>
      </pivotArea>
    </format>
    <format dxfId="2668">
      <pivotArea dataOnly="0" labelOnly="1" outline="0" fieldPosition="0">
        <references count="7">
          <reference field="0" count="1" selected="0">
            <x v="43"/>
          </reference>
          <reference field="1" count="1" selected="0">
            <x v="47"/>
          </reference>
          <reference field="6" count="1" selected="0">
            <x v="10"/>
          </reference>
          <reference field="8" count="1" selected="0">
            <x v="0"/>
          </reference>
          <reference field="10" count="1">
            <x v="7"/>
          </reference>
          <reference field="11" count="1" selected="0">
            <x v="5"/>
          </reference>
          <reference field="12" count="1" selected="0">
            <x v="21"/>
          </reference>
        </references>
      </pivotArea>
    </format>
    <format dxfId="2667">
      <pivotArea dataOnly="0" labelOnly="1" outline="0" fieldPosition="0">
        <references count="7">
          <reference field="0" count="1" selected="0">
            <x v="44"/>
          </reference>
          <reference field="1" count="1" selected="0">
            <x v="38"/>
          </reference>
          <reference field="6" count="1" selected="0">
            <x v="5"/>
          </reference>
          <reference field="8" count="1" selected="0">
            <x v="0"/>
          </reference>
          <reference field="10" count="1">
            <x v="6"/>
          </reference>
          <reference field="11" count="1" selected="0">
            <x v="0"/>
          </reference>
          <reference field="12" count="1" selected="0">
            <x v="29"/>
          </reference>
        </references>
      </pivotArea>
    </format>
    <format dxfId="2666">
      <pivotArea dataOnly="0" labelOnly="1" outline="0" fieldPosition="0">
        <references count="7">
          <reference field="0" count="1" selected="0">
            <x v="45"/>
          </reference>
          <reference field="1" count="1" selected="0">
            <x v="0"/>
          </reference>
          <reference field="6" count="1" selected="0">
            <x v="20"/>
          </reference>
          <reference field="8" count="1" selected="0">
            <x v="1"/>
          </reference>
          <reference field="10" count="1">
            <x v="6"/>
          </reference>
          <reference field="11" count="1" selected="0">
            <x v="0"/>
          </reference>
          <reference field="12" count="1" selected="0">
            <x v="27"/>
          </reference>
        </references>
      </pivotArea>
    </format>
    <format dxfId="2665">
      <pivotArea dataOnly="0" labelOnly="1" outline="0" fieldPosition="0">
        <references count="7">
          <reference field="0" count="1" selected="0">
            <x v="46"/>
          </reference>
          <reference field="1" count="1" selected="0">
            <x v="37"/>
          </reference>
          <reference field="6" count="1" selected="0">
            <x v="12"/>
          </reference>
          <reference field="8" count="1" selected="0">
            <x v="0"/>
          </reference>
          <reference field="10" count="1">
            <x v="6"/>
          </reference>
          <reference field="11" count="1" selected="0">
            <x v="0"/>
          </reference>
          <reference field="12" count="1" selected="0">
            <x v="33"/>
          </reference>
        </references>
      </pivotArea>
    </format>
    <format dxfId="2664">
      <pivotArea dataOnly="0" labelOnly="1" outline="0" fieldPosition="0">
        <references count="7">
          <reference field="0" count="1" selected="0">
            <x v="47"/>
          </reference>
          <reference field="1" count="1" selected="0">
            <x v="7"/>
          </reference>
          <reference field="6" count="1" selected="0">
            <x v="46"/>
          </reference>
          <reference field="8" count="1" selected="0">
            <x v="0"/>
          </reference>
          <reference field="10" count="1">
            <x v="8"/>
          </reference>
          <reference field="11" count="1" selected="0">
            <x v="6"/>
          </reference>
          <reference field="12" count="1" selected="0">
            <x v="40"/>
          </reference>
        </references>
      </pivotArea>
    </format>
    <format dxfId="2663">
      <pivotArea dataOnly="0" labelOnly="1" outline="0" fieldPosition="0">
        <references count="7">
          <reference field="0" count="1" selected="0">
            <x v="48"/>
          </reference>
          <reference field="1" count="1" selected="0">
            <x v="8"/>
          </reference>
          <reference field="6" count="1" selected="0">
            <x v="37"/>
          </reference>
          <reference field="8" count="1" selected="0">
            <x v="1"/>
          </reference>
          <reference field="10" count="1">
            <x v="8"/>
          </reference>
          <reference field="11" count="1" selected="0">
            <x v="6"/>
          </reference>
          <reference field="12" count="1" selected="0">
            <x v="26"/>
          </reference>
        </references>
      </pivotArea>
    </format>
    <format dxfId="2662">
      <pivotArea dataOnly="0" labelOnly="1" outline="0" fieldPosition="0">
        <references count="7">
          <reference field="0" count="1" selected="0">
            <x v="49"/>
          </reference>
          <reference field="1" count="1" selected="0">
            <x v="42"/>
          </reference>
          <reference field="6" count="1" selected="0">
            <x v="43"/>
          </reference>
          <reference field="8" count="1" selected="0">
            <x v="1"/>
          </reference>
          <reference field="10" count="1">
            <x v="3"/>
          </reference>
          <reference field="11" count="1" selected="0">
            <x v="4"/>
          </reference>
          <reference field="12" count="1" selected="0">
            <x v="3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D3C7C6-E38F-5642-8F21-1BFE63C16B78}" name="Table3" displayName="Table3" ref="B56:D103" totalsRowShown="0" headerRowDxfId="2908" tableBorderDxfId="2907">
  <autoFilter ref="B56:D103" xr:uid="{A0D3C7C6-E38F-5642-8F21-1BFE63C16B78}">
    <filterColumn colId="0" hiddenButton="1"/>
    <filterColumn colId="1" hiddenButton="1"/>
    <filterColumn colId="2" hiddenButton="1"/>
  </autoFilter>
  <sortState xmlns:xlrd2="http://schemas.microsoft.com/office/spreadsheetml/2017/richdata2" ref="B57:D103">
    <sortCondition ref="C57:C103"/>
  </sortState>
  <tableColumns count="3">
    <tableColumn id="3" xr3:uid="{D417520B-6324-F645-BA97-838F4158CAD9}" name="GENDER TYPE" dataDxfId="2906"/>
    <tableColumn id="4" xr3:uid="{57DE6786-FFDC-3D4F-B151-FE6E89A73BB8}" name="COUNTRY CODE" dataDxfId="2905"/>
    <tableColumn id="5" xr3:uid="{5D0DCACC-C423-EB4D-B1D2-A57CE4088FFF}" name="COUNTRY NAME" dataDxfId="2904">
      <calculatedColumnFormula>_xlfn.XLOOKUP(C57,LOCATION!$B$2:$M$2,LOCATION!$B$3:$M$3)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D3" zoomScale="141" workbookViewId="0">
      <selection activeCell="E10" sqref="E10"/>
    </sheetView>
  </sheetViews>
  <sheetFormatPr baseColWidth="10" defaultColWidth="8.83203125" defaultRowHeight="15" x14ac:dyDescent="0.2"/>
  <cols>
    <col min="1" max="1" width="1" customWidth="1"/>
    <col min="2" max="2" width="5.5" bestFit="1" customWidth="1"/>
    <col min="3" max="3" width="13.5" bestFit="1" customWidth="1"/>
    <col min="4" max="4" width="14.5" customWidth="1"/>
    <col min="5" max="5" width="145.1640625" bestFit="1" customWidth="1"/>
  </cols>
  <sheetData>
    <row r="1" spans="2:5" ht="5.25" customHeight="1" thickBot="1" x14ac:dyDescent="0.25"/>
    <row r="2" spans="2:5" ht="16.5" customHeight="1" x14ac:dyDescent="0.2">
      <c r="B2" s="59" t="s">
        <v>252</v>
      </c>
      <c r="C2" s="60"/>
      <c r="D2" s="61"/>
      <c r="E2" s="65" t="s">
        <v>232</v>
      </c>
    </row>
    <row r="3" spans="2:5" ht="42" customHeight="1" thickBot="1" x14ac:dyDescent="0.25">
      <c r="B3" s="62"/>
      <c r="C3" s="63"/>
      <c r="D3" s="64"/>
      <c r="E3" s="66"/>
    </row>
    <row r="4" spans="2:5" ht="8.25" customHeight="1" x14ac:dyDescent="0.2"/>
    <row r="5" spans="2:5" ht="19.5" customHeight="1" thickBot="1" x14ac:dyDescent="0.25">
      <c r="C5" s="7" t="s">
        <v>226</v>
      </c>
      <c r="D5" s="7" t="s">
        <v>223</v>
      </c>
      <c r="E5" s="8" t="s">
        <v>224</v>
      </c>
    </row>
    <row r="6" spans="2:5" ht="19.5" customHeight="1" thickBot="1" x14ac:dyDescent="0.25">
      <c r="B6" s="18" t="s">
        <v>135</v>
      </c>
      <c r="C6" s="57" t="s">
        <v>225</v>
      </c>
      <c r="D6" s="57"/>
      <c r="E6" s="58"/>
    </row>
    <row r="7" spans="2:5" x14ac:dyDescent="0.2">
      <c r="B7" s="17">
        <v>1</v>
      </c>
      <c r="C7" s="9" t="s">
        <v>234</v>
      </c>
      <c r="D7" s="10" t="s">
        <v>229</v>
      </c>
      <c r="E7" s="11" t="s">
        <v>220</v>
      </c>
    </row>
    <row r="8" spans="2:5" x14ac:dyDescent="0.2">
      <c r="B8" s="10">
        <v>2</v>
      </c>
      <c r="C8" s="9" t="s">
        <v>234</v>
      </c>
      <c r="D8" s="10" t="s">
        <v>230</v>
      </c>
      <c r="E8" s="11" t="s">
        <v>235</v>
      </c>
    </row>
    <row r="9" spans="2:5" x14ac:dyDescent="0.2">
      <c r="B9" s="10">
        <v>3</v>
      </c>
      <c r="C9" s="9" t="s">
        <v>234</v>
      </c>
      <c r="D9" s="10" t="s">
        <v>231</v>
      </c>
      <c r="E9" s="11" t="s">
        <v>236</v>
      </c>
    </row>
    <row r="10" spans="2:5" ht="30" x14ac:dyDescent="0.2">
      <c r="B10" s="10">
        <v>4</v>
      </c>
      <c r="C10" s="9" t="s">
        <v>234</v>
      </c>
      <c r="D10" s="10" t="s">
        <v>237</v>
      </c>
      <c r="E10" s="28" t="s">
        <v>282</v>
      </c>
    </row>
    <row r="11" spans="2:5" ht="16" thickBot="1" x14ac:dyDescent="0.25">
      <c r="B11" s="13">
        <v>5</v>
      </c>
      <c r="C11" s="12" t="s">
        <v>234</v>
      </c>
      <c r="D11" s="13" t="s">
        <v>240</v>
      </c>
      <c r="E11" s="14" t="s">
        <v>241</v>
      </c>
    </row>
    <row r="12" spans="2:5" ht="17" thickTop="1" thickBot="1" x14ac:dyDescent="0.25"/>
    <row r="13" spans="2:5" ht="19.5" customHeight="1" thickBot="1" x14ac:dyDescent="0.25">
      <c r="B13" s="18" t="s">
        <v>135</v>
      </c>
      <c r="C13" s="57" t="s">
        <v>242</v>
      </c>
      <c r="D13" s="57"/>
      <c r="E13" s="58"/>
    </row>
    <row r="14" spans="2:5" x14ac:dyDescent="0.2">
      <c r="B14" s="17">
        <v>1</v>
      </c>
      <c r="C14" s="10" t="s">
        <v>234</v>
      </c>
      <c r="D14" s="10" t="s">
        <v>243</v>
      </c>
      <c r="E14" s="15" t="s">
        <v>244</v>
      </c>
    </row>
    <row r="15" spans="2:5" x14ac:dyDescent="0.2">
      <c r="B15" s="10">
        <v>2</v>
      </c>
      <c r="C15" s="10" t="s">
        <v>234</v>
      </c>
      <c r="D15" s="10" t="s">
        <v>245</v>
      </c>
      <c r="E15" s="15" t="s">
        <v>249</v>
      </c>
    </row>
    <row r="16" spans="2:5" x14ac:dyDescent="0.2">
      <c r="B16" s="10">
        <v>3</v>
      </c>
      <c r="C16" s="10" t="s">
        <v>234</v>
      </c>
      <c r="D16" s="10" t="s">
        <v>247</v>
      </c>
      <c r="E16" s="15" t="s">
        <v>248</v>
      </c>
    </row>
    <row r="17" spans="2:5" ht="46" thickBot="1" x14ac:dyDescent="0.25">
      <c r="B17" s="13">
        <v>4</v>
      </c>
      <c r="C17" s="13" t="s">
        <v>234</v>
      </c>
      <c r="D17" s="13" t="s">
        <v>250</v>
      </c>
      <c r="E17" s="16" t="s">
        <v>251</v>
      </c>
    </row>
    <row r="18" spans="2:5" ht="16" thickTop="1" x14ac:dyDescent="0.2"/>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election activeCell="E25" sqref="E25"/>
    </sheetView>
  </sheetViews>
  <sheetFormatPr baseColWidth="10" defaultColWidth="8.83203125" defaultRowHeight="15" x14ac:dyDescent="0.2"/>
  <cols>
    <col min="1" max="1" width="1" customWidth="1"/>
    <col min="2" max="2" width="5.5" bestFit="1" customWidth="1"/>
    <col min="3" max="3" width="13.5" bestFit="1" customWidth="1"/>
    <col min="4" max="4" width="30.1640625" customWidth="1"/>
    <col min="5" max="5" width="145.1640625" customWidth="1"/>
  </cols>
  <sheetData>
    <row r="1" spans="2:5" ht="5.25" customHeight="1" thickBot="1" x14ac:dyDescent="0.25"/>
    <row r="2" spans="2:5" ht="16.5" customHeight="1" x14ac:dyDescent="0.2">
      <c r="B2" s="59" t="s">
        <v>253</v>
      </c>
      <c r="C2" s="60"/>
      <c r="D2" s="61"/>
      <c r="E2" s="65" t="s">
        <v>232</v>
      </c>
    </row>
    <row r="3" spans="2:5" ht="42" customHeight="1" thickBot="1" x14ac:dyDescent="0.25">
      <c r="B3" s="62"/>
      <c r="C3" s="63"/>
      <c r="D3" s="64"/>
      <c r="E3" s="66"/>
    </row>
    <row r="4" spans="2:5" ht="8.25" customHeight="1" x14ac:dyDescent="0.2"/>
    <row r="5" spans="2:5" ht="27" customHeight="1" x14ac:dyDescent="0.2">
      <c r="B5" s="21" t="s">
        <v>260</v>
      </c>
      <c r="C5" s="20"/>
      <c r="D5" s="19"/>
      <c r="E5" s="19"/>
    </row>
    <row r="6" spans="2:5" ht="19.5" customHeight="1" thickBot="1" x14ac:dyDescent="0.25">
      <c r="C6" s="7" t="s">
        <v>226</v>
      </c>
      <c r="D6" s="7" t="s">
        <v>257</v>
      </c>
      <c r="E6" s="8" t="s">
        <v>224</v>
      </c>
    </row>
    <row r="7" spans="2:5" ht="19.5" customHeight="1" thickBot="1" x14ac:dyDescent="0.25">
      <c r="B7" s="18" t="s">
        <v>135</v>
      </c>
      <c r="C7" s="57" t="s">
        <v>254</v>
      </c>
      <c r="D7" s="57"/>
      <c r="E7" s="58"/>
    </row>
    <row r="8" spans="2:5" x14ac:dyDescent="0.2">
      <c r="B8" s="17">
        <v>1</v>
      </c>
      <c r="C8" s="9" t="s">
        <v>256</v>
      </c>
      <c r="D8" s="10" t="s">
        <v>258</v>
      </c>
      <c r="E8" s="15" t="s">
        <v>259</v>
      </c>
    </row>
    <row r="9" spans="2:5" x14ac:dyDescent="0.2">
      <c r="B9" s="10">
        <v>2</v>
      </c>
      <c r="C9" s="9" t="s">
        <v>256</v>
      </c>
      <c r="D9" s="10"/>
      <c r="E9" s="15" t="s">
        <v>261</v>
      </c>
    </row>
    <row r="10" spans="2:5" x14ac:dyDescent="0.2">
      <c r="B10" s="10">
        <v>3</v>
      </c>
      <c r="C10" s="9" t="s">
        <v>256</v>
      </c>
      <c r="D10" s="10"/>
      <c r="E10" s="15" t="s">
        <v>262</v>
      </c>
    </row>
    <row r="11" spans="2:5" x14ac:dyDescent="0.2">
      <c r="B11" s="10">
        <v>4</v>
      </c>
      <c r="C11" s="9" t="s">
        <v>256</v>
      </c>
      <c r="D11" s="10"/>
      <c r="E11" s="15" t="s">
        <v>263</v>
      </c>
    </row>
    <row r="12" spans="2:5" ht="16" thickBot="1" x14ac:dyDescent="0.25">
      <c r="B12" s="13">
        <v>5</v>
      </c>
      <c r="C12" s="12" t="s">
        <v>256</v>
      </c>
      <c r="D12" s="13"/>
      <c r="E12" s="16" t="s">
        <v>264</v>
      </c>
    </row>
    <row r="13" spans="2:5" ht="17" thickTop="1" thickBot="1" x14ac:dyDescent="0.25"/>
    <row r="14" spans="2:5" ht="19.5" customHeight="1" thickBot="1" x14ac:dyDescent="0.25">
      <c r="B14" s="18" t="s">
        <v>135</v>
      </c>
      <c r="C14" s="57" t="s">
        <v>255</v>
      </c>
      <c r="D14" s="57"/>
      <c r="E14" s="58"/>
    </row>
    <row r="15" spans="2:5" x14ac:dyDescent="0.2">
      <c r="B15" s="17">
        <v>1</v>
      </c>
      <c r="C15" s="9" t="s">
        <v>256</v>
      </c>
      <c r="D15" s="10" t="s">
        <v>265</v>
      </c>
      <c r="E15" s="15" t="s">
        <v>273</v>
      </c>
    </row>
    <row r="16" spans="2:5" x14ac:dyDescent="0.2">
      <c r="B16" s="10">
        <v>2</v>
      </c>
      <c r="C16" s="9" t="s">
        <v>256</v>
      </c>
      <c r="D16" s="10" t="s">
        <v>266</v>
      </c>
      <c r="E16" s="15" t="s">
        <v>268</v>
      </c>
    </row>
    <row r="17" spans="2:5" x14ac:dyDescent="0.2">
      <c r="B17" s="10">
        <v>3</v>
      </c>
      <c r="C17" s="9" t="s">
        <v>256</v>
      </c>
      <c r="D17" s="10" t="s">
        <v>267</v>
      </c>
      <c r="E17" s="15" t="s">
        <v>269</v>
      </c>
    </row>
    <row r="18" spans="2:5" ht="16" thickBot="1" x14ac:dyDescent="0.25">
      <c r="B18" s="13">
        <v>4</v>
      </c>
      <c r="C18" s="12" t="s">
        <v>256</v>
      </c>
      <c r="D18" s="13" t="s">
        <v>271</v>
      </c>
      <c r="E18" s="16" t="s">
        <v>270</v>
      </c>
    </row>
    <row r="19" spans="2:5" ht="16" thickTop="1" x14ac:dyDescent="0.2"/>
  </sheetData>
  <sheetProtection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baseColWidth="10" defaultColWidth="8.83203125" defaultRowHeight="15" x14ac:dyDescent="0.2"/>
  <cols>
    <col min="1" max="1" width="1" customWidth="1"/>
    <col min="2" max="2" width="5.5" bestFit="1" customWidth="1"/>
    <col min="3" max="3" width="13.5" bestFit="1" customWidth="1"/>
    <col min="4" max="4" width="14.5" customWidth="1"/>
    <col min="5" max="5" width="145.1640625" bestFit="1" customWidth="1"/>
  </cols>
  <sheetData>
    <row r="1" spans="2:5" ht="5.25" customHeight="1" thickBot="1" x14ac:dyDescent="0.25"/>
    <row r="2" spans="2:5" ht="16.5" customHeight="1" x14ac:dyDescent="0.2">
      <c r="B2" s="59" t="s">
        <v>272</v>
      </c>
      <c r="C2" s="60"/>
      <c r="D2" s="61"/>
      <c r="E2" s="65" t="s">
        <v>232</v>
      </c>
    </row>
    <row r="3" spans="2:5" ht="42" customHeight="1" thickBot="1" x14ac:dyDescent="0.25">
      <c r="B3" s="62"/>
      <c r="C3" s="63"/>
      <c r="D3" s="64"/>
      <c r="E3" s="66"/>
    </row>
    <row r="4" spans="2:5" ht="8.25" customHeight="1" x14ac:dyDescent="0.2"/>
    <row r="5" spans="2:5" ht="27" customHeight="1" x14ac:dyDescent="0.2">
      <c r="B5" s="21" t="s">
        <v>260</v>
      </c>
      <c r="C5" s="20"/>
      <c r="D5" s="19"/>
      <c r="E5" s="19"/>
    </row>
    <row r="6" spans="2:5" ht="19.5" customHeight="1" thickBot="1" x14ac:dyDescent="0.25">
      <c r="C6" s="7" t="s">
        <v>226</v>
      </c>
      <c r="D6" s="7" t="s">
        <v>257</v>
      </c>
      <c r="E6" s="8" t="s">
        <v>224</v>
      </c>
    </row>
    <row r="7" spans="2:5" ht="19.5" customHeight="1" thickBot="1" x14ac:dyDescent="0.25">
      <c r="B7" s="18" t="s">
        <v>135</v>
      </c>
      <c r="C7" s="57" t="s">
        <v>281</v>
      </c>
      <c r="D7" s="57"/>
      <c r="E7" s="58"/>
    </row>
    <row r="8" spans="2:5" x14ac:dyDescent="0.2">
      <c r="B8" s="17">
        <v>1</v>
      </c>
      <c r="C8" s="9" t="s">
        <v>227</v>
      </c>
      <c r="D8" s="10" t="s">
        <v>274</v>
      </c>
      <c r="E8" s="15" t="s">
        <v>275</v>
      </c>
    </row>
    <row r="9" spans="2:5" ht="15" customHeight="1" x14ac:dyDescent="0.2">
      <c r="B9" s="10">
        <v>2</v>
      </c>
      <c r="C9" s="9" t="s">
        <v>227</v>
      </c>
      <c r="D9" s="10"/>
      <c r="E9" s="24" t="s">
        <v>279</v>
      </c>
    </row>
    <row r="10" spans="2:5" x14ac:dyDescent="0.2">
      <c r="B10" s="10">
        <v>3</v>
      </c>
      <c r="C10" s="9" t="s">
        <v>227</v>
      </c>
      <c r="D10" s="10"/>
      <c r="E10" s="15" t="s">
        <v>276</v>
      </c>
    </row>
    <row r="11" spans="2:5" x14ac:dyDescent="0.2">
      <c r="B11" s="10">
        <v>4</v>
      </c>
      <c r="C11" s="9" t="s">
        <v>227</v>
      </c>
      <c r="D11" s="10"/>
      <c r="E11" s="15" t="s">
        <v>277</v>
      </c>
    </row>
    <row r="12" spans="2:5" x14ac:dyDescent="0.2">
      <c r="B12" s="25">
        <v>5</v>
      </c>
      <c r="C12" s="26" t="s">
        <v>227</v>
      </c>
      <c r="D12" s="25"/>
      <c r="E12" s="27" t="s">
        <v>264</v>
      </c>
    </row>
    <row r="13" spans="2:5" ht="16" thickBot="1" x14ac:dyDescent="0.25">
      <c r="B13" s="13">
        <v>5</v>
      </c>
      <c r="C13" s="12" t="s">
        <v>227</v>
      </c>
      <c r="D13" s="13" t="s">
        <v>280</v>
      </c>
      <c r="E13" s="16" t="s">
        <v>278</v>
      </c>
    </row>
    <row r="14" spans="2:5" ht="16" thickTop="1" x14ac:dyDescent="0.2"/>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theme="9" tint="-0.499984740745262"/>
  </sheetPr>
  <dimension ref="B3:J103"/>
  <sheetViews>
    <sheetView zoomScaleNormal="100" workbookViewId="0">
      <selection activeCell="H4" sqref="H4"/>
    </sheetView>
  </sheetViews>
  <sheetFormatPr baseColWidth="10" defaultColWidth="8.83203125" defaultRowHeight="15" x14ac:dyDescent="0.2"/>
  <cols>
    <col min="2" max="2" width="20.1640625" customWidth="1"/>
    <col min="3" max="3" width="17" customWidth="1"/>
    <col min="4" max="4" width="13" customWidth="1"/>
    <col min="5" max="5" width="18.83203125" customWidth="1"/>
    <col min="6" max="6" width="10" bestFit="1" customWidth="1"/>
    <col min="7" max="7" width="17.6640625" customWidth="1"/>
    <col min="8" max="8" width="16.6640625" customWidth="1"/>
    <col min="9" max="9" width="15.5" customWidth="1"/>
    <col min="10" max="10" width="29.5" customWidth="1"/>
    <col min="11" max="11" width="20.1640625" customWidth="1"/>
  </cols>
  <sheetData>
    <row r="3" spans="2:10" ht="21" x14ac:dyDescent="0.25">
      <c r="H3" s="50" t="s">
        <v>290</v>
      </c>
    </row>
    <row r="4" spans="2:10" ht="21" x14ac:dyDescent="0.25">
      <c r="B4" s="49" t="s">
        <v>289</v>
      </c>
      <c r="C4" s="56" t="s">
        <v>286</v>
      </c>
      <c r="D4" s="51"/>
      <c r="E4" s="52"/>
      <c r="H4" s="47" t="str" cm="1">
        <f t="array" ref="H4:J4">TRANSPOSE(_xlfn.UNIQUE(Table3[[#All],[GENDER TYPE]]))</f>
        <v>GENDER TYPE</v>
      </c>
      <c r="I4" s="47" t="str">
        <v>Male</v>
      </c>
      <c r="J4" s="47" t="str">
        <v>Female</v>
      </c>
    </row>
    <row r="5" spans="2:10" ht="19" x14ac:dyDescent="0.25">
      <c r="B5" s="55" t="s">
        <v>228</v>
      </c>
      <c r="C5" s="54" t="s">
        <v>138</v>
      </c>
      <c r="D5" s="53" t="s">
        <v>142</v>
      </c>
      <c r="E5" s="53" t="s">
        <v>285</v>
      </c>
      <c r="H5" s="47" t="str" cm="1">
        <f t="array" ref="H5:H16">_xlfn.UNIQUE(Table3[[#All],[COUNTRY NAME]])</f>
        <v>COUNTRY NAME</v>
      </c>
      <c r="I5" s="46"/>
      <c r="J5" s="46"/>
    </row>
    <row r="6" spans="2:10" x14ac:dyDescent="0.2">
      <c r="B6" s="3" t="s">
        <v>159</v>
      </c>
      <c r="C6" s="2">
        <v>1</v>
      </c>
      <c r="D6" s="2">
        <v>2</v>
      </c>
      <c r="E6" s="2">
        <v>3</v>
      </c>
      <c r="H6" s="2" t="str">
        <v>ARGENTINA</v>
      </c>
      <c r="I6" s="2" cm="1">
        <f t="array" ref="I6:I16">COUNTIFS(Table3[[#All],[GENDER TYPE]],$I$4,Table3[[#All],[COUNTRY NAME]],$H$6:$H$16)</f>
        <v>2</v>
      </c>
      <c r="J6" s="2" cm="1">
        <f t="array" ref="J6:J16">COUNTIFS(Table3[GENDER TYPE],$J$4,Table3[COUNTRY NAME],$H$6:$H$16)</f>
        <v>1</v>
      </c>
    </row>
    <row r="7" spans="2:10" x14ac:dyDescent="0.2">
      <c r="B7" s="3" t="s">
        <v>151</v>
      </c>
      <c r="C7" s="2">
        <v>6</v>
      </c>
      <c r="D7" s="2">
        <v>2</v>
      </c>
      <c r="E7" s="2">
        <v>8</v>
      </c>
      <c r="H7" s="2" t="str">
        <v>AUSTRIA</v>
      </c>
      <c r="I7" s="2">
        <v>2</v>
      </c>
      <c r="J7" s="2">
        <v>1</v>
      </c>
    </row>
    <row r="8" spans="2:10" x14ac:dyDescent="0.2">
      <c r="B8" s="3" t="s">
        <v>153</v>
      </c>
      <c r="C8" s="2">
        <v>1</v>
      </c>
      <c r="D8" s="2">
        <v>2</v>
      </c>
      <c r="E8" s="2">
        <v>3</v>
      </c>
      <c r="H8" s="2" t="str">
        <v>GERMANY</v>
      </c>
      <c r="I8" s="2">
        <v>4</v>
      </c>
      <c r="J8" s="2">
        <v>1</v>
      </c>
    </row>
    <row r="9" spans="2:10" x14ac:dyDescent="0.2">
      <c r="B9" s="3" t="s">
        <v>144</v>
      </c>
      <c r="C9" s="2"/>
      <c r="D9" s="2">
        <v>2</v>
      </c>
      <c r="E9" s="2">
        <v>2</v>
      </c>
      <c r="H9" s="2" t="str">
        <v>NETHERLANDS</v>
      </c>
      <c r="I9" s="2">
        <v>1</v>
      </c>
      <c r="J9" s="2">
        <v>2</v>
      </c>
    </row>
    <row r="10" spans="2:10" x14ac:dyDescent="0.2">
      <c r="B10" s="3" t="s">
        <v>156</v>
      </c>
      <c r="C10" s="2">
        <v>3</v>
      </c>
      <c r="D10" s="2">
        <v>6</v>
      </c>
      <c r="E10" s="2">
        <v>9</v>
      </c>
      <c r="H10" s="2" t="str">
        <v>SPAIN</v>
      </c>
      <c r="I10" s="2">
        <v>0</v>
      </c>
      <c r="J10" s="2">
        <v>3</v>
      </c>
    </row>
    <row r="11" spans="2:10" x14ac:dyDescent="0.2">
      <c r="B11" s="3" t="s">
        <v>149</v>
      </c>
      <c r="C11" s="2">
        <v>1</v>
      </c>
      <c r="D11" s="2">
        <v>4</v>
      </c>
      <c r="E11" s="2">
        <v>5</v>
      </c>
      <c r="H11" s="2" t="str">
        <v>FRANCE</v>
      </c>
      <c r="I11" s="2">
        <v>6</v>
      </c>
      <c r="J11" s="2">
        <v>3</v>
      </c>
    </row>
    <row r="12" spans="2:10" x14ac:dyDescent="0.2">
      <c r="B12" s="3" t="s">
        <v>164</v>
      </c>
      <c r="C12" s="2">
        <v>2</v>
      </c>
      <c r="D12" s="2">
        <v>1</v>
      </c>
      <c r="E12" s="2">
        <v>3</v>
      </c>
      <c r="H12" s="2" t="str">
        <v>UK</v>
      </c>
      <c r="I12" s="2">
        <v>2</v>
      </c>
      <c r="J12" s="2">
        <v>3</v>
      </c>
    </row>
    <row r="13" spans="2:10" x14ac:dyDescent="0.2">
      <c r="B13" s="3" t="s">
        <v>161</v>
      </c>
      <c r="C13" s="2">
        <v>3</v>
      </c>
      <c r="D13" s="2"/>
      <c r="E13" s="2">
        <v>3</v>
      </c>
      <c r="H13" s="2" t="str">
        <v>AUSTRALIA</v>
      </c>
      <c r="I13" s="2">
        <v>2</v>
      </c>
      <c r="J13" s="2">
        <v>6</v>
      </c>
    </row>
    <row r="14" spans="2:10" x14ac:dyDescent="0.2">
      <c r="B14" s="3" t="s">
        <v>167</v>
      </c>
      <c r="C14" s="2">
        <v>1</v>
      </c>
      <c r="D14" s="2">
        <v>1</v>
      </c>
      <c r="E14" s="2">
        <v>2</v>
      </c>
      <c r="H14" s="2" t="str">
        <v>BRAZIL</v>
      </c>
      <c r="I14" s="2">
        <v>1</v>
      </c>
      <c r="J14" s="2">
        <v>0</v>
      </c>
    </row>
    <row r="15" spans="2:10" x14ac:dyDescent="0.2">
      <c r="B15" s="3" t="s">
        <v>146</v>
      </c>
      <c r="C15" s="2">
        <v>3</v>
      </c>
      <c r="D15" s="2">
        <v>2</v>
      </c>
      <c r="E15" s="2">
        <v>5</v>
      </c>
      <c r="H15" s="2" t="str">
        <v>SWEDEN</v>
      </c>
      <c r="I15" s="2">
        <v>1</v>
      </c>
      <c r="J15" s="2">
        <v>1</v>
      </c>
    </row>
    <row r="16" spans="2:10" x14ac:dyDescent="0.2">
      <c r="B16" s="3" t="s">
        <v>140</v>
      </c>
      <c r="C16" s="2">
        <v>3</v>
      </c>
      <c r="D16" s="2">
        <v>3</v>
      </c>
      <c r="E16" s="2">
        <v>6</v>
      </c>
      <c r="H16" s="2" t="str">
        <v>USA</v>
      </c>
      <c r="I16" s="2">
        <v>3</v>
      </c>
      <c r="J16" s="2">
        <v>2</v>
      </c>
    </row>
    <row r="56" spans="2:4" x14ac:dyDescent="0.2">
      <c r="B56" s="2" t="s">
        <v>284</v>
      </c>
      <c r="C56" s="38" t="s">
        <v>288</v>
      </c>
      <c r="D56" s="42" t="s">
        <v>228</v>
      </c>
    </row>
    <row r="57" spans="2:4" x14ac:dyDescent="0.2">
      <c r="B57" s="2" t="s">
        <v>142</v>
      </c>
      <c r="C57" s="38" t="s">
        <v>160</v>
      </c>
      <c r="D57" s="42" t="str">
        <f>_xlfn.XLOOKUP(C57,LOCATION!$B$2:$M$2,LOCATION!$B$3:$M$3)</f>
        <v>ARGENTINA</v>
      </c>
    </row>
    <row r="58" spans="2:4" x14ac:dyDescent="0.2">
      <c r="B58" s="2" t="s">
        <v>142</v>
      </c>
      <c r="C58" s="38" t="s">
        <v>160</v>
      </c>
      <c r="D58" s="42" t="str">
        <f>_xlfn.XLOOKUP(C58,LOCATION!$B$2:$M$2,LOCATION!$B$3:$M$3)</f>
        <v>ARGENTINA</v>
      </c>
    </row>
    <row r="59" spans="2:4" x14ac:dyDescent="0.2">
      <c r="B59" s="2" t="s">
        <v>138</v>
      </c>
      <c r="C59" s="38" t="s">
        <v>160</v>
      </c>
      <c r="D59" s="42" t="str">
        <f>_xlfn.XLOOKUP(C59,LOCATION!$B$2:$M$2,LOCATION!$B$3:$M$3)</f>
        <v>ARGENTINA</v>
      </c>
    </row>
    <row r="60" spans="2:4" x14ac:dyDescent="0.2">
      <c r="B60" s="2" t="s">
        <v>142</v>
      </c>
      <c r="C60" s="38" t="s">
        <v>154</v>
      </c>
      <c r="D60" s="42" t="str">
        <f>_xlfn.XLOOKUP(C60,LOCATION!$B$2:$M$2,LOCATION!$B$3:$M$3)</f>
        <v>AUSTRIA</v>
      </c>
    </row>
    <row r="61" spans="2:4" x14ac:dyDescent="0.2">
      <c r="B61" s="2" t="s">
        <v>142</v>
      </c>
      <c r="C61" s="38" t="s">
        <v>154</v>
      </c>
      <c r="D61" s="42" t="str">
        <f>_xlfn.XLOOKUP(C61,LOCATION!$B$2:$M$2,LOCATION!$B$3:$M$3)</f>
        <v>AUSTRIA</v>
      </c>
    </row>
    <row r="62" spans="2:4" x14ac:dyDescent="0.2">
      <c r="B62" s="2" t="s">
        <v>138</v>
      </c>
      <c r="C62" s="38" t="s">
        <v>154</v>
      </c>
      <c r="D62" s="42" t="str">
        <f>_xlfn.XLOOKUP(C62,LOCATION!$B$2:$M$2,LOCATION!$B$3:$M$3)</f>
        <v>AUSTRIA</v>
      </c>
    </row>
    <row r="63" spans="2:4" x14ac:dyDescent="0.2">
      <c r="B63" s="2" t="s">
        <v>142</v>
      </c>
      <c r="C63" s="38" t="s">
        <v>150</v>
      </c>
      <c r="D63" s="42" t="str">
        <f>_xlfn.XLOOKUP(C63,LOCATION!$B$2:$M$2,LOCATION!$B$3:$M$3)</f>
        <v>GERMANY</v>
      </c>
    </row>
    <row r="64" spans="2:4" x14ac:dyDescent="0.2">
      <c r="B64" s="2" t="s">
        <v>138</v>
      </c>
      <c r="C64" s="38" t="s">
        <v>150</v>
      </c>
      <c r="D64" s="42" t="str">
        <f>_xlfn.XLOOKUP(C64,LOCATION!$B$2:$M$2,LOCATION!$B$3:$M$3)</f>
        <v>GERMANY</v>
      </c>
    </row>
    <row r="65" spans="2:4" x14ac:dyDescent="0.2">
      <c r="B65" s="2" t="s">
        <v>142</v>
      </c>
      <c r="C65" s="38" t="s">
        <v>150</v>
      </c>
      <c r="D65" s="42" t="str">
        <f>_xlfn.XLOOKUP(C65,LOCATION!$B$2:$M$2,LOCATION!$B$3:$M$3)</f>
        <v>GERMANY</v>
      </c>
    </row>
    <row r="66" spans="2:4" x14ac:dyDescent="0.2">
      <c r="B66" s="2" t="s">
        <v>142</v>
      </c>
      <c r="C66" s="38" t="s">
        <v>150</v>
      </c>
      <c r="D66" s="42" t="str">
        <f>_xlfn.XLOOKUP(C66,LOCATION!$B$2:$M$2,LOCATION!$B$3:$M$3)</f>
        <v>GERMANY</v>
      </c>
    </row>
    <row r="67" spans="2:4" x14ac:dyDescent="0.2">
      <c r="B67" s="2" t="s">
        <v>142</v>
      </c>
      <c r="C67" s="38" t="s">
        <v>150</v>
      </c>
      <c r="D67" s="42" t="str">
        <f>_xlfn.XLOOKUP(C67,LOCATION!$B$2:$M$2,LOCATION!$B$3:$M$3)</f>
        <v>GERMANY</v>
      </c>
    </row>
    <row r="68" spans="2:4" x14ac:dyDescent="0.2">
      <c r="B68" s="2" t="s">
        <v>138</v>
      </c>
      <c r="C68" s="38" t="s">
        <v>165</v>
      </c>
      <c r="D68" s="42" t="str">
        <f>_xlfn.XLOOKUP(C68,LOCATION!$B$2:$M$2,LOCATION!$B$3:$M$3)</f>
        <v>NETHERLANDS</v>
      </c>
    </row>
    <row r="69" spans="2:4" x14ac:dyDescent="0.2">
      <c r="B69" s="2" t="s">
        <v>142</v>
      </c>
      <c r="C69" s="38" t="s">
        <v>165</v>
      </c>
      <c r="D69" s="42" t="str">
        <f>_xlfn.XLOOKUP(C69,LOCATION!$B$2:$M$2,LOCATION!$B$3:$M$3)</f>
        <v>NETHERLANDS</v>
      </c>
    </row>
    <row r="70" spans="2:4" x14ac:dyDescent="0.2">
      <c r="B70" s="2" t="s">
        <v>138</v>
      </c>
      <c r="C70" s="38" t="s">
        <v>165</v>
      </c>
      <c r="D70" s="42" t="str">
        <f>_xlfn.XLOOKUP(C70,LOCATION!$B$2:$M$2,LOCATION!$B$3:$M$3)</f>
        <v>NETHERLANDS</v>
      </c>
    </row>
    <row r="71" spans="2:4" x14ac:dyDescent="0.2">
      <c r="B71" s="2" t="s">
        <v>138</v>
      </c>
      <c r="C71" s="38" t="s">
        <v>162</v>
      </c>
      <c r="D71" s="42" t="str">
        <f>_xlfn.XLOOKUP(C71,LOCATION!$B$2:$M$2,LOCATION!$B$3:$M$3)</f>
        <v>SPAIN</v>
      </c>
    </row>
    <row r="72" spans="2:4" x14ac:dyDescent="0.2">
      <c r="B72" s="2" t="s">
        <v>138</v>
      </c>
      <c r="C72" s="38" t="s">
        <v>162</v>
      </c>
      <c r="D72" s="42" t="str">
        <f>_xlfn.XLOOKUP(C72,LOCATION!$B$2:$M$2,LOCATION!$B$3:$M$3)</f>
        <v>SPAIN</v>
      </c>
    </row>
    <row r="73" spans="2:4" x14ac:dyDescent="0.2">
      <c r="B73" s="2" t="s">
        <v>138</v>
      </c>
      <c r="C73" s="38" t="s">
        <v>162</v>
      </c>
      <c r="D73" s="42" t="str">
        <f>_xlfn.XLOOKUP(C73,LOCATION!$B$2:$M$2,LOCATION!$B$3:$M$3)</f>
        <v>SPAIN</v>
      </c>
    </row>
    <row r="74" spans="2:4" x14ac:dyDescent="0.2">
      <c r="B74" s="2" t="s">
        <v>138</v>
      </c>
      <c r="C74" s="38" t="s">
        <v>157</v>
      </c>
      <c r="D74" s="42" t="str">
        <f>_xlfn.XLOOKUP(C74,LOCATION!$B$2:$M$2,LOCATION!$B$3:$M$3)</f>
        <v>FRANCE</v>
      </c>
    </row>
    <row r="75" spans="2:4" x14ac:dyDescent="0.2">
      <c r="B75" s="2" t="s">
        <v>138</v>
      </c>
      <c r="C75" s="38" t="s">
        <v>157</v>
      </c>
      <c r="D75" s="42" t="str">
        <f>_xlfn.XLOOKUP(C75,LOCATION!$B$2:$M$2,LOCATION!$B$3:$M$3)</f>
        <v>FRANCE</v>
      </c>
    </row>
    <row r="76" spans="2:4" x14ac:dyDescent="0.2">
      <c r="B76" s="2" t="s">
        <v>138</v>
      </c>
      <c r="C76" s="38" t="s">
        <v>157</v>
      </c>
      <c r="D76" s="42" t="str">
        <f>_xlfn.XLOOKUP(C76,LOCATION!$B$2:$M$2,LOCATION!$B$3:$M$3)</f>
        <v>FRANCE</v>
      </c>
    </row>
    <row r="77" spans="2:4" x14ac:dyDescent="0.2">
      <c r="B77" s="2" t="s">
        <v>142</v>
      </c>
      <c r="C77" s="38" t="s">
        <v>157</v>
      </c>
      <c r="D77" s="42" t="str">
        <f>_xlfn.XLOOKUP(C77,LOCATION!$B$2:$M$2,LOCATION!$B$3:$M$3)</f>
        <v>FRANCE</v>
      </c>
    </row>
    <row r="78" spans="2:4" x14ac:dyDescent="0.2">
      <c r="B78" s="2" t="s">
        <v>142</v>
      </c>
      <c r="C78" s="38" t="s">
        <v>157</v>
      </c>
      <c r="D78" s="42" t="str">
        <f>_xlfn.XLOOKUP(C78,LOCATION!$B$2:$M$2,LOCATION!$B$3:$M$3)</f>
        <v>FRANCE</v>
      </c>
    </row>
    <row r="79" spans="2:4" x14ac:dyDescent="0.2">
      <c r="B79" s="2" t="s">
        <v>142</v>
      </c>
      <c r="C79" s="38" t="s">
        <v>157</v>
      </c>
      <c r="D79" s="42" t="str">
        <f>_xlfn.XLOOKUP(C79,LOCATION!$B$2:$M$2,LOCATION!$B$3:$M$3)</f>
        <v>FRANCE</v>
      </c>
    </row>
    <row r="80" spans="2:4" x14ac:dyDescent="0.2">
      <c r="B80" s="2" t="s">
        <v>142</v>
      </c>
      <c r="C80" s="38" t="s">
        <v>157</v>
      </c>
      <c r="D80" s="42" t="str">
        <f>_xlfn.XLOOKUP(C80,LOCATION!$B$2:$M$2,LOCATION!$B$3:$M$3)</f>
        <v>FRANCE</v>
      </c>
    </row>
    <row r="81" spans="2:4" x14ac:dyDescent="0.2">
      <c r="B81" s="2" t="s">
        <v>142</v>
      </c>
      <c r="C81" s="38" t="s">
        <v>157</v>
      </c>
      <c r="D81" s="42" t="str">
        <f>_xlfn.XLOOKUP(C81,LOCATION!$B$2:$M$2,LOCATION!$B$3:$M$3)</f>
        <v>FRANCE</v>
      </c>
    </row>
    <row r="82" spans="2:4" x14ac:dyDescent="0.2">
      <c r="B82" s="2" t="s">
        <v>142</v>
      </c>
      <c r="C82" s="38" t="s">
        <v>157</v>
      </c>
      <c r="D82" s="42" t="str">
        <f>_xlfn.XLOOKUP(C82,LOCATION!$B$2:$M$2,LOCATION!$B$3:$M$3)</f>
        <v>FRANCE</v>
      </c>
    </row>
    <row r="83" spans="2:4" x14ac:dyDescent="0.2">
      <c r="B83" s="2" t="s">
        <v>138</v>
      </c>
      <c r="C83" s="38" t="s">
        <v>147</v>
      </c>
      <c r="D83" s="42" t="str">
        <f>_xlfn.XLOOKUP(C83,LOCATION!$B$2:$M$2,LOCATION!$B$3:$M$3)</f>
        <v>UK</v>
      </c>
    </row>
    <row r="84" spans="2:4" x14ac:dyDescent="0.2">
      <c r="B84" s="2" t="s">
        <v>142</v>
      </c>
      <c r="C84" s="38" t="s">
        <v>147</v>
      </c>
      <c r="D84" s="42" t="str">
        <f>_xlfn.XLOOKUP(C84,LOCATION!$B$2:$M$2,LOCATION!$B$3:$M$3)</f>
        <v>UK</v>
      </c>
    </row>
    <row r="85" spans="2:4" x14ac:dyDescent="0.2">
      <c r="B85" s="2" t="s">
        <v>142</v>
      </c>
      <c r="C85" s="38" t="s">
        <v>147</v>
      </c>
      <c r="D85" s="42" t="str">
        <f>_xlfn.XLOOKUP(C85,LOCATION!$B$2:$M$2,LOCATION!$B$3:$M$3)</f>
        <v>UK</v>
      </c>
    </row>
    <row r="86" spans="2:4" x14ac:dyDescent="0.2">
      <c r="B86" s="2" t="s">
        <v>138</v>
      </c>
      <c r="C86" s="38" t="s">
        <v>147</v>
      </c>
      <c r="D86" s="42" t="str">
        <f>_xlfn.XLOOKUP(C86,LOCATION!$B$2:$M$2,LOCATION!$B$3:$M$3)</f>
        <v>UK</v>
      </c>
    </row>
    <row r="87" spans="2:4" x14ac:dyDescent="0.2">
      <c r="B87" s="2" t="s">
        <v>138</v>
      </c>
      <c r="C87" s="38" t="s">
        <v>147</v>
      </c>
      <c r="D87" s="42" t="str">
        <f>_xlfn.XLOOKUP(C87,LOCATION!$B$2:$M$2,LOCATION!$B$3:$M$3)</f>
        <v>UK</v>
      </c>
    </row>
    <row r="88" spans="2:4" x14ac:dyDescent="0.2">
      <c r="B88" s="2" t="s">
        <v>138</v>
      </c>
      <c r="C88" s="38" t="s">
        <v>152</v>
      </c>
      <c r="D88" s="42" t="str">
        <f>_xlfn.XLOOKUP(C88,LOCATION!$B$2:$M$2,LOCATION!$B$3:$M$3)</f>
        <v>AUSTRALIA</v>
      </c>
    </row>
    <row r="89" spans="2:4" x14ac:dyDescent="0.2">
      <c r="B89" s="2" t="s">
        <v>142</v>
      </c>
      <c r="C89" s="38" t="s">
        <v>152</v>
      </c>
      <c r="D89" s="42" t="str">
        <f>_xlfn.XLOOKUP(C89,LOCATION!$B$2:$M$2,LOCATION!$B$3:$M$3)</f>
        <v>AUSTRALIA</v>
      </c>
    </row>
    <row r="90" spans="2:4" x14ac:dyDescent="0.2">
      <c r="B90" s="2" t="s">
        <v>142</v>
      </c>
      <c r="C90" s="38" t="s">
        <v>152</v>
      </c>
      <c r="D90" s="42" t="str">
        <f>_xlfn.XLOOKUP(C90,LOCATION!$B$2:$M$2,LOCATION!$B$3:$M$3)</f>
        <v>AUSTRALIA</v>
      </c>
    </row>
    <row r="91" spans="2:4" x14ac:dyDescent="0.2">
      <c r="B91" s="2" t="s">
        <v>138</v>
      </c>
      <c r="C91" s="38" t="s">
        <v>152</v>
      </c>
      <c r="D91" s="42" t="str">
        <f>_xlfn.XLOOKUP(C91,LOCATION!$B$2:$M$2,LOCATION!$B$3:$M$3)</f>
        <v>AUSTRALIA</v>
      </c>
    </row>
    <row r="92" spans="2:4" x14ac:dyDescent="0.2">
      <c r="B92" s="2" t="s">
        <v>138</v>
      </c>
      <c r="C92" s="38" t="s">
        <v>152</v>
      </c>
      <c r="D92" s="42" t="str">
        <f>_xlfn.XLOOKUP(C92,LOCATION!$B$2:$M$2,LOCATION!$B$3:$M$3)</f>
        <v>AUSTRALIA</v>
      </c>
    </row>
    <row r="93" spans="2:4" x14ac:dyDescent="0.2">
      <c r="B93" s="2" t="s">
        <v>138</v>
      </c>
      <c r="C93" s="38" t="s">
        <v>152</v>
      </c>
      <c r="D93" s="42" t="str">
        <f>_xlfn.XLOOKUP(C93,LOCATION!$B$2:$M$2,LOCATION!$B$3:$M$3)</f>
        <v>AUSTRALIA</v>
      </c>
    </row>
    <row r="94" spans="2:4" x14ac:dyDescent="0.2">
      <c r="B94" s="2" t="s">
        <v>138</v>
      </c>
      <c r="C94" s="38" t="s">
        <v>152</v>
      </c>
      <c r="D94" s="42" t="str">
        <f>_xlfn.XLOOKUP(C94,LOCATION!$B$2:$M$2,LOCATION!$B$3:$M$3)</f>
        <v>AUSTRALIA</v>
      </c>
    </row>
    <row r="95" spans="2:4" x14ac:dyDescent="0.2">
      <c r="B95" s="2" t="s">
        <v>138</v>
      </c>
      <c r="C95" s="38" t="s">
        <v>152</v>
      </c>
      <c r="D95" s="42" t="str">
        <f>_xlfn.XLOOKUP(C95,LOCATION!$B$2:$M$2,LOCATION!$B$3:$M$3)</f>
        <v>AUSTRALIA</v>
      </c>
    </row>
    <row r="96" spans="2:4" x14ac:dyDescent="0.2">
      <c r="B96" s="2" t="s">
        <v>142</v>
      </c>
      <c r="C96" s="38" t="s">
        <v>169</v>
      </c>
      <c r="D96" s="42" t="str">
        <f>_xlfn.XLOOKUP(C96,LOCATION!$B$2:$M$2,LOCATION!$B$3:$M$3)</f>
        <v>BRAZIL</v>
      </c>
    </row>
    <row r="97" spans="2:4" x14ac:dyDescent="0.2">
      <c r="B97" s="2" t="s">
        <v>138</v>
      </c>
      <c r="C97" s="38" t="s">
        <v>168</v>
      </c>
      <c r="D97" s="42" t="str">
        <f>_xlfn.XLOOKUP(C97,LOCATION!$B$2:$M$2,LOCATION!$B$3:$M$3)</f>
        <v>SWEDEN</v>
      </c>
    </row>
    <row r="98" spans="2:4" x14ac:dyDescent="0.2">
      <c r="B98" s="2" t="s">
        <v>142</v>
      </c>
      <c r="C98" s="38" t="s">
        <v>168</v>
      </c>
      <c r="D98" s="42" t="str">
        <f>_xlfn.XLOOKUP(C98,LOCATION!$B$2:$M$2,LOCATION!$B$3:$M$3)</f>
        <v>SWEDEN</v>
      </c>
    </row>
    <row r="99" spans="2:4" x14ac:dyDescent="0.2">
      <c r="B99" s="2" t="s">
        <v>138</v>
      </c>
      <c r="C99" s="38" t="s">
        <v>141</v>
      </c>
      <c r="D99" s="42" t="str">
        <f>_xlfn.XLOOKUP(C99,LOCATION!$B$2:$M$2,LOCATION!$B$3:$M$3)</f>
        <v>USA</v>
      </c>
    </row>
    <row r="100" spans="2:4" x14ac:dyDescent="0.2">
      <c r="B100" s="2" t="s">
        <v>142</v>
      </c>
      <c r="C100" s="38" t="s">
        <v>141</v>
      </c>
      <c r="D100" s="42" t="str">
        <f>_xlfn.XLOOKUP(C100,LOCATION!$B$2:$M$2,LOCATION!$B$3:$M$3)</f>
        <v>USA</v>
      </c>
    </row>
    <row r="101" spans="2:4" x14ac:dyDescent="0.2">
      <c r="B101" s="2" t="s">
        <v>142</v>
      </c>
      <c r="C101" s="38" t="s">
        <v>141</v>
      </c>
      <c r="D101" s="42" t="str">
        <f>_xlfn.XLOOKUP(C101,LOCATION!$B$2:$M$2,LOCATION!$B$3:$M$3)</f>
        <v>USA</v>
      </c>
    </row>
    <row r="102" spans="2:4" x14ac:dyDescent="0.2">
      <c r="B102" s="2" t="s">
        <v>138</v>
      </c>
      <c r="C102" s="38" t="s">
        <v>141</v>
      </c>
      <c r="D102" s="42" t="str">
        <f>_xlfn.XLOOKUP(C102,LOCATION!$B$2:$M$2,LOCATION!$B$3:$M$3)</f>
        <v>USA</v>
      </c>
    </row>
    <row r="103" spans="2:4" x14ac:dyDescent="0.2">
      <c r="B103" s="44" t="s">
        <v>142</v>
      </c>
      <c r="C103" s="45" t="s">
        <v>141</v>
      </c>
      <c r="D103" s="42" t="str">
        <f>_xlfn.XLOOKUP(C103,LOCATION!$B$2:$M$2,LOCATION!$B$3:$M$3)</f>
        <v>USA</v>
      </c>
    </row>
  </sheetData>
  <dataConsolidate/>
  <phoneticPr fontId="12" type="noConversion"/>
  <pageMargins left="0.7" right="0.7" top="0.75" bottom="0.75" header="0.3" footer="0.3"/>
  <pageSetup paperSize="9" orientation="portrait" horizontalDpi="0" verticalDpi="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theme="9" tint="-0.499984740745262"/>
  </sheetPr>
  <dimension ref="A2:G53"/>
  <sheetViews>
    <sheetView tabSelected="1" workbookViewId="0">
      <selection activeCell="D2" sqref="D2"/>
    </sheetView>
  </sheetViews>
  <sheetFormatPr baseColWidth="10" defaultColWidth="8.83203125" defaultRowHeight="15" x14ac:dyDescent="0.2"/>
  <cols>
    <col min="1" max="1" width="12.5" customWidth="1"/>
    <col min="2" max="2" width="42.83203125" customWidth="1"/>
    <col min="3" max="3" width="11.5" customWidth="1"/>
    <col min="4" max="4" width="12.1640625" customWidth="1"/>
    <col min="5" max="5" width="25.33203125" customWidth="1"/>
    <col min="6" max="6" width="13" customWidth="1"/>
    <col min="7" max="8" width="16.1640625" bestFit="1" customWidth="1"/>
    <col min="9" max="9" width="22.33203125" bestFit="1" customWidth="1"/>
    <col min="10" max="10" width="22" bestFit="1" customWidth="1"/>
    <col min="11" max="11" width="21" bestFit="1" customWidth="1"/>
    <col min="12" max="12" width="17.83203125" bestFit="1" customWidth="1"/>
    <col min="13" max="13" width="18.6640625" bestFit="1" customWidth="1"/>
    <col min="14" max="14" width="18.5" bestFit="1" customWidth="1"/>
    <col min="15" max="15" width="26.6640625" bestFit="1" customWidth="1"/>
    <col min="16" max="16" width="18.6640625" bestFit="1" customWidth="1"/>
    <col min="17" max="17" width="26.6640625" bestFit="1" customWidth="1"/>
    <col min="18" max="18" width="19.1640625" bestFit="1" customWidth="1"/>
    <col min="19" max="19" width="18.83203125" bestFit="1" customWidth="1"/>
    <col min="20" max="20" width="21.83203125" bestFit="1" customWidth="1"/>
    <col min="21" max="21" width="18.83203125" bestFit="1" customWidth="1"/>
    <col min="22" max="22" width="22.1640625" bestFit="1" customWidth="1"/>
    <col min="23" max="23" width="21.83203125" bestFit="1" customWidth="1"/>
    <col min="24" max="24" width="23.1640625" bestFit="1" customWidth="1"/>
    <col min="25" max="26" width="19.33203125" bestFit="1" customWidth="1"/>
    <col min="27" max="27" width="19.6640625" bestFit="1" customWidth="1"/>
    <col min="28" max="28" width="20.6640625" bestFit="1" customWidth="1"/>
    <col min="29" max="29" width="17.33203125" bestFit="1" customWidth="1"/>
    <col min="30" max="30" width="22" bestFit="1" customWidth="1"/>
    <col min="31" max="31" width="17.1640625" bestFit="1" customWidth="1"/>
    <col min="32" max="32" width="16.33203125" bestFit="1" customWidth="1"/>
    <col min="33" max="33" width="22.33203125" bestFit="1" customWidth="1"/>
    <col min="34" max="34" width="23.83203125" bestFit="1" customWidth="1"/>
    <col min="35" max="35" width="20.6640625" bestFit="1" customWidth="1"/>
    <col min="36" max="36" width="23.33203125" bestFit="1" customWidth="1"/>
    <col min="37" max="37" width="19.6640625" bestFit="1" customWidth="1"/>
    <col min="38" max="38" width="20.6640625" bestFit="1" customWidth="1"/>
    <col min="39" max="39" width="17.83203125" bestFit="1" customWidth="1"/>
    <col min="40" max="40" width="18.6640625" bestFit="1" customWidth="1"/>
    <col min="41" max="41" width="22.5" bestFit="1" customWidth="1"/>
    <col min="42" max="42" width="23.1640625" bestFit="1" customWidth="1"/>
    <col min="43" max="43" width="19.83203125" bestFit="1" customWidth="1"/>
    <col min="44" max="44" width="19" bestFit="1" customWidth="1"/>
    <col min="45" max="45" width="21.1640625" bestFit="1" customWidth="1"/>
    <col min="46" max="46" width="20.83203125" bestFit="1" customWidth="1"/>
    <col min="47" max="47" width="22" bestFit="1" customWidth="1"/>
    <col min="48" max="48" width="16.83203125" bestFit="1" customWidth="1"/>
    <col min="49" max="49" width="22.1640625" bestFit="1" customWidth="1"/>
    <col min="50" max="50" width="20.5" bestFit="1" customWidth="1"/>
    <col min="51" max="51" width="18" bestFit="1" customWidth="1"/>
    <col min="52" max="52" width="10" bestFit="1" customWidth="1"/>
    <col min="53" max="53" width="24" bestFit="1" customWidth="1"/>
    <col min="54" max="54" width="22.33203125" bestFit="1" customWidth="1"/>
    <col min="55" max="55" width="25" bestFit="1" customWidth="1"/>
    <col min="56" max="56" width="19" bestFit="1" customWidth="1"/>
    <col min="57" max="57" width="21.6640625" bestFit="1" customWidth="1"/>
    <col min="58" max="58" width="23.6640625" bestFit="1" customWidth="1"/>
    <col min="59" max="59" width="26.1640625" bestFit="1" customWidth="1"/>
    <col min="60" max="60" width="18.83203125" bestFit="1" customWidth="1"/>
    <col min="61" max="61" width="21.5" bestFit="1" customWidth="1"/>
    <col min="62" max="62" width="18" bestFit="1" customWidth="1"/>
    <col min="63" max="63" width="20.5" bestFit="1" customWidth="1"/>
    <col min="64" max="64" width="24" bestFit="1" customWidth="1"/>
    <col min="65" max="65" width="26.6640625" bestFit="1" customWidth="1"/>
    <col min="66" max="66" width="25.5" bestFit="1" customWidth="1"/>
    <col min="67" max="67" width="28.1640625" bestFit="1" customWidth="1"/>
    <col min="68" max="68" width="22.33203125" bestFit="1" customWidth="1"/>
    <col min="69" max="70" width="25" bestFit="1" customWidth="1"/>
    <col min="71" max="71" width="27.6640625" bestFit="1" customWidth="1"/>
    <col min="72" max="72" width="21.33203125" bestFit="1" customWidth="1"/>
    <col min="73" max="73" width="24" bestFit="1" customWidth="1"/>
    <col min="74" max="74" width="22.33203125" bestFit="1" customWidth="1"/>
    <col min="75" max="75" width="25" bestFit="1" customWidth="1"/>
    <col min="76" max="76" width="19.5" bestFit="1" customWidth="1"/>
    <col min="77" max="77" width="22.1640625" bestFit="1" customWidth="1"/>
    <col min="78" max="78" width="20.33203125" bestFit="1" customWidth="1"/>
    <col min="79" max="79" width="23" bestFit="1" customWidth="1"/>
    <col min="80" max="80" width="24.1640625" bestFit="1" customWidth="1"/>
    <col min="81" max="81" width="26.83203125" bestFit="1" customWidth="1"/>
    <col min="82" max="82" width="24.83203125" bestFit="1" customWidth="1"/>
    <col min="83" max="83" width="27.5" bestFit="1" customWidth="1"/>
    <col min="84" max="84" width="21.5" bestFit="1" customWidth="1"/>
    <col min="85" max="85" width="24.1640625" bestFit="1" customWidth="1"/>
    <col min="86" max="86" width="20.6640625" bestFit="1" customWidth="1"/>
    <col min="87" max="87" width="23.33203125" bestFit="1" customWidth="1"/>
    <col min="88" max="88" width="22.83203125" bestFit="1" customWidth="1"/>
    <col min="89" max="89" width="25.5" bestFit="1" customWidth="1"/>
    <col min="90" max="90" width="22.5" bestFit="1" customWidth="1"/>
    <col min="91" max="91" width="25.1640625" bestFit="1" customWidth="1"/>
    <col min="92" max="92" width="23.6640625" bestFit="1" customWidth="1"/>
    <col min="93" max="93" width="26.1640625" bestFit="1" customWidth="1"/>
    <col min="94" max="94" width="18.5" bestFit="1" customWidth="1"/>
    <col min="95" max="95" width="21" bestFit="1" customWidth="1"/>
    <col min="96" max="96" width="23.83203125" bestFit="1" customWidth="1"/>
    <col min="97" max="97" width="26.33203125" bestFit="1" customWidth="1"/>
    <col min="98" max="98" width="22.1640625" bestFit="1" customWidth="1"/>
    <col min="99" max="99" width="24.83203125" bestFit="1" customWidth="1"/>
    <col min="100" max="100" width="19.6640625" bestFit="1" customWidth="1"/>
    <col min="101" max="101" width="22.33203125" bestFit="1" customWidth="1"/>
    <col min="102" max="102" width="10" bestFit="1" customWidth="1"/>
    <col min="103" max="104" width="25" bestFit="1" customWidth="1"/>
    <col min="105" max="105" width="11" bestFit="1" customWidth="1"/>
    <col min="106" max="106" width="27.6640625" bestFit="1" customWidth="1"/>
    <col min="107" max="107" width="21.33203125" bestFit="1" customWidth="1"/>
    <col min="108" max="108" width="9.33203125" bestFit="1" customWidth="1"/>
    <col min="109" max="109" width="24" bestFit="1" customWidth="1"/>
    <col min="110" max="110" width="22.33203125" bestFit="1" customWidth="1"/>
    <col min="111" max="111" width="11" bestFit="1" customWidth="1"/>
    <col min="112" max="112" width="25" bestFit="1" customWidth="1"/>
    <col min="113" max="113" width="19.5" bestFit="1" customWidth="1"/>
    <col min="114" max="114" width="11" bestFit="1" customWidth="1"/>
    <col min="115" max="115" width="22.1640625" bestFit="1" customWidth="1"/>
    <col min="116" max="116" width="20.33203125" bestFit="1" customWidth="1"/>
    <col min="117" max="117" width="9.33203125" bestFit="1" customWidth="1"/>
    <col min="118" max="118" width="23" bestFit="1" customWidth="1"/>
    <col min="119" max="119" width="24.1640625" bestFit="1" customWidth="1"/>
    <col min="120" max="120" width="9.33203125" bestFit="1" customWidth="1"/>
    <col min="121" max="121" width="26.83203125" bestFit="1" customWidth="1"/>
    <col min="122" max="122" width="24.83203125" bestFit="1" customWidth="1"/>
    <col min="123" max="123" width="11" bestFit="1" customWidth="1"/>
    <col min="124" max="124" width="27.5" bestFit="1" customWidth="1"/>
    <col min="125" max="125" width="21.5" bestFit="1" customWidth="1"/>
    <col min="126" max="126" width="11" bestFit="1" customWidth="1"/>
    <col min="127" max="127" width="24.1640625" bestFit="1" customWidth="1"/>
    <col min="128" max="128" width="20.6640625" bestFit="1" customWidth="1"/>
    <col min="129" max="129" width="9.33203125" bestFit="1" customWidth="1"/>
    <col min="130" max="130" width="23.33203125" bestFit="1" customWidth="1"/>
    <col min="131" max="131" width="22.83203125" bestFit="1" customWidth="1"/>
    <col min="132" max="132" width="9.33203125" bestFit="1" customWidth="1"/>
    <col min="133" max="133" width="25.5" bestFit="1" customWidth="1"/>
    <col min="134" max="134" width="22.5" bestFit="1" customWidth="1"/>
    <col min="135" max="135" width="9.33203125" bestFit="1" customWidth="1"/>
    <col min="136" max="136" width="25.1640625" bestFit="1" customWidth="1"/>
    <col min="137" max="137" width="23.6640625" bestFit="1" customWidth="1"/>
    <col min="138" max="138" width="9.33203125" bestFit="1" customWidth="1"/>
    <col min="139" max="139" width="26.1640625" bestFit="1" customWidth="1"/>
    <col min="140" max="140" width="18.5" bestFit="1" customWidth="1"/>
    <col min="141" max="141" width="11" bestFit="1" customWidth="1"/>
    <col min="142" max="142" width="21" bestFit="1" customWidth="1"/>
    <col min="143" max="143" width="23.83203125" bestFit="1" customWidth="1"/>
    <col min="144" max="144" width="9.33203125" bestFit="1" customWidth="1"/>
    <col min="145" max="145" width="26.33203125" bestFit="1" customWidth="1"/>
    <col min="146" max="146" width="22.1640625" bestFit="1" customWidth="1"/>
    <col min="147" max="147" width="9.33203125" bestFit="1" customWidth="1"/>
    <col min="148" max="148" width="24.83203125" bestFit="1" customWidth="1"/>
    <col min="149" max="149" width="19.6640625" bestFit="1" customWidth="1"/>
    <col min="150" max="150" width="11" bestFit="1" customWidth="1"/>
    <col min="151" max="151" width="22.33203125" bestFit="1" customWidth="1"/>
    <col min="152" max="152" width="10" bestFit="1" customWidth="1"/>
    <col min="153" max="153" width="22.1640625" bestFit="1" customWidth="1"/>
    <col min="154" max="154" width="20.33203125" bestFit="1" customWidth="1"/>
    <col min="155" max="155" width="7.5" bestFit="1" customWidth="1"/>
    <col min="156" max="156" width="9.33203125" bestFit="1" customWidth="1"/>
    <col min="157" max="157" width="23" bestFit="1" customWidth="1"/>
    <col min="158" max="158" width="24.1640625" bestFit="1" customWidth="1"/>
    <col min="159" max="159" width="10.6640625" bestFit="1" customWidth="1"/>
    <col min="160" max="160" width="9.33203125" bestFit="1" customWidth="1"/>
    <col min="161" max="161" width="26.83203125" bestFit="1" customWidth="1"/>
    <col min="162" max="162" width="24.83203125" bestFit="1" customWidth="1"/>
    <col min="163" max="163" width="11.83203125" bestFit="1" customWidth="1"/>
    <col min="164" max="164" width="11" bestFit="1" customWidth="1"/>
    <col min="165" max="165" width="27.5" bestFit="1" customWidth="1"/>
    <col min="166" max="166" width="21.5" bestFit="1" customWidth="1"/>
    <col min="167" max="167" width="7.5" bestFit="1" customWidth="1"/>
    <col min="168" max="168" width="11" bestFit="1" customWidth="1"/>
    <col min="169" max="169" width="24.1640625" bestFit="1" customWidth="1"/>
    <col min="170" max="170" width="20.6640625" bestFit="1" customWidth="1"/>
    <col min="171" max="171" width="13.33203125" bestFit="1" customWidth="1"/>
    <col min="172" max="172" width="9.33203125" bestFit="1" customWidth="1"/>
    <col min="173" max="173" width="23.33203125" bestFit="1" customWidth="1"/>
    <col min="174" max="174" width="22.83203125" bestFit="1" customWidth="1"/>
    <col min="175" max="175" width="14.33203125" bestFit="1" customWidth="1"/>
    <col min="176" max="176" width="9.33203125" bestFit="1" customWidth="1"/>
    <col min="177" max="177" width="25.5" bestFit="1" customWidth="1"/>
    <col min="178" max="178" width="22.5" bestFit="1" customWidth="1"/>
    <col min="179" max="179" width="13.33203125" bestFit="1" customWidth="1"/>
    <col min="180" max="180" width="9.33203125" bestFit="1" customWidth="1"/>
    <col min="181" max="181" width="25.1640625" bestFit="1" customWidth="1"/>
    <col min="182" max="182" width="23.6640625" bestFit="1" customWidth="1"/>
    <col min="183" max="183" width="11.33203125" bestFit="1" customWidth="1"/>
    <col min="184" max="184" width="9.33203125" bestFit="1" customWidth="1"/>
    <col min="185" max="185" width="26.1640625" bestFit="1" customWidth="1"/>
    <col min="186" max="186" width="18.5" bestFit="1" customWidth="1"/>
    <col min="187" max="187" width="14" bestFit="1" customWidth="1"/>
    <col min="188" max="188" width="11" bestFit="1" customWidth="1"/>
    <col min="189" max="189" width="21" bestFit="1" customWidth="1"/>
    <col min="190" max="190" width="23.83203125" bestFit="1" customWidth="1"/>
    <col min="191" max="191" width="13.33203125" bestFit="1" customWidth="1"/>
    <col min="192" max="192" width="9.33203125" bestFit="1" customWidth="1"/>
    <col min="193" max="193" width="26.33203125" bestFit="1" customWidth="1"/>
    <col min="194" max="194" width="22.1640625" bestFit="1" customWidth="1"/>
    <col min="195" max="195" width="12" bestFit="1" customWidth="1"/>
    <col min="196" max="196" width="9.33203125" bestFit="1" customWidth="1"/>
    <col min="197" max="197" width="24.83203125" bestFit="1" customWidth="1"/>
    <col min="198" max="198" width="19.6640625" bestFit="1" customWidth="1"/>
    <col min="199" max="199" width="7.5" bestFit="1" customWidth="1"/>
    <col min="200" max="200" width="11" bestFit="1" customWidth="1"/>
    <col min="201" max="201" width="22.33203125" bestFit="1" customWidth="1"/>
    <col min="202" max="202" width="10" bestFit="1" customWidth="1"/>
    <col min="203" max="203" width="11.6640625" bestFit="1" customWidth="1"/>
    <col min="204" max="204" width="11.83203125" bestFit="1" customWidth="1"/>
    <col min="205" max="205" width="11" bestFit="1" customWidth="1"/>
    <col min="206" max="206" width="27.5" bestFit="1" customWidth="1"/>
    <col min="207" max="207" width="21.5" bestFit="1" customWidth="1"/>
    <col min="208" max="208" width="10.6640625" bestFit="1" customWidth="1"/>
    <col min="209" max="209" width="7.5" bestFit="1" customWidth="1"/>
    <col min="210" max="210" width="11" bestFit="1" customWidth="1"/>
    <col min="211" max="211" width="24.1640625" bestFit="1" customWidth="1"/>
    <col min="212" max="212" width="20.6640625" bestFit="1" customWidth="1"/>
    <col min="213" max="213" width="11.5" bestFit="1" customWidth="1"/>
    <col min="214" max="214" width="13.33203125" bestFit="1" customWidth="1"/>
    <col min="215" max="215" width="9.33203125" bestFit="1" customWidth="1"/>
    <col min="216" max="216" width="23.33203125" bestFit="1" customWidth="1"/>
    <col min="217" max="217" width="24" bestFit="1" customWidth="1"/>
    <col min="218" max="218" width="11.1640625" bestFit="1" customWidth="1"/>
    <col min="219" max="219" width="14.33203125" bestFit="1" customWidth="1"/>
    <col min="220" max="220" width="9.33203125" bestFit="1" customWidth="1"/>
    <col min="221" max="221" width="25.5" bestFit="1" customWidth="1"/>
    <col min="222" max="222" width="22.5" bestFit="1" customWidth="1"/>
    <col min="223" max="223" width="11.5" bestFit="1" customWidth="1"/>
    <col min="224" max="224" width="13.33203125" bestFit="1" customWidth="1"/>
    <col min="225" max="225" width="9.33203125" bestFit="1" customWidth="1"/>
    <col min="226" max="226" width="25.1640625" bestFit="1" customWidth="1"/>
    <col min="227" max="227" width="23.6640625" bestFit="1" customWidth="1"/>
    <col min="228" max="228" width="10.6640625" bestFit="1" customWidth="1"/>
    <col min="229" max="229" width="11.33203125" bestFit="1" customWidth="1"/>
    <col min="230" max="230" width="9.33203125" bestFit="1" customWidth="1"/>
    <col min="231" max="231" width="26.1640625" bestFit="1" customWidth="1"/>
    <col min="232" max="232" width="18.5" bestFit="1" customWidth="1"/>
    <col min="233" max="233" width="10.6640625" bestFit="1" customWidth="1"/>
    <col min="234" max="234" width="14" bestFit="1" customWidth="1"/>
    <col min="235" max="235" width="11" bestFit="1" customWidth="1"/>
    <col min="236" max="236" width="21" bestFit="1" customWidth="1"/>
    <col min="237" max="237" width="23.83203125" bestFit="1" customWidth="1"/>
    <col min="238" max="238" width="11.5" bestFit="1" customWidth="1"/>
    <col min="239" max="239" width="13.33203125" bestFit="1" customWidth="1"/>
    <col min="240" max="240" width="9.33203125" bestFit="1" customWidth="1"/>
    <col min="241" max="241" width="26.33203125" bestFit="1" customWidth="1"/>
    <col min="242" max="242" width="22.1640625" bestFit="1" customWidth="1"/>
    <col min="243" max="243" width="11.5" bestFit="1" customWidth="1"/>
    <col min="244" max="244" width="12" bestFit="1" customWidth="1"/>
    <col min="245" max="245" width="9.33203125" bestFit="1" customWidth="1"/>
    <col min="246" max="246" width="24.83203125" bestFit="1" customWidth="1"/>
    <col min="247" max="247" width="19.6640625" bestFit="1" customWidth="1"/>
    <col min="248" max="248" width="10.6640625" bestFit="1" customWidth="1"/>
    <col min="249" max="249" width="7.5" bestFit="1" customWidth="1"/>
    <col min="250" max="250" width="11" bestFit="1" customWidth="1"/>
    <col min="251" max="251" width="22.33203125" bestFit="1" customWidth="1"/>
    <col min="252" max="252" width="10" bestFit="1" customWidth="1"/>
    <col min="253" max="253" width="15.33203125" bestFit="1" customWidth="1"/>
    <col min="254" max="254" width="20.5" bestFit="1" customWidth="1"/>
    <col min="255" max="255" width="10.6640625" bestFit="1" customWidth="1"/>
    <col min="256" max="256" width="8.5" bestFit="1" customWidth="1"/>
    <col min="257" max="257" width="9.33203125" bestFit="1" customWidth="1"/>
    <col min="258" max="258" width="23.1640625" bestFit="1" customWidth="1"/>
    <col min="259" max="259" width="15.5" bestFit="1" customWidth="1"/>
    <col min="260" max="260" width="26" bestFit="1" customWidth="1"/>
    <col min="261" max="261" width="14.1640625" bestFit="1" customWidth="1"/>
    <col min="262" max="262" width="10.6640625" bestFit="1" customWidth="1"/>
    <col min="263" max="263" width="9.33203125" bestFit="1" customWidth="1"/>
    <col min="264" max="264" width="26.83203125" bestFit="1" customWidth="1"/>
    <col min="265" max="265" width="14.6640625" bestFit="1" customWidth="1"/>
    <col min="266" max="266" width="25.5" bestFit="1" customWidth="1"/>
    <col min="267" max="267" width="11.5" bestFit="1" customWidth="1"/>
    <col min="268" max="268" width="12" bestFit="1" customWidth="1"/>
    <col min="269" max="269" width="11" bestFit="1" customWidth="1"/>
    <col min="270" max="270" width="28.1640625" bestFit="1" customWidth="1"/>
    <col min="271" max="271" width="15" bestFit="1" customWidth="1"/>
    <col min="272" max="272" width="21.33203125" bestFit="1" customWidth="1"/>
    <col min="273" max="273" width="10.6640625" bestFit="1" customWidth="1"/>
    <col min="274" max="274" width="14" bestFit="1" customWidth="1"/>
    <col min="275" max="275" width="9.33203125" bestFit="1" customWidth="1"/>
    <col min="276" max="276" width="24" bestFit="1" customWidth="1"/>
    <col min="277" max="277" width="14.6640625" bestFit="1" customWidth="1"/>
    <col min="278" max="278" width="24.83203125" bestFit="1" customWidth="1"/>
    <col min="279" max="279" width="11.6640625" bestFit="1" customWidth="1"/>
    <col min="280" max="280" width="11.83203125" bestFit="1" customWidth="1"/>
    <col min="281" max="281" width="11" bestFit="1" customWidth="1"/>
    <col min="282" max="282" width="27.5" bestFit="1" customWidth="1"/>
    <col min="283" max="283" width="15.83203125" bestFit="1" customWidth="1"/>
    <col min="284" max="284" width="20" bestFit="1" customWidth="1"/>
    <col min="285" max="285" width="10.6640625" bestFit="1" customWidth="1"/>
    <col min="286" max="286" width="8.5" bestFit="1" customWidth="1"/>
    <col min="287" max="287" width="11" bestFit="1" customWidth="1"/>
    <col min="288" max="288" width="22.6640625" bestFit="1" customWidth="1"/>
    <col min="289" max="289" width="15.33203125" bestFit="1" customWidth="1"/>
    <col min="290" max="290" width="22.6640625" bestFit="1" customWidth="1"/>
    <col min="291" max="291" width="10.6640625" bestFit="1" customWidth="1"/>
    <col min="292" max="292" width="8.5" bestFit="1" customWidth="1"/>
    <col min="293" max="293" width="11" bestFit="1" customWidth="1"/>
    <col min="294" max="294" width="25.33203125" bestFit="1" customWidth="1"/>
    <col min="295" max="295" width="14.6640625" bestFit="1" customWidth="1"/>
    <col min="296" max="296" width="19" bestFit="1" customWidth="1"/>
    <col min="297" max="297" width="10.6640625" bestFit="1" customWidth="1"/>
    <col min="298" max="298" width="14" bestFit="1" customWidth="1"/>
    <col min="299" max="299" width="11" bestFit="1" customWidth="1"/>
    <col min="300" max="300" width="21.6640625" bestFit="1" customWidth="1"/>
    <col min="301" max="301" width="15.5" bestFit="1" customWidth="1"/>
    <col min="302" max="302" width="10" bestFit="1" customWidth="1"/>
    <col min="303" max="303" width="26" bestFit="1" customWidth="1"/>
    <col min="304" max="304" width="14.1640625" bestFit="1" customWidth="1"/>
    <col min="305" max="305" width="10.6640625" bestFit="1" customWidth="1"/>
    <col min="306" max="306" width="13.33203125" bestFit="1" customWidth="1"/>
    <col min="307" max="307" width="9.33203125" bestFit="1" customWidth="1"/>
    <col min="308" max="308" width="26.83203125" bestFit="1" customWidth="1"/>
    <col min="309" max="309" width="14.6640625" bestFit="1" customWidth="1"/>
    <col min="310" max="310" width="25.5" bestFit="1" customWidth="1"/>
    <col min="311" max="311" width="11.5" bestFit="1" customWidth="1"/>
    <col min="312" max="312" width="12" bestFit="1" customWidth="1"/>
    <col min="313" max="313" width="15" bestFit="1" customWidth="1"/>
    <col min="314" max="314" width="11" bestFit="1" customWidth="1"/>
    <col min="315" max="315" width="28.1640625" bestFit="1" customWidth="1"/>
    <col min="316" max="316" width="15" bestFit="1" customWidth="1"/>
    <col min="317" max="317" width="21.33203125" bestFit="1" customWidth="1"/>
    <col min="318" max="318" width="10.6640625" bestFit="1" customWidth="1"/>
    <col min="319" max="319" width="14" bestFit="1" customWidth="1"/>
    <col min="320" max="320" width="12.33203125" bestFit="1" customWidth="1"/>
    <col min="321" max="321" width="9.33203125" bestFit="1" customWidth="1"/>
    <col min="322" max="322" width="24" bestFit="1" customWidth="1"/>
    <col min="323" max="323" width="14.6640625" bestFit="1" customWidth="1"/>
    <col min="324" max="324" width="24.83203125" bestFit="1" customWidth="1"/>
    <col min="325" max="325" width="11.6640625" bestFit="1" customWidth="1"/>
    <col min="326" max="326" width="11.83203125" bestFit="1" customWidth="1"/>
    <col min="327" max="327" width="11.6640625" bestFit="1" customWidth="1"/>
    <col min="328" max="328" width="11" bestFit="1" customWidth="1"/>
    <col min="329" max="329" width="27.5" bestFit="1" customWidth="1"/>
    <col min="330" max="330" width="15.83203125" bestFit="1" customWidth="1"/>
    <col min="331" max="331" width="20" bestFit="1" customWidth="1"/>
    <col min="332" max="332" width="10.6640625" bestFit="1" customWidth="1"/>
    <col min="333" max="333" width="8.5" bestFit="1" customWidth="1"/>
    <col min="334" max="334" width="15.1640625" bestFit="1" customWidth="1"/>
    <col min="335" max="335" width="11" bestFit="1" customWidth="1"/>
    <col min="336" max="336" width="22.6640625" bestFit="1" customWidth="1"/>
    <col min="337" max="337" width="15.33203125" bestFit="1" customWidth="1"/>
    <col min="338" max="338" width="22.6640625" bestFit="1" customWidth="1"/>
    <col min="339" max="339" width="10.6640625" bestFit="1" customWidth="1"/>
    <col min="340" max="340" width="8.5" bestFit="1" customWidth="1"/>
    <col min="341" max="341" width="15" bestFit="1" customWidth="1"/>
    <col min="342" max="342" width="11" bestFit="1" customWidth="1"/>
    <col min="343" max="343" width="25.33203125" bestFit="1" customWidth="1"/>
    <col min="344" max="344" width="14.6640625" bestFit="1" customWidth="1"/>
    <col min="345" max="345" width="19" bestFit="1" customWidth="1"/>
    <col min="346" max="346" width="10.6640625" bestFit="1" customWidth="1"/>
    <col min="347" max="347" width="14" bestFit="1" customWidth="1"/>
    <col min="348" max="348" width="15.6640625" bestFit="1" customWidth="1"/>
    <col min="349" max="349" width="11" bestFit="1" customWidth="1"/>
    <col min="350" max="350" width="21.6640625" bestFit="1" customWidth="1"/>
    <col min="351" max="351" width="15.5" bestFit="1" customWidth="1"/>
    <col min="352" max="352" width="10" bestFit="1" customWidth="1"/>
    <col min="353" max="353" width="15.33203125" bestFit="1" customWidth="1"/>
    <col min="354" max="354" width="23.6640625" bestFit="1" customWidth="1"/>
    <col min="355" max="355" width="9.33203125" bestFit="1" customWidth="1"/>
    <col min="356" max="356" width="26.1640625" bestFit="1" customWidth="1"/>
    <col min="357" max="357" width="15.1640625" bestFit="1" customWidth="1"/>
    <col min="358" max="358" width="23.6640625" bestFit="1" customWidth="1"/>
    <col min="359" max="359" width="11" bestFit="1" customWidth="1"/>
    <col min="360" max="360" width="26.1640625" bestFit="1" customWidth="1"/>
    <col min="361" max="361" width="15.5" bestFit="1" customWidth="1"/>
    <col min="362" max="362" width="20.33203125" bestFit="1" customWidth="1"/>
    <col min="363" max="363" width="11" bestFit="1" customWidth="1"/>
    <col min="364" max="364" width="23" bestFit="1" customWidth="1"/>
    <col min="365" max="365" width="15.6640625" bestFit="1" customWidth="1"/>
    <col min="366" max="366" width="23.5" bestFit="1" customWidth="1"/>
    <col min="367" max="367" width="11" bestFit="1" customWidth="1"/>
    <col min="368" max="368" width="26" bestFit="1" customWidth="1"/>
    <col min="369" max="369" width="15.33203125" bestFit="1" customWidth="1"/>
    <col min="370" max="370" width="20.5" bestFit="1" customWidth="1"/>
    <col min="371" max="371" width="9.33203125" bestFit="1" customWidth="1"/>
    <col min="372" max="372" width="23.1640625" bestFit="1" customWidth="1"/>
    <col min="373" max="373" width="15.5" bestFit="1" customWidth="1"/>
    <col min="374" max="374" width="24.1640625" bestFit="1" customWidth="1"/>
    <col min="375" max="375" width="9.33203125" bestFit="1" customWidth="1"/>
    <col min="376" max="376" width="26.83203125" bestFit="1" customWidth="1"/>
    <col min="377" max="377" width="14.6640625" bestFit="1" customWidth="1"/>
    <col min="378" max="378" width="25.5" bestFit="1" customWidth="1"/>
    <col min="379" max="379" width="11" bestFit="1" customWidth="1"/>
    <col min="380" max="380" width="28.1640625" bestFit="1" customWidth="1"/>
    <col min="381" max="381" width="15" bestFit="1" customWidth="1"/>
    <col min="382" max="382" width="21.33203125" bestFit="1" customWidth="1"/>
    <col min="383" max="383" width="9.33203125" bestFit="1" customWidth="1"/>
    <col min="384" max="384" width="24" bestFit="1" customWidth="1"/>
    <col min="385" max="385" width="14.6640625" bestFit="1" customWidth="1"/>
    <col min="386" max="386" width="24.83203125" bestFit="1" customWidth="1"/>
    <col min="387" max="387" width="11" bestFit="1" customWidth="1"/>
    <col min="388" max="388" width="27.5" bestFit="1" customWidth="1"/>
    <col min="389" max="389" width="15.83203125" bestFit="1" customWidth="1"/>
    <col min="390" max="390" width="20" bestFit="1" customWidth="1"/>
    <col min="391" max="391" width="11" bestFit="1" customWidth="1"/>
    <col min="392" max="392" width="22.6640625" bestFit="1" customWidth="1"/>
    <col min="393" max="393" width="15.33203125" bestFit="1" customWidth="1"/>
    <col min="394" max="394" width="22.6640625" bestFit="1" customWidth="1"/>
    <col min="395" max="395" width="11" bestFit="1" customWidth="1"/>
    <col min="396" max="396" width="25.33203125" bestFit="1" customWidth="1"/>
    <col min="397" max="397" width="14.6640625" bestFit="1" customWidth="1"/>
    <col min="398" max="398" width="19" bestFit="1" customWidth="1"/>
    <col min="399" max="399" width="11" bestFit="1" customWidth="1"/>
    <col min="400" max="400" width="21.6640625" bestFit="1" customWidth="1"/>
    <col min="401" max="401" width="15.5" bestFit="1" customWidth="1"/>
    <col min="402" max="402" width="25" bestFit="1" customWidth="1"/>
    <col min="403" max="403" width="21" bestFit="1" customWidth="1"/>
    <col min="404" max="404" width="22.83203125" bestFit="1" customWidth="1"/>
    <col min="405" max="405" width="25.5" bestFit="1" customWidth="1"/>
    <col min="406" max="406" width="15.5" bestFit="1" customWidth="1"/>
    <col min="407" max="407" width="23.83203125" bestFit="1" customWidth="1"/>
    <col min="408" max="408" width="26.33203125" bestFit="1" customWidth="1"/>
    <col min="409" max="409" width="15.1640625" bestFit="1" customWidth="1"/>
    <col min="410" max="410" width="21" bestFit="1" customWidth="1"/>
    <col min="411" max="411" width="23.6640625" bestFit="1" customWidth="1"/>
    <col min="412" max="412" width="15.5" bestFit="1" customWidth="1"/>
    <col min="413" max="413" width="22.33203125" bestFit="1" customWidth="1"/>
    <col min="414" max="414" width="25" bestFit="1" customWidth="1"/>
    <col min="415" max="415" width="15.33203125" bestFit="1" customWidth="1"/>
    <col min="416" max="416" width="23.6640625" bestFit="1" customWidth="1"/>
    <col min="417" max="417" width="26.1640625" bestFit="1" customWidth="1"/>
    <col min="418" max="418" width="15.1640625" bestFit="1" customWidth="1"/>
    <col min="419" max="419" width="23.6640625" bestFit="1" customWidth="1"/>
    <col min="420" max="420" width="26.1640625" bestFit="1" customWidth="1"/>
    <col min="421" max="421" width="15.5" bestFit="1" customWidth="1"/>
    <col min="422" max="422" width="20.33203125" bestFit="1" customWidth="1"/>
    <col min="423" max="423" width="23" bestFit="1" customWidth="1"/>
    <col min="424" max="424" width="15.6640625" bestFit="1" customWidth="1"/>
    <col min="425" max="425" width="23.5" bestFit="1" customWidth="1"/>
    <col min="426" max="426" width="26" bestFit="1" customWidth="1"/>
    <col min="427" max="427" width="15.33203125" bestFit="1" customWidth="1"/>
    <col min="428" max="428" width="20.5" bestFit="1" customWidth="1"/>
    <col min="429" max="429" width="23.1640625" bestFit="1" customWidth="1"/>
    <col min="430" max="430" width="15.5" bestFit="1" customWidth="1"/>
    <col min="431" max="431" width="24.1640625" bestFit="1" customWidth="1"/>
    <col min="432" max="432" width="26.83203125" bestFit="1" customWidth="1"/>
    <col min="433" max="433" width="14.6640625" bestFit="1" customWidth="1"/>
    <col min="434" max="434" width="25.5" bestFit="1" customWidth="1"/>
    <col min="435" max="435" width="28.1640625" bestFit="1" customWidth="1"/>
    <col min="436" max="436" width="15" bestFit="1" customWidth="1"/>
    <col min="437" max="437" width="21.33203125" bestFit="1" customWidth="1"/>
    <col min="438" max="438" width="24" bestFit="1" customWidth="1"/>
    <col min="439" max="439" width="14.6640625" bestFit="1" customWidth="1"/>
    <col min="440" max="440" width="24.83203125" bestFit="1" customWidth="1"/>
    <col min="441" max="441" width="27.5" bestFit="1" customWidth="1"/>
    <col min="442" max="442" width="15.83203125" bestFit="1" customWidth="1"/>
    <col min="443" max="443" width="20" bestFit="1" customWidth="1"/>
    <col min="444" max="444" width="22.6640625" bestFit="1" customWidth="1"/>
    <col min="445" max="445" width="15.33203125" bestFit="1" customWidth="1"/>
    <col min="446" max="446" width="22.6640625" bestFit="1" customWidth="1"/>
    <col min="447" max="447" width="25.33203125" bestFit="1" customWidth="1"/>
    <col min="448" max="448" width="14.6640625" bestFit="1" customWidth="1"/>
    <col min="449" max="449" width="19" bestFit="1" customWidth="1"/>
    <col min="450" max="450" width="21.6640625" bestFit="1" customWidth="1"/>
    <col min="451" max="451" width="15.5" bestFit="1" customWidth="1"/>
    <col min="452" max="452" width="25" bestFit="1" customWidth="1"/>
    <col min="453" max="453" width="21" bestFit="1" customWidth="1"/>
    <col min="454" max="454" width="18" bestFit="1" customWidth="1"/>
  </cols>
  <sheetData>
    <row r="2" spans="1:7" x14ac:dyDescent="0.2">
      <c r="A2" s="43" t="s">
        <v>238</v>
      </c>
      <c r="B2" s="2" t="s">
        <v>283</v>
      </c>
    </row>
    <row r="4" spans="1:7" x14ac:dyDescent="0.2">
      <c r="A4" s="43" t="s">
        <v>222</v>
      </c>
      <c r="B4" s="43" t="s">
        <v>221</v>
      </c>
      <c r="C4" s="43" t="s">
        <v>170</v>
      </c>
      <c r="D4" s="43" t="s">
        <v>388</v>
      </c>
      <c r="E4" s="43" t="s">
        <v>233</v>
      </c>
      <c r="F4" s="43" t="s">
        <v>136</v>
      </c>
      <c r="G4" s="43" t="s">
        <v>228</v>
      </c>
    </row>
    <row r="5" spans="1:7" x14ac:dyDescent="0.2">
      <c r="A5" s="32">
        <v>2</v>
      </c>
      <c r="B5" s="2" t="s">
        <v>323</v>
      </c>
      <c r="C5" s="2" t="s">
        <v>138</v>
      </c>
      <c r="D5" s="48">
        <v>33641</v>
      </c>
      <c r="E5" s="2" t="s">
        <v>372</v>
      </c>
      <c r="F5" s="2" t="s">
        <v>139</v>
      </c>
      <c r="G5" s="2" t="s">
        <v>140</v>
      </c>
    </row>
    <row r="6" spans="1:7" x14ac:dyDescent="0.2">
      <c r="A6" s="32">
        <v>3</v>
      </c>
      <c r="B6" s="2" t="s">
        <v>335</v>
      </c>
      <c r="C6" s="2" t="s">
        <v>142</v>
      </c>
      <c r="D6" s="48">
        <v>25394</v>
      </c>
      <c r="E6" s="2" t="s">
        <v>287</v>
      </c>
      <c r="F6" s="2" t="s">
        <v>143</v>
      </c>
      <c r="G6" s="2" t="s">
        <v>144</v>
      </c>
    </row>
    <row r="7" spans="1:7" x14ac:dyDescent="0.2">
      <c r="A7" s="32">
        <v>4</v>
      </c>
      <c r="B7" s="2" t="s">
        <v>324</v>
      </c>
      <c r="C7" s="2" t="s">
        <v>138</v>
      </c>
      <c r="D7" s="48">
        <v>27532</v>
      </c>
      <c r="E7" s="2" t="s">
        <v>373</v>
      </c>
      <c r="F7" s="2" t="s">
        <v>139</v>
      </c>
      <c r="G7" s="2" t="s">
        <v>140</v>
      </c>
    </row>
    <row r="8" spans="1:7" x14ac:dyDescent="0.2">
      <c r="A8" s="32">
        <v>5</v>
      </c>
      <c r="B8" s="2" t="s">
        <v>294</v>
      </c>
      <c r="C8" s="2" t="s">
        <v>142</v>
      </c>
      <c r="D8" s="48">
        <v>25706</v>
      </c>
      <c r="E8" s="2" t="s">
        <v>343</v>
      </c>
      <c r="F8" s="2" t="s">
        <v>139</v>
      </c>
      <c r="G8" s="2" t="s">
        <v>140</v>
      </c>
    </row>
    <row r="9" spans="1:7" x14ac:dyDescent="0.2">
      <c r="A9" s="32">
        <v>6</v>
      </c>
      <c r="B9" s="2" t="s">
        <v>317</v>
      </c>
      <c r="C9" s="2" t="s">
        <v>142</v>
      </c>
      <c r="D9" s="48">
        <v>33944</v>
      </c>
      <c r="E9" s="2" t="s">
        <v>366</v>
      </c>
      <c r="F9" s="2" t="s">
        <v>139</v>
      </c>
      <c r="G9" s="2" t="s">
        <v>140</v>
      </c>
    </row>
    <row r="10" spans="1:7" x14ac:dyDescent="0.2">
      <c r="A10" s="32">
        <v>7</v>
      </c>
      <c r="B10" s="2" t="s">
        <v>322</v>
      </c>
      <c r="C10" s="2" t="s">
        <v>138</v>
      </c>
      <c r="D10" s="48">
        <v>36370</v>
      </c>
      <c r="E10" s="2" t="s">
        <v>371</v>
      </c>
      <c r="F10" s="2" t="s">
        <v>139</v>
      </c>
      <c r="G10" s="2" t="s">
        <v>140</v>
      </c>
    </row>
    <row r="11" spans="1:7" x14ac:dyDescent="0.2">
      <c r="A11" s="32">
        <v>8</v>
      </c>
      <c r="B11" s="2" t="s">
        <v>318</v>
      </c>
      <c r="C11" s="2" t="s">
        <v>142</v>
      </c>
      <c r="D11" s="48">
        <v>23141</v>
      </c>
      <c r="E11" s="2" t="s">
        <v>367</v>
      </c>
      <c r="F11" s="2" t="s">
        <v>139</v>
      </c>
      <c r="G11" s="2" t="s">
        <v>140</v>
      </c>
    </row>
    <row r="12" spans="1:7" x14ac:dyDescent="0.2">
      <c r="A12" s="32">
        <v>9</v>
      </c>
      <c r="B12" s="2" t="s">
        <v>321</v>
      </c>
      <c r="C12" s="2" t="s">
        <v>138</v>
      </c>
      <c r="D12" s="48">
        <v>25965</v>
      </c>
      <c r="E12" s="2" t="s">
        <v>370</v>
      </c>
      <c r="F12" s="2" t="s">
        <v>139</v>
      </c>
      <c r="G12" s="2" t="s">
        <v>146</v>
      </c>
    </row>
    <row r="13" spans="1:7" x14ac:dyDescent="0.2">
      <c r="A13" s="32">
        <v>10</v>
      </c>
      <c r="B13" s="2" t="s">
        <v>319</v>
      </c>
      <c r="C13" s="2" t="s">
        <v>142</v>
      </c>
      <c r="D13" s="48">
        <v>23732</v>
      </c>
      <c r="E13" s="2" t="s">
        <v>368</v>
      </c>
      <c r="F13" s="2" t="s">
        <v>139</v>
      </c>
      <c r="G13" s="2" t="s">
        <v>146</v>
      </c>
    </row>
    <row r="14" spans="1:7" x14ac:dyDescent="0.2">
      <c r="A14" s="32">
        <v>11</v>
      </c>
      <c r="B14" s="2" t="s">
        <v>331</v>
      </c>
      <c r="C14" s="2" t="s">
        <v>142</v>
      </c>
      <c r="D14" s="48">
        <v>31733</v>
      </c>
      <c r="E14" s="2" t="s">
        <v>380</v>
      </c>
      <c r="F14" s="2" t="s">
        <v>139</v>
      </c>
      <c r="G14" s="2" t="s">
        <v>146</v>
      </c>
    </row>
    <row r="15" spans="1:7" x14ac:dyDescent="0.2">
      <c r="A15" s="32">
        <v>12</v>
      </c>
      <c r="B15" s="2" t="s">
        <v>320</v>
      </c>
      <c r="C15" s="2" t="s">
        <v>138</v>
      </c>
      <c r="D15" s="48">
        <v>28412</v>
      </c>
      <c r="E15" s="2" t="s">
        <v>369</v>
      </c>
      <c r="F15" s="2" t="s">
        <v>139</v>
      </c>
      <c r="G15" s="2" t="s">
        <v>146</v>
      </c>
    </row>
    <row r="16" spans="1:7" x14ac:dyDescent="0.2">
      <c r="A16" s="32">
        <v>13</v>
      </c>
      <c r="B16" s="2" t="s">
        <v>326</v>
      </c>
      <c r="C16" s="2" t="s">
        <v>138</v>
      </c>
      <c r="D16" s="48">
        <v>28168</v>
      </c>
      <c r="E16" s="2" t="s">
        <v>375</v>
      </c>
      <c r="F16" s="2" t="s">
        <v>139</v>
      </c>
      <c r="G16" s="2" t="s">
        <v>146</v>
      </c>
    </row>
    <row r="17" spans="1:7" x14ac:dyDescent="0.2">
      <c r="A17" s="32">
        <v>14</v>
      </c>
      <c r="B17" s="2" t="s">
        <v>302</v>
      </c>
      <c r="C17" s="2" t="s">
        <v>142</v>
      </c>
      <c r="D17" s="48">
        <v>21788</v>
      </c>
      <c r="E17" s="2" t="s">
        <v>351</v>
      </c>
      <c r="F17" s="2" t="s">
        <v>148</v>
      </c>
      <c r="G17" s="2" t="s">
        <v>149</v>
      </c>
    </row>
    <row r="18" spans="1:7" x14ac:dyDescent="0.2">
      <c r="A18" s="32">
        <v>15</v>
      </c>
      <c r="B18" s="2" t="s">
        <v>330</v>
      </c>
      <c r="C18" s="2" t="s">
        <v>138</v>
      </c>
      <c r="D18" s="48">
        <v>23804</v>
      </c>
      <c r="E18" s="2" t="s">
        <v>379</v>
      </c>
      <c r="F18" s="2" t="s">
        <v>148</v>
      </c>
      <c r="G18" s="2" t="s">
        <v>149</v>
      </c>
    </row>
    <row r="19" spans="1:7" x14ac:dyDescent="0.2">
      <c r="A19" s="32">
        <v>16</v>
      </c>
      <c r="B19" s="2" t="s">
        <v>303</v>
      </c>
      <c r="C19" s="2" t="s">
        <v>142</v>
      </c>
      <c r="D19" s="48">
        <v>25405</v>
      </c>
      <c r="E19" s="2" t="s">
        <v>352</v>
      </c>
      <c r="F19" s="2" t="s">
        <v>148</v>
      </c>
      <c r="G19" s="2" t="s">
        <v>149</v>
      </c>
    </row>
    <row r="20" spans="1:7" x14ac:dyDescent="0.2">
      <c r="A20" s="32">
        <v>17</v>
      </c>
      <c r="B20" s="2" t="s">
        <v>304</v>
      </c>
      <c r="C20" s="2" t="s">
        <v>142</v>
      </c>
      <c r="D20" s="48">
        <v>26582</v>
      </c>
      <c r="E20" s="2" t="s">
        <v>353</v>
      </c>
      <c r="F20" s="2" t="s">
        <v>148</v>
      </c>
      <c r="G20" s="2" t="s">
        <v>149</v>
      </c>
    </row>
    <row r="21" spans="1:7" x14ac:dyDescent="0.2">
      <c r="A21" s="32">
        <v>18</v>
      </c>
      <c r="B21" s="2" t="s">
        <v>305</v>
      </c>
      <c r="C21" s="2" t="s">
        <v>142</v>
      </c>
      <c r="D21" s="48">
        <v>21793</v>
      </c>
      <c r="E21" s="2" t="s">
        <v>354</v>
      </c>
      <c r="F21" s="2" t="s">
        <v>148</v>
      </c>
      <c r="G21" s="2" t="s">
        <v>149</v>
      </c>
    </row>
    <row r="22" spans="1:7" x14ac:dyDescent="0.2">
      <c r="A22" s="32">
        <v>19</v>
      </c>
      <c r="B22" s="2" t="s">
        <v>293</v>
      </c>
      <c r="C22" s="2" t="s">
        <v>138</v>
      </c>
      <c r="D22" s="48">
        <v>28262</v>
      </c>
      <c r="E22" s="2" t="s">
        <v>342</v>
      </c>
      <c r="F22" s="2" t="s">
        <v>139</v>
      </c>
      <c r="G22" s="2" t="s">
        <v>151</v>
      </c>
    </row>
    <row r="23" spans="1:7" x14ac:dyDescent="0.2">
      <c r="A23" s="32">
        <v>20</v>
      </c>
      <c r="B23" s="2" t="s">
        <v>315</v>
      </c>
      <c r="C23" s="2" t="s">
        <v>142</v>
      </c>
      <c r="D23" s="48">
        <v>27767</v>
      </c>
      <c r="E23" s="2" t="s">
        <v>364</v>
      </c>
      <c r="F23" s="2" t="s">
        <v>139</v>
      </c>
      <c r="G23" s="2" t="s">
        <v>151</v>
      </c>
    </row>
    <row r="24" spans="1:7" x14ac:dyDescent="0.2">
      <c r="A24" s="32">
        <v>21</v>
      </c>
      <c r="B24" s="2" t="s">
        <v>316</v>
      </c>
      <c r="C24" s="2" t="s">
        <v>142</v>
      </c>
      <c r="D24" s="48">
        <v>35268</v>
      </c>
      <c r="E24" s="2" t="s">
        <v>365</v>
      </c>
      <c r="F24" s="2" t="s">
        <v>139</v>
      </c>
      <c r="G24" s="2" t="s">
        <v>151</v>
      </c>
    </row>
    <row r="25" spans="1:7" x14ac:dyDescent="0.2">
      <c r="A25" s="32">
        <v>22</v>
      </c>
      <c r="B25" s="2" t="s">
        <v>292</v>
      </c>
      <c r="C25" s="2" t="s">
        <v>138</v>
      </c>
      <c r="D25" s="48">
        <v>23483</v>
      </c>
      <c r="E25" s="2" t="s">
        <v>341</v>
      </c>
      <c r="F25" s="2" t="s">
        <v>139</v>
      </c>
      <c r="G25" s="2" t="s">
        <v>151</v>
      </c>
    </row>
    <row r="26" spans="1:7" x14ac:dyDescent="0.2">
      <c r="A26" s="32">
        <v>23</v>
      </c>
      <c r="B26" s="2" t="s">
        <v>295</v>
      </c>
      <c r="C26" s="2" t="s">
        <v>138</v>
      </c>
      <c r="D26" s="48">
        <v>20437</v>
      </c>
      <c r="E26" s="2" t="s">
        <v>344</v>
      </c>
      <c r="F26" s="2" t="s">
        <v>139</v>
      </c>
      <c r="G26" s="2" t="s">
        <v>151</v>
      </c>
    </row>
    <row r="27" spans="1:7" x14ac:dyDescent="0.2">
      <c r="A27" s="32">
        <v>24</v>
      </c>
      <c r="B27" s="2" t="s">
        <v>296</v>
      </c>
      <c r="C27" s="2" t="s">
        <v>138</v>
      </c>
      <c r="D27" s="48">
        <v>36400</v>
      </c>
      <c r="E27" s="2" t="s">
        <v>345</v>
      </c>
      <c r="F27" s="2" t="s">
        <v>139</v>
      </c>
      <c r="G27" s="2" t="s">
        <v>151</v>
      </c>
    </row>
    <row r="28" spans="1:7" x14ac:dyDescent="0.2">
      <c r="A28" s="32">
        <v>25</v>
      </c>
      <c r="B28" s="2" t="s">
        <v>297</v>
      </c>
      <c r="C28" s="2" t="s">
        <v>138</v>
      </c>
      <c r="D28" s="48">
        <v>24309</v>
      </c>
      <c r="E28" s="2" t="s">
        <v>346</v>
      </c>
      <c r="F28" s="2" t="s">
        <v>139</v>
      </c>
      <c r="G28" s="2" t="s">
        <v>151</v>
      </c>
    </row>
    <row r="29" spans="1:7" x14ac:dyDescent="0.2">
      <c r="A29" s="32">
        <v>26</v>
      </c>
      <c r="B29" s="2" t="s">
        <v>325</v>
      </c>
      <c r="C29" s="2" t="s">
        <v>138</v>
      </c>
      <c r="D29" s="48">
        <v>28570</v>
      </c>
      <c r="E29" s="2" t="s">
        <v>374</v>
      </c>
      <c r="F29" s="2" t="s">
        <v>139</v>
      </c>
      <c r="G29" s="2" t="s">
        <v>151</v>
      </c>
    </row>
    <row r="30" spans="1:7" x14ac:dyDescent="0.2">
      <c r="A30" s="32">
        <v>27</v>
      </c>
      <c r="B30" s="2" t="s">
        <v>300</v>
      </c>
      <c r="C30" s="2" t="s">
        <v>142</v>
      </c>
      <c r="D30" s="48">
        <v>25767</v>
      </c>
      <c r="E30" s="2" t="s">
        <v>349</v>
      </c>
      <c r="F30" s="2" t="s">
        <v>148</v>
      </c>
      <c r="G30" s="2" t="s">
        <v>153</v>
      </c>
    </row>
    <row r="31" spans="1:7" x14ac:dyDescent="0.2">
      <c r="A31" s="32">
        <v>28</v>
      </c>
      <c r="B31" s="2" t="s">
        <v>301</v>
      </c>
      <c r="C31" s="2" t="s">
        <v>142</v>
      </c>
      <c r="D31" s="48">
        <v>30020</v>
      </c>
      <c r="E31" s="2" t="s">
        <v>350</v>
      </c>
      <c r="F31" s="2" t="s">
        <v>148</v>
      </c>
      <c r="G31" s="2" t="s">
        <v>153</v>
      </c>
    </row>
    <row r="32" spans="1:7" x14ac:dyDescent="0.2">
      <c r="A32" s="32">
        <v>29</v>
      </c>
      <c r="B32" s="2" t="s">
        <v>329</v>
      </c>
      <c r="C32" s="2" t="s">
        <v>138</v>
      </c>
      <c r="D32" s="48">
        <v>34361</v>
      </c>
      <c r="E32" s="2" t="s">
        <v>378</v>
      </c>
      <c r="F32" s="2" t="s">
        <v>148</v>
      </c>
      <c r="G32" s="2" t="s">
        <v>153</v>
      </c>
    </row>
    <row r="33" spans="1:7" x14ac:dyDescent="0.2">
      <c r="A33" s="32">
        <v>30</v>
      </c>
      <c r="B33" s="2" t="s">
        <v>314</v>
      </c>
      <c r="C33" s="2" t="s">
        <v>138</v>
      </c>
      <c r="D33" s="48">
        <v>29137</v>
      </c>
      <c r="E33" s="2" t="s">
        <v>363</v>
      </c>
      <c r="F33" s="2" t="s">
        <v>155</v>
      </c>
      <c r="G33" s="2" t="s">
        <v>156</v>
      </c>
    </row>
    <row r="34" spans="1:7" x14ac:dyDescent="0.2">
      <c r="A34" s="32">
        <v>31</v>
      </c>
      <c r="B34" s="2" t="s">
        <v>313</v>
      </c>
      <c r="C34" s="2" t="s">
        <v>138</v>
      </c>
      <c r="D34" s="48">
        <v>32867</v>
      </c>
      <c r="E34" s="2" t="s">
        <v>362</v>
      </c>
      <c r="F34" s="2" t="s">
        <v>155</v>
      </c>
      <c r="G34" s="2" t="s">
        <v>156</v>
      </c>
    </row>
    <row r="35" spans="1:7" x14ac:dyDescent="0.2">
      <c r="A35" s="32">
        <v>32</v>
      </c>
      <c r="B35" s="2" t="s">
        <v>312</v>
      </c>
      <c r="C35" s="2" t="s">
        <v>138</v>
      </c>
      <c r="D35" s="48">
        <v>25925</v>
      </c>
      <c r="E35" s="2" t="s">
        <v>361</v>
      </c>
      <c r="F35" s="2" t="s">
        <v>155</v>
      </c>
      <c r="G35" s="2" t="s">
        <v>156</v>
      </c>
    </row>
    <row r="36" spans="1:7" x14ac:dyDescent="0.2">
      <c r="A36" s="32">
        <v>33</v>
      </c>
      <c r="B36" s="2" t="s">
        <v>310</v>
      </c>
      <c r="C36" s="2" t="s">
        <v>142</v>
      </c>
      <c r="D36" s="48">
        <v>29529</v>
      </c>
      <c r="E36" s="2" t="s">
        <v>359</v>
      </c>
      <c r="F36" s="2" t="s">
        <v>155</v>
      </c>
      <c r="G36" s="2" t="s">
        <v>156</v>
      </c>
    </row>
    <row r="37" spans="1:7" x14ac:dyDescent="0.2">
      <c r="A37" s="32">
        <v>34</v>
      </c>
      <c r="B37" s="2" t="s">
        <v>311</v>
      </c>
      <c r="C37" s="2" t="s">
        <v>142</v>
      </c>
      <c r="D37" s="48">
        <v>29875</v>
      </c>
      <c r="E37" s="2" t="s">
        <v>360</v>
      </c>
      <c r="F37" s="2" t="s">
        <v>155</v>
      </c>
      <c r="G37" s="2" t="s">
        <v>156</v>
      </c>
    </row>
    <row r="38" spans="1:7" x14ac:dyDescent="0.2">
      <c r="A38" s="32">
        <v>35</v>
      </c>
      <c r="B38" s="2" t="s">
        <v>307</v>
      </c>
      <c r="C38" s="2" t="s">
        <v>142</v>
      </c>
      <c r="D38" s="48">
        <v>20300</v>
      </c>
      <c r="E38" s="2" t="s">
        <v>356</v>
      </c>
      <c r="F38" s="2" t="s">
        <v>155</v>
      </c>
      <c r="G38" s="2" t="s">
        <v>156</v>
      </c>
    </row>
    <row r="39" spans="1:7" x14ac:dyDescent="0.2">
      <c r="A39" s="32">
        <v>36</v>
      </c>
      <c r="B39" s="2" t="s">
        <v>308</v>
      </c>
      <c r="C39" s="2" t="s">
        <v>142</v>
      </c>
      <c r="D39" s="48">
        <v>27428</v>
      </c>
      <c r="E39" s="2" t="s">
        <v>357</v>
      </c>
      <c r="F39" s="2" t="s">
        <v>155</v>
      </c>
      <c r="G39" s="2" t="s">
        <v>156</v>
      </c>
    </row>
    <row r="40" spans="1:7" x14ac:dyDescent="0.2">
      <c r="A40" s="32">
        <v>37</v>
      </c>
      <c r="B40" s="2" t="s">
        <v>306</v>
      </c>
      <c r="C40" s="2" t="s">
        <v>142</v>
      </c>
      <c r="D40" s="48">
        <v>31585</v>
      </c>
      <c r="E40" s="2" t="s">
        <v>355</v>
      </c>
      <c r="F40" s="2" t="s">
        <v>155</v>
      </c>
      <c r="G40" s="2" t="s">
        <v>156</v>
      </c>
    </row>
    <row r="41" spans="1:7" x14ac:dyDescent="0.2">
      <c r="A41" s="32">
        <v>38</v>
      </c>
      <c r="B41" s="2" t="s">
        <v>309</v>
      </c>
      <c r="C41" s="2" t="s">
        <v>142</v>
      </c>
      <c r="D41" s="48">
        <v>30327</v>
      </c>
      <c r="E41" s="2" t="s">
        <v>358</v>
      </c>
      <c r="F41" s="2" t="s">
        <v>155</v>
      </c>
      <c r="G41" s="2" t="s">
        <v>156</v>
      </c>
    </row>
    <row r="42" spans="1:7" x14ac:dyDescent="0.2">
      <c r="A42" s="32">
        <v>39</v>
      </c>
      <c r="B42" s="2" t="s">
        <v>334</v>
      </c>
      <c r="C42" s="2" t="s">
        <v>142</v>
      </c>
      <c r="D42" s="48">
        <v>31016</v>
      </c>
      <c r="E42" s="2" t="s">
        <v>383</v>
      </c>
      <c r="F42" s="2" t="s">
        <v>158</v>
      </c>
      <c r="G42" s="2" t="s">
        <v>159</v>
      </c>
    </row>
    <row r="43" spans="1:7" x14ac:dyDescent="0.2">
      <c r="A43" s="32">
        <v>40</v>
      </c>
      <c r="B43" s="2" t="s">
        <v>333</v>
      </c>
      <c r="C43" s="2" t="s">
        <v>142</v>
      </c>
      <c r="D43" s="48">
        <v>32314</v>
      </c>
      <c r="E43" s="2" t="s">
        <v>382</v>
      </c>
      <c r="F43" s="2" t="s">
        <v>158</v>
      </c>
      <c r="G43" s="2" t="s">
        <v>159</v>
      </c>
    </row>
    <row r="44" spans="1:7" x14ac:dyDescent="0.2">
      <c r="A44" s="32">
        <v>41</v>
      </c>
      <c r="B44" s="2" t="s">
        <v>339</v>
      </c>
      <c r="C44" s="2" t="s">
        <v>138</v>
      </c>
      <c r="D44" s="48">
        <v>27076</v>
      </c>
      <c r="E44" s="2" t="s">
        <v>387</v>
      </c>
      <c r="F44" s="2" t="s">
        <v>158</v>
      </c>
      <c r="G44" s="2" t="s">
        <v>159</v>
      </c>
    </row>
    <row r="45" spans="1:7" x14ac:dyDescent="0.2">
      <c r="A45" s="32">
        <v>42</v>
      </c>
      <c r="B45" s="2" t="s">
        <v>336</v>
      </c>
      <c r="C45" s="2" t="s">
        <v>138</v>
      </c>
      <c r="D45" s="48">
        <v>32941</v>
      </c>
      <c r="E45" s="2" t="s">
        <v>384</v>
      </c>
      <c r="F45" s="2" t="s">
        <v>158</v>
      </c>
      <c r="G45" s="2" t="s">
        <v>161</v>
      </c>
    </row>
    <row r="46" spans="1:7" x14ac:dyDescent="0.2">
      <c r="A46" s="32">
        <v>43</v>
      </c>
      <c r="B46" s="2" t="s">
        <v>338</v>
      </c>
      <c r="C46" s="2" t="s">
        <v>138</v>
      </c>
      <c r="D46" s="48">
        <v>21927</v>
      </c>
      <c r="E46" s="2" t="s">
        <v>386</v>
      </c>
      <c r="F46" s="2" t="s">
        <v>158</v>
      </c>
      <c r="G46" s="2" t="s">
        <v>161</v>
      </c>
    </row>
    <row r="47" spans="1:7" x14ac:dyDescent="0.2">
      <c r="A47" s="32">
        <v>44</v>
      </c>
      <c r="B47" s="2" t="s">
        <v>337</v>
      </c>
      <c r="C47" s="2" t="s">
        <v>138</v>
      </c>
      <c r="D47" s="48">
        <v>23952</v>
      </c>
      <c r="E47" s="2" t="s">
        <v>385</v>
      </c>
      <c r="F47" s="2" t="s">
        <v>158</v>
      </c>
      <c r="G47" s="2" t="s">
        <v>161</v>
      </c>
    </row>
    <row r="48" spans="1:7" x14ac:dyDescent="0.2">
      <c r="A48" s="32">
        <v>45</v>
      </c>
      <c r="B48" s="2" t="s">
        <v>328</v>
      </c>
      <c r="C48" s="2" t="s">
        <v>138</v>
      </c>
      <c r="D48" s="48">
        <v>22044</v>
      </c>
      <c r="E48" s="2" t="s">
        <v>377</v>
      </c>
      <c r="F48" s="2" t="s">
        <v>163</v>
      </c>
      <c r="G48" s="2" t="s">
        <v>164</v>
      </c>
    </row>
    <row r="49" spans="1:7" x14ac:dyDescent="0.2">
      <c r="A49" s="32">
        <v>46</v>
      </c>
      <c r="B49" s="2" t="s">
        <v>291</v>
      </c>
      <c r="C49" s="2" t="s">
        <v>142</v>
      </c>
      <c r="D49" s="48">
        <v>26940</v>
      </c>
      <c r="E49" s="2" t="s">
        <v>340</v>
      </c>
      <c r="F49" s="2" t="s">
        <v>163</v>
      </c>
      <c r="G49" s="2" t="s">
        <v>164</v>
      </c>
    </row>
    <row r="50" spans="1:7" x14ac:dyDescent="0.2">
      <c r="A50" s="32">
        <v>47</v>
      </c>
      <c r="B50" s="2" t="s">
        <v>327</v>
      </c>
      <c r="C50" s="2" t="s">
        <v>138</v>
      </c>
      <c r="D50" s="48">
        <v>24936</v>
      </c>
      <c r="E50" s="2" t="s">
        <v>376</v>
      </c>
      <c r="F50" s="2" t="s">
        <v>163</v>
      </c>
      <c r="G50" s="2" t="s">
        <v>164</v>
      </c>
    </row>
    <row r="51" spans="1:7" x14ac:dyDescent="0.2">
      <c r="A51" s="32">
        <v>48</v>
      </c>
      <c r="B51" s="2" t="s">
        <v>298</v>
      </c>
      <c r="C51" s="2" t="s">
        <v>138</v>
      </c>
      <c r="D51" s="48">
        <v>35567</v>
      </c>
      <c r="E51" s="2" t="s">
        <v>347</v>
      </c>
      <c r="F51" s="2" t="s">
        <v>166</v>
      </c>
      <c r="G51" s="2" t="s">
        <v>167</v>
      </c>
    </row>
    <row r="52" spans="1:7" x14ac:dyDescent="0.2">
      <c r="A52" s="32">
        <v>49</v>
      </c>
      <c r="B52" s="2" t="s">
        <v>299</v>
      </c>
      <c r="C52" s="2" t="s">
        <v>142</v>
      </c>
      <c r="D52" s="48">
        <v>31832</v>
      </c>
      <c r="E52" s="2" t="s">
        <v>348</v>
      </c>
      <c r="F52" s="2" t="s">
        <v>166</v>
      </c>
      <c r="G52" s="2" t="s">
        <v>167</v>
      </c>
    </row>
    <row r="53" spans="1:7" x14ac:dyDescent="0.2">
      <c r="A53" s="32">
        <v>50</v>
      </c>
      <c r="B53" s="2" t="s">
        <v>332</v>
      </c>
      <c r="C53" s="2" t="s">
        <v>142</v>
      </c>
      <c r="D53" s="48">
        <v>34178</v>
      </c>
      <c r="E53" s="2" t="s">
        <v>381</v>
      </c>
      <c r="F53" s="2" t="s">
        <v>143</v>
      </c>
      <c r="G53" s="2" t="s">
        <v>144</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U53"/>
  <sheetViews>
    <sheetView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8.83203125" defaultRowHeight="15" x14ac:dyDescent="0.2"/>
  <cols>
    <col min="1" max="1" width="11.33203125" customWidth="1"/>
    <col min="2" max="2" width="30.33203125" customWidth="1"/>
    <col min="3" max="3" width="8" customWidth="1"/>
    <col min="4" max="4" width="12" customWidth="1"/>
    <col min="5" max="5" width="11.83203125" bestFit="1" customWidth="1"/>
    <col min="6" max="6" width="13.83203125" bestFit="1" customWidth="1"/>
    <col min="7" max="7" width="15.33203125" style="23" customWidth="1"/>
    <col min="8" max="8" width="13.5" customWidth="1"/>
    <col min="9" max="9" width="9.1640625" customWidth="1"/>
    <col min="10" max="10" width="13.33203125" style="36" customWidth="1"/>
    <col min="11" max="11" width="14" customWidth="1"/>
    <col min="12" max="12" width="15.6640625" customWidth="1"/>
    <col min="13" max="13" width="31.33203125" customWidth="1"/>
    <col min="14" max="14" width="11.6640625" bestFit="1" customWidth="1"/>
    <col min="15" max="15" width="10.5" customWidth="1"/>
    <col min="16" max="16" width="10.33203125" bestFit="1" customWidth="1"/>
    <col min="17" max="17" width="25.6640625" customWidth="1"/>
    <col min="18" max="18" width="24" bestFit="1" customWidth="1"/>
    <col min="19" max="19" width="16.6640625" customWidth="1"/>
    <col min="20" max="20" width="5" customWidth="1"/>
    <col min="21" max="21" width="17" customWidth="1"/>
    <col min="22" max="22" width="8.83203125" customWidth="1"/>
  </cols>
  <sheetData>
    <row r="1" spans="1:21" s="1" customFormat="1" x14ac:dyDescent="0.2">
      <c r="A1" s="4" t="s">
        <v>222</v>
      </c>
      <c r="B1" s="5" t="s">
        <v>221</v>
      </c>
      <c r="C1" s="4" t="s">
        <v>0</v>
      </c>
      <c r="D1" s="4" t="s">
        <v>1</v>
      </c>
      <c r="E1" s="4" t="s">
        <v>2</v>
      </c>
      <c r="F1" s="4" t="s">
        <v>3</v>
      </c>
      <c r="G1" s="22" t="s">
        <v>4</v>
      </c>
      <c r="H1" s="4" t="s">
        <v>5</v>
      </c>
      <c r="I1" s="4" t="s">
        <v>170</v>
      </c>
      <c r="J1" s="37" t="s">
        <v>137</v>
      </c>
      <c r="K1" s="4" t="s">
        <v>228</v>
      </c>
      <c r="L1" s="4" t="s">
        <v>136</v>
      </c>
      <c r="M1" s="4" t="s">
        <v>233</v>
      </c>
      <c r="N1" s="6" t="s">
        <v>246</v>
      </c>
      <c r="O1" s="4" t="s">
        <v>207</v>
      </c>
      <c r="P1" s="4" t="s">
        <v>208</v>
      </c>
      <c r="Q1" s="4" t="s">
        <v>238</v>
      </c>
      <c r="R1" s="4" t="s">
        <v>172</v>
      </c>
      <c r="S1" s="4" t="s">
        <v>239</v>
      </c>
      <c r="U1" s="1" t="s">
        <v>239</v>
      </c>
    </row>
    <row r="2" spans="1:21" x14ac:dyDescent="0.2">
      <c r="A2" s="32">
        <v>1</v>
      </c>
      <c r="B2" s="3" t="str">
        <f>UPPER(_xlfn.CONCAT(C2," ",D2," ",E2," ",F2))</f>
        <v>MS. ANNIE  ABBOTT</v>
      </c>
      <c r="C2" s="3" t="s">
        <v>6</v>
      </c>
      <c r="D2" s="3" t="s">
        <v>7</v>
      </c>
      <c r="E2" s="3"/>
      <c r="F2" s="3" t="s">
        <v>8</v>
      </c>
      <c r="G2" s="33">
        <v>35699</v>
      </c>
      <c r="H2" s="3" t="s">
        <v>9</v>
      </c>
      <c r="I2" s="3" t="s">
        <v>138</v>
      </c>
      <c r="J2" s="38" t="s">
        <v>141</v>
      </c>
      <c r="K2" s="41" t="str">
        <f>_xlfn.XLOOKUP(J2,LOCATION!$B$2:$M$2,LOCATION!$B$3:$M$3)</f>
        <v>USA</v>
      </c>
      <c r="L2" s="40" t="str">
        <f>_xlfn.XLOOKUP(J2,LOCATION!$B$2:$M$2,LOCATION!$B$1:$M$1)</f>
        <v>English</v>
      </c>
      <c r="M2" s="39" t="str">
        <f>IF(L2="English",LOWER(CONCATENATE(F2,".",D2,"@xyz.org")),LOWER(CONCATENATE(F2,".",D2,"@xyz.com")))</f>
        <v>abbott.annie@xyz.org</v>
      </c>
      <c r="N2" s="34">
        <v>94</v>
      </c>
      <c r="O2" s="3" t="s">
        <v>209</v>
      </c>
      <c r="P2" s="3" t="s">
        <v>210</v>
      </c>
      <c r="Q2" s="3" t="str">
        <f>INDEX(SPORT!$A$1:$B$33,MATCH(SPORTSMEN!R2,SPORT!$B$1:$B$33,0),1)</f>
        <v>INDOOR</v>
      </c>
      <c r="R2" s="3" t="s">
        <v>174</v>
      </c>
      <c r="S2" s="35">
        <v>80727</v>
      </c>
      <c r="U2" t="str">
        <f>IF(S2&lt;100000,TEXT(S2/1000,"0.00")&amp;("k"),TEXT(S2/1000,"0.0")&amp;("k"))</f>
        <v>80.73k</v>
      </c>
    </row>
    <row r="3" spans="1:21" x14ac:dyDescent="0.2">
      <c r="A3" s="32">
        <v>2</v>
      </c>
      <c r="B3" s="3" t="str">
        <f t="shared" ref="B3:B51" si="0">UPPER(_xlfn.CONCAT(C3," ",D3," ",E3," ",F3))</f>
        <v>MS. AURELIE  LIESUCHKE</v>
      </c>
      <c r="C3" s="2" t="s">
        <v>6</v>
      </c>
      <c r="D3" s="2" t="s">
        <v>10</v>
      </c>
      <c r="E3" s="2"/>
      <c r="F3" s="2" t="s">
        <v>11</v>
      </c>
      <c r="G3" s="33">
        <v>33641</v>
      </c>
      <c r="H3" s="2" t="s">
        <v>12</v>
      </c>
      <c r="I3" s="2" t="s">
        <v>138</v>
      </c>
      <c r="J3" s="38" t="s">
        <v>141</v>
      </c>
      <c r="K3" s="41" t="str">
        <f>_xlfn.XLOOKUP(J3,LOCATION!$B$2:$M$2,LOCATION!$B$3:$M$3)</f>
        <v>USA</v>
      </c>
      <c r="L3" s="40" t="str">
        <f>_xlfn.XLOOKUP(J3,LOCATION!$B$2:$M$2,LOCATION!$B$1:$M$1)</f>
        <v>English</v>
      </c>
      <c r="M3" s="39" t="str">
        <f t="shared" ref="M3:M51" si="1">IF(L3="English",LOWER(CONCATENATE(F3,".",D3,"@xyz.org")),LOWER(CONCATENATE(F3,".",D3,"@xyz.com")))</f>
        <v>liesuchke.aurelie@xyz.org</v>
      </c>
      <c r="N3" s="34">
        <v>84.2</v>
      </c>
      <c r="O3" s="2" t="s">
        <v>211</v>
      </c>
      <c r="P3" s="2" t="s">
        <v>212</v>
      </c>
      <c r="Q3" s="3" t="str">
        <f>INDEX(SPORT!$A$1:$B$33,MATCH(SPORTSMEN!R3,SPORT!$B$1:$B$33,0),1)</f>
        <v>INDOOR</v>
      </c>
      <c r="R3" s="2" t="s">
        <v>175</v>
      </c>
      <c r="S3" s="35">
        <v>87471</v>
      </c>
      <c r="U3" t="str">
        <f>IF(S3&lt;100000,TEXT(S3/1000,"0.00")&amp;("k"),TEXT(S3/1000,"0.0")&amp;("k"))</f>
        <v>87.47k</v>
      </c>
    </row>
    <row r="4" spans="1:21" x14ac:dyDescent="0.2">
      <c r="A4" s="32">
        <v>3</v>
      </c>
      <c r="B4" s="3" t="str">
        <f t="shared" si="0"/>
        <v>SR. TOMAS FERREIRA FILHO</v>
      </c>
      <c r="C4" s="2" t="s">
        <v>13</v>
      </c>
      <c r="D4" s="2" t="s">
        <v>14</v>
      </c>
      <c r="E4" s="2" t="s">
        <v>15</v>
      </c>
      <c r="F4" s="2" t="s">
        <v>16</v>
      </c>
      <c r="G4" s="33">
        <v>25394</v>
      </c>
      <c r="H4" s="2" t="s">
        <v>17</v>
      </c>
      <c r="I4" s="2" t="s">
        <v>142</v>
      </c>
      <c r="J4" s="38" t="s">
        <v>145</v>
      </c>
      <c r="K4" s="41" t="str">
        <f>_xlfn.XLOOKUP(J4,LOCATION!$B$2:$M$2,LOCATION!$B$3:$M$3)</f>
        <v>BRAZIL</v>
      </c>
      <c r="L4" s="40" t="str">
        <f>_xlfn.XLOOKUP(J4,LOCATION!$B$2:$M$2,LOCATION!$B$1:$M$1)</f>
        <v>Portuguese</v>
      </c>
      <c r="M4" s="39" t="str">
        <f t="shared" si="1"/>
        <v>filho.tomas@xyz.com</v>
      </c>
      <c r="N4" s="34">
        <v>52.9</v>
      </c>
      <c r="O4" s="2" t="s">
        <v>213</v>
      </c>
      <c r="P4" s="2" t="s">
        <v>210</v>
      </c>
      <c r="Q4" s="3" t="str">
        <f>INDEX(SPORT!$A$1:$B$33,MATCH(SPORTSMEN!R4,SPORT!$B$1:$B$33,0),1)</f>
        <v>OUTDOOR</v>
      </c>
      <c r="R4" s="2" t="s">
        <v>177</v>
      </c>
      <c r="S4" s="35">
        <v>64724</v>
      </c>
      <c r="U4" t="str">
        <f t="shared" ref="U4:U51" si="2">IF(S4&lt;100000,TEXT(S4/1000,"0.00")&amp;("k"),TEXT(S4/1000,"0.0")&amp;("k"))</f>
        <v>64.72k</v>
      </c>
    </row>
    <row r="5" spans="1:21" x14ac:dyDescent="0.2">
      <c r="A5" s="32">
        <v>4</v>
      </c>
      <c r="B5" s="3" t="str">
        <f t="shared" si="0"/>
        <v>MS. DARBY  CRUICKSHANK</v>
      </c>
      <c r="C5" s="2" t="s">
        <v>6</v>
      </c>
      <c r="D5" s="2" t="s">
        <v>18</v>
      </c>
      <c r="E5" s="2"/>
      <c r="F5" s="2" t="s">
        <v>19</v>
      </c>
      <c r="G5" s="33">
        <v>27532</v>
      </c>
      <c r="H5" s="2" t="s">
        <v>20</v>
      </c>
      <c r="I5" s="2" t="s">
        <v>138</v>
      </c>
      <c r="J5" s="38" t="s">
        <v>141</v>
      </c>
      <c r="K5" s="41" t="str">
        <f>_xlfn.XLOOKUP(J5,LOCATION!$B$2:$M$2,LOCATION!$B$3:$M$3)</f>
        <v>USA</v>
      </c>
      <c r="L5" s="40" t="str">
        <f>_xlfn.XLOOKUP(J5,LOCATION!$B$2:$M$2,LOCATION!$B$1:$M$1)</f>
        <v>English</v>
      </c>
      <c r="M5" s="39" t="str">
        <f t="shared" si="1"/>
        <v>cruickshank.darby@xyz.org</v>
      </c>
      <c r="N5" s="34">
        <v>48.9</v>
      </c>
      <c r="O5" s="2" t="s">
        <v>209</v>
      </c>
      <c r="P5" s="2" t="s">
        <v>212</v>
      </c>
      <c r="Q5" s="3" t="str">
        <f>INDEX(SPORT!$A$1:$B$33,MATCH(SPORTSMEN!R5,SPORT!$B$1:$B$33,0),1)</f>
        <v>OUTDOOR</v>
      </c>
      <c r="R5" s="2" t="s">
        <v>178</v>
      </c>
      <c r="S5" s="35">
        <v>110823</v>
      </c>
      <c r="U5" t="str">
        <f t="shared" si="2"/>
        <v>110.8k</v>
      </c>
    </row>
    <row r="6" spans="1:21" x14ac:dyDescent="0.2">
      <c r="A6" s="32">
        <v>5</v>
      </c>
      <c r="B6" s="3" t="str">
        <f t="shared" si="0"/>
        <v>DR. JAYDON  BORER</v>
      </c>
      <c r="C6" s="2" t="s">
        <v>21</v>
      </c>
      <c r="D6" s="2" t="s">
        <v>22</v>
      </c>
      <c r="E6" s="2"/>
      <c r="F6" s="2" t="s">
        <v>23</v>
      </c>
      <c r="G6" s="33">
        <v>25706</v>
      </c>
      <c r="H6" s="2" t="s">
        <v>20</v>
      </c>
      <c r="I6" s="2" t="s">
        <v>142</v>
      </c>
      <c r="J6" s="38" t="s">
        <v>141</v>
      </c>
      <c r="K6" s="41" t="str">
        <f>_xlfn.XLOOKUP(J6,LOCATION!$B$2:$M$2,LOCATION!$B$3:$M$3)</f>
        <v>USA</v>
      </c>
      <c r="L6" s="40" t="str">
        <f>_xlfn.XLOOKUP(J6,LOCATION!$B$2:$M$2,LOCATION!$B$1:$M$1)</f>
        <v>English</v>
      </c>
      <c r="M6" s="39" t="str">
        <f t="shared" si="1"/>
        <v>borer.jaydon@xyz.org</v>
      </c>
      <c r="N6" s="34">
        <v>84.8</v>
      </c>
      <c r="O6" s="2" t="s">
        <v>214</v>
      </c>
      <c r="P6" s="2" t="s">
        <v>215</v>
      </c>
      <c r="Q6" s="3" t="str">
        <f>INDEX(SPORT!$A$1:$B$33,MATCH(SPORTSMEN!R6,SPORT!$B$1:$B$33,0),1)</f>
        <v>INDOOR</v>
      </c>
      <c r="R6" s="2" t="s">
        <v>179</v>
      </c>
      <c r="S6" s="35">
        <v>56916</v>
      </c>
      <c r="U6" t="str">
        <f t="shared" si="2"/>
        <v>56.92k</v>
      </c>
    </row>
    <row r="7" spans="1:21" x14ac:dyDescent="0.2">
      <c r="A7" s="32">
        <v>6</v>
      </c>
      <c r="B7" s="3" t="str">
        <f t="shared" si="0"/>
        <v>MR. MORIAH   LYNCH</v>
      </c>
      <c r="C7" s="2" t="s">
        <v>24</v>
      </c>
      <c r="D7" s="2" t="s">
        <v>25</v>
      </c>
      <c r="E7" s="2"/>
      <c r="F7" s="2" t="s">
        <v>26</v>
      </c>
      <c r="G7" s="33">
        <v>33944</v>
      </c>
      <c r="H7" s="2" t="s">
        <v>27</v>
      </c>
      <c r="I7" s="2" t="s">
        <v>142</v>
      </c>
      <c r="J7" s="38" t="s">
        <v>141</v>
      </c>
      <c r="K7" s="41" t="str">
        <f>_xlfn.XLOOKUP(J7,LOCATION!$B$2:$M$2,LOCATION!$B$3:$M$3)</f>
        <v>USA</v>
      </c>
      <c r="L7" s="40" t="str">
        <f>_xlfn.XLOOKUP(J7,LOCATION!$B$2:$M$2,LOCATION!$B$1:$M$1)</f>
        <v>English</v>
      </c>
      <c r="M7" s="39" t="str">
        <f t="shared" si="1"/>
        <v>lynch.moriah @xyz.org</v>
      </c>
      <c r="N7" s="34">
        <v>83.2</v>
      </c>
      <c r="O7" s="2" t="s">
        <v>214</v>
      </c>
      <c r="P7" s="2" t="s">
        <v>212</v>
      </c>
      <c r="Q7" s="3" t="str">
        <f>INDEX(SPORT!$A$1:$B$33,MATCH(SPORTSMEN!R7,SPORT!$B$1:$B$33,0),1)</f>
        <v>INDOOR</v>
      </c>
      <c r="R7" s="2" t="s">
        <v>180</v>
      </c>
      <c r="S7" s="35">
        <v>51133</v>
      </c>
      <c r="U7" t="str">
        <f t="shared" si="2"/>
        <v>51.13k</v>
      </c>
    </row>
    <row r="8" spans="1:21" x14ac:dyDescent="0.2">
      <c r="A8" s="32">
        <v>7</v>
      </c>
      <c r="B8" s="3" t="str">
        <f t="shared" si="0"/>
        <v>MS. AMIYA  EICHMANN</v>
      </c>
      <c r="C8" s="2" t="s">
        <v>6</v>
      </c>
      <c r="D8" s="2" t="s">
        <v>28</v>
      </c>
      <c r="E8" s="2"/>
      <c r="F8" s="2" t="s">
        <v>29</v>
      </c>
      <c r="G8" s="33">
        <v>36370</v>
      </c>
      <c r="H8" s="2" t="s">
        <v>30</v>
      </c>
      <c r="I8" s="2" t="s">
        <v>138</v>
      </c>
      <c r="J8" s="38" t="s">
        <v>141</v>
      </c>
      <c r="K8" s="41" t="str">
        <f>_xlfn.XLOOKUP(J8,LOCATION!$B$2:$M$2,LOCATION!$B$3:$M$3)</f>
        <v>USA</v>
      </c>
      <c r="L8" s="40" t="str">
        <f>_xlfn.XLOOKUP(J8,LOCATION!$B$2:$M$2,LOCATION!$B$1:$M$1)</f>
        <v>English</v>
      </c>
      <c r="M8" s="39" t="str">
        <f t="shared" si="1"/>
        <v>eichmann.amiya@xyz.org</v>
      </c>
      <c r="N8" s="34">
        <v>61.1</v>
      </c>
      <c r="O8" s="2" t="s">
        <v>214</v>
      </c>
      <c r="P8" s="2" t="s">
        <v>215</v>
      </c>
      <c r="Q8" s="3" t="str">
        <f>INDEX(SPORT!$A$1:$B$33,MATCH(SPORTSMEN!R8,SPORT!$B$1:$B$33,0),1)</f>
        <v>OUTDOOR</v>
      </c>
      <c r="R8" s="2" t="s">
        <v>181</v>
      </c>
      <c r="S8" s="35">
        <v>65465</v>
      </c>
      <c r="U8" t="str">
        <f t="shared" si="2"/>
        <v>65.47k</v>
      </c>
    </row>
    <row r="9" spans="1:21" x14ac:dyDescent="0.2">
      <c r="A9" s="32">
        <v>8</v>
      </c>
      <c r="B9" s="3" t="str">
        <f t="shared" si="0"/>
        <v>MR. PIERCE  RAU</v>
      </c>
      <c r="C9" s="2" t="s">
        <v>24</v>
      </c>
      <c r="D9" s="2" t="s">
        <v>31</v>
      </c>
      <c r="E9" s="2"/>
      <c r="F9" s="2" t="s">
        <v>32</v>
      </c>
      <c r="G9" s="33">
        <v>23141</v>
      </c>
      <c r="H9" s="2" t="s">
        <v>20</v>
      </c>
      <c r="I9" s="2" t="s">
        <v>142</v>
      </c>
      <c r="J9" s="38" t="s">
        <v>141</v>
      </c>
      <c r="K9" s="41" t="str">
        <f>_xlfn.XLOOKUP(J9,LOCATION!$B$2:$M$2,LOCATION!$B$3:$M$3)</f>
        <v>USA</v>
      </c>
      <c r="L9" s="40" t="str">
        <f>_xlfn.XLOOKUP(J9,LOCATION!$B$2:$M$2,LOCATION!$B$1:$M$1)</f>
        <v>English</v>
      </c>
      <c r="M9" s="39" t="str">
        <f t="shared" si="1"/>
        <v>rau.pierce@xyz.org</v>
      </c>
      <c r="N9" s="34">
        <v>105.7</v>
      </c>
      <c r="O9" s="2" t="s">
        <v>213</v>
      </c>
      <c r="P9" s="2" t="s">
        <v>216</v>
      </c>
      <c r="Q9" s="3" t="str">
        <f>INDEX(SPORT!$A$1:$B$33,MATCH(SPORTSMEN!R9,SPORT!$B$1:$B$33,0),1)</f>
        <v>INDOOR</v>
      </c>
      <c r="R9" s="2" t="s">
        <v>182</v>
      </c>
      <c r="S9" s="35">
        <v>109885</v>
      </c>
      <c r="U9" t="str">
        <f t="shared" si="2"/>
        <v>109.9k</v>
      </c>
    </row>
    <row r="10" spans="1:21" x14ac:dyDescent="0.2">
      <c r="A10" s="32">
        <v>9</v>
      </c>
      <c r="B10" s="3" t="str">
        <f t="shared" si="0"/>
        <v>MS. AMELIA  STEVENS</v>
      </c>
      <c r="C10" s="2" t="s">
        <v>6</v>
      </c>
      <c r="D10" s="2" t="s">
        <v>33</v>
      </c>
      <c r="E10" s="2"/>
      <c r="F10" s="2" t="s">
        <v>34</v>
      </c>
      <c r="G10" s="33">
        <v>25965</v>
      </c>
      <c r="H10" s="2" t="s">
        <v>12</v>
      </c>
      <c r="I10" s="2" t="s">
        <v>138</v>
      </c>
      <c r="J10" s="38" t="s">
        <v>147</v>
      </c>
      <c r="K10" s="41" t="str">
        <f>_xlfn.XLOOKUP(J10,LOCATION!$B$2:$M$2,LOCATION!$B$3:$M$3)</f>
        <v>UK</v>
      </c>
      <c r="L10" s="40" t="str">
        <f>_xlfn.XLOOKUP(J10,LOCATION!$B$2:$M$2,LOCATION!$B$1:$M$1)</f>
        <v>English</v>
      </c>
      <c r="M10" s="39" t="str">
        <f t="shared" si="1"/>
        <v>stevens.amelia@xyz.org</v>
      </c>
      <c r="N10" s="34">
        <v>65.3</v>
      </c>
      <c r="O10" s="2" t="s">
        <v>214</v>
      </c>
      <c r="P10" s="2" t="s">
        <v>216</v>
      </c>
      <c r="Q10" s="3" t="str">
        <f>INDEX(SPORT!$A$1:$B$33,MATCH(SPORTSMEN!R10,SPORT!$B$1:$B$33,0),1)</f>
        <v>INDOOR</v>
      </c>
      <c r="R10" s="2" t="s">
        <v>183</v>
      </c>
      <c r="S10" s="35">
        <v>60061</v>
      </c>
      <c r="U10" t="str">
        <f t="shared" si="2"/>
        <v>60.06k</v>
      </c>
    </row>
    <row r="11" spans="1:21" x14ac:dyDescent="0.2">
      <c r="A11" s="32">
        <v>10</v>
      </c>
      <c r="B11" s="3" t="str">
        <f t="shared" si="0"/>
        <v>MR. TOBY  SIMPSON</v>
      </c>
      <c r="C11" s="2" t="s">
        <v>24</v>
      </c>
      <c r="D11" s="2" t="s">
        <v>35</v>
      </c>
      <c r="E11" s="2"/>
      <c r="F11" s="2" t="s">
        <v>36</v>
      </c>
      <c r="G11" s="33">
        <v>23732</v>
      </c>
      <c r="H11" s="2" t="s">
        <v>27</v>
      </c>
      <c r="I11" s="2" t="s">
        <v>142</v>
      </c>
      <c r="J11" s="38" t="s">
        <v>147</v>
      </c>
      <c r="K11" s="41" t="str">
        <f>_xlfn.XLOOKUP(J11,LOCATION!$B$2:$M$2,LOCATION!$B$3:$M$3)</f>
        <v>UK</v>
      </c>
      <c r="L11" s="40" t="str">
        <f>_xlfn.XLOOKUP(J11,LOCATION!$B$2:$M$2,LOCATION!$B$1:$M$1)</f>
        <v>English</v>
      </c>
      <c r="M11" s="39" t="str">
        <f t="shared" si="1"/>
        <v>simpson.toby@xyz.org</v>
      </c>
      <c r="N11" s="34">
        <v>62.9</v>
      </c>
      <c r="O11" s="2" t="s">
        <v>213</v>
      </c>
      <c r="P11" s="2" t="s">
        <v>217</v>
      </c>
      <c r="Q11" s="3" t="str">
        <f>INDEX(SPORT!$A$1:$B$33,MATCH(SPORTSMEN!R11,SPORT!$B$1:$B$33,0),1)</f>
        <v>OUTDOOR</v>
      </c>
      <c r="R11" s="2" t="s">
        <v>181</v>
      </c>
      <c r="S11" s="35">
        <v>32758</v>
      </c>
      <c r="U11" t="str">
        <f t="shared" si="2"/>
        <v>32.76k</v>
      </c>
    </row>
    <row r="12" spans="1:21" x14ac:dyDescent="0.2">
      <c r="A12" s="32">
        <v>11</v>
      </c>
      <c r="B12" s="3" t="str">
        <f t="shared" si="0"/>
        <v>SIR ETHAN  MURPHY</v>
      </c>
      <c r="C12" s="2" t="s">
        <v>37</v>
      </c>
      <c r="D12" s="2" t="s">
        <v>38</v>
      </c>
      <c r="E12" s="2"/>
      <c r="F12" s="2" t="s">
        <v>39</v>
      </c>
      <c r="G12" s="33">
        <v>31733</v>
      </c>
      <c r="H12" s="2" t="s">
        <v>40</v>
      </c>
      <c r="I12" s="2" t="s">
        <v>142</v>
      </c>
      <c r="J12" s="38" t="s">
        <v>147</v>
      </c>
      <c r="K12" s="41" t="str">
        <f>_xlfn.XLOOKUP(J12,LOCATION!$B$2:$M$2,LOCATION!$B$3:$M$3)</f>
        <v>UK</v>
      </c>
      <c r="L12" s="40" t="str">
        <f>_xlfn.XLOOKUP(J12,LOCATION!$B$2:$M$2,LOCATION!$B$1:$M$1)</f>
        <v>English</v>
      </c>
      <c r="M12" s="39" t="str">
        <f t="shared" si="1"/>
        <v>murphy.ethan@xyz.org</v>
      </c>
      <c r="N12" s="34">
        <v>104.3</v>
      </c>
      <c r="O12" s="2" t="s">
        <v>211</v>
      </c>
      <c r="P12" s="2" t="s">
        <v>217</v>
      </c>
      <c r="Q12" s="3" t="str">
        <f>INDEX(SPORT!$A$1:$B$33,MATCH(SPORTSMEN!R12,SPORT!$B$1:$B$33,0),1)</f>
        <v>OUTDOOR</v>
      </c>
      <c r="R12" s="2" t="s">
        <v>184</v>
      </c>
      <c r="S12" s="35">
        <v>99613</v>
      </c>
      <c r="U12" t="str">
        <f t="shared" si="2"/>
        <v>99.61k</v>
      </c>
    </row>
    <row r="13" spans="1:21" x14ac:dyDescent="0.2">
      <c r="A13" s="32">
        <v>12</v>
      </c>
      <c r="B13" s="3" t="str">
        <f t="shared" si="0"/>
        <v>MRS. ASHLEY  WOOD</v>
      </c>
      <c r="C13" s="2" t="s">
        <v>41</v>
      </c>
      <c r="D13" s="2" t="s">
        <v>42</v>
      </c>
      <c r="E13" s="2"/>
      <c r="F13" s="2" t="s">
        <v>43</v>
      </c>
      <c r="G13" s="33">
        <v>28412</v>
      </c>
      <c r="H13" s="2" t="s">
        <v>9</v>
      </c>
      <c r="I13" s="2" t="s">
        <v>138</v>
      </c>
      <c r="J13" s="38" t="s">
        <v>147</v>
      </c>
      <c r="K13" s="41" t="str">
        <f>_xlfn.XLOOKUP(J13,LOCATION!$B$2:$M$2,LOCATION!$B$3:$M$3)</f>
        <v>UK</v>
      </c>
      <c r="L13" s="40" t="str">
        <f>_xlfn.XLOOKUP(J13,LOCATION!$B$2:$M$2,LOCATION!$B$1:$M$1)</f>
        <v>English</v>
      </c>
      <c r="M13" s="39" t="str">
        <f t="shared" si="1"/>
        <v>wood.ashley@xyz.org</v>
      </c>
      <c r="N13" s="34">
        <v>100.7</v>
      </c>
      <c r="O13" s="2" t="s">
        <v>211</v>
      </c>
      <c r="P13" s="2" t="s">
        <v>217</v>
      </c>
      <c r="Q13" s="3" t="str">
        <f>INDEX(SPORT!$A$1:$B$33,MATCH(SPORTSMEN!R13,SPORT!$B$1:$B$33,0),1)</f>
        <v>OUTDOOR</v>
      </c>
      <c r="R13" s="2" t="s">
        <v>185</v>
      </c>
      <c r="S13" s="35">
        <v>56595</v>
      </c>
      <c r="U13" t="str">
        <f t="shared" si="2"/>
        <v>56.60k</v>
      </c>
    </row>
    <row r="14" spans="1:21" x14ac:dyDescent="0.2">
      <c r="A14" s="32">
        <v>13</v>
      </c>
      <c r="B14" s="3" t="str">
        <f t="shared" si="0"/>
        <v>MS. MEGAN  SCOTT</v>
      </c>
      <c r="C14" s="2" t="s">
        <v>6</v>
      </c>
      <c r="D14" s="2" t="s">
        <v>44</v>
      </c>
      <c r="E14" s="2"/>
      <c r="F14" s="2" t="s">
        <v>45</v>
      </c>
      <c r="G14" s="33">
        <v>28168</v>
      </c>
      <c r="H14" s="2" t="s">
        <v>12</v>
      </c>
      <c r="I14" s="2" t="s">
        <v>138</v>
      </c>
      <c r="J14" s="38" t="s">
        <v>147</v>
      </c>
      <c r="K14" s="41" t="str">
        <f>_xlfn.XLOOKUP(J14,LOCATION!$B$2:$M$2,LOCATION!$B$3:$M$3)</f>
        <v>UK</v>
      </c>
      <c r="L14" s="40" t="str">
        <f>_xlfn.XLOOKUP(J14,LOCATION!$B$2:$M$2,LOCATION!$B$1:$M$1)</f>
        <v>English</v>
      </c>
      <c r="M14" s="39" t="str">
        <f t="shared" si="1"/>
        <v>scott.megan@xyz.org</v>
      </c>
      <c r="N14" s="34">
        <v>70.900000000000006</v>
      </c>
      <c r="O14" s="2" t="s">
        <v>209</v>
      </c>
      <c r="P14" s="2" t="s">
        <v>210</v>
      </c>
      <c r="Q14" s="3" t="str">
        <f>INDEX(SPORT!$A$1:$B$33,MATCH(SPORTSMEN!R14,SPORT!$B$1:$B$33,0),1)</f>
        <v>OUTDOOR</v>
      </c>
      <c r="R14" s="2" t="s">
        <v>186</v>
      </c>
      <c r="S14" s="35">
        <v>117408</v>
      </c>
      <c r="U14" t="str">
        <f t="shared" si="2"/>
        <v>117.4k</v>
      </c>
    </row>
    <row r="15" spans="1:21" x14ac:dyDescent="0.2">
      <c r="A15" s="32">
        <v>14</v>
      </c>
      <c r="B15" s="3" t="str">
        <f t="shared" si="0"/>
        <v>HR. HELMUT  WEINHAE</v>
      </c>
      <c r="C15" s="2" t="s">
        <v>46</v>
      </c>
      <c r="D15" s="2" t="s">
        <v>47</v>
      </c>
      <c r="E15" s="2"/>
      <c r="F15" s="2" t="s">
        <v>48</v>
      </c>
      <c r="G15" s="33">
        <v>21788</v>
      </c>
      <c r="H15" s="2" t="s">
        <v>49</v>
      </c>
      <c r="I15" s="2" t="s">
        <v>142</v>
      </c>
      <c r="J15" s="38" t="s">
        <v>150</v>
      </c>
      <c r="K15" s="41" t="str">
        <f>_xlfn.XLOOKUP(J15,LOCATION!$B$2:$M$2,LOCATION!$B$3:$M$3)</f>
        <v>GERMANY</v>
      </c>
      <c r="L15" s="40" t="str">
        <f>_xlfn.XLOOKUP(J15,LOCATION!$B$2:$M$2,LOCATION!$B$1:$M$1)</f>
        <v>German</v>
      </c>
      <c r="M15" s="39" t="str">
        <f t="shared" si="1"/>
        <v>weinhae.helmut@xyz.com</v>
      </c>
      <c r="N15" s="34">
        <v>68.3</v>
      </c>
      <c r="O15" s="2" t="s">
        <v>218</v>
      </c>
      <c r="P15" s="2" t="s">
        <v>216</v>
      </c>
      <c r="Q15" s="3" t="str">
        <f>INDEX(SPORT!$A$1:$B$33,MATCH(SPORTSMEN!R15,SPORT!$B$1:$B$33,0),1)</f>
        <v>OUTDOOR</v>
      </c>
      <c r="R15" s="2" t="s">
        <v>187</v>
      </c>
      <c r="S15" s="35">
        <v>64862</v>
      </c>
      <c r="U15" t="str">
        <f t="shared" si="2"/>
        <v>64.86k</v>
      </c>
    </row>
    <row r="16" spans="1:21" x14ac:dyDescent="0.2">
      <c r="A16" s="32">
        <v>15</v>
      </c>
      <c r="B16" s="3" t="str">
        <f t="shared" si="0"/>
        <v>PROF. MILENA  SCHOTIN</v>
      </c>
      <c r="C16" s="2" t="s">
        <v>50</v>
      </c>
      <c r="D16" s="2" t="s">
        <v>51</v>
      </c>
      <c r="E16" s="2"/>
      <c r="F16" s="2" t="s">
        <v>52</v>
      </c>
      <c r="G16" s="33">
        <v>23804</v>
      </c>
      <c r="H16" s="2" t="s">
        <v>53</v>
      </c>
      <c r="I16" s="2" t="s">
        <v>138</v>
      </c>
      <c r="J16" s="38" t="s">
        <v>150</v>
      </c>
      <c r="K16" s="41" t="str">
        <f>_xlfn.XLOOKUP(J16,LOCATION!$B$2:$M$2,LOCATION!$B$3:$M$3)</f>
        <v>GERMANY</v>
      </c>
      <c r="L16" s="40" t="str">
        <f>_xlfn.XLOOKUP(J16,LOCATION!$B$2:$M$2,LOCATION!$B$1:$M$1)</f>
        <v>German</v>
      </c>
      <c r="M16" s="39" t="str">
        <f t="shared" si="1"/>
        <v>schotin.milena@xyz.com</v>
      </c>
      <c r="N16" s="34">
        <v>105.3</v>
      </c>
      <c r="O16" s="2" t="s">
        <v>218</v>
      </c>
      <c r="P16" s="2" t="s">
        <v>217</v>
      </c>
      <c r="Q16" s="3" t="str">
        <f>INDEX(SPORT!$A$1:$B$33,MATCH(SPORTSMEN!R16,SPORT!$B$1:$B$33,0),1)</f>
        <v>INDOOR</v>
      </c>
      <c r="R16" s="2" t="s">
        <v>188</v>
      </c>
      <c r="S16" s="35">
        <v>10241</v>
      </c>
      <c r="U16" t="str">
        <f t="shared" si="2"/>
        <v>10.24k</v>
      </c>
    </row>
    <row r="17" spans="1:21" x14ac:dyDescent="0.2">
      <c r="A17" s="32">
        <v>16</v>
      </c>
      <c r="B17" s="3" t="str">
        <f t="shared" si="0"/>
        <v>HR. LOTHAR  BIRNBAUM</v>
      </c>
      <c r="C17" s="2" t="s">
        <v>46</v>
      </c>
      <c r="D17" s="2" t="s">
        <v>54</v>
      </c>
      <c r="E17" s="2"/>
      <c r="F17" s="2" t="s">
        <v>55</v>
      </c>
      <c r="G17" s="33">
        <v>25405</v>
      </c>
      <c r="H17" s="2" t="s">
        <v>17</v>
      </c>
      <c r="I17" s="2" t="s">
        <v>142</v>
      </c>
      <c r="J17" s="38" t="s">
        <v>150</v>
      </c>
      <c r="K17" s="41" t="str">
        <f>_xlfn.XLOOKUP(J17,LOCATION!$B$2:$M$2,LOCATION!$B$3:$M$3)</f>
        <v>GERMANY</v>
      </c>
      <c r="L17" s="40" t="str">
        <f>_xlfn.XLOOKUP(J17,LOCATION!$B$2:$M$2,LOCATION!$B$1:$M$1)</f>
        <v>German</v>
      </c>
      <c r="M17" s="39" t="str">
        <f t="shared" si="1"/>
        <v>birnbaum.lothar@xyz.com</v>
      </c>
      <c r="N17" s="34">
        <v>48.6</v>
      </c>
      <c r="O17" s="2" t="s">
        <v>214</v>
      </c>
      <c r="P17" s="2" t="s">
        <v>217</v>
      </c>
      <c r="Q17" s="3" t="str">
        <f>INDEX(SPORT!$A$1:$B$33,MATCH(SPORTSMEN!R17,SPORT!$B$1:$B$33,0),1)</f>
        <v>OUTDOOR</v>
      </c>
      <c r="R17" s="2" t="s">
        <v>178</v>
      </c>
      <c r="S17" s="35">
        <v>88762</v>
      </c>
      <c r="U17" t="str">
        <f t="shared" si="2"/>
        <v>88.76k</v>
      </c>
    </row>
    <row r="18" spans="1:21" x14ac:dyDescent="0.2">
      <c r="A18" s="32">
        <v>17</v>
      </c>
      <c r="B18" s="3" t="str">
        <f t="shared" si="0"/>
        <v>HR. PIETRO  STOLZE</v>
      </c>
      <c r="C18" s="2" t="s">
        <v>46</v>
      </c>
      <c r="D18" s="2" t="s">
        <v>56</v>
      </c>
      <c r="E18" s="2"/>
      <c r="F18" s="2" t="s">
        <v>57</v>
      </c>
      <c r="G18" s="33">
        <v>26582</v>
      </c>
      <c r="H18" s="2" t="s">
        <v>9</v>
      </c>
      <c r="I18" s="2" t="s">
        <v>142</v>
      </c>
      <c r="J18" s="38" t="s">
        <v>150</v>
      </c>
      <c r="K18" s="41" t="str">
        <f>_xlfn.XLOOKUP(J18,LOCATION!$B$2:$M$2,LOCATION!$B$3:$M$3)</f>
        <v>GERMANY</v>
      </c>
      <c r="L18" s="40" t="str">
        <f>_xlfn.XLOOKUP(J18,LOCATION!$B$2:$M$2,LOCATION!$B$1:$M$1)</f>
        <v>German</v>
      </c>
      <c r="M18" s="39" t="str">
        <f t="shared" si="1"/>
        <v>stolze.pietro@xyz.com</v>
      </c>
      <c r="N18" s="34">
        <v>105.9</v>
      </c>
      <c r="O18" s="2" t="s">
        <v>214</v>
      </c>
      <c r="P18" s="2" t="s">
        <v>210</v>
      </c>
      <c r="Q18" s="3" t="str">
        <f>INDEX(SPORT!$A$1:$B$33,MATCH(SPORTSMEN!R18,SPORT!$B$1:$B$33,0),1)</f>
        <v>INDOOR</v>
      </c>
      <c r="R18" s="2" t="s">
        <v>189</v>
      </c>
      <c r="S18" s="35">
        <v>80757</v>
      </c>
      <c r="U18" t="str">
        <f t="shared" si="2"/>
        <v>80.76k</v>
      </c>
    </row>
    <row r="19" spans="1:21" x14ac:dyDescent="0.2">
      <c r="A19" s="32">
        <v>18</v>
      </c>
      <c r="B19" s="3" t="str">
        <f t="shared" si="0"/>
        <v>HR. RICHARD   TLUSTEK</v>
      </c>
      <c r="C19" s="2" t="s">
        <v>46</v>
      </c>
      <c r="D19" s="2" t="s">
        <v>58</v>
      </c>
      <c r="E19" s="2"/>
      <c r="F19" s="2" t="s">
        <v>59</v>
      </c>
      <c r="G19" s="33">
        <v>21793</v>
      </c>
      <c r="H19" s="2" t="s">
        <v>49</v>
      </c>
      <c r="I19" s="2" t="s">
        <v>142</v>
      </c>
      <c r="J19" s="38" t="s">
        <v>150</v>
      </c>
      <c r="K19" s="41" t="str">
        <f>_xlfn.XLOOKUP(J19,LOCATION!$B$2:$M$2,LOCATION!$B$3:$M$3)</f>
        <v>GERMANY</v>
      </c>
      <c r="L19" s="40" t="str">
        <f>_xlfn.XLOOKUP(J19,LOCATION!$B$2:$M$2,LOCATION!$B$1:$M$1)</f>
        <v>German</v>
      </c>
      <c r="M19" s="39" t="str">
        <f t="shared" si="1"/>
        <v>tlustek.richard @xyz.com</v>
      </c>
      <c r="N19" s="34">
        <v>71.099999999999994</v>
      </c>
      <c r="O19" s="2" t="s">
        <v>214</v>
      </c>
      <c r="P19" s="2" t="s">
        <v>210</v>
      </c>
      <c r="Q19" s="3" t="str">
        <f>INDEX(SPORT!$A$1:$B$33,MATCH(SPORTSMEN!R19,SPORT!$B$1:$B$33,0),1)</f>
        <v>OUTDOOR</v>
      </c>
      <c r="R19" s="2" t="s">
        <v>190</v>
      </c>
      <c r="S19" s="35">
        <v>88794</v>
      </c>
      <c r="U19" t="str">
        <f t="shared" si="2"/>
        <v>88.79k</v>
      </c>
    </row>
    <row r="20" spans="1:21" x14ac:dyDescent="0.2">
      <c r="A20" s="32">
        <v>19</v>
      </c>
      <c r="B20" s="3" t="str">
        <f t="shared" si="0"/>
        <v>DR. EARNESTINE  RAYNOR</v>
      </c>
      <c r="C20" s="2" t="s">
        <v>21</v>
      </c>
      <c r="D20" s="2" t="s">
        <v>60</v>
      </c>
      <c r="E20" s="2"/>
      <c r="F20" s="2" t="s">
        <v>61</v>
      </c>
      <c r="G20" s="33">
        <v>28262</v>
      </c>
      <c r="H20" s="2" t="s">
        <v>20</v>
      </c>
      <c r="I20" s="2" t="s">
        <v>138</v>
      </c>
      <c r="J20" s="38" t="s">
        <v>152</v>
      </c>
      <c r="K20" s="41" t="str">
        <f>_xlfn.XLOOKUP(J20,LOCATION!$B$2:$M$2,LOCATION!$B$3:$M$3)</f>
        <v>AUSTRALIA</v>
      </c>
      <c r="L20" s="40" t="str">
        <f>_xlfn.XLOOKUP(J20,LOCATION!$B$2:$M$2,LOCATION!$B$1:$M$1)</f>
        <v>English</v>
      </c>
      <c r="M20" s="39" t="str">
        <f t="shared" si="1"/>
        <v>raynor.earnestine@xyz.org</v>
      </c>
      <c r="N20" s="34">
        <v>70.3</v>
      </c>
      <c r="O20" s="2" t="s">
        <v>214</v>
      </c>
      <c r="P20" s="2" t="s">
        <v>216</v>
      </c>
      <c r="Q20" s="3" t="str">
        <f>INDEX(SPORT!$A$1:$B$33,MATCH(SPORTSMEN!R20,SPORT!$B$1:$B$33,0),1)</f>
        <v>INDOOR</v>
      </c>
      <c r="R20" s="2" t="s">
        <v>191</v>
      </c>
      <c r="S20" s="35">
        <v>63526</v>
      </c>
      <c r="U20" t="str">
        <f t="shared" si="2"/>
        <v>63.53k</v>
      </c>
    </row>
    <row r="21" spans="1:21" x14ac:dyDescent="0.2">
      <c r="A21" s="32">
        <v>20</v>
      </c>
      <c r="B21" s="3" t="str">
        <f t="shared" si="0"/>
        <v>MR. JASON  GAYLORD</v>
      </c>
      <c r="C21" s="2" t="s">
        <v>24</v>
      </c>
      <c r="D21" s="2" t="s">
        <v>62</v>
      </c>
      <c r="E21" s="2"/>
      <c r="F21" s="2" t="s">
        <v>63</v>
      </c>
      <c r="G21" s="33">
        <v>27767</v>
      </c>
      <c r="H21" s="2" t="s">
        <v>64</v>
      </c>
      <c r="I21" s="2" t="s">
        <v>142</v>
      </c>
      <c r="J21" s="38" t="s">
        <v>152</v>
      </c>
      <c r="K21" s="41" t="str">
        <f>_xlfn.XLOOKUP(J21,LOCATION!$B$2:$M$2,LOCATION!$B$3:$M$3)</f>
        <v>AUSTRALIA</v>
      </c>
      <c r="L21" s="40" t="str">
        <f>_xlfn.XLOOKUP(J21,LOCATION!$B$2:$M$2,LOCATION!$B$1:$M$1)</f>
        <v>English</v>
      </c>
      <c r="M21" s="39" t="str">
        <f t="shared" si="1"/>
        <v>gaylord.jason@xyz.org</v>
      </c>
      <c r="N21" s="34">
        <v>54.7</v>
      </c>
      <c r="O21" s="2" t="s">
        <v>211</v>
      </c>
      <c r="P21" s="2" t="s">
        <v>212</v>
      </c>
      <c r="Q21" s="3" t="str">
        <f>INDEX(SPORT!$A$1:$B$33,MATCH(SPORTSMEN!R21,SPORT!$B$1:$B$33,0),1)</f>
        <v>INDOOR</v>
      </c>
      <c r="R21" s="2" t="s">
        <v>192</v>
      </c>
      <c r="S21" s="35">
        <v>46352</v>
      </c>
      <c r="U21" t="str">
        <f t="shared" si="2"/>
        <v>46.35k</v>
      </c>
    </row>
    <row r="22" spans="1:21" x14ac:dyDescent="0.2">
      <c r="A22" s="32">
        <v>21</v>
      </c>
      <c r="B22" s="3" t="str">
        <f t="shared" si="0"/>
        <v>MR. KENDRICK  SAUER</v>
      </c>
      <c r="C22" s="2" t="s">
        <v>24</v>
      </c>
      <c r="D22" s="2" t="s">
        <v>65</v>
      </c>
      <c r="E22" s="2"/>
      <c r="F22" s="2" t="s">
        <v>66</v>
      </c>
      <c r="G22" s="33">
        <v>35268</v>
      </c>
      <c r="H22" s="2" t="s">
        <v>17</v>
      </c>
      <c r="I22" s="2" t="s">
        <v>142</v>
      </c>
      <c r="J22" s="38" t="s">
        <v>152</v>
      </c>
      <c r="K22" s="41" t="str">
        <f>_xlfn.XLOOKUP(J22,LOCATION!$B$2:$M$2,LOCATION!$B$3:$M$3)</f>
        <v>AUSTRALIA</v>
      </c>
      <c r="L22" s="40" t="str">
        <f>_xlfn.XLOOKUP(J22,LOCATION!$B$2:$M$2,LOCATION!$B$1:$M$1)</f>
        <v>English</v>
      </c>
      <c r="M22" s="39" t="str">
        <f t="shared" si="1"/>
        <v>sauer.kendrick@xyz.org</v>
      </c>
      <c r="N22" s="34">
        <v>100.9</v>
      </c>
      <c r="O22" s="2" t="s">
        <v>214</v>
      </c>
      <c r="P22" s="2" t="s">
        <v>215</v>
      </c>
      <c r="Q22" s="3" t="str">
        <f>INDEX(SPORT!$A$1:$B$33,MATCH(SPORTSMEN!R22,SPORT!$B$1:$B$33,0),1)</f>
        <v>OUTDOOR</v>
      </c>
      <c r="R22" s="2" t="s">
        <v>193</v>
      </c>
      <c r="S22" s="35">
        <v>106808</v>
      </c>
      <c r="U22" t="str">
        <f t="shared" si="2"/>
        <v>106.8k</v>
      </c>
    </row>
    <row r="23" spans="1:21" x14ac:dyDescent="0.2">
      <c r="A23" s="32">
        <v>22</v>
      </c>
      <c r="B23" s="3" t="str">
        <f t="shared" si="0"/>
        <v>DR. ANNABELL  OLSON</v>
      </c>
      <c r="C23" s="2" t="s">
        <v>21</v>
      </c>
      <c r="D23" s="2" t="s">
        <v>67</v>
      </c>
      <c r="E23" s="2"/>
      <c r="F23" s="2" t="s">
        <v>68</v>
      </c>
      <c r="G23" s="33">
        <v>23483</v>
      </c>
      <c r="H23" s="2" t="s">
        <v>69</v>
      </c>
      <c r="I23" s="2" t="s">
        <v>138</v>
      </c>
      <c r="J23" s="38" t="s">
        <v>152</v>
      </c>
      <c r="K23" s="41" t="str">
        <f>_xlfn.XLOOKUP(J23,LOCATION!$B$2:$M$2,LOCATION!$B$3:$M$3)</f>
        <v>AUSTRALIA</v>
      </c>
      <c r="L23" s="40" t="str">
        <f>_xlfn.XLOOKUP(J23,LOCATION!$B$2:$M$2,LOCATION!$B$1:$M$1)</f>
        <v>English</v>
      </c>
      <c r="M23" s="39" t="str">
        <f t="shared" si="1"/>
        <v>olson.annabell@xyz.org</v>
      </c>
      <c r="N23" s="34">
        <v>84.3</v>
      </c>
      <c r="O23" s="2" t="s">
        <v>209</v>
      </c>
      <c r="P23" s="2" t="s">
        <v>216</v>
      </c>
      <c r="Q23" s="3" t="str">
        <f>INDEX(SPORT!$A$1:$B$33,MATCH(SPORTSMEN!R23,SPORT!$B$1:$B$33,0),1)</f>
        <v>OUTDOOR</v>
      </c>
      <c r="R23" s="2" t="s">
        <v>194</v>
      </c>
      <c r="S23" s="35">
        <v>96468</v>
      </c>
      <c r="U23" t="str">
        <f t="shared" si="2"/>
        <v>96.47k</v>
      </c>
    </row>
    <row r="24" spans="1:21" x14ac:dyDescent="0.2">
      <c r="A24" s="32">
        <v>23</v>
      </c>
      <c r="B24" s="3" t="str">
        <f t="shared" si="0"/>
        <v>DR. JENA  UPTON</v>
      </c>
      <c r="C24" s="2" t="s">
        <v>21</v>
      </c>
      <c r="D24" s="2" t="s">
        <v>70</v>
      </c>
      <c r="E24" s="2"/>
      <c r="F24" s="2" t="s">
        <v>71</v>
      </c>
      <c r="G24" s="33">
        <v>20437</v>
      </c>
      <c r="H24" s="2" t="s">
        <v>27</v>
      </c>
      <c r="I24" s="2" t="s">
        <v>138</v>
      </c>
      <c r="J24" s="38" t="s">
        <v>152</v>
      </c>
      <c r="K24" s="41" t="str">
        <f>_xlfn.XLOOKUP(J24,LOCATION!$B$2:$M$2,LOCATION!$B$3:$M$3)</f>
        <v>AUSTRALIA</v>
      </c>
      <c r="L24" s="40" t="str">
        <f>_xlfn.XLOOKUP(J24,LOCATION!$B$2:$M$2,LOCATION!$B$1:$M$1)</f>
        <v>English</v>
      </c>
      <c r="M24" s="39" t="str">
        <f t="shared" si="1"/>
        <v>upton.jena@xyz.org</v>
      </c>
      <c r="N24" s="34">
        <v>66.8</v>
      </c>
      <c r="O24" s="2" t="s">
        <v>214</v>
      </c>
      <c r="P24" s="2" t="s">
        <v>217</v>
      </c>
      <c r="Q24" s="3" t="str">
        <f>INDEX(SPORT!$A$1:$B$33,MATCH(SPORTSMEN!R24,SPORT!$B$1:$B$33,0),1)</f>
        <v>OUTDOOR</v>
      </c>
      <c r="R24" s="2" t="s">
        <v>195</v>
      </c>
      <c r="S24" s="35">
        <v>16526</v>
      </c>
      <c r="U24" t="str">
        <f t="shared" si="2"/>
        <v>16.53k</v>
      </c>
    </row>
    <row r="25" spans="1:21" x14ac:dyDescent="0.2">
      <c r="A25" s="32">
        <v>24</v>
      </c>
      <c r="B25" s="3" t="str">
        <f t="shared" si="0"/>
        <v>DR. SHANNY  BINS</v>
      </c>
      <c r="C25" s="2" t="s">
        <v>21</v>
      </c>
      <c r="D25" s="2" t="s">
        <v>72</v>
      </c>
      <c r="E25" s="2"/>
      <c r="F25" s="2" t="s">
        <v>73</v>
      </c>
      <c r="G25" s="33">
        <v>36400</v>
      </c>
      <c r="H25" s="2" t="s">
        <v>49</v>
      </c>
      <c r="I25" s="2" t="s">
        <v>138</v>
      </c>
      <c r="J25" s="38" t="s">
        <v>152</v>
      </c>
      <c r="K25" s="41" t="str">
        <f>_xlfn.XLOOKUP(J25,LOCATION!$B$2:$M$2,LOCATION!$B$3:$M$3)</f>
        <v>AUSTRALIA</v>
      </c>
      <c r="L25" s="40" t="str">
        <f>_xlfn.XLOOKUP(J25,LOCATION!$B$2:$M$2,LOCATION!$B$1:$M$1)</f>
        <v>English</v>
      </c>
      <c r="M25" s="39" t="str">
        <f t="shared" si="1"/>
        <v>bins.shanny@xyz.org</v>
      </c>
      <c r="N25" s="34">
        <v>59.4</v>
      </c>
      <c r="O25" s="2" t="s">
        <v>213</v>
      </c>
      <c r="P25" s="2" t="s">
        <v>215</v>
      </c>
      <c r="Q25" s="3" t="str">
        <f>INDEX(SPORT!$A$1:$B$33,MATCH(SPORTSMEN!R25,SPORT!$B$1:$B$33,0),1)</f>
        <v>OUTDOOR</v>
      </c>
      <c r="R25" s="2" t="s">
        <v>196</v>
      </c>
      <c r="S25" s="35">
        <v>21891</v>
      </c>
      <c r="U25" t="str">
        <f t="shared" si="2"/>
        <v>21.89k</v>
      </c>
    </row>
    <row r="26" spans="1:21" x14ac:dyDescent="0.2">
      <c r="A26" s="32">
        <v>25</v>
      </c>
      <c r="B26" s="3" t="str">
        <f t="shared" si="0"/>
        <v>DR. TIA  ABSHIRE</v>
      </c>
      <c r="C26" s="2" t="s">
        <v>21</v>
      </c>
      <c r="D26" s="2" t="s">
        <v>74</v>
      </c>
      <c r="E26" s="2"/>
      <c r="F26" s="2" t="s">
        <v>75</v>
      </c>
      <c r="G26" s="33">
        <v>24309</v>
      </c>
      <c r="H26" s="2" t="s">
        <v>17</v>
      </c>
      <c r="I26" s="2" t="s">
        <v>138</v>
      </c>
      <c r="J26" s="38" t="s">
        <v>152</v>
      </c>
      <c r="K26" s="41" t="str">
        <f>_xlfn.XLOOKUP(J26,LOCATION!$B$2:$M$2,LOCATION!$B$3:$M$3)</f>
        <v>AUSTRALIA</v>
      </c>
      <c r="L26" s="40" t="str">
        <f>_xlfn.XLOOKUP(J26,LOCATION!$B$2:$M$2,LOCATION!$B$1:$M$1)</f>
        <v>English</v>
      </c>
      <c r="M26" s="39" t="str">
        <f t="shared" si="1"/>
        <v>abshire.tia@xyz.org</v>
      </c>
      <c r="N26" s="34">
        <v>77.8</v>
      </c>
      <c r="O26" s="2" t="s">
        <v>213</v>
      </c>
      <c r="P26" s="2" t="s">
        <v>216</v>
      </c>
      <c r="Q26" s="3" t="str">
        <f>INDEX(SPORT!$A$1:$B$33,MATCH(SPORTSMEN!R26,SPORT!$B$1:$B$33,0),1)</f>
        <v>OUTDOOR</v>
      </c>
      <c r="R26" s="2" t="s">
        <v>181</v>
      </c>
      <c r="S26" s="35">
        <v>62037</v>
      </c>
      <c r="U26" t="str">
        <f t="shared" si="2"/>
        <v>62.04k</v>
      </c>
    </row>
    <row r="27" spans="1:21" x14ac:dyDescent="0.2">
      <c r="A27" s="32">
        <v>26</v>
      </c>
      <c r="B27" s="3" t="str">
        <f t="shared" si="0"/>
        <v>MS. ISABEL  RUNOLFSDOTTIR</v>
      </c>
      <c r="C27" s="2" t="s">
        <v>6</v>
      </c>
      <c r="D27" s="2" t="s">
        <v>76</v>
      </c>
      <c r="E27" s="2"/>
      <c r="F27" s="2" t="s">
        <v>77</v>
      </c>
      <c r="G27" s="33">
        <v>28570</v>
      </c>
      <c r="H27" s="2" t="s">
        <v>69</v>
      </c>
      <c r="I27" s="2" t="s">
        <v>138</v>
      </c>
      <c r="J27" s="38" t="s">
        <v>152</v>
      </c>
      <c r="K27" s="41" t="str">
        <f>_xlfn.XLOOKUP(J27,LOCATION!$B$2:$M$2,LOCATION!$B$3:$M$3)</f>
        <v>AUSTRALIA</v>
      </c>
      <c r="L27" s="40" t="str">
        <f>_xlfn.XLOOKUP(J27,LOCATION!$B$2:$M$2,LOCATION!$B$1:$M$1)</f>
        <v>English</v>
      </c>
      <c r="M27" s="39" t="str">
        <f t="shared" si="1"/>
        <v>runolfsdottir.isabel@xyz.org</v>
      </c>
      <c r="N27" s="34">
        <v>85.9</v>
      </c>
      <c r="O27" s="2" t="s">
        <v>214</v>
      </c>
      <c r="P27" s="2" t="s">
        <v>219</v>
      </c>
      <c r="Q27" s="3" t="str">
        <f>INDEX(SPORT!$A$1:$B$33,MATCH(SPORTSMEN!R27,SPORT!$B$1:$B$33,0),1)</f>
        <v>INDOOR</v>
      </c>
      <c r="R27" s="2" t="s">
        <v>174</v>
      </c>
      <c r="S27" s="35">
        <v>89737</v>
      </c>
      <c r="U27" t="str">
        <f t="shared" si="2"/>
        <v>89.74k</v>
      </c>
    </row>
    <row r="28" spans="1:21" x14ac:dyDescent="0.2">
      <c r="A28" s="32">
        <v>27</v>
      </c>
      <c r="B28" s="3" t="str">
        <f t="shared" si="0"/>
        <v>HR. BARNEY  WESACK</v>
      </c>
      <c r="C28" s="2" t="s">
        <v>46</v>
      </c>
      <c r="D28" s="2" t="s">
        <v>78</v>
      </c>
      <c r="E28" s="2"/>
      <c r="F28" s="2" t="s">
        <v>79</v>
      </c>
      <c r="G28" s="33">
        <v>25767</v>
      </c>
      <c r="H28" s="2" t="s">
        <v>17</v>
      </c>
      <c r="I28" s="2" t="s">
        <v>142</v>
      </c>
      <c r="J28" s="38" t="s">
        <v>154</v>
      </c>
      <c r="K28" s="41" t="str">
        <f>_xlfn.XLOOKUP(J28,LOCATION!$B$2:$M$2,LOCATION!$B$3:$M$3)</f>
        <v>AUSTRIA</v>
      </c>
      <c r="L28" s="40" t="str">
        <f>_xlfn.XLOOKUP(J28,LOCATION!$B$2:$M$2,LOCATION!$B$1:$M$1)</f>
        <v>German</v>
      </c>
      <c r="M28" s="39" t="str">
        <f t="shared" si="1"/>
        <v>wesack.barney@xyz.com</v>
      </c>
      <c r="N28" s="34">
        <v>93.4</v>
      </c>
      <c r="O28" s="2" t="s">
        <v>213</v>
      </c>
      <c r="P28" s="2" t="s">
        <v>219</v>
      </c>
      <c r="Q28" s="3" t="str">
        <f>INDEX(SPORT!$A$1:$B$33,MATCH(SPORTSMEN!R28,SPORT!$B$1:$B$33,0),1)</f>
        <v>INDOOR</v>
      </c>
      <c r="R28" s="2" t="s">
        <v>197</v>
      </c>
      <c r="S28" s="35">
        <v>41039</v>
      </c>
      <c r="U28" t="str">
        <f t="shared" si="2"/>
        <v>41.04k</v>
      </c>
    </row>
    <row r="29" spans="1:21" x14ac:dyDescent="0.2">
      <c r="A29" s="32">
        <v>28</v>
      </c>
      <c r="B29" s="3" t="str">
        <f t="shared" si="0"/>
        <v>HR. BARUCH  KADE</v>
      </c>
      <c r="C29" s="2" t="s">
        <v>46</v>
      </c>
      <c r="D29" s="2" t="s">
        <v>80</v>
      </c>
      <c r="E29" s="2"/>
      <c r="F29" s="2" t="s">
        <v>81</v>
      </c>
      <c r="G29" s="33">
        <v>30020</v>
      </c>
      <c r="H29" s="2" t="s">
        <v>53</v>
      </c>
      <c r="I29" s="2" t="s">
        <v>142</v>
      </c>
      <c r="J29" s="38" t="s">
        <v>154</v>
      </c>
      <c r="K29" s="41" t="str">
        <f>_xlfn.XLOOKUP(J29,LOCATION!$B$2:$M$2,LOCATION!$B$3:$M$3)</f>
        <v>AUSTRIA</v>
      </c>
      <c r="L29" s="40" t="str">
        <f>_xlfn.XLOOKUP(J29,LOCATION!$B$2:$M$2,LOCATION!$B$1:$M$1)</f>
        <v>German</v>
      </c>
      <c r="M29" s="39" t="str">
        <f t="shared" si="1"/>
        <v>kade.baruch@xyz.com</v>
      </c>
      <c r="N29" s="34">
        <v>95.5</v>
      </c>
      <c r="O29" s="2" t="s">
        <v>218</v>
      </c>
      <c r="P29" s="2" t="s">
        <v>212</v>
      </c>
      <c r="Q29" s="3" t="str">
        <f>INDEX(SPORT!$A$1:$B$33,MATCH(SPORTSMEN!R29,SPORT!$B$1:$B$33,0),1)</f>
        <v>OUTDOOR</v>
      </c>
      <c r="R29" s="2" t="s">
        <v>186</v>
      </c>
      <c r="S29" s="35">
        <v>28458</v>
      </c>
      <c r="U29" t="str">
        <f t="shared" si="2"/>
        <v>28.46k</v>
      </c>
    </row>
    <row r="30" spans="1:21" x14ac:dyDescent="0.2">
      <c r="A30" s="32">
        <v>29</v>
      </c>
      <c r="B30" s="3" t="str">
        <f t="shared" si="0"/>
        <v>PROF. LIESBETH  ROSEMANN</v>
      </c>
      <c r="C30" s="2" t="s">
        <v>50</v>
      </c>
      <c r="D30" s="2" t="s">
        <v>82</v>
      </c>
      <c r="E30" s="2"/>
      <c r="F30" s="2" t="s">
        <v>83</v>
      </c>
      <c r="G30" s="33">
        <v>34361</v>
      </c>
      <c r="H30" s="2" t="s">
        <v>12</v>
      </c>
      <c r="I30" s="2" t="s">
        <v>138</v>
      </c>
      <c r="J30" s="38" t="s">
        <v>154</v>
      </c>
      <c r="K30" s="41" t="str">
        <f>_xlfn.XLOOKUP(J30,LOCATION!$B$2:$M$2,LOCATION!$B$3:$M$3)</f>
        <v>AUSTRIA</v>
      </c>
      <c r="L30" s="40" t="str">
        <f>_xlfn.XLOOKUP(J30,LOCATION!$B$2:$M$2,LOCATION!$B$1:$M$1)</f>
        <v>German</v>
      </c>
      <c r="M30" s="39" t="str">
        <f t="shared" si="1"/>
        <v>rosemann.liesbeth@xyz.com</v>
      </c>
      <c r="N30" s="34">
        <v>52.2</v>
      </c>
      <c r="O30" s="2" t="s">
        <v>214</v>
      </c>
      <c r="P30" s="2" t="s">
        <v>217</v>
      </c>
      <c r="Q30" s="3" t="str">
        <f>INDEX(SPORT!$A$1:$B$33,MATCH(SPORTSMEN!R30,SPORT!$B$1:$B$33,0),1)</f>
        <v>OUTDOOR</v>
      </c>
      <c r="R30" s="2" t="s">
        <v>181</v>
      </c>
      <c r="S30" s="35">
        <v>55007</v>
      </c>
      <c r="U30" t="str">
        <f t="shared" si="2"/>
        <v>55.01k</v>
      </c>
    </row>
    <row r="31" spans="1:21" x14ac:dyDescent="0.2">
      <c r="A31" s="32">
        <v>30</v>
      </c>
      <c r="B31" s="3" t="str">
        <f t="shared" si="0"/>
        <v>MME. VALENTINE  MOREAU</v>
      </c>
      <c r="C31" s="2" t="s">
        <v>84</v>
      </c>
      <c r="D31" s="2" t="s">
        <v>85</v>
      </c>
      <c r="E31" s="2"/>
      <c r="F31" s="2" t="s">
        <v>86</v>
      </c>
      <c r="G31" s="33">
        <v>29137</v>
      </c>
      <c r="H31" s="2" t="s">
        <v>9</v>
      </c>
      <c r="I31" s="2" t="s">
        <v>138</v>
      </c>
      <c r="J31" s="38" t="s">
        <v>157</v>
      </c>
      <c r="K31" s="41" t="str">
        <f>_xlfn.XLOOKUP(J31,LOCATION!$B$2:$M$2,LOCATION!$B$3:$M$3)</f>
        <v>FRANCE</v>
      </c>
      <c r="L31" s="40" t="str">
        <f>_xlfn.XLOOKUP(J31,LOCATION!$B$2:$M$2,LOCATION!$B$1:$M$1)</f>
        <v>French</v>
      </c>
      <c r="M31" s="39" t="str">
        <f t="shared" si="1"/>
        <v>moreau.valentine@xyz.com</v>
      </c>
      <c r="N31" s="34">
        <v>74.599999999999994</v>
      </c>
      <c r="O31" s="2" t="s">
        <v>214</v>
      </c>
      <c r="P31" s="2" t="s">
        <v>219</v>
      </c>
      <c r="Q31" s="3" t="str">
        <f>INDEX(SPORT!$A$1:$B$33,MATCH(SPORTSMEN!R31,SPORT!$B$1:$B$33,0),1)</f>
        <v>OUTDOOR</v>
      </c>
      <c r="R31" s="2" t="s">
        <v>198</v>
      </c>
      <c r="S31" s="35">
        <v>69041</v>
      </c>
      <c r="U31" t="str">
        <f t="shared" si="2"/>
        <v>69.04k</v>
      </c>
    </row>
    <row r="32" spans="1:21" x14ac:dyDescent="0.2">
      <c r="A32" s="32">
        <v>31</v>
      </c>
      <c r="B32" s="3" t="str">
        <f t="shared" si="0"/>
        <v>MME. PAULETTE  DURAND</v>
      </c>
      <c r="C32" s="2" t="s">
        <v>84</v>
      </c>
      <c r="D32" s="2" t="s">
        <v>87</v>
      </c>
      <c r="E32" s="2"/>
      <c r="F32" s="2" t="s">
        <v>88</v>
      </c>
      <c r="G32" s="33">
        <v>32867</v>
      </c>
      <c r="H32" s="2" t="s">
        <v>64</v>
      </c>
      <c r="I32" s="2" t="s">
        <v>138</v>
      </c>
      <c r="J32" s="38" t="s">
        <v>157</v>
      </c>
      <c r="K32" s="41" t="str">
        <f>_xlfn.XLOOKUP(J32,LOCATION!$B$2:$M$2,LOCATION!$B$3:$M$3)</f>
        <v>FRANCE</v>
      </c>
      <c r="L32" s="40" t="str">
        <f>_xlfn.XLOOKUP(J32,LOCATION!$B$2:$M$2,LOCATION!$B$1:$M$1)</f>
        <v>French</v>
      </c>
      <c r="M32" s="39" t="str">
        <f t="shared" si="1"/>
        <v>durand.paulette@xyz.com</v>
      </c>
      <c r="N32" s="34">
        <v>81.7</v>
      </c>
      <c r="O32" s="2" t="s">
        <v>213</v>
      </c>
      <c r="P32" s="2" t="s">
        <v>212</v>
      </c>
      <c r="Q32" s="3" t="str">
        <f>INDEX(SPORT!$A$1:$B$33,MATCH(SPORTSMEN!R32,SPORT!$B$1:$B$33,0),1)</f>
        <v>INDOOR</v>
      </c>
      <c r="R32" s="2" t="s">
        <v>197</v>
      </c>
      <c r="S32" s="35">
        <v>86262</v>
      </c>
      <c r="U32" t="str">
        <f t="shared" si="2"/>
        <v>86.26k</v>
      </c>
    </row>
    <row r="33" spans="1:21" x14ac:dyDescent="0.2">
      <c r="A33" s="32">
        <v>32</v>
      </c>
      <c r="B33" s="3" t="str">
        <f t="shared" si="0"/>
        <v>MME. LAURE-ALIX  CHEVALIER</v>
      </c>
      <c r="C33" s="2" t="s">
        <v>84</v>
      </c>
      <c r="D33" s="2" t="s">
        <v>89</v>
      </c>
      <c r="E33" s="2"/>
      <c r="F33" s="2" t="s">
        <v>90</v>
      </c>
      <c r="G33" s="33">
        <v>25925</v>
      </c>
      <c r="H33" s="2" t="s">
        <v>64</v>
      </c>
      <c r="I33" s="2" t="s">
        <v>138</v>
      </c>
      <c r="J33" s="38" t="s">
        <v>157</v>
      </c>
      <c r="K33" s="41" t="str">
        <f>_xlfn.XLOOKUP(J33,LOCATION!$B$2:$M$2,LOCATION!$B$3:$M$3)</f>
        <v>FRANCE</v>
      </c>
      <c r="L33" s="40" t="str">
        <f>_xlfn.XLOOKUP(J33,LOCATION!$B$2:$M$2,LOCATION!$B$1:$M$1)</f>
        <v>French</v>
      </c>
      <c r="M33" s="39" t="str">
        <f t="shared" si="1"/>
        <v>chevalier.laure-alix@xyz.com</v>
      </c>
      <c r="N33" s="34">
        <v>78.099999999999994</v>
      </c>
      <c r="O33" s="2" t="s">
        <v>214</v>
      </c>
      <c r="P33" s="2" t="s">
        <v>217</v>
      </c>
      <c r="Q33" s="3" t="str">
        <f>INDEX(SPORT!$A$1:$B$33,MATCH(SPORTSMEN!R33,SPORT!$B$1:$B$33,0),1)</f>
        <v>OUTDOOR</v>
      </c>
      <c r="R33" s="2" t="s">
        <v>195</v>
      </c>
      <c r="S33" s="35">
        <v>19234</v>
      </c>
      <c r="U33" t="str">
        <f t="shared" si="2"/>
        <v>19.23k</v>
      </c>
    </row>
    <row r="34" spans="1:21" x14ac:dyDescent="0.2">
      <c r="A34" s="32">
        <v>33</v>
      </c>
      <c r="B34" s="3" t="str">
        <f t="shared" si="0"/>
        <v>M. CLAUDE  TOUSSAINT</v>
      </c>
      <c r="C34" s="2" t="s">
        <v>91</v>
      </c>
      <c r="D34" s="2" t="s">
        <v>92</v>
      </c>
      <c r="E34" s="2"/>
      <c r="F34" s="2" t="s">
        <v>93</v>
      </c>
      <c r="G34" s="33">
        <v>29529</v>
      </c>
      <c r="H34" s="2" t="s">
        <v>40</v>
      </c>
      <c r="I34" s="2" t="s">
        <v>142</v>
      </c>
      <c r="J34" s="38" t="s">
        <v>157</v>
      </c>
      <c r="K34" s="41" t="str">
        <f>_xlfn.XLOOKUP(J34,LOCATION!$B$2:$M$2,LOCATION!$B$3:$M$3)</f>
        <v>FRANCE</v>
      </c>
      <c r="L34" s="40" t="str">
        <f>_xlfn.XLOOKUP(J34,LOCATION!$B$2:$M$2,LOCATION!$B$1:$M$1)</f>
        <v>French</v>
      </c>
      <c r="M34" s="39" t="str">
        <f t="shared" si="1"/>
        <v>toussaint.claude@xyz.com</v>
      </c>
      <c r="N34" s="34">
        <v>57.1</v>
      </c>
      <c r="O34" s="2" t="s">
        <v>209</v>
      </c>
      <c r="P34" s="2" t="s">
        <v>217</v>
      </c>
      <c r="Q34" s="3" t="str">
        <f>INDEX(SPORT!$A$1:$B$33,MATCH(SPORTSMEN!R34,SPORT!$B$1:$B$33,0),1)</f>
        <v>INDOOR</v>
      </c>
      <c r="R34" s="2" t="s">
        <v>199</v>
      </c>
      <c r="S34" s="35">
        <v>95123</v>
      </c>
      <c r="U34" t="str">
        <f t="shared" si="2"/>
        <v>95.12k</v>
      </c>
    </row>
    <row r="35" spans="1:21" x14ac:dyDescent="0.2">
      <c r="A35" s="32">
        <v>34</v>
      </c>
      <c r="B35" s="3" t="str">
        <f t="shared" si="0"/>
        <v>M. VICTOR  LENOIR</v>
      </c>
      <c r="C35" s="2" t="s">
        <v>91</v>
      </c>
      <c r="D35" s="2" t="s">
        <v>94</v>
      </c>
      <c r="E35" s="2"/>
      <c r="F35" s="2" t="s">
        <v>95</v>
      </c>
      <c r="G35" s="33">
        <v>29875</v>
      </c>
      <c r="H35" s="2" t="s">
        <v>9</v>
      </c>
      <c r="I35" s="2" t="s">
        <v>142</v>
      </c>
      <c r="J35" s="38" t="s">
        <v>157</v>
      </c>
      <c r="K35" s="41" t="str">
        <f>_xlfn.XLOOKUP(J35,LOCATION!$B$2:$M$2,LOCATION!$B$3:$M$3)</f>
        <v>FRANCE</v>
      </c>
      <c r="L35" s="40" t="str">
        <f>_xlfn.XLOOKUP(J35,LOCATION!$B$2:$M$2,LOCATION!$B$1:$M$1)</f>
        <v>French</v>
      </c>
      <c r="M35" s="39" t="str">
        <f t="shared" si="1"/>
        <v>lenoir.victor@xyz.com</v>
      </c>
      <c r="N35" s="34">
        <v>56</v>
      </c>
      <c r="O35" s="2" t="s">
        <v>214</v>
      </c>
      <c r="P35" s="2" t="s">
        <v>219</v>
      </c>
      <c r="Q35" s="3" t="str">
        <f>INDEX(SPORT!$A$1:$B$33,MATCH(SPORTSMEN!R35,SPORT!$B$1:$B$33,0),1)</f>
        <v>OUTDOOR</v>
      </c>
      <c r="R35" s="2" t="s">
        <v>193</v>
      </c>
      <c r="S35" s="35">
        <v>62761</v>
      </c>
      <c r="U35" t="str">
        <f t="shared" si="2"/>
        <v>62.76k</v>
      </c>
    </row>
    <row r="36" spans="1:21" x14ac:dyDescent="0.2">
      <c r="A36" s="32">
        <v>35</v>
      </c>
      <c r="B36" s="3" t="str">
        <f t="shared" si="0"/>
        <v>M. ARTHUR  LENOIR</v>
      </c>
      <c r="C36" s="2" t="s">
        <v>91</v>
      </c>
      <c r="D36" s="2" t="s">
        <v>96</v>
      </c>
      <c r="E36" s="2"/>
      <c r="F36" s="2" t="s">
        <v>95</v>
      </c>
      <c r="G36" s="33">
        <v>20300</v>
      </c>
      <c r="H36" s="2" t="s">
        <v>30</v>
      </c>
      <c r="I36" s="2" t="s">
        <v>142</v>
      </c>
      <c r="J36" s="38" t="s">
        <v>157</v>
      </c>
      <c r="K36" s="41" t="str">
        <f>_xlfn.XLOOKUP(J36,LOCATION!$B$2:$M$2,LOCATION!$B$3:$M$3)</f>
        <v>FRANCE</v>
      </c>
      <c r="L36" s="40" t="str">
        <f>_xlfn.XLOOKUP(J36,LOCATION!$B$2:$M$2,LOCATION!$B$1:$M$1)</f>
        <v>French</v>
      </c>
      <c r="M36" s="39" t="str">
        <f t="shared" si="1"/>
        <v>lenoir.arthur@xyz.com</v>
      </c>
      <c r="N36" s="34">
        <v>88.6</v>
      </c>
      <c r="O36" s="2" t="s">
        <v>213</v>
      </c>
      <c r="P36" s="2" t="s">
        <v>217</v>
      </c>
      <c r="Q36" s="3" t="str">
        <f>INDEX(SPORT!$A$1:$B$33,MATCH(SPORTSMEN!R36,SPORT!$B$1:$B$33,0),1)</f>
        <v>OUTDOOR</v>
      </c>
      <c r="R36" s="2" t="s">
        <v>200</v>
      </c>
      <c r="S36" s="35">
        <v>108431</v>
      </c>
      <c r="U36" t="str">
        <f t="shared" si="2"/>
        <v>108.4k</v>
      </c>
    </row>
    <row r="37" spans="1:21" x14ac:dyDescent="0.2">
      <c r="A37" s="32">
        <v>36</v>
      </c>
      <c r="B37" s="3" t="str">
        <f t="shared" si="0"/>
        <v>M. BENJAMIN  LEBRUN-BRUN</v>
      </c>
      <c r="C37" s="2" t="s">
        <v>91</v>
      </c>
      <c r="D37" s="2" t="s">
        <v>97</v>
      </c>
      <c r="E37" s="2"/>
      <c r="F37" s="2" t="s">
        <v>98</v>
      </c>
      <c r="G37" s="33">
        <v>27428</v>
      </c>
      <c r="H37" s="2" t="s">
        <v>12</v>
      </c>
      <c r="I37" s="2" t="s">
        <v>142</v>
      </c>
      <c r="J37" s="38" t="s">
        <v>157</v>
      </c>
      <c r="K37" s="41" t="str">
        <f>_xlfn.XLOOKUP(J37,LOCATION!$B$2:$M$2,LOCATION!$B$3:$M$3)</f>
        <v>FRANCE</v>
      </c>
      <c r="L37" s="40" t="str">
        <f>_xlfn.XLOOKUP(J37,LOCATION!$B$2:$M$2,LOCATION!$B$1:$M$1)</f>
        <v>French</v>
      </c>
      <c r="M37" s="39" t="str">
        <f t="shared" si="1"/>
        <v>lebrun-brun.benjamin@xyz.com</v>
      </c>
      <c r="N37" s="34">
        <v>78.2</v>
      </c>
      <c r="O37" s="2" t="s">
        <v>211</v>
      </c>
      <c r="P37" s="2" t="s">
        <v>212</v>
      </c>
      <c r="Q37" s="3" t="str">
        <f>INDEX(SPORT!$A$1:$B$33,MATCH(SPORTSMEN!R37,SPORT!$B$1:$B$33,0),1)</f>
        <v>OUTDOOR</v>
      </c>
      <c r="R37" s="2" t="s">
        <v>193</v>
      </c>
      <c r="S37" s="35">
        <v>66268</v>
      </c>
      <c r="U37" t="str">
        <f t="shared" si="2"/>
        <v>66.27k</v>
      </c>
    </row>
    <row r="38" spans="1:21" x14ac:dyDescent="0.2">
      <c r="A38" s="32">
        <v>37</v>
      </c>
      <c r="B38" s="3" t="str">
        <f t="shared" si="0"/>
        <v>M. ANTOINE  MAILLARD</v>
      </c>
      <c r="C38" s="2" t="s">
        <v>91</v>
      </c>
      <c r="D38" s="2" t="s">
        <v>99</v>
      </c>
      <c r="E38" s="2"/>
      <c r="F38" s="2" t="s">
        <v>100</v>
      </c>
      <c r="G38" s="33">
        <v>31585</v>
      </c>
      <c r="H38" s="2" t="s">
        <v>17</v>
      </c>
      <c r="I38" s="2" t="s">
        <v>142</v>
      </c>
      <c r="J38" s="38" t="s">
        <v>157</v>
      </c>
      <c r="K38" s="41" t="str">
        <f>_xlfn.XLOOKUP(J38,LOCATION!$B$2:$M$2,LOCATION!$B$3:$M$3)</f>
        <v>FRANCE</v>
      </c>
      <c r="L38" s="40" t="str">
        <f>_xlfn.XLOOKUP(J38,LOCATION!$B$2:$M$2,LOCATION!$B$1:$M$1)</f>
        <v>French</v>
      </c>
      <c r="M38" s="39" t="str">
        <f t="shared" si="1"/>
        <v>maillard.antoine@xyz.com</v>
      </c>
      <c r="N38" s="34">
        <v>95.8</v>
      </c>
      <c r="O38" s="2" t="s">
        <v>214</v>
      </c>
      <c r="P38" s="2" t="s">
        <v>215</v>
      </c>
      <c r="Q38" s="3" t="str">
        <f>INDEX(SPORT!$A$1:$B$33,MATCH(SPORTSMEN!R38,SPORT!$B$1:$B$33,0),1)</f>
        <v>OUTDOOR</v>
      </c>
      <c r="R38" s="2" t="s">
        <v>201</v>
      </c>
      <c r="S38" s="35">
        <v>33970</v>
      </c>
      <c r="U38" t="str">
        <f t="shared" si="2"/>
        <v>33.97k</v>
      </c>
    </row>
    <row r="39" spans="1:21" x14ac:dyDescent="0.2">
      <c r="A39" s="32">
        <v>38</v>
      </c>
      <c r="B39" s="3" t="str">
        <f t="shared" si="0"/>
        <v>M. BERNARD  HOARAU-GUYON</v>
      </c>
      <c r="C39" s="2" t="s">
        <v>91</v>
      </c>
      <c r="D39" s="2" t="s">
        <v>101</v>
      </c>
      <c r="E39" s="2"/>
      <c r="F39" s="2" t="s">
        <v>102</v>
      </c>
      <c r="G39" s="33">
        <v>30327</v>
      </c>
      <c r="H39" s="2" t="s">
        <v>64</v>
      </c>
      <c r="I39" s="2" t="s">
        <v>142</v>
      </c>
      <c r="J39" s="38" t="s">
        <v>157</v>
      </c>
      <c r="K39" s="41" t="str">
        <f>_xlfn.XLOOKUP(J39,LOCATION!$B$2:$M$2,LOCATION!$B$3:$M$3)</f>
        <v>FRANCE</v>
      </c>
      <c r="L39" s="40" t="str">
        <f>_xlfn.XLOOKUP(J39,LOCATION!$B$2:$M$2,LOCATION!$B$1:$M$1)</f>
        <v>French</v>
      </c>
      <c r="M39" s="39" t="str">
        <f t="shared" si="1"/>
        <v>hoarau-guyon.bernard@xyz.com</v>
      </c>
      <c r="N39" s="34">
        <v>59.7</v>
      </c>
      <c r="O39" s="2" t="s">
        <v>218</v>
      </c>
      <c r="P39" s="2" t="s">
        <v>212</v>
      </c>
      <c r="Q39" s="3" t="str">
        <f>INDEX(SPORT!$A$1:$B$33,MATCH(SPORTSMEN!R39,SPORT!$B$1:$B$33,0),1)</f>
        <v>INDOOR</v>
      </c>
      <c r="R39" s="2" t="s">
        <v>174</v>
      </c>
      <c r="S39" s="35">
        <v>71352</v>
      </c>
      <c r="U39" t="str">
        <f t="shared" si="2"/>
        <v>71.35k</v>
      </c>
    </row>
    <row r="40" spans="1:21" x14ac:dyDescent="0.2">
      <c r="A40" s="32">
        <v>39</v>
      </c>
      <c r="B40" s="3" t="str">
        <f t="shared" si="0"/>
        <v>SR. HIDALGO CANTU TERCERO</v>
      </c>
      <c r="C40" s="2" t="s">
        <v>13</v>
      </c>
      <c r="D40" s="2" t="s">
        <v>103</v>
      </c>
      <c r="E40" s="2" t="s">
        <v>104</v>
      </c>
      <c r="F40" s="2" t="s">
        <v>105</v>
      </c>
      <c r="G40" s="33">
        <v>31016</v>
      </c>
      <c r="H40" s="2" t="s">
        <v>27</v>
      </c>
      <c r="I40" s="2" t="s">
        <v>142</v>
      </c>
      <c r="J40" s="38" t="s">
        <v>160</v>
      </c>
      <c r="K40" s="41" t="str">
        <f>_xlfn.XLOOKUP(J40,LOCATION!$B$2:$M$2,LOCATION!$B$3:$M$3)</f>
        <v>ARGENTINA</v>
      </c>
      <c r="L40" s="40" t="str">
        <f>_xlfn.XLOOKUP(J40,LOCATION!$B$2:$M$2,LOCATION!$B$1:$M$1)</f>
        <v>Spanish</v>
      </c>
      <c r="M40" s="39" t="str">
        <f t="shared" si="1"/>
        <v>tercero.hidalgo@xyz.com</v>
      </c>
      <c r="N40" s="34">
        <v>77.7</v>
      </c>
      <c r="O40" s="2" t="s">
        <v>218</v>
      </c>
      <c r="P40" s="2" t="s">
        <v>215</v>
      </c>
      <c r="Q40" s="3" t="str">
        <f>INDEX(SPORT!$A$1:$B$33,MATCH(SPORTSMEN!R40,SPORT!$B$1:$B$33,0),1)</f>
        <v>OUTDOOR</v>
      </c>
      <c r="R40" s="2" t="s">
        <v>196</v>
      </c>
      <c r="S40" s="35">
        <v>116376</v>
      </c>
      <c r="U40" t="str">
        <f t="shared" si="2"/>
        <v>116.4k</v>
      </c>
    </row>
    <row r="41" spans="1:21" x14ac:dyDescent="0.2">
      <c r="A41" s="32">
        <v>40</v>
      </c>
      <c r="B41" s="3" t="str">
        <f t="shared" si="0"/>
        <v>SR. HADALGO  POLANCO</v>
      </c>
      <c r="C41" s="2" t="s">
        <v>13</v>
      </c>
      <c r="D41" s="2" t="s">
        <v>106</v>
      </c>
      <c r="E41" s="2"/>
      <c r="F41" s="2" t="s">
        <v>107</v>
      </c>
      <c r="G41" s="33">
        <v>32314</v>
      </c>
      <c r="H41" s="2" t="s">
        <v>108</v>
      </c>
      <c r="I41" s="2" t="s">
        <v>142</v>
      </c>
      <c r="J41" s="38" t="s">
        <v>160</v>
      </c>
      <c r="K41" s="41" t="str">
        <f>_xlfn.XLOOKUP(J41,LOCATION!$B$2:$M$2,LOCATION!$B$3:$M$3)</f>
        <v>ARGENTINA</v>
      </c>
      <c r="L41" s="40" t="str">
        <f>_xlfn.XLOOKUP(J41,LOCATION!$B$2:$M$2,LOCATION!$B$1:$M$1)</f>
        <v>Spanish</v>
      </c>
      <c r="M41" s="39" t="str">
        <f t="shared" si="1"/>
        <v>polanco.hadalgo@xyz.com</v>
      </c>
      <c r="N41" s="34">
        <v>98</v>
      </c>
      <c r="O41" s="2" t="s">
        <v>214</v>
      </c>
      <c r="P41" s="2" t="s">
        <v>210</v>
      </c>
      <c r="Q41" s="3" t="str">
        <f>INDEX(SPORT!$A$1:$B$33,MATCH(SPORTSMEN!R41,SPORT!$B$1:$B$33,0),1)</f>
        <v>OUTDOOR</v>
      </c>
      <c r="R41" s="2" t="s">
        <v>195</v>
      </c>
      <c r="S41" s="35">
        <v>114144</v>
      </c>
      <c r="U41" t="str">
        <f t="shared" si="2"/>
        <v>114.1k</v>
      </c>
    </row>
    <row r="42" spans="1:21" x14ac:dyDescent="0.2">
      <c r="A42" s="32">
        <v>41</v>
      </c>
      <c r="B42" s="3" t="str">
        <f t="shared" si="0"/>
        <v>SRA. LAURA  OLIVIERA</v>
      </c>
      <c r="C42" s="2" t="s">
        <v>109</v>
      </c>
      <c r="D42" s="2" t="s">
        <v>110</v>
      </c>
      <c r="E42" s="2"/>
      <c r="F42" s="2" t="s">
        <v>111</v>
      </c>
      <c r="G42" s="33">
        <v>27076</v>
      </c>
      <c r="H42" s="2" t="s">
        <v>12</v>
      </c>
      <c r="I42" s="2" t="s">
        <v>138</v>
      </c>
      <c r="J42" s="38" t="s">
        <v>160</v>
      </c>
      <c r="K42" s="41" t="str">
        <f>_xlfn.XLOOKUP(J42,LOCATION!$B$2:$M$2,LOCATION!$B$3:$M$3)</f>
        <v>ARGENTINA</v>
      </c>
      <c r="L42" s="40" t="str">
        <f>_xlfn.XLOOKUP(J42,LOCATION!$B$2:$M$2,LOCATION!$B$1:$M$1)</f>
        <v>Spanish</v>
      </c>
      <c r="M42" s="39" t="str">
        <f t="shared" si="1"/>
        <v>oliviera.laura@xyz.com</v>
      </c>
      <c r="N42" s="34">
        <v>51.9</v>
      </c>
      <c r="O42" s="2" t="s">
        <v>213</v>
      </c>
      <c r="P42" s="2" t="s">
        <v>212</v>
      </c>
      <c r="Q42" s="3" t="str">
        <f>INDEX(SPORT!$A$1:$B$33,MATCH(SPORTSMEN!R42,SPORT!$B$1:$B$33,0),1)</f>
        <v>OUTDOOR</v>
      </c>
      <c r="R42" s="2" t="s">
        <v>202</v>
      </c>
      <c r="S42" s="35">
        <v>79872</v>
      </c>
      <c r="U42" t="str">
        <f t="shared" si="2"/>
        <v>79.87k</v>
      </c>
    </row>
    <row r="43" spans="1:21" x14ac:dyDescent="0.2">
      <c r="A43" s="32">
        <v>42</v>
      </c>
      <c r="B43" s="3" t="str">
        <f t="shared" si="0"/>
        <v>SRA. AINHOA  GARZA</v>
      </c>
      <c r="C43" s="2" t="s">
        <v>109</v>
      </c>
      <c r="D43" s="2" t="s">
        <v>112</v>
      </c>
      <c r="E43" s="2"/>
      <c r="F43" s="2" t="s">
        <v>113</v>
      </c>
      <c r="G43" s="33">
        <v>32941</v>
      </c>
      <c r="H43" s="2" t="s">
        <v>53</v>
      </c>
      <c r="I43" s="2" t="s">
        <v>138</v>
      </c>
      <c r="J43" s="38" t="s">
        <v>162</v>
      </c>
      <c r="K43" s="41" t="str">
        <f>_xlfn.XLOOKUP(J43,LOCATION!$B$2:$M$2,LOCATION!$B$3:$M$3)</f>
        <v>SPAIN</v>
      </c>
      <c r="L43" s="40" t="str">
        <f>_xlfn.XLOOKUP(J43,LOCATION!$B$2:$M$2,LOCATION!$B$1:$M$1)</f>
        <v>Spanish</v>
      </c>
      <c r="M43" s="39" t="str">
        <f t="shared" si="1"/>
        <v>garza.ainhoa@xyz.com</v>
      </c>
      <c r="N43" s="34">
        <v>55.6</v>
      </c>
      <c r="O43" s="2" t="s">
        <v>211</v>
      </c>
      <c r="P43" s="2" t="s">
        <v>217</v>
      </c>
      <c r="Q43" s="3" t="str">
        <f>INDEX(SPORT!$A$1:$B$33,MATCH(SPORTSMEN!R43,SPORT!$B$1:$B$33,0),1)</f>
        <v>INDOOR</v>
      </c>
      <c r="R43" s="2" t="s">
        <v>203</v>
      </c>
      <c r="S43" s="35">
        <v>101969</v>
      </c>
      <c r="U43" t="str">
        <f t="shared" si="2"/>
        <v>102.0k</v>
      </c>
    </row>
    <row r="44" spans="1:21" x14ac:dyDescent="0.2">
      <c r="A44" s="32">
        <v>43</v>
      </c>
      <c r="B44" s="3" t="str">
        <f t="shared" si="0"/>
        <v>SRA. ISABEL  BANDA</v>
      </c>
      <c r="C44" s="2" t="s">
        <v>109</v>
      </c>
      <c r="D44" s="2" t="s">
        <v>76</v>
      </c>
      <c r="E44" s="2"/>
      <c r="F44" s="2" t="s">
        <v>114</v>
      </c>
      <c r="G44" s="33">
        <v>21927</v>
      </c>
      <c r="H44" s="2" t="s">
        <v>64</v>
      </c>
      <c r="I44" s="2" t="s">
        <v>138</v>
      </c>
      <c r="J44" s="38" t="s">
        <v>162</v>
      </c>
      <c r="K44" s="41" t="str">
        <f>_xlfn.XLOOKUP(J44,LOCATION!$B$2:$M$2,LOCATION!$B$3:$M$3)</f>
        <v>SPAIN</v>
      </c>
      <c r="L44" s="40" t="str">
        <f>_xlfn.XLOOKUP(J44,LOCATION!$B$2:$M$2,LOCATION!$B$1:$M$1)</f>
        <v>Spanish</v>
      </c>
      <c r="M44" s="39" t="str">
        <f t="shared" si="1"/>
        <v>banda.isabel@xyz.com</v>
      </c>
      <c r="N44" s="34">
        <v>102.3</v>
      </c>
      <c r="O44" s="2" t="s">
        <v>213</v>
      </c>
      <c r="P44" s="2" t="s">
        <v>217</v>
      </c>
      <c r="Q44" s="3" t="str">
        <f>INDEX(SPORT!$A$1:$B$33,MATCH(SPORTSMEN!R44,SPORT!$B$1:$B$33,0),1)</f>
        <v>OUTDOOR</v>
      </c>
      <c r="R44" s="2" t="s">
        <v>196</v>
      </c>
      <c r="S44" s="35">
        <v>50659</v>
      </c>
      <c r="U44" t="str">
        <f t="shared" si="2"/>
        <v>50.66k</v>
      </c>
    </row>
    <row r="45" spans="1:21" x14ac:dyDescent="0.2">
      <c r="A45" s="32">
        <v>44</v>
      </c>
      <c r="B45" s="3" t="str">
        <f t="shared" si="0"/>
        <v>SRA. CAROLOTA  MATEOS</v>
      </c>
      <c r="C45" s="2" t="s">
        <v>109</v>
      </c>
      <c r="D45" s="2" t="s">
        <v>115</v>
      </c>
      <c r="E45" s="2"/>
      <c r="F45" s="2" t="s">
        <v>116</v>
      </c>
      <c r="G45" s="33">
        <v>23952</v>
      </c>
      <c r="H45" s="2" t="s">
        <v>30</v>
      </c>
      <c r="I45" s="2" t="s">
        <v>138</v>
      </c>
      <c r="J45" s="38" t="s">
        <v>162</v>
      </c>
      <c r="K45" s="41" t="str">
        <f>_xlfn.XLOOKUP(J45,LOCATION!$B$2:$M$2,LOCATION!$B$3:$M$3)</f>
        <v>SPAIN</v>
      </c>
      <c r="L45" s="40" t="str">
        <f>_xlfn.XLOOKUP(J45,LOCATION!$B$2:$M$2,LOCATION!$B$1:$M$1)</f>
        <v>Spanish</v>
      </c>
      <c r="M45" s="39" t="str">
        <f t="shared" si="1"/>
        <v>mateos.carolota@xyz.com</v>
      </c>
      <c r="N45" s="34">
        <v>58.8</v>
      </c>
      <c r="O45" s="2" t="s">
        <v>218</v>
      </c>
      <c r="P45" s="2" t="s">
        <v>212</v>
      </c>
      <c r="Q45" s="3" t="str">
        <f>INDEX(SPORT!$A$1:$B$33,MATCH(SPORTSMEN!R45,SPORT!$B$1:$B$33,0),1)</f>
        <v>OUTDOOR</v>
      </c>
      <c r="R45" s="2" t="s">
        <v>202</v>
      </c>
      <c r="S45" s="35">
        <v>58215</v>
      </c>
      <c r="U45" t="str">
        <f t="shared" si="2"/>
        <v>58.22k</v>
      </c>
    </row>
    <row r="46" spans="1:21" x14ac:dyDescent="0.2">
      <c r="A46" s="32">
        <v>45</v>
      </c>
      <c r="B46" s="3" t="str">
        <f t="shared" si="0"/>
        <v>MW. ELIZE  PRINS</v>
      </c>
      <c r="C46" s="2" t="s">
        <v>117</v>
      </c>
      <c r="D46" s="2" t="s">
        <v>118</v>
      </c>
      <c r="E46" s="2"/>
      <c r="F46" s="2" t="s">
        <v>119</v>
      </c>
      <c r="G46" s="33">
        <v>22044</v>
      </c>
      <c r="H46" s="2" t="s">
        <v>20</v>
      </c>
      <c r="I46" s="2" t="s">
        <v>138</v>
      </c>
      <c r="J46" s="38" t="s">
        <v>165</v>
      </c>
      <c r="K46" s="41" t="str">
        <f>_xlfn.XLOOKUP(J46,LOCATION!$B$2:$M$2,LOCATION!$B$3:$M$3)</f>
        <v>NETHERLANDS</v>
      </c>
      <c r="L46" s="40" t="str">
        <f>_xlfn.XLOOKUP(J46,LOCATION!$B$2:$M$2,LOCATION!$B$1:$M$1)</f>
        <v>Dutch</v>
      </c>
      <c r="M46" s="39" t="str">
        <f t="shared" si="1"/>
        <v>prins.elize@xyz.com</v>
      </c>
      <c r="N46" s="34">
        <v>63.8</v>
      </c>
      <c r="O46" s="2" t="s">
        <v>214</v>
      </c>
      <c r="P46" s="2" t="s">
        <v>217</v>
      </c>
      <c r="Q46" s="3" t="str">
        <f>INDEX(SPORT!$A$1:$B$33,MATCH(SPORTSMEN!R46,SPORT!$B$1:$B$33,0),1)</f>
        <v>INDOOR</v>
      </c>
      <c r="R46" s="2" t="s">
        <v>204</v>
      </c>
      <c r="S46" s="35">
        <v>39935</v>
      </c>
      <c r="U46" t="str">
        <f t="shared" si="2"/>
        <v>39.94k</v>
      </c>
    </row>
    <row r="47" spans="1:21" x14ac:dyDescent="0.2">
      <c r="A47" s="32">
        <v>46</v>
      </c>
      <c r="B47" s="3" t="str">
        <f t="shared" si="0"/>
        <v>DHR. RYAN  PHAM</v>
      </c>
      <c r="C47" s="2" t="s">
        <v>120</v>
      </c>
      <c r="D47" s="2" t="s">
        <v>121</v>
      </c>
      <c r="E47" s="2"/>
      <c r="F47" s="2" t="s">
        <v>122</v>
      </c>
      <c r="G47" s="33">
        <v>26940</v>
      </c>
      <c r="H47" s="2" t="s">
        <v>9</v>
      </c>
      <c r="I47" s="2" t="s">
        <v>142</v>
      </c>
      <c r="J47" s="38" t="s">
        <v>165</v>
      </c>
      <c r="K47" s="41" t="str">
        <f>_xlfn.XLOOKUP(J47,LOCATION!$B$2:$M$2,LOCATION!$B$3:$M$3)</f>
        <v>NETHERLANDS</v>
      </c>
      <c r="L47" s="40" t="str">
        <f>_xlfn.XLOOKUP(J47,LOCATION!$B$2:$M$2,LOCATION!$B$1:$M$1)</f>
        <v>Dutch</v>
      </c>
      <c r="M47" s="39" t="str">
        <f t="shared" si="1"/>
        <v>pham.ryan@xyz.com</v>
      </c>
      <c r="N47" s="34">
        <v>98.6</v>
      </c>
      <c r="O47" s="2" t="s">
        <v>213</v>
      </c>
      <c r="P47" s="2" t="s">
        <v>219</v>
      </c>
      <c r="Q47" s="3" t="str">
        <f>INDEX(SPORT!$A$1:$B$33,MATCH(SPORTSMEN!R47,SPORT!$B$1:$B$33,0),1)</f>
        <v>OUTDOOR</v>
      </c>
      <c r="R47" s="2" t="s">
        <v>195</v>
      </c>
      <c r="S47" s="35">
        <v>44865</v>
      </c>
      <c r="U47" t="str">
        <f t="shared" si="2"/>
        <v>44.87k</v>
      </c>
    </row>
    <row r="48" spans="1:21" x14ac:dyDescent="0.2">
      <c r="A48" s="32">
        <v>47</v>
      </c>
      <c r="B48" s="3" t="str">
        <f t="shared" si="0"/>
        <v>MW ELISE  ROTTEVEEL</v>
      </c>
      <c r="C48" s="2" t="s">
        <v>123</v>
      </c>
      <c r="D48" s="2" t="s">
        <v>124</v>
      </c>
      <c r="E48" s="2"/>
      <c r="F48" s="2" t="s">
        <v>125</v>
      </c>
      <c r="G48" s="33">
        <v>24936</v>
      </c>
      <c r="H48" s="2" t="s">
        <v>69</v>
      </c>
      <c r="I48" s="2" t="s">
        <v>138</v>
      </c>
      <c r="J48" s="38" t="s">
        <v>165</v>
      </c>
      <c r="K48" s="41" t="str">
        <f>_xlfn.XLOOKUP(J48,LOCATION!$B$2:$M$2,LOCATION!$B$3:$M$3)</f>
        <v>NETHERLANDS</v>
      </c>
      <c r="L48" s="40" t="str">
        <f>_xlfn.XLOOKUP(J48,LOCATION!$B$2:$M$2,LOCATION!$B$1:$M$1)</f>
        <v>Dutch</v>
      </c>
      <c r="M48" s="39" t="str">
        <f t="shared" si="1"/>
        <v>rotteveel.elise@xyz.com</v>
      </c>
      <c r="N48" s="34">
        <v>61.8</v>
      </c>
      <c r="O48" s="2" t="s">
        <v>218</v>
      </c>
      <c r="P48" s="2" t="s">
        <v>212</v>
      </c>
      <c r="Q48" s="3" t="str">
        <f>INDEX(SPORT!$A$1:$B$33,MATCH(SPORTSMEN!R48,SPORT!$B$1:$B$33,0),1)</f>
        <v>OUTDOOR</v>
      </c>
      <c r="R48" s="2" t="s">
        <v>195</v>
      </c>
      <c r="S48" s="35">
        <v>90478</v>
      </c>
      <c r="U48" t="str">
        <f t="shared" si="2"/>
        <v>90.48k</v>
      </c>
    </row>
    <row r="49" spans="1:21" x14ac:dyDescent="0.2">
      <c r="A49" s="32">
        <v>48</v>
      </c>
      <c r="B49" s="3" t="str">
        <f t="shared" si="0"/>
        <v>FRU. MIRJAM  SODERBERG</v>
      </c>
      <c r="C49" s="2" t="s">
        <v>126</v>
      </c>
      <c r="D49" s="2" t="s">
        <v>127</v>
      </c>
      <c r="E49" s="2"/>
      <c r="F49" s="2" t="s">
        <v>128</v>
      </c>
      <c r="G49" s="33">
        <v>35567</v>
      </c>
      <c r="H49" s="2" t="s">
        <v>20</v>
      </c>
      <c r="I49" s="2" t="s">
        <v>138</v>
      </c>
      <c r="J49" s="38" t="s">
        <v>168</v>
      </c>
      <c r="K49" s="41" t="str">
        <f>_xlfn.XLOOKUP(J49,LOCATION!$B$2:$M$2,LOCATION!$B$3:$M$3)</f>
        <v>SWEDEN</v>
      </c>
      <c r="L49" s="40" t="str">
        <f>_xlfn.XLOOKUP(J49,LOCATION!$B$2:$M$2,LOCATION!$B$1:$M$1)</f>
        <v>Swedish</v>
      </c>
      <c r="M49" s="39" t="str">
        <f t="shared" si="1"/>
        <v>soderberg.mirjam@xyz.com</v>
      </c>
      <c r="N49" s="34">
        <v>50</v>
      </c>
      <c r="O49" s="2" t="s">
        <v>213</v>
      </c>
      <c r="P49" s="2" t="s">
        <v>217</v>
      </c>
      <c r="Q49" s="3" t="str">
        <f>INDEX(SPORT!$A$1:$B$33,MATCH(SPORTSMEN!R49,SPORT!$B$1:$B$33,0),1)</f>
        <v>OUTDOOR</v>
      </c>
      <c r="R49" s="2" t="s">
        <v>177</v>
      </c>
      <c r="S49" s="35">
        <v>38965</v>
      </c>
      <c r="U49" t="str">
        <f t="shared" si="2"/>
        <v>38.97k</v>
      </c>
    </row>
    <row r="50" spans="1:21" x14ac:dyDescent="0.2">
      <c r="A50" s="32">
        <v>49</v>
      </c>
      <c r="B50" s="3" t="str">
        <f t="shared" si="0"/>
        <v>H. BERNDT  PALSSON</v>
      </c>
      <c r="C50" s="2" t="s">
        <v>129</v>
      </c>
      <c r="D50" s="2" t="s">
        <v>130</v>
      </c>
      <c r="E50" s="2"/>
      <c r="F50" s="2" t="s">
        <v>131</v>
      </c>
      <c r="G50" s="33">
        <v>31832</v>
      </c>
      <c r="H50" s="2" t="s">
        <v>53</v>
      </c>
      <c r="I50" s="2" t="s">
        <v>142</v>
      </c>
      <c r="J50" s="38" t="s">
        <v>168</v>
      </c>
      <c r="K50" s="41" t="str">
        <f>_xlfn.XLOOKUP(J50,LOCATION!$B$2:$M$2,LOCATION!$B$3:$M$3)</f>
        <v>SWEDEN</v>
      </c>
      <c r="L50" s="40" t="str">
        <f>_xlfn.XLOOKUP(J50,LOCATION!$B$2:$M$2,LOCATION!$B$1:$M$1)</f>
        <v>Swedish</v>
      </c>
      <c r="M50" s="39" t="str">
        <f t="shared" si="1"/>
        <v>palsson.berndt@xyz.com</v>
      </c>
      <c r="N50" s="34">
        <v>45.9</v>
      </c>
      <c r="O50" s="2" t="s">
        <v>214</v>
      </c>
      <c r="P50" s="2" t="s">
        <v>210</v>
      </c>
      <c r="Q50" s="3" t="str">
        <f>INDEX(SPORT!$A$1:$B$33,MATCH(SPORTSMEN!R50,SPORT!$B$1:$B$33,0),1)</f>
        <v>OUTDOOR</v>
      </c>
      <c r="R50" s="2" t="s">
        <v>205</v>
      </c>
      <c r="S50" s="35">
        <v>35387</v>
      </c>
      <c r="U50" t="str">
        <f t="shared" si="2"/>
        <v>35.39k</v>
      </c>
    </row>
    <row r="51" spans="1:21" x14ac:dyDescent="0.2">
      <c r="A51" s="32">
        <v>50</v>
      </c>
      <c r="B51" s="3" t="str">
        <f t="shared" si="0"/>
        <v>SR. ADRIANO PONTES SOBRINHO</v>
      </c>
      <c r="C51" s="2" t="s">
        <v>13</v>
      </c>
      <c r="D51" s="2" t="s">
        <v>132</v>
      </c>
      <c r="E51" s="2" t="s">
        <v>133</v>
      </c>
      <c r="F51" s="2" t="s">
        <v>134</v>
      </c>
      <c r="G51" s="33">
        <v>34178</v>
      </c>
      <c r="H51" s="2" t="s">
        <v>30</v>
      </c>
      <c r="I51" s="2" t="s">
        <v>142</v>
      </c>
      <c r="J51" s="38" t="s">
        <v>169</v>
      </c>
      <c r="K51" s="41" t="str">
        <f>_xlfn.XLOOKUP(J51,LOCATION!$B$2:$M$2,LOCATION!$B$3:$M$3)</f>
        <v>BRAZIL</v>
      </c>
      <c r="L51" s="40" t="str">
        <f>_xlfn.XLOOKUP(J51,LOCATION!$B$2:$M$2,LOCATION!$B$1:$M$1)</f>
        <v>Portuguese</v>
      </c>
      <c r="M51" s="39" t="str">
        <f t="shared" si="1"/>
        <v>sobrinho.adriano@xyz.com</v>
      </c>
      <c r="N51" s="34">
        <v>92.5</v>
      </c>
      <c r="O51" s="2" t="s">
        <v>209</v>
      </c>
      <c r="P51" s="2" t="s">
        <v>216</v>
      </c>
      <c r="Q51" s="3" t="str">
        <f>INDEX(SPORT!$A$1:$B$33,MATCH(SPORTSMEN!R51,SPORT!$B$1:$B$33,0),1)</f>
        <v>INDOOR</v>
      </c>
      <c r="R51" s="2" t="s">
        <v>206</v>
      </c>
      <c r="S51" s="35">
        <v>0</v>
      </c>
      <c r="U51" t="str">
        <f t="shared" si="2"/>
        <v>0.00k</v>
      </c>
    </row>
    <row r="53" spans="1:21" x14ac:dyDescent="0.2">
      <c r="B5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heetViews>
  <sheetFormatPr baseColWidth="10" defaultColWidth="8.83203125" defaultRowHeight="15" x14ac:dyDescent="0.2"/>
  <cols>
    <col min="1" max="1" width="15.5" bestFit="1" customWidth="1"/>
    <col min="2" max="2" width="24" bestFit="1" customWidth="1"/>
  </cols>
  <sheetData>
    <row r="1" spans="1:2" x14ac:dyDescent="0.2">
      <c r="A1" s="29" t="s">
        <v>171</v>
      </c>
      <c r="B1" s="29" t="s">
        <v>172</v>
      </c>
    </row>
    <row r="2" spans="1:2" x14ac:dyDescent="0.2">
      <c r="A2" s="30" t="s">
        <v>173</v>
      </c>
      <c r="B2" s="30" t="s">
        <v>174</v>
      </c>
    </row>
    <row r="3" spans="1:2" x14ac:dyDescent="0.2">
      <c r="A3" s="31" t="s">
        <v>173</v>
      </c>
      <c r="B3" s="31" t="s">
        <v>175</v>
      </c>
    </row>
    <row r="4" spans="1:2" x14ac:dyDescent="0.2">
      <c r="A4" s="31" t="s">
        <v>176</v>
      </c>
      <c r="B4" s="31" t="s">
        <v>177</v>
      </c>
    </row>
    <row r="5" spans="1:2" x14ac:dyDescent="0.2">
      <c r="A5" s="31" t="s">
        <v>176</v>
      </c>
      <c r="B5" s="31" t="s">
        <v>178</v>
      </c>
    </row>
    <row r="6" spans="1:2" x14ac:dyDescent="0.2">
      <c r="A6" s="31" t="s">
        <v>173</v>
      </c>
      <c r="B6" s="31" t="s">
        <v>179</v>
      </c>
    </row>
    <row r="7" spans="1:2" x14ac:dyDescent="0.2">
      <c r="A7" s="31" t="s">
        <v>173</v>
      </c>
      <c r="B7" s="31" t="s">
        <v>180</v>
      </c>
    </row>
    <row r="8" spans="1:2" x14ac:dyDescent="0.2">
      <c r="A8" s="31" t="s">
        <v>176</v>
      </c>
      <c r="B8" s="31" t="s">
        <v>181</v>
      </c>
    </row>
    <row r="9" spans="1:2" x14ac:dyDescent="0.2">
      <c r="A9" s="31" t="s">
        <v>173</v>
      </c>
      <c r="B9" s="31" t="s">
        <v>182</v>
      </c>
    </row>
    <row r="10" spans="1:2" x14ac:dyDescent="0.2">
      <c r="A10" s="31" t="s">
        <v>173</v>
      </c>
      <c r="B10" s="31" t="s">
        <v>183</v>
      </c>
    </row>
    <row r="11" spans="1:2" x14ac:dyDescent="0.2">
      <c r="A11" s="31" t="s">
        <v>176</v>
      </c>
      <c r="B11" s="31" t="s">
        <v>184</v>
      </c>
    </row>
    <row r="12" spans="1:2" x14ac:dyDescent="0.2">
      <c r="A12" s="31" t="s">
        <v>176</v>
      </c>
      <c r="B12" s="31" t="s">
        <v>185</v>
      </c>
    </row>
    <row r="13" spans="1:2" x14ac:dyDescent="0.2">
      <c r="A13" s="31" t="s">
        <v>176</v>
      </c>
      <c r="B13" s="31" t="s">
        <v>186</v>
      </c>
    </row>
    <row r="14" spans="1:2" x14ac:dyDescent="0.2">
      <c r="A14" s="31" t="s">
        <v>176</v>
      </c>
      <c r="B14" s="31" t="s">
        <v>187</v>
      </c>
    </row>
    <row r="15" spans="1:2" x14ac:dyDescent="0.2">
      <c r="A15" s="31" t="s">
        <v>173</v>
      </c>
      <c r="B15" s="31" t="s">
        <v>188</v>
      </c>
    </row>
    <row r="16" spans="1:2" x14ac:dyDescent="0.2">
      <c r="A16" s="31" t="s">
        <v>173</v>
      </c>
      <c r="B16" s="31" t="s">
        <v>189</v>
      </c>
    </row>
    <row r="17" spans="1:2" x14ac:dyDescent="0.2">
      <c r="A17" s="31" t="s">
        <v>176</v>
      </c>
      <c r="B17" s="31" t="s">
        <v>190</v>
      </c>
    </row>
    <row r="18" spans="1:2" x14ac:dyDescent="0.2">
      <c r="A18" s="31" t="s">
        <v>173</v>
      </c>
      <c r="B18" s="31" t="s">
        <v>191</v>
      </c>
    </row>
    <row r="19" spans="1:2" x14ac:dyDescent="0.2">
      <c r="A19" s="31" t="s">
        <v>173</v>
      </c>
      <c r="B19" s="31" t="s">
        <v>192</v>
      </c>
    </row>
    <row r="20" spans="1:2" x14ac:dyDescent="0.2">
      <c r="A20" s="31" t="s">
        <v>176</v>
      </c>
      <c r="B20" s="31" t="s">
        <v>193</v>
      </c>
    </row>
    <row r="21" spans="1:2" x14ac:dyDescent="0.2">
      <c r="A21" s="31" t="s">
        <v>176</v>
      </c>
      <c r="B21" s="31" t="s">
        <v>194</v>
      </c>
    </row>
    <row r="22" spans="1:2" x14ac:dyDescent="0.2">
      <c r="A22" s="31" t="s">
        <v>176</v>
      </c>
      <c r="B22" s="31" t="s">
        <v>195</v>
      </c>
    </row>
    <row r="23" spans="1:2" x14ac:dyDescent="0.2">
      <c r="A23" s="31" t="s">
        <v>176</v>
      </c>
      <c r="B23" s="31" t="s">
        <v>196</v>
      </c>
    </row>
    <row r="24" spans="1:2" x14ac:dyDescent="0.2">
      <c r="A24" s="31" t="s">
        <v>173</v>
      </c>
      <c r="B24" s="31" t="s">
        <v>197</v>
      </c>
    </row>
    <row r="25" spans="1:2" x14ac:dyDescent="0.2">
      <c r="A25" s="31" t="s">
        <v>176</v>
      </c>
      <c r="B25" s="31" t="s">
        <v>198</v>
      </c>
    </row>
    <row r="26" spans="1:2" x14ac:dyDescent="0.2">
      <c r="A26" s="31" t="s">
        <v>173</v>
      </c>
      <c r="B26" s="31" t="s">
        <v>199</v>
      </c>
    </row>
    <row r="27" spans="1:2" x14ac:dyDescent="0.2">
      <c r="A27" s="31" t="s">
        <v>176</v>
      </c>
      <c r="B27" s="31" t="s">
        <v>200</v>
      </c>
    </row>
    <row r="28" spans="1:2" x14ac:dyDescent="0.2">
      <c r="A28" s="31" t="s">
        <v>176</v>
      </c>
      <c r="B28" s="31" t="s">
        <v>201</v>
      </c>
    </row>
    <row r="29" spans="1:2" x14ac:dyDescent="0.2">
      <c r="A29" s="31" t="s">
        <v>176</v>
      </c>
      <c r="B29" s="31" t="s">
        <v>202</v>
      </c>
    </row>
    <row r="30" spans="1:2" x14ac:dyDescent="0.2">
      <c r="A30" s="31" t="s">
        <v>173</v>
      </c>
      <c r="B30" s="31" t="s">
        <v>203</v>
      </c>
    </row>
    <row r="31" spans="1:2" x14ac:dyDescent="0.2">
      <c r="A31" s="31" t="s">
        <v>173</v>
      </c>
      <c r="B31" s="31" t="s">
        <v>204</v>
      </c>
    </row>
    <row r="32" spans="1:2" x14ac:dyDescent="0.2">
      <c r="A32" s="31" t="s">
        <v>176</v>
      </c>
      <c r="B32" s="31" t="s">
        <v>205</v>
      </c>
    </row>
    <row r="33" spans="1:2" x14ac:dyDescent="0.2">
      <c r="A33" s="31" t="s">
        <v>173</v>
      </c>
      <c r="B33" s="3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B2" sqref="B2"/>
    </sheetView>
  </sheetViews>
  <sheetFormatPr baseColWidth="10" defaultColWidth="8.83203125" defaultRowHeight="15" x14ac:dyDescent="0.2"/>
  <cols>
    <col min="1" max="13" width="13.6640625" style="1" customWidth="1"/>
  </cols>
  <sheetData>
    <row r="1" spans="1:13" x14ac:dyDescent="0.2">
      <c r="A1" s="4"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2">
      <c r="A2" s="4"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
      <c r="A3" s="4"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2019-05-28T07:07:38Z</dcterms:created>
  <dcterms:modified xsi:type="dcterms:W3CDTF">2023-10-03T08:15:56Z</dcterms:modified>
</cp:coreProperties>
</file>