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B6FA1B5-2369-4E4E-9156-8524166B0BC4}" xr6:coauthVersionLast="47" xr6:coauthVersionMax="47" xr10:uidLastSave="{00000000-0000-0000-0000-000000000000}"/>
  <bookViews>
    <workbookView xWindow="-108" yWindow="-108" windowWidth="23256" windowHeight="12576" xr2:uid="{BFE8084B-10AA-4E43-A6A4-3624C215C26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K7" i="1"/>
  <c r="J8" i="1" s="1"/>
  <c r="K5" i="1"/>
  <c r="D3" i="1" l="1"/>
  <c r="B4" i="1" s="1"/>
  <c r="E3" i="1" l="1"/>
  <c r="C4" i="1"/>
  <c r="D4" i="1" l="1"/>
  <c r="E4" i="1" s="1"/>
  <c r="B5" i="1" l="1"/>
  <c r="C5" i="1" s="1"/>
  <c r="D5" i="1" l="1"/>
  <c r="E5" i="1" l="1"/>
  <c r="B6" i="1"/>
  <c r="C6" i="1" l="1"/>
  <c r="D6" i="1" l="1"/>
  <c r="E6" i="1" s="1"/>
  <c r="B7" i="1" l="1"/>
  <c r="C7" i="1" l="1"/>
  <c r="D7" i="1" l="1"/>
  <c r="E7" i="1" l="1"/>
  <c r="B8" i="1"/>
  <c r="C8" i="1" l="1"/>
  <c r="D8" i="1" l="1"/>
  <c r="B9" i="1" s="1"/>
  <c r="E8" i="1" l="1"/>
  <c r="C9" i="1"/>
  <c r="D9" i="1" s="1"/>
  <c r="E9" i="1" s="1"/>
  <c r="B10" i="1" l="1"/>
  <c r="C10" i="1" s="1"/>
  <c r="D10" i="1" l="1"/>
  <c r="B11" i="1" s="1"/>
  <c r="E10" i="1" l="1"/>
  <c r="C11" i="1"/>
  <c r="D11" i="1" s="1"/>
  <c r="E11" i="1" s="1"/>
  <c r="B12" i="1" l="1"/>
  <c r="C12" i="1" s="1"/>
  <c r="D12" i="1" s="1"/>
  <c r="E12" i="1" s="1"/>
  <c r="B13" i="1" l="1"/>
  <c r="C13" i="1" s="1"/>
  <c r="D13" i="1" s="1"/>
  <c r="E13" i="1" s="1"/>
  <c r="B14" i="1" l="1"/>
  <c r="C14" i="1" s="1"/>
  <c r="D14" i="1" s="1"/>
  <c r="E14" i="1" s="1"/>
  <c r="B15" i="1" l="1"/>
  <c r="C15" i="1" s="1"/>
  <c r="D15" i="1" s="1"/>
  <c r="E15" i="1" s="1"/>
  <c r="B16" i="1" l="1"/>
  <c r="C16" i="1" s="1"/>
  <c r="D16" i="1" s="1"/>
  <c r="E16" i="1" s="1"/>
  <c r="B17" i="1" l="1"/>
  <c r="C17" i="1" s="1"/>
  <c r="D17" i="1" s="1"/>
  <c r="E17" i="1" s="1"/>
  <c r="B18" i="1" l="1"/>
  <c r="C18" i="1" l="1"/>
  <c r="D18" i="1" s="1"/>
  <c r="E18" i="1" s="1"/>
  <c r="B19" i="1" l="1"/>
  <c r="C19" i="1" l="1"/>
  <c r="D19" i="1" s="1"/>
  <c r="E19" i="1" s="1"/>
  <c r="B20" i="1" l="1"/>
  <c r="C20" i="1" l="1"/>
  <c r="D20" i="1" s="1"/>
  <c r="E20" i="1" s="1"/>
  <c r="B21" i="1" l="1"/>
  <c r="C21" i="1" l="1"/>
  <c r="D21" i="1" s="1"/>
  <c r="E21" i="1" s="1"/>
  <c r="B22" i="1" l="1"/>
  <c r="C22" i="1" l="1"/>
  <c r="D22" i="1" s="1"/>
  <c r="E22" i="1" s="1"/>
  <c r="B23" i="1" l="1"/>
  <c r="C23" i="1" l="1"/>
  <c r="D23" i="1" s="1"/>
  <c r="E23" i="1" s="1"/>
  <c r="B24" i="1" l="1"/>
  <c r="C24" i="1" l="1"/>
  <c r="D24" i="1" s="1"/>
  <c r="E24" i="1" s="1"/>
  <c r="B25" i="1" l="1"/>
  <c r="C25" i="1" l="1"/>
  <c r="D25" i="1" l="1"/>
  <c r="E25" i="1" l="1"/>
  <c r="B26" i="1"/>
  <c r="C26" i="1" s="1"/>
  <c r="D26" i="1" l="1"/>
  <c r="C27" i="1"/>
  <c r="E26" i="1" l="1"/>
  <c r="E27" i="1" s="1"/>
  <c r="D27" i="1"/>
</calcChain>
</file>

<file path=xl/sharedStrings.xml><?xml version="1.0" encoding="utf-8"?>
<sst xmlns="http://schemas.openxmlformats.org/spreadsheetml/2006/main" count="14" uniqueCount="14">
  <si>
    <t>Asosiy qarz</t>
  </si>
  <si>
    <t>Foiz korinishidagi qarz</t>
  </si>
  <si>
    <t xml:space="preserve">Jami to'lov </t>
  </si>
  <si>
    <t>Kredit summa shartnomadagi</t>
  </si>
  <si>
    <t>Kredit yillik foiz stavkasi</t>
  </si>
  <si>
    <t>Nechi oyga</t>
  </si>
  <si>
    <t>Xisoblangan</t>
  </si>
  <si>
    <t>Oylik foiz</t>
  </si>
  <si>
    <t>Jami:</t>
  </si>
  <si>
    <t>K</t>
  </si>
  <si>
    <t>Qaydlar uchun</t>
  </si>
  <si>
    <t>Oylar</t>
  </si>
  <si>
    <t>Birinchi to'lov</t>
  </si>
  <si>
    <t>Xisoblanishi kerak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</si>
</sst>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67" formatCode="_-* #,##0.000_-;\-* #,##0.00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9" fontId="0" fillId="0" borderId="0" xfId="1" applyNumberFormat="1" applyFont="1"/>
    <xf numFmtId="166" fontId="0" fillId="0" borderId="0" xfId="1" applyNumberFormat="1" applyFont="1"/>
    <xf numFmtId="166" fontId="0" fillId="0" borderId="1" xfId="1" applyNumberFormat="1" applyFont="1" applyBorder="1"/>
    <xf numFmtId="43" fontId="0" fillId="0" borderId="1" xfId="1" applyFont="1" applyBorder="1"/>
    <xf numFmtId="167" fontId="0" fillId="0" borderId="1" xfId="1" applyNumberFormat="1" applyFont="1" applyBorder="1"/>
    <xf numFmtId="166" fontId="0" fillId="2" borderId="1" xfId="1" applyNumberFormat="1" applyFont="1" applyFill="1" applyBorder="1"/>
    <xf numFmtId="43" fontId="0" fillId="2" borderId="1" xfId="1" applyFont="1" applyFill="1" applyBorder="1"/>
    <xf numFmtId="43" fontId="2" fillId="3" borderId="1" xfId="1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FD36-DFF4-4D73-A3FB-4E8FEDADE380}">
  <dimension ref="A2:K27"/>
  <sheetViews>
    <sheetView tabSelected="1" workbookViewId="0">
      <selection activeCell="I11" sqref="I11"/>
    </sheetView>
  </sheetViews>
  <sheetFormatPr defaultRowHeight="14.4" x14ac:dyDescent="0.3"/>
  <cols>
    <col min="1" max="1" width="8.88671875" style="3"/>
    <col min="2" max="2" width="14.77734375" style="1" bestFit="1" customWidth="1"/>
    <col min="3" max="3" width="18.88671875" style="1" bestFit="1" customWidth="1"/>
    <col min="4" max="4" width="18.88671875" style="1" customWidth="1"/>
    <col min="5" max="5" width="14.77734375" style="1" bestFit="1" customWidth="1"/>
    <col min="6" max="6" width="9.77734375" style="1" bestFit="1" customWidth="1"/>
    <col min="7" max="7" width="14.109375" style="1" bestFit="1" customWidth="1"/>
    <col min="8" max="9" width="8.88671875" style="1"/>
    <col min="10" max="10" width="25" style="1" bestFit="1" customWidth="1"/>
    <col min="11" max="11" width="28" style="1" customWidth="1"/>
    <col min="12" max="16384" width="8.88671875" style="1"/>
  </cols>
  <sheetData>
    <row r="2" spans="1:11" x14ac:dyDescent="0.3">
      <c r="A2" s="7" t="s">
        <v>11</v>
      </c>
      <c r="B2" s="8" t="s">
        <v>6</v>
      </c>
      <c r="C2" s="8" t="s">
        <v>1</v>
      </c>
      <c r="D2" s="8" t="s">
        <v>0</v>
      </c>
      <c r="E2" s="8" t="s">
        <v>2</v>
      </c>
      <c r="F2" s="8" t="s">
        <v>9</v>
      </c>
      <c r="G2" s="8" t="s">
        <v>10</v>
      </c>
      <c r="J2" s="1" t="s">
        <v>3</v>
      </c>
      <c r="K2" s="1">
        <v>200000000</v>
      </c>
    </row>
    <row r="3" spans="1:11" x14ac:dyDescent="0.3">
      <c r="A3" s="4">
        <v>1</v>
      </c>
      <c r="B3" s="5">
        <f>K7</f>
        <v>200000000</v>
      </c>
      <c r="C3" s="5">
        <f>F3*B3</f>
        <v>1666666.6666666667</v>
      </c>
      <c r="D3" s="5">
        <f>IF(B3&lt;0.01,0,$J$8-$C$3)</f>
        <v>7562318.6008366337</v>
      </c>
      <c r="E3" s="5">
        <f>D3+C3</f>
        <v>9228985.2675033007</v>
      </c>
      <c r="F3" s="6">
        <v>8.3333333333333332E-3</v>
      </c>
      <c r="G3" s="5"/>
      <c r="J3" s="1" t="s">
        <v>4</v>
      </c>
      <c r="K3" s="2">
        <v>0.1</v>
      </c>
    </row>
    <row r="4" spans="1:11" x14ac:dyDescent="0.3">
      <c r="A4" s="4">
        <v>2</v>
      </c>
      <c r="B4" s="5">
        <f>B3-D3</f>
        <v>192437681.39916337</v>
      </c>
      <c r="C4" s="5">
        <f>F4*B4</f>
        <v>1603647.3449930281</v>
      </c>
      <c r="D4" s="5">
        <f>IF(B4&lt;0.01,0,$J$8-$C$4)</f>
        <v>7625337.9225102728</v>
      </c>
      <c r="E4" s="5">
        <f>C4+D4</f>
        <v>9228985.2675033007</v>
      </c>
      <c r="F4" s="6">
        <v>8.3333333333333332E-3</v>
      </c>
      <c r="G4" s="5"/>
      <c r="J4" s="1" t="s">
        <v>5</v>
      </c>
      <c r="K4" s="1">
        <v>24</v>
      </c>
    </row>
    <row r="5" spans="1:11" x14ac:dyDescent="0.3">
      <c r="A5" s="4">
        <v>3</v>
      </c>
      <c r="B5" s="5">
        <f t="shared" ref="B5:B26" si="0">B4-D4</f>
        <v>184812343.4766531</v>
      </c>
      <c r="C5" s="5">
        <f t="shared" ref="C5:C26" si="1">F5*B5</f>
        <v>1540102.8623054426</v>
      </c>
      <c r="D5" s="5">
        <f>IF(B5&lt;0.01,0,$J$8-C5)</f>
        <v>7688882.4051978579</v>
      </c>
      <c r="E5" s="5">
        <f t="shared" ref="E5" si="2">D5+C5</f>
        <v>9228985.2675033007</v>
      </c>
      <c r="F5" s="6">
        <v>8.3333333333333332E-3</v>
      </c>
      <c r="G5" s="5"/>
      <c r="J5" s="1" t="s">
        <v>7</v>
      </c>
      <c r="K5" s="1">
        <f>K3/12</f>
        <v>8.3333333333333332E-3</v>
      </c>
    </row>
    <row r="6" spans="1:11" x14ac:dyDescent="0.3">
      <c r="A6" s="4">
        <v>4</v>
      </c>
      <c r="B6" s="5">
        <f t="shared" si="0"/>
        <v>177123461.07145524</v>
      </c>
      <c r="C6" s="5">
        <f t="shared" si="1"/>
        <v>1476028.842262127</v>
      </c>
      <c r="D6" s="5">
        <f>J8-C6</f>
        <v>7752956.4252411742</v>
      </c>
      <c r="E6" s="5">
        <f t="shared" ref="E6" si="3">C6+D6</f>
        <v>9228985.2675033007</v>
      </c>
      <c r="F6" s="6">
        <v>8.3333333333333332E-3</v>
      </c>
      <c r="G6" s="5"/>
      <c r="J6" s="1" t="s">
        <v>12</v>
      </c>
      <c r="K6" s="1">
        <v>0</v>
      </c>
    </row>
    <row r="7" spans="1:11" x14ac:dyDescent="0.3">
      <c r="A7" s="4">
        <v>5</v>
      </c>
      <c r="B7" s="5">
        <f t="shared" si="0"/>
        <v>169370504.64621407</v>
      </c>
      <c r="C7" s="5">
        <f t="shared" si="1"/>
        <v>1411420.8720517838</v>
      </c>
      <c r="D7" s="5">
        <f>$J$8-C7</f>
        <v>7817564.3954515168</v>
      </c>
      <c r="E7" s="5">
        <f t="shared" ref="E7" si="4">D7+C7</f>
        <v>9228985.2675033007</v>
      </c>
      <c r="F7" s="6">
        <v>8.3333333333333332E-3</v>
      </c>
      <c r="G7" s="5"/>
      <c r="J7" s="1" t="s">
        <v>13</v>
      </c>
      <c r="K7" s="1">
        <f>K2-K6</f>
        <v>200000000</v>
      </c>
    </row>
    <row r="8" spans="1:11" x14ac:dyDescent="0.3">
      <c r="A8" s="4">
        <v>6</v>
      </c>
      <c r="B8" s="5">
        <f t="shared" si="0"/>
        <v>161552940.25076255</v>
      </c>
      <c r="C8" s="5">
        <f t="shared" si="1"/>
        <v>1346274.5020896879</v>
      </c>
      <c r="D8" s="5">
        <f>$J$8-C8</f>
        <v>7882710.7654136131</v>
      </c>
      <c r="E8" s="5">
        <f t="shared" ref="E8" si="5">C8+D8</f>
        <v>9228985.2675033007</v>
      </c>
      <c r="F8" s="6">
        <v>8.3333333333333332E-3</v>
      </c>
      <c r="G8" s="5"/>
      <c r="J8" s="1">
        <f>-PMT(K5,K4,K7)</f>
        <v>9228985.2675033007</v>
      </c>
    </row>
    <row r="9" spans="1:11" x14ac:dyDescent="0.3">
      <c r="A9" s="4">
        <v>7</v>
      </c>
      <c r="B9" s="5">
        <f t="shared" si="0"/>
        <v>153670229.48534894</v>
      </c>
      <c r="C9" s="5">
        <f t="shared" si="1"/>
        <v>1280585.2457112412</v>
      </c>
      <c r="D9" s="5">
        <f>$J$8-C9</f>
        <v>7948400.0217920598</v>
      </c>
      <c r="E9" s="5">
        <f t="shared" ref="E9" si="6">D9+C9</f>
        <v>9228985.2675033007</v>
      </c>
      <c r="F9" s="6">
        <v>8.3333333333333332E-3</v>
      </c>
      <c r="G9" s="5"/>
    </row>
    <row r="10" spans="1:11" x14ac:dyDescent="0.3">
      <c r="A10" s="4">
        <v>8</v>
      </c>
      <c r="B10" s="5">
        <f t="shared" si="0"/>
        <v>145721829.46355689</v>
      </c>
      <c r="C10" s="5">
        <f t="shared" si="1"/>
        <v>1214348.578862974</v>
      </c>
      <c r="D10" s="5">
        <f>$J$8-C10</f>
        <v>8014636.6886403263</v>
      </c>
      <c r="E10" s="5">
        <f t="shared" ref="E10" si="7">C10+D10</f>
        <v>9228985.2675033007</v>
      </c>
      <c r="F10" s="6">
        <v>8.3333333333333332E-3</v>
      </c>
      <c r="G10" s="5"/>
    </row>
    <row r="11" spans="1:11" x14ac:dyDescent="0.3">
      <c r="A11" s="4">
        <v>9</v>
      </c>
      <c r="B11" s="5">
        <f t="shared" si="0"/>
        <v>137707192.77491656</v>
      </c>
      <c r="C11" s="5">
        <f t="shared" si="1"/>
        <v>1147559.9397909713</v>
      </c>
      <c r="D11" s="5">
        <f>$J$8-C11</f>
        <v>8081425.3277123291</v>
      </c>
      <c r="E11" s="5">
        <f t="shared" ref="E11" si="8">D11+C11</f>
        <v>9228985.2675033007</v>
      </c>
      <c r="F11" s="6">
        <v>8.3333333333333332E-3</v>
      </c>
      <c r="G11" s="5"/>
    </row>
    <row r="12" spans="1:11" x14ac:dyDescent="0.3">
      <c r="A12" s="4">
        <v>10</v>
      </c>
      <c r="B12" s="5">
        <f t="shared" si="0"/>
        <v>129625767.44720423</v>
      </c>
      <c r="C12" s="5">
        <f t="shared" si="1"/>
        <v>1080214.7287267018</v>
      </c>
      <c r="D12" s="5">
        <f>$J$8-C12</f>
        <v>8148770.5387765989</v>
      </c>
      <c r="E12" s="5">
        <f t="shared" ref="E12" si="9">C12+D12</f>
        <v>9228985.2675033007</v>
      </c>
      <c r="F12" s="6">
        <v>8.3333333333333332E-3</v>
      </c>
      <c r="G12" s="5"/>
    </row>
    <row r="13" spans="1:11" x14ac:dyDescent="0.3">
      <c r="A13" s="4">
        <v>11</v>
      </c>
      <c r="B13" s="5">
        <f t="shared" si="0"/>
        <v>121476996.90842763</v>
      </c>
      <c r="C13" s="5">
        <f t="shared" si="1"/>
        <v>1012308.3075702302</v>
      </c>
      <c r="D13" s="5">
        <f>$J$8-C13</f>
        <v>8216676.9599330705</v>
      </c>
      <c r="E13" s="5">
        <f t="shared" ref="E13" si="10">D13+C13</f>
        <v>9228985.2675033007</v>
      </c>
      <c r="F13" s="6">
        <v>8.3333333333333332E-3</v>
      </c>
      <c r="G13" s="5"/>
    </row>
    <row r="14" spans="1:11" x14ac:dyDescent="0.3">
      <c r="A14" s="4">
        <v>12</v>
      </c>
      <c r="B14" s="5">
        <f t="shared" si="0"/>
        <v>113260319.94849455</v>
      </c>
      <c r="C14" s="5">
        <f t="shared" si="1"/>
        <v>943835.99957078788</v>
      </c>
      <c r="D14" s="5">
        <f>$J$8-C14</f>
        <v>8285149.2679325128</v>
      </c>
      <c r="E14" s="5">
        <f t="shared" ref="E14" si="11">C14+D14</f>
        <v>9228985.2675033007</v>
      </c>
      <c r="F14" s="6">
        <v>8.3333333333333332E-3</v>
      </c>
      <c r="G14" s="5"/>
    </row>
    <row r="15" spans="1:11" x14ac:dyDescent="0.3">
      <c r="A15" s="4">
        <v>13</v>
      </c>
      <c r="B15" s="5">
        <f t="shared" si="0"/>
        <v>104975170.68056203</v>
      </c>
      <c r="C15" s="5">
        <f t="shared" si="1"/>
        <v>874793.08900468366</v>
      </c>
      <c r="D15" s="5">
        <f>$J$8-C15</f>
        <v>8354192.1784986174</v>
      </c>
      <c r="E15" s="5">
        <f t="shared" ref="E15" si="12">D15+C15</f>
        <v>9228985.2675033007</v>
      </c>
      <c r="F15" s="6">
        <v>8.3333333333333332E-3</v>
      </c>
      <c r="G15" s="5"/>
    </row>
    <row r="16" spans="1:11" x14ac:dyDescent="0.3">
      <c r="A16" s="4">
        <v>14</v>
      </c>
      <c r="B16" s="5">
        <f t="shared" si="0"/>
        <v>96620978.502063423</v>
      </c>
      <c r="C16" s="5">
        <f t="shared" si="1"/>
        <v>805174.82085052854</v>
      </c>
      <c r="D16" s="5">
        <f>$J$8-C16</f>
        <v>8423810.4466527719</v>
      </c>
      <c r="E16" s="5">
        <f t="shared" ref="E16" si="13">C16+D16</f>
        <v>9228985.2675033007</v>
      </c>
      <c r="F16" s="6">
        <v>8.3333333333333332E-3</v>
      </c>
      <c r="G16" s="5"/>
    </row>
    <row r="17" spans="1:7" x14ac:dyDescent="0.3">
      <c r="A17" s="4">
        <v>15</v>
      </c>
      <c r="B17" s="5">
        <f t="shared" si="0"/>
        <v>88197168.055410653</v>
      </c>
      <c r="C17" s="5">
        <f t="shared" si="1"/>
        <v>734976.40046175546</v>
      </c>
      <c r="D17" s="5">
        <f>$J$8-C17</f>
        <v>8494008.867041545</v>
      </c>
      <c r="E17" s="5">
        <f t="shared" ref="E17" si="14">D17+C17</f>
        <v>9228985.2675033007</v>
      </c>
      <c r="F17" s="6">
        <v>8.3333333333333332E-3</v>
      </c>
      <c r="G17" s="5"/>
    </row>
    <row r="18" spans="1:7" x14ac:dyDescent="0.3">
      <c r="A18" s="4">
        <v>16</v>
      </c>
      <c r="B18" s="5">
        <f t="shared" si="0"/>
        <v>79703159.18836911</v>
      </c>
      <c r="C18" s="5">
        <f t="shared" si="1"/>
        <v>664192.99323640927</v>
      </c>
      <c r="D18" s="5">
        <f>$J$8-C18</f>
        <v>8564792.2742668912</v>
      </c>
      <c r="E18" s="5">
        <f t="shared" ref="E18" si="15">C18+D18</f>
        <v>9228985.2675033007</v>
      </c>
      <c r="F18" s="6">
        <v>8.3333333333333332E-3</v>
      </c>
      <c r="G18" s="5"/>
    </row>
    <row r="19" spans="1:7" x14ac:dyDescent="0.3">
      <c r="A19" s="4">
        <v>17</v>
      </c>
      <c r="B19" s="5">
        <f t="shared" si="0"/>
        <v>71138366.914102226</v>
      </c>
      <c r="C19" s="5">
        <f t="shared" si="1"/>
        <v>592819.72428418521</v>
      </c>
      <c r="D19" s="5">
        <f>$J$8-C19</f>
        <v>8636165.5432191156</v>
      </c>
      <c r="E19" s="5">
        <f t="shared" ref="E19" si="16">D19+C19</f>
        <v>9228985.2675033007</v>
      </c>
      <c r="F19" s="6">
        <v>8.3333333333333332E-3</v>
      </c>
      <c r="G19" s="5"/>
    </row>
    <row r="20" spans="1:7" x14ac:dyDescent="0.3">
      <c r="A20" s="4">
        <v>18</v>
      </c>
      <c r="B20" s="5">
        <f t="shared" si="0"/>
        <v>62502201.370883107</v>
      </c>
      <c r="C20" s="5">
        <f t="shared" si="1"/>
        <v>520851.67809069256</v>
      </c>
      <c r="D20" s="5">
        <f>$J$8-C20</f>
        <v>8708133.5894126073</v>
      </c>
      <c r="E20" s="5">
        <f t="shared" ref="E20" si="17">C20+D20</f>
        <v>9228985.2675033007</v>
      </c>
      <c r="F20" s="6">
        <v>8.3333333333333332E-3</v>
      </c>
      <c r="G20" s="5"/>
    </row>
    <row r="21" spans="1:7" x14ac:dyDescent="0.3">
      <c r="A21" s="4">
        <v>19</v>
      </c>
      <c r="B21" s="5">
        <f t="shared" si="0"/>
        <v>53794067.7814705</v>
      </c>
      <c r="C21" s="5">
        <f t="shared" si="1"/>
        <v>448283.89817892085</v>
      </c>
      <c r="D21" s="5">
        <f>$J$8-C21</f>
        <v>8780701.3693243805</v>
      </c>
      <c r="E21" s="5">
        <f t="shared" ref="E21" si="18">D21+C21</f>
        <v>9228985.2675033007</v>
      </c>
      <c r="F21" s="6">
        <v>8.3333333333333332E-3</v>
      </c>
      <c r="G21" s="5"/>
    </row>
    <row r="22" spans="1:7" x14ac:dyDescent="0.3">
      <c r="A22" s="4">
        <v>20</v>
      </c>
      <c r="B22" s="5">
        <f t="shared" si="0"/>
        <v>45013366.412146121</v>
      </c>
      <c r="C22" s="5">
        <f t="shared" si="1"/>
        <v>375111.38676788437</v>
      </c>
      <c r="D22" s="5">
        <f>$J$8-C22</f>
        <v>8853873.880735416</v>
      </c>
      <c r="E22" s="5">
        <f t="shared" ref="E22" si="19">C22+D22</f>
        <v>9228985.2675033007</v>
      </c>
      <c r="F22" s="6">
        <v>8.3333333333333332E-3</v>
      </c>
      <c r="G22" s="5"/>
    </row>
    <row r="23" spans="1:7" x14ac:dyDescent="0.3">
      <c r="A23" s="4">
        <v>21</v>
      </c>
      <c r="B23" s="5">
        <f t="shared" si="0"/>
        <v>36159492.531410709</v>
      </c>
      <c r="C23" s="5">
        <f t="shared" si="1"/>
        <v>301329.10442842258</v>
      </c>
      <c r="D23" s="5">
        <f>$J$8-C23</f>
        <v>8927656.163074879</v>
      </c>
      <c r="E23" s="5">
        <f t="shared" ref="E23" si="20">D23+C23</f>
        <v>9228985.2675033007</v>
      </c>
      <c r="F23" s="6">
        <v>8.3333333333333332E-3</v>
      </c>
      <c r="G23" s="5"/>
    </row>
    <row r="24" spans="1:7" x14ac:dyDescent="0.3">
      <c r="A24" s="4">
        <v>22</v>
      </c>
      <c r="B24" s="5">
        <f t="shared" si="0"/>
        <v>27231836.368335828</v>
      </c>
      <c r="C24" s="5">
        <f t="shared" si="1"/>
        <v>226931.9697361319</v>
      </c>
      <c r="D24" s="5">
        <f>$J$8-C24</f>
        <v>9002053.2977671679</v>
      </c>
      <c r="E24" s="5">
        <f t="shared" ref="E24" si="21">C24+D24</f>
        <v>9228985.2675033007</v>
      </c>
      <c r="F24" s="6">
        <v>8.3333333333333332E-3</v>
      </c>
      <c r="G24" s="5"/>
    </row>
    <row r="25" spans="1:7" x14ac:dyDescent="0.3">
      <c r="A25" s="4">
        <v>23</v>
      </c>
      <c r="B25" s="5">
        <f t="shared" si="0"/>
        <v>18229783.070568658</v>
      </c>
      <c r="C25" s="5">
        <f t="shared" si="1"/>
        <v>151914.85892140548</v>
      </c>
      <c r="D25" s="5">
        <f>$J$8-C25</f>
        <v>9077070.4085818958</v>
      </c>
      <c r="E25" s="5">
        <f t="shared" ref="E25" si="22">D25+C25</f>
        <v>9228985.2675033007</v>
      </c>
      <c r="F25" s="6">
        <v>8.3333333333333332E-3</v>
      </c>
      <c r="G25" s="5"/>
    </row>
    <row r="26" spans="1:7" x14ac:dyDescent="0.3">
      <c r="A26" s="4">
        <v>24</v>
      </c>
      <c r="B26" s="5">
        <f t="shared" si="0"/>
        <v>9152712.6619867627</v>
      </c>
      <c r="C26" s="5">
        <f t="shared" si="1"/>
        <v>76272.605516556359</v>
      </c>
      <c r="D26" s="5">
        <f>$J$8-C26</f>
        <v>9152712.661986744</v>
      </c>
      <c r="E26" s="5">
        <f t="shared" ref="E26" si="23">C26+D26</f>
        <v>9228985.2675033007</v>
      </c>
      <c r="F26" s="6">
        <v>8.3333333333333332E-3</v>
      </c>
      <c r="G26" s="5"/>
    </row>
    <row r="27" spans="1:7" x14ac:dyDescent="0.3">
      <c r="A27" s="4" t="s">
        <v>8</v>
      </c>
      <c r="B27" s="9"/>
      <c r="C27" s="9">
        <f>SUM(C3:C26)</f>
        <v>21495646.420079216</v>
      </c>
      <c r="D27" s="9">
        <f>SUM(D3:D26)</f>
        <v>199999999.99999997</v>
      </c>
      <c r="E27" s="9">
        <f>SUM(E3:E26)</f>
        <v>221495646.42007917</v>
      </c>
      <c r="F27" s="9"/>
      <c r="G27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2022-02-13T03:01:56Z</dcterms:created>
  <dcterms:modified xsi:type="dcterms:W3CDTF">2022-02-13T04:25:38Z</dcterms:modified>
</cp:coreProperties>
</file>