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m\Desktop\Рабочая папка\ITiABD\ОДиМТР\"/>
    </mc:Choice>
  </mc:AlternateContent>
  <xr:revisionPtr revIDLastSave="0" documentId="13_ncr:1_{F48EAA24-A453-47C9-ADF9-B1CF53828C3E}" xr6:coauthVersionLast="47" xr6:coauthVersionMax="47" xr10:uidLastSave="{00000000-0000-0000-0000-000000000000}"/>
  <bookViews>
    <workbookView xWindow="-108" yWindow="-108" windowWidth="23256" windowHeight="13896" activeTab="3" xr2:uid="{FF86396A-A70F-49F7-819E-9152343E0347}"/>
  </bookViews>
  <sheets>
    <sheet name="2 Диаграммы" sheetId="4" r:id="rId1"/>
    <sheet name="3 Нормирование" sheetId="6" r:id="rId2"/>
    <sheet name="4 Выбросы. Пробелы" sheetId="8" r:id="rId3"/>
    <sheet name="5 Уравнение. Оптимизация" sheetId="7" r:id="rId4"/>
  </sheets>
  <definedNames>
    <definedName name="ExternalData_1" localSheetId="0" hidden="1">'2 Диаграммы'!$A$1:$C$106</definedName>
    <definedName name="ExternalData_1" localSheetId="1" hidden="1">'3 Нормирование'!$A$1:$C$156</definedName>
    <definedName name="ExternalData_1" localSheetId="2" hidden="1">'4 Выбросы. Пробелы'!$A$1:$C$207</definedName>
    <definedName name="solver_adj" localSheetId="3" hidden="1">'5 Уравнение. Оптимизация'!$B$4:$D$4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'5 Уравнение. Оптимизация'!$B$4:$D$4</definedName>
    <definedName name="solver_lhs2" localSheetId="3" hidden="1">'5 Уравнение. Оптимизация'!$B$8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</definedName>
    <definedName name="solver_nwt" localSheetId="3" hidden="1">1</definedName>
    <definedName name="solver_opt" localSheetId="3" hidden="1">'5 Уравнение. Оптимизация'!$B$6</definedName>
    <definedName name="solver_pre" localSheetId="3" hidden="1">0.000001</definedName>
    <definedName name="solver_rbv" localSheetId="3" hidden="1">1</definedName>
    <definedName name="solver_rel1" localSheetId="3" hidden="1">3</definedName>
    <definedName name="solver_rel2" localSheetId="3" hidden="1">2</definedName>
    <definedName name="solver_rhs1" localSheetId="3" hidden="1">0</definedName>
    <definedName name="solver_rhs2" localSheetId="3" hidden="1">'5 Уравнение. Оптимизация'!$D$8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7" l="1"/>
  <c r="B6" i="7"/>
  <c r="L3" i="8" l="1" a="1"/>
  <c r="L3" i="8" s="1"/>
  <c r="L4" i="8" a="1"/>
  <c r="L4" i="8" s="1"/>
  <c r="L5" i="8" a="1"/>
  <c r="L5" i="8"/>
  <c r="L6" i="8" a="1"/>
  <c r="L6" i="8"/>
  <c r="L7" i="8" a="1"/>
  <c r="L7" i="8"/>
  <c r="L8" i="8" a="1"/>
  <c r="L8" i="8"/>
  <c r="L9" i="8" a="1"/>
  <c r="L9" i="8" s="1"/>
  <c r="L10" i="8" a="1"/>
  <c r="L10" i="8" s="1"/>
  <c r="L11" i="8" a="1"/>
  <c r="L11" i="8"/>
  <c r="L12" i="8" a="1"/>
  <c r="L12" i="8"/>
  <c r="L13" i="8" a="1"/>
  <c r="L13" i="8"/>
  <c r="L14" i="8" a="1"/>
  <c r="L14" i="8"/>
  <c r="L15" i="8" a="1"/>
  <c r="L15" i="8" s="1"/>
  <c r="L16" i="8" a="1"/>
  <c r="L16" i="8" s="1"/>
  <c r="L17" i="8" a="1"/>
  <c r="L17" i="8"/>
  <c r="L18" i="8" a="1"/>
  <c r="L18" i="8"/>
  <c r="L19" i="8" a="1"/>
  <c r="L19" i="8"/>
  <c r="L20" i="8" a="1"/>
  <c r="L20" i="8"/>
  <c r="L21" i="8" a="1"/>
  <c r="L21" i="8" s="1"/>
  <c r="L22" i="8" a="1"/>
  <c r="L22" i="8" s="1"/>
  <c r="L23" i="8" a="1"/>
  <c r="L23" i="8"/>
  <c r="L24" i="8" a="1"/>
  <c r="L24" i="8"/>
  <c r="L25" i="8" a="1"/>
  <c r="L25" i="8"/>
  <c r="L26" i="8" a="1"/>
  <c r="L26" i="8"/>
  <c r="L27" i="8" a="1"/>
  <c r="L27" i="8" s="1"/>
  <c r="L28" i="8" a="1"/>
  <c r="L28" i="8" s="1"/>
  <c r="L29" i="8" a="1"/>
  <c r="L29" i="8"/>
  <c r="L30" i="8" a="1"/>
  <c r="L30" i="8"/>
  <c r="L31" i="8" a="1"/>
  <c r="L31" i="8"/>
  <c r="L32" i="8" a="1"/>
  <c r="L32" i="8"/>
  <c r="L33" i="8" a="1"/>
  <c r="L33" i="8" s="1"/>
  <c r="L34" i="8" a="1"/>
  <c r="L34" i="8" s="1"/>
  <c r="L35" i="8" a="1"/>
  <c r="L35" i="8"/>
  <c r="L36" i="8" a="1"/>
  <c r="L36" i="8"/>
  <c r="L37" i="8" a="1"/>
  <c r="L37" i="8"/>
  <c r="L38" i="8" a="1"/>
  <c r="L38" i="8"/>
  <c r="L39" i="8" a="1"/>
  <c r="L39" i="8" s="1"/>
  <c r="L40" i="8" a="1"/>
  <c r="L40" i="8" s="1"/>
  <c r="L41" i="8" a="1"/>
  <c r="L41" i="8"/>
  <c r="L42" i="8" a="1"/>
  <c r="L42" i="8"/>
  <c r="L43" i="8" a="1"/>
  <c r="L43" i="8"/>
  <c r="L44" i="8" a="1"/>
  <c r="L44" i="8"/>
  <c r="L45" i="8" a="1"/>
  <c r="L45" i="8" s="1"/>
  <c r="L46" i="8" a="1"/>
  <c r="L46" i="8" s="1"/>
  <c r="L47" i="8" a="1"/>
  <c r="L47" i="8"/>
  <c r="L48" i="8" a="1"/>
  <c r="L48" i="8"/>
  <c r="L49" i="8" a="1"/>
  <c r="L49" i="8"/>
  <c r="L50" i="8" a="1"/>
  <c r="L50" i="8"/>
  <c r="L51" i="8" a="1"/>
  <c r="L51" i="8" s="1"/>
  <c r="L52" i="8" a="1"/>
  <c r="L52" i="8" s="1"/>
  <c r="L53" i="8" a="1"/>
  <c r="L53" i="8"/>
  <c r="L54" i="8" a="1"/>
  <c r="L54" i="8"/>
  <c r="L55" i="8" a="1"/>
  <c r="L55" i="8"/>
  <c r="L56" i="8" a="1"/>
  <c r="L56" i="8"/>
  <c r="L57" i="8" a="1"/>
  <c r="L57" i="8" s="1"/>
  <c r="L58" i="8" a="1"/>
  <c r="L58" i="8" s="1"/>
  <c r="L59" i="8" a="1"/>
  <c r="L59" i="8"/>
  <c r="L60" i="8" a="1"/>
  <c r="L60" i="8"/>
  <c r="L61" i="8" a="1"/>
  <c r="L61" i="8"/>
  <c r="L62" i="8" a="1"/>
  <c r="L62" i="8"/>
  <c r="L63" i="8" a="1"/>
  <c r="L63" i="8" s="1"/>
  <c r="L64" i="8" a="1"/>
  <c r="L64" i="8" s="1"/>
  <c r="L65" i="8" a="1"/>
  <c r="L65" i="8"/>
  <c r="L66" i="8" a="1"/>
  <c r="L66" i="8"/>
  <c r="L67" i="8" a="1"/>
  <c r="L67" i="8"/>
  <c r="L68" i="8" a="1"/>
  <c r="L68" i="8"/>
  <c r="L69" i="8" a="1"/>
  <c r="L69" i="8" s="1"/>
  <c r="L70" i="8" a="1"/>
  <c r="L70" i="8" s="1"/>
  <c r="L71" i="8" a="1"/>
  <c r="L71" i="8"/>
  <c r="L72" i="8" a="1"/>
  <c r="L72" i="8"/>
  <c r="L73" i="8" a="1"/>
  <c r="L73" i="8"/>
  <c r="L74" i="8" a="1"/>
  <c r="L74" i="8"/>
  <c r="L75" i="8" a="1"/>
  <c r="L75" i="8" s="1"/>
  <c r="L76" i="8" a="1"/>
  <c r="L76" i="8" s="1"/>
  <c r="L77" i="8" a="1"/>
  <c r="L77" i="8"/>
  <c r="L78" i="8" a="1"/>
  <c r="L78" i="8"/>
  <c r="L79" i="8" a="1"/>
  <c r="L79" i="8"/>
  <c r="L80" i="8" a="1"/>
  <c r="L80" i="8"/>
  <c r="L81" i="8" a="1"/>
  <c r="L81" i="8" s="1"/>
  <c r="L82" i="8" a="1"/>
  <c r="L82" i="8" s="1"/>
  <c r="L83" i="8" a="1"/>
  <c r="L83" i="8"/>
  <c r="L84" i="8" a="1"/>
  <c r="L84" i="8"/>
  <c r="L85" i="8" a="1"/>
  <c r="L85" i="8"/>
  <c r="L86" i="8" a="1"/>
  <c r="L86" i="8"/>
  <c r="L87" i="8" a="1"/>
  <c r="L87" i="8" s="1"/>
  <c r="L88" i="8" a="1"/>
  <c r="L88" i="8" s="1"/>
  <c r="L89" i="8" a="1"/>
  <c r="L89" i="8"/>
  <c r="L90" i="8" a="1"/>
  <c r="L90" i="8"/>
  <c r="L91" i="8" a="1"/>
  <c r="L91" i="8"/>
  <c r="L92" i="8" a="1"/>
  <c r="L92" i="8"/>
  <c r="L93" i="8" a="1"/>
  <c r="L93" i="8" s="1"/>
  <c r="L94" i="8" a="1"/>
  <c r="L94" i="8" s="1"/>
  <c r="L95" i="8" a="1"/>
  <c r="L95" i="8"/>
  <c r="L96" i="8" a="1"/>
  <c r="L96" i="8"/>
  <c r="L97" i="8" a="1"/>
  <c r="L97" i="8"/>
  <c r="L98" i="8" a="1"/>
  <c r="L98" i="8"/>
  <c r="L99" i="8" a="1"/>
  <c r="L99" i="8" s="1"/>
  <c r="L100" i="8" a="1"/>
  <c r="L100" i="8" s="1"/>
  <c r="L101" i="8" a="1"/>
  <c r="L101" i="8"/>
  <c r="L102" i="8" a="1"/>
  <c r="L102" i="8"/>
  <c r="L103" i="8" a="1"/>
  <c r="L103" i="8"/>
  <c r="L104" i="8" a="1"/>
  <c r="L104" i="8"/>
  <c r="L105" i="8" a="1"/>
  <c r="L105" i="8" s="1"/>
  <c r="L106" i="8" a="1"/>
  <c r="L106" i="8" s="1"/>
  <c r="L107" i="8" a="1"/>
  <c r="L107" i="8"/>
  <c r="L108" i="8" a="1"/>
  <c r="L108" i="8"/>
  <c r="L109" i="8" a="1"/>
  <c r="L109" i="8"/>
  <c r="L110" i="8" a="1"/>
  <c r="L110" i="8"/>
  <c r="L111" i="8" a="1"/>
  <c r="L111" i="8" s="1"/>
  <c r="L112" i="8" a="1"/>
  <c r="L112" i="8" s="1"/>
  <c r="L113" i="8" a="1"/>
  <c r="L113" i="8"/>
  <c r="L114" i="8" a="1"/>
  <c r="L114" i="8"/>
  <c r="L115" i="8" a="1"/>
  <c r="L115" i="8"/>
  <c r="L116" i="8" a="1"/>
  <c r="L116" i="8"/>
  <c r="L117" i="8" a="1"/>
  <c r="L117" i="8" s="1"/>
  <c r="L118" i="8" a="1"/>
  <c r="L118" i="8" s="1"/>
  <c r="L119" i="8" a="1"/>
  <c r="L119" i="8"/>
  <c r="L120" i="8" a="1"/>
  <c r="L120" i="8"/>
  <c r="L121" i="8" a="1"/>
  <c r="L121" i="8"/>
  <c r="L122" i="8" a="1"/>
  <c r="L122" i="8"/>
  <c r="L123" i="8" a="1"/>
  <c r="L123" i="8" s="1"/>
  <c r="L124" i="8" a="1"/>
  <c r="L124" i="8" s="1"/>
  <c r="L125" i="8" a="1"/>
  <c r="L125" i="8"/>
  <c r="L126" i="8" a="1"/>
  <c r="L126" i="8"/>
  <c r="L127" i="8" a="1"/>
  <c r="L127" i="8"/>
  <c r="L128" i="8" a="1"/>
  <c r="L128" i="8"/>
  <c r="L129" i="8" a="1"/>
  <c r="L129" i="8" s="1"/>
  <c r="L130" i="8" a="1"/>
  <c r="L130" i="8" s="1"/>
  <c r="L131" i="8" a="1"/>
  <c r="L131" i="8"/>
  <c r="L132" i="8" a="1"/>
  <c r="L132" i="8"/>
  <c r="L133" i="8" a="1"/>
  <c r="L133" i="8"/>
  <c r="L134" i="8" a="1"/>
  <c r="L134" i="8"/>
  <c r="L135" i="8" a="1"/>
  <c r="L135" i="8" s="1"/>
  <c r="L136" i="8" a="1"/>
  <c r="L136" i="8" s="1"/>
  <c r="L137" i="8" a="1"/>
  <c r="L137" i="8"/>
  <c r="L138" i="8" a="1"/>
  <c r="L138" i="8"/>
  <c r="L139" i="8" a="1"/>
  <c r="L139" i="8"/>
  <c r="L140" i="8" a="1"/>
  <c r="L140" i="8"/>
  <c r="L141" i="8" a="1"/>
  <c r="L141" i="8" s="1"/>
  <c r="L142" i="8" a="1"/>
  <c r="L142" i="8" s="1"/>
  <c r="L143" i="8" a="1"/>
  <c r="L143" i="8"/>
  <c r="L144" i="8" a="1"/>
  <c r="L144" i="8"/>
  <c r="L145" i="8" a="1"/>
  <c r="L145" i="8"/>
  <c r="L146" i="8" a="1"/>
  <c r="L146" i="8"/>
  <c r="L147" i="8" a="1"/>
  <c r="L147" i="8" s="1"/>
  <c r="L148" i="8" a="1"/>
  <c r="L148" i="8" s="1"/>
  <c r="L149" i="8" a="1"/>
  <c r="L149" i="8"/>
  <c r="L150" i="8" a="1"/>
  <c r="L150" i="8"/>
  <c r="L151" i="8" a="1"/>
  <c r="L151" i="8"/>
  <c r="L152" i="8" a="1"/>
  <c r="L152" i="8"/>
  <c r="L153" i="8" a="1"/>
  <c r="L153" i="8" s="1"/>
  <c r="L154" i="8" a="1"/>
  <c r="L154" i="8" s="1"/>
  <c r="L155" i="8" a="1"/>
  <c r="L155" i="8"/>
  <c r="L156" i="8" a="1"/>
  <c r="L156" i="8"/>
  <c r="L157" i="8" a="1"/>
  <c r="L157" i="8"/>
  <c r="L158" i="8" a="1"/>
  <c r="L158" i="8"/>
  <c r="L159" i="8" a="1"/>
  <c r="L159" i="8" s="1"/>
  <c r="L160" i="8" a="1"/>
  <c r="L160" i="8" s="1"/>
  <c r="L161" i="8" a="1"/>
  <c r="L161" i="8"/>
  <c r="L162" i="8" a="1"/>
  <c r="L162" i="8"/>
  <c r="L163" i="8" a="1"/>
  <c r="L163" i="8"/>
  <c r="L164" i="8" a="1"/>
  <c r="L164" i="8"/>
  <c r="L165" i="8" a="1"/>
  <c r="L165" i="8" s="1"/>
  <c r="L166" i="8" a="1"/>
  <c r="L166" i="8" s="1"/>
  <c r="L167" i="8" a="1"/>
  <c r="L167" i="8"/>
  <c r="L168" i="8" a="1"/>
  <c r="L168" i="8"/>
  <c r="L169" i="8" a="1"/>
  <c r="L169" i="8"/>
  <c r="L170" i="8" a="1"/>
  <c r="L170" i="8"/>
  <c r="L171" i="8" a="1"/>
  <c r="L171" i="8" s="1"/>
  <c r="L172" i="8" a="1"/>
  <c r="L172" i="8" s="1"/>
  <c r="L173" i="8" a="1"/>
  <c r="L173" i="8"/>
  <c r="L174" i="8" a="1"/>
  <c r="L174" i="8"/>
  <c r="L175" i="8" a="1"/>
  <c r="L175" i="8"/>
  <c r="L176" i="8" a="1"/>
  <c r="L176" i="8"/>
  <c r="L177" i="8" a="1"/>
  <c r="L177" i="8" s="1"/>
  <c r="L178" i="8" a="1"/>
  <c r="L178" i="8" s="1"/>
  <c r="L179" i="8" a="1"/>
  <c r="L179" i="8"/>
  <c r="L180" i="8" a="1"/>
  <c r="L180" i="8"/>
  <c r="L181" i="8" a="1"/>
  <c r="L181" i="8"/>
  <c r="L182" i="8" a="1"/>
  <c r="L182" i="8"/>
  <c r="L183" i="8" a="1"/>
  <c r="L183" i="8" s="1"/>
  <c r="L184" i="8" a="1"/>
  <c r="L184" i="8" s="1"/>
  <c r="L185" i="8" a="1"/>
  <c r="L185" i="8"/>
  <c r="L186" i="8" a="1"/>
  <c r="L186" i="8"/>
  <c r="L187" i="8" a="1"/>
  <c r="L187" i="8"/>
  <c r="L188" i="8" a="1"/>
  <c r="L188" i="8"/>
  <c r="L189" i="8" a="1"/>
  <c r="L189" i="8" s="1"/>
  <c r="L190" i="8" a="1"/>
  <c r="L190" i="8" s="1"/>
  <c r="L191" i="8" a="1"/>
  <c r="L191" i="8"/>
  <c r="L192" i="8" a="1"/>
  <c r="L192" i="8"/>
  <c r="L193" i="8" a="1"/>
  <c r="L193" i="8"/>
  <c r="L194" i="8" a="1"/>
  <c r="L194" i="8"/>
  <c r="L195" i="8" a="1"/>
  <c r="L195" i="8" s="1"/>
  <c r="L196" i="8" a="1"/>
  <c r="L196" i="8" s="1"/>
  <c r="L197" i="8" a="1"/>
  <c r="L197" i="8"/>
  <c r="L198" i="8" a="1"/>
  <c r="L198" i="8"/>
  <c r="L199" i="8" a="1"/>
  <c r="L199" i="8"/>
  <c r="L200" i="8" a="1"/>
  <c r="L200" i="8"/>
  <c r="L201" i="8" a="1"/>
  <c r="L201" i="8" s="1"/>
  <c r="L202" i="8" a="1"/>
  <c r="L202" i="8" s="1"/>
  <c r="L203" i="8" a="1"/>
  <c r="L203" i="8"/>
  <c r="L204" i="8" a="1"/>
  <c r="L204" i="8"/>
  <c r="L205" i="8" a="1"/>
  <c r="L205" i="8"/>
  <c r="L206" i="8" a="1"/>
  <c r="L206" i="8"/>
  <c r="L207" i="8" a="1"/>
  <c r="L207" i="8" s="1"/>
  <c r="L2" i="8" a="1"/>
  <c r="L2" i="8" s="1"/>
  <c r="G6" i="8" l="1"/>
  <c r="G7" i="8"/>
  <c r="G5" i="8"/>
  <c r="G4" i="8"/>
  <c r="G3" i="8"/>
  <c r="G2" i="8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2" i="6"/>
  <c r="G3" i="6" l="1"/>
  <c r="G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85C375-D2AF-4DF0-88D2-5D6CA38D4FED}" keepAlive="1" name="Запрос — ВТБ_ао_1week_06032021_06032025" description="Соединение с запросом &quot;ВТБ_ао_1week_06032021_06032025&quot; в книге." type="5" refreshedVersion="8" background="1" saveData="1">
    <dbPr connection="Provider=Microsoft.Mashup.OleDb.1;Data Source=$Workbook$;Location=ВТБ_ао_1week_06032021_06032025;Extended Properties=&quot;&quot;" command="SELECT * FROM [ВТБ_ао_1week_06032021_06032025]"/>
  </connection>
  <connection id="2" xr16:uid="{480B6907-7F1E-45E3-B87E-133B1093646A}" keepAlive="1" name="Запрос — ВТБ_ао_1week_06032022_06032025" description="Соединение с запросом &quot;ВТБ_ао_1week_06032022_06032025&quot; в книге." type="5" refreshedVersion="8" background="1" saveData="1">
    <dbPr connection="Provider=Microsoft.Mashup.OleDb.1;Data Source=$Workbook$;Location=ВТБ_ао_1week_06032022_06032025;Extended Properties=&quot;&quot;" command="SELECT * FROM [ВТБ_ао_1week_06032022_06032025]"/>
  </connection>
  <connection id="3" xr16:uid="{8B9260ED-85A1-4E7D-A5A9-B53C28ED45F2}" keepAlive="1" name="Запрос — ВТБ_ао_1week_06032023_06032025" description="Соединение с запросом &quot;ВТБ_ао_1week_06032023_06032025&quot; в книге." type="5" refreshedVersion="0" background="1">
    <dbPr connection="Provider=Microsoft.Mashup.OleDb.1;Data Source=$Workbook$;Location=ВТБ_ао_1week_06032023_06032025;Extended Properties=&quot;&quot;" command="SELECT * FROM [ВТБ_ао_1week_06032023_06032025]"/>
  </connection>
  <connection id="4" xr16:uid="{0AE84CBA-F3BD-4583-9F59-2583F0FE4E99}" keepAlive="1" name="Запрос — ВТБ_ао_1week_06032023_06032025 (1)" description="Соединение с запросом &quot;ВТБ_ао_1week_06032023_06032025 (1)&quot; в книге." type="5" refreshedVersion="8" background="1" saveData="1">
    <dbPr connection="Provider=Microsoft.Mashup.OleDb.1;Data Source=$Workbook$;Location=&quot;ВТБ_ао_1week_06032023_06032025 (1)&quot;;Extended Properties=&quot;&quot;" command="SELECT * FROM [ВТБ_ао_1week_06032023_06032025 (1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<sst xmlns="http://schemas.openxmlformats.org/spreadsheetml/2006/main" count="31" uniqueCount="25">
  <si>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Дата</t>
  </si>
  <si>
    <t>Цена</t>
  </si>
  <si>
    <t>Количество</t>
  </si>
  <si>
    <t>Признак "Цена"</t>
  </si>
  <si>
    <t>МИН</t>
  </si>
  <si>
    <t>МАКС</t>
  </si>
  <si>
    <t>Нормализированная цена</t>
  </si>
  <si>
    <t>Нечетный вариант</t>
  </si>
  <si>
    <t>Медиана</t>
  </si>
  <si>
    <t>1-ый квартиль</t>
  </si>
  <si>
    <t>3-ий квартиль</t>
  </si>
  <si>
    <t>Межквартильный размах</t>
  </si>
  <si>
    <t>Нижняя граница</t>
  </si>
  <si>
    <t>Верхняя граница</t>
  </si>
  <si>
    <t>Отрезок [0;1]</t>
  </si>
  <si>
    <t>Цены без выбросов</t>
  </si>
  <si>
    <t>x</t>
  </si>
  <si>
    <t>y</t>
  </si>
  <si>
    <t>z</t>
  </si>
  <si>
    <t>S(x,y,z)</t>
  </si>
  <si>
    <t>min</t>
  </si>
  <si>
    <t>V(x,y,z)</t>
  </si>
  <si>
    <t>=</t>
  </si>
  <si>
    <t>x,y,z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</si>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</sst>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</cellXfs>
  <cellStyles count="1">
    <cellStyle name="Обычный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объема</a:t>
            </a:r>
            <a:r>
              <a:rPr lang="ru-RU" baseline="0"/>
              <a:t> торгов ВТБ</a:t>
            </a:r>
            <a:r>
              <a:rPr lang="ru-RU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 Диаграммы'!$C$1</c:f>
              <c:strCache>
                <c:ptCount val="1"/>
                <c:pt idx="0">
                  <c:v>Количество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 Диаграммы'!$C$2:$C$106</c:f>
              <c:numCache>
                <c:formatCode>General</c:formatCode>
                <c:ptCount val="105"/>
                <c:pt idx="0">
                  <c:v>109960090000</c:v>
                </c:pt>
                <c:pt idx="1">
                  <c:v>188510540000</c:v>
                </c:pt>
                <c:pt idx="2">
                  <c:v>1368181150000</c:v>
                </c:pt>
                <c:pt idx="3">
                  <c:v>298042010000</c:v>
                </c:pt>
                <c:pt idx="4">
                  <c:v>1638136550000</c:v>
                </c:pt>
                <c:pt idx="5">
                  <c:v>384016640000</c:v>
                </c:pt>
                <c:pt idx="6">
                  <c:v>863737580000</c:v>
                </c:pt>
                <c:pt idx="7">
                  <c:v>1801128210000</c:v>
                </c:pt>
                <c:pt idx="8">
                  <c:v>1100879700000</c:v>
                </c:pt>
                <c:pt idx="9">
                  <c:v>836116610000</c:v>
                </c:pt>
                <c:pt idx="10">
                  <c:v>1434214110000</c:v>
                </c:pt>
                <c:pt idx="11">
                  <c:v>1244082290000</c:v>
                </c:pt>
                <c:pt idx="12">
                  <c:v>1445753800000</c:v>
                </c:pt>
                <c:pt idx="13">
                  <c:v>1162772470000</c:v>
                </c:pt>
                <c:pt idx="14">
                  <c:v>508699940000</c:v>
                </c:pt>
                <c:pt idx="15">
                  <c:v>625402640000</c:v>
                </c:pt>
                <c:pt idx="16">
                  <c:v>543610860000</c:v>
                </c:pt>
                <c:pt idx="17">
                  <c:v>612699420000</c:v>
                </c:pt>
                <c:pt idx="18">
                  <c:v>732351240000</c:v>
                </c:pt>
                <c:pt idx="19">
                  <c:v>545301370000</c:v>
                </c:pt>
                <c:pt idx="20">
                  <c:v>954223550000</c:v>
                </c:pt>
                <c:pt idx="21">
                  <c:v>1366398180000</c:v>
                </c:pt>
                <c:pt idx="22">
                  <c:v>1446357110000</c:v>
                </c:pt>
                <c:pt idx="23">
                  <c:v>1119988540000</c:v>
                </c:pt>
                <c:pt idx="24">
                  <c:v>576756530000</c:v>
                </c:pt>
                <c:pt idx="25">
                  <c:v>701087520000</c:v>
                </c:pt>
                <c:pt idx="26">
                  <c:v>782040610000</c:v>
                </c:pt>
                <c:pt idx="27">
                  <c:v>685065410000</c:v>
                </c:pt>
                <c:pt idx="28">
                  <c:v>843717450000</c:v>
                </c:pt>
                <c:pt idx="29">
                  <c:v>509819010000</c:v>
                </c:pt>
                <c:pt idx="30">
                  <c:v>406882610000</c:v>
                </c:pt>
                <c:pt idx="31">
                  <c:v>429788810000</c:v>
                </c:pt>
                <c:pt idx="32">
                  <c:v>508406220000</c:v>
                </c:pt>
                <c:pt idx="33">
                  <c:v>565373080000</c:v>
                </c:pt>
                <c:pt idx="34">
                  <c:v>332949690000</c:v>
                </c:pt>
                <c:pt idx="35">
                  <c:v>276295670000</c:v>
                </c:pt>
                <c:pt idx="36">
                  <c:v>365046770000</c:v>
                </c:pt>
                <c:pt idx="37">
                  <c:v>288821730000</c:v>
                </c:pt>
                <c:pt idx="38">
                  <c:v>322251070000</c:v>
                </c:pt>
                <c:pt idx="39">
                  <c:v>552314110000</c:v>
                </c:pt>
                <c:pt idx="40">
                  <c:v>545143230000</c:v>
                </c:pt>
                <c:pt idx="41">
                  <c:v>428785330000</c:v>
                </c:pt>
                <c:pt idx="42">
                  <c:v>291565600000</c:v>
                </c:pt>
                <c:pt idx="43">
                  <c:v>218324620000</c:v>
                </c:pt>
                <c:pt idx="44">
                  <c:v>588211570000</c:v>
                </c:pt>
                <c:pt idx="45">
                  <c:v>375824080000</c:v>
                </c:pt>
                <c:pt idx="46">
                  <c:v>323182590000</c:v>
                </c:pt>
                <c:pt idx="47">
                  <c:v>300853830000</c:v>
                </c:pt>
                <c:pt idx="48">
                  <c:v>419301710000</c:v>
                </c:pt>
                <c:pt idx="49">
                  <c:v>538646470000</c:v>
                </c:pt>
                <c:pt idx="50">
                  <c:v>1223444220000</c:v>
                </c:pt>
                <c:pt idx="51">
                  <c:v>595304580000</c:v>
                </c:pt>
                <c:pt idx="52">
                  <c:v>280258390000</c:v>
                </c:pt>
                <c:pt idx="53">
                  <c:v>301811070000</c:v>
                </c:pt>
                <c:pt idx="54">
                  <c:v>588115850000</c:v>
                </c:pt>
                <c:pt idx="55">
                  <c:v>328252680000</c:v>
                </c:pt>
                <c:pt idx="56">
                  <c:v>792719320000</c:v>
                </c:pt>
                <c:pt idx="57">
                  <c:v>453170300000</c:v>
                </c:pt>
                <c:pt idx="58">
                  <c:v>352801960000</c:v>
                </c:pt>
                <c:pt idx="59">
                  <c:v>669111690000</c:v>
                </c:pt>
                <c:pt idx="60">
                  <c:v>185064880000</c:v>
                </c:pt>
                <c:pt idx="61">
                  <c:v>149577360000</c:v>
                </c:pt>
                <c:pt idx="62">
                  <c:v>300087070000</c:v>
                </c:pt>
                <c:pt idx="63">
                  <c:v>499862080000</c:v>
                </c:pt>
                <c:pt idx="64">
                  <c:v>1127948570000</c:v>
                </c:pt>
                <c:pt idx="65">
                  <c:v>859065260000</c:v>
                </c:pt>
                <c:pt idx="66">
                  <c:v>589172020000</c:v>
                </c:pt>
                <c:pt idx="67">
                  <c:v>671556490000</c:v>
                </c:pt>
                <c:pt idx="68">
                  <c:v>1131705660000</c:v>
                </c:pt>
                <c:pt idx="69">
                  <c:v>587138050000</c:v>
                </c:pt>
                <c:pt idx="70">
                  <c:v>87537340000</c:v>
                </c:pt>
                <c:pt idx="71">
                  <c:v>233490735</c:v>
                </c:pt>
                <c:pt idx="72">
                  <c:v>137497731</c:v>
                </c:pt>
                <c:pt idx="73">
                  <c:v>222669188</c:v>
                </c:pt>
                <c:pt idx="74">
                  <c:v>162278985</c:v>
                </c:pt>
                <c:pt idx="75">
                  <c:v>148148901</c:v>
                </c:pt>
                <c:pt idx="76">
                  <c:v>177915882</c:v>
                </c:pt>
                <c:pt idx="77">
                  <c:v>136597418</c:v>
                </c:pt>
                <c:pt idx="78">
                  <c:v>209764326</c:v>
                </c:pt>
                <c:pt idx="79">
                  <c:v>160082701</c:v>
                </c:pt>
                <c:pt idx="80">
                  <c:v>114837558</c:v>
                </c:pt>
                <c:pt idx="81">
                  <c:v>163241637</c:v>
                </c:pt>
                <c:pt idx="82">
                  <c:v>135800589</c:v>
                </c:pt>
                <c:pt idx="83">
                  <c:v>151065176</c:v>
                </c:pt>
                <c:pt idx="84">
                  <c:v>116074483</c:v>
                </c:pt>
                <c:pt idx="85">
                  <c:v>134836229</c:v>
                </c:pt>
                <c:pt idx="86">
                  <c:v>169985176</c:v>
                </c:pt>
                <c:pt idx="87">
                  <c:v>142021982</c:v>
                </c:pt>
                <c:pt idx="88">
                  <c:v>129600125</c:v>
                </c:pt>
                <c:pt idx="89">
                  <c:v>124589055</c:v>
                </c:pt>
                <c:pt idx="90">
                  <c:v>297365073</c:v>
                </c:pt>
                <c:pt idx="91">
                  <c:v>206288804</c:v>
                </c:pt>
                <c:pt idx="92">
                  <c:v>102189151</c:v>
                </c:pt>
                <c:pt idx="93">
                  <c:v>152860972</c:v>
                </c:pt>
                <c:pt idx="94">
                  <c:v>213530593</c:v>
                </c:pt>
                <c:pt idx="95">
                  <c:v>42179343</c:v>
                </c:pt>
                <c:pt idx="96">
                  <c:v>79501580</c:v>
                </c:pt>
                <c:pt idx="97">
                  <c:v>213674425</c:v>
                </c:pt>
                <c:pt idx="98">
                  <c:v>146464108</c:v>
                </c:pt>
                <c:pt idx="99">
                  <c:v>202407060</c:v>
                </c:pt>
                <c:pt idx="100">
                  <c:v>169751843</c:v>
                </c:pt>
                <c:pt idx="101">
                  <c:v>625156064</c:v>
                </c:pt>
                <c:pt idx="102">
                  <c:v>1199928554</c:v>
                </c:pt>
                <c:pt idx="103">
                  <c:v>755089212</c:v>
                </c:pt>
                <c:pt idx="104">
                  <c:v>323338861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30-4955-9F67-3F586DFB6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9044351"/>
        <c:axId val="939041951"/>
      </c:lineChart>
      <c:catAx>
        <c:axId val="93904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 недели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9041951"/>
        <c:crosses val="autoZero"/>
        <c:auto val="1"/>
        <c:lblAlgn val="ctr"/>
        <c:lblOffset val="100"/>
        <c:noMultiLvlLbl val="0"/>
      </c:catAx>
      <c:valAx>
        <c:axId val="93904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Объем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9044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Цена</a:t>
            </a:r>
            <a:r>
              <a:rPr lang="en-US"/>
              <a:t> </a:t>
            </a:r>
            <a:r>
              <a:rPr lang="ru-RU"/>
              <a:t>акций</a:t>
            </a:r>
            <a:r>
              <a:rPr lang="ru-RU" baseline="0"/>
              <a:t> ВТБ исходный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 Нормирование'!$B$1</c:f>
              <c:strCache>
                <c:ptCount val="1"/>
                <c:pt idx="0">
                  <c:v>Цена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 Нормирование'!$B$2:$B$156</c:f>
              <c:numCache>
                <c:formatCode>General</c:formatCode>
                <c:ptCount val="155"/>
                <c:pt idx="0">
                  <c:v>1.7500000000000002E-2</c:v>
                </c:pt>
                <c:pt idx="1">
                  <c:v>2.2499999999999999E-2</c:v>
                </c:pt>
                <c:pt idx="2">
                  <c:v>2.2360000000000001E-2</c:v>
                </c:pt>
                <c:pt idx="3">
                  <c:v>2.0125000000000001E-2</c:v>
                </c:pt>
                <c:pt idx="4">
                  <c:v>1.881E-2</c:v>
                </c:pt>
                <c:pt idx="5">
                  <c:v>2.0094999999999998E-2</c:v>
                </c:pt>
                <c:pt idx="6">
                  <c:v>1.9480000000000001E-2</c:v>
                </c:pt>
                <c:pt idx="7">
                  <c:v>1.865E-2</c:v>
                </c:pt>
                <c:pt idx="8">
                  <c:v>1.8874999999999999E-2</c:v>
                </c:pt>
                <c:pt idx="9">
                  <c:v>1.8599999999999998E-2</c:v>
                </c:pt>
                <c:pt idx="10">
                  <c:v>1.755E-2</c:v>
                </c:pt>
                <c:pt idx="11">
                  <c:v>1.7000000000000001E-2</c:v>
                </c:pt>
                <c:pt idx="12">
                  <c:v>1.7899999999999999E-2</c:v>
                </c:pt>
                <c:pt idx="13">
                  <c:v>1.8599999999999998E-2</c:v>
                </c:pt>
                <c:pt idx="14">
                  <c:v>1.7505E-2</c:v>
                </c:pt>
                <c:pt idx="15">
                  <c:v>1.883E-2</c:v>
                </c:pt>
                <c:pt idx="16">
                  <c:v>1.7985000000000001E-2</c:v>
                </c:pt>
                <c:pt idx="17">
                  <c:v>1.839E-2</c:v>
                </c:pt>
                <c:pt idx="18">
                  <c:v>1.8585000000000001E-2</c:v>
                </c:pt>
                <c:pt idx="19">
                  <c:v>1.762E-2</c:v>
                </c:pt>
                <c:pt idx="20">
                  <c:v>1.7954999999999999E-2</c:v>
                </c:pt>
                <c:pt idx="21">
                  <c:v>1.7999999999999999E-2</c:v>
                </c:pt>
                <c:pt idx="22">
                  <c:v>1.8239999999999999E-2</c:v>
                </c:pt>
                <c:pt idx="23">
                  <c:v>2.009E-2</c:v>
                </c:pt>
                <c:pt idx="24">
                  <c:v>1.9859999999999999E-2</c:v>
                </c:pt>
                <c:pt idx="25">
                  <c:v>1.9939999999999999E-2</c:v>
                </c:pt>
                <c:pt idx="26">
                  <c:v>1.7014999999999999E-2</c:v>
                </c:pt>
                <c:pt idx="27">
                  <c:v>1.4930000000000001E-2</c:v>
                </c:pt>
                <c:pt idx="28">
                  <c:v>1.4425E-2</c:v>
                </c:pt>
                <c:pt idx="29">
                  <c:v>1.52E-2</c:v>
                </c:pt>
                <c:pt idx="30">
                  <c:v>1.618E-2</c:v>
                </c:pt>
                <c:pt idx="31">
                  <c:v>1.6914999999999999E-2</c:v>
                </c:pt>
                <c:pt idx="32">
                  <c:v>1.6400000000000001E-2</c:v>
                </c:pt>
                <c:pt idx="33">
                  <c:v>1.7160000000000002E-2</c:v>
                </c:pt>
                <c:pt idx="34">
                  <c:v>1.7035000000000002E-2</c:v>
                </c:pt>
                <c:pt idx="35">
                  <c:v>1.6979999999999999E-2</c:v>
                </c:pt>
                <c:pt idx="36">
                  <c:v>1.6830000000000001E-2</c:v>
                </c:pt>
                <c:pt idx="37">
                  <c:v>1.6715000000000001E-2</c:v>
                </c:pt>
                <c:pt idx="38">
                  <c:v>1.618E-2</c:v>
                </c:pt>
                <c:pt idx="39">
                  <c:v>1.6930000000000001E-2</c:v>
                </c:pt>
                <c:pt idx="40">
                  <c:v>1.6389999999999998E-2</c:v>
                </c:pt>
                <c:pt idx="41">
                  <c:v>1.6205000000000001E-2</c:v>
                </c:pt>
                <c:pt idx="42">
                  <c:v>1.6645E-2</c:v>
                </c:pt>
                <c:pt idx="43">
                  <c:v>1.6715000000000001E-2</c:v>
                </c:pt>
                <c:pt idx="44">
                  <c:v>1.6584999999999999E-2</c:v>
                </c:pt>
                <c:pt idx="45">
                  <c:v>1.6914999999999999E-2</c:v>
                </c:pt>
                <c:pt idx="46">
                  <c:v>1.6945000000000002E-2</c:v>
                </c:pt>
                <c:pt idx="47">
                  <c:v>1.5984999999999999E-2</c:v>
                </c:pt>
                <c:pt idx="48">
                  <c:v>1.6205000000000001E-2</c:v>
                </c:pt>
                <c:pt idx="49">
                  <c:v>1.6584999999999999E-2</c:v>
                </c:pt>
                <c:pt idx="50">
                  <c:v>1.6490000000000001E-2</c:v>
                </c:pt>
                <c:pt idx="51">
                  <c:v>1.669E-2</c:v>
                </c:pt>
                <c:pt idx="52">
                  <c:v>1.7899999999999999E-2</c:v>
                </c:pt>
                <c:pt idx="53">
                  <c:v>1.814E-2</c:v>
                </c:pt>
                <c:pt idx="54">
                  <c:v>1.883E-2</c:v>
                </c:pt>
                <c:pt idx="55">
                  <c:v>1.8695E-2</c:v>
                </c:pt>
                <c:pt idx="56">
                  <c:v>2.0195000000000001E-2</c:v>
                </c:pt>
                <c:pt idx="57">
                  <c:v>2.222E-2</c:v>
                </c:pt>
                <c:pt idx="58">
                  <c:v>2.1059999999999999E-2</c:v>
                </c:pt>
                <c:pt idx="59">
                  <c:v>2.171E-2</c:v>
                </c:pt>
                <c:pt idx="60">
                  <c:v>2.3130000000000001E-2</c:v>
                </c:pt>
                <c:pt idx="61">
                  <c:v>2.325E-2</c:v>
                </c:pt>
                <c:pt idx="62">
                  <c:v>2.2630000000000001E-2</c:v>
                </c:pt>
                <c:pt idx="63">
                  <c:v>2.2785E-2</c:v>
                </c:pt>
                <c:pt idx="64">
                  <c:v>2.2974999999999999E-2</c:v>
                </c:pt>
                <c:pt idx="65">
                  <c:v>2.1999999999999999E-2</c:v>
                </c:pt>
                <c:pt idx="66">
                  <c:v>2.1684999999999999E-2</c:v>
                </c:pt>
                <c:pt idx="67">
                  <c:v>2.2485000000000002E-2</c:v>
                </c:pt>
                <c:pt idx="68">
                  <c:v>2.3275000000000001E-2</c:v>
                </c:pt>
                <c:pt idx="69">
                  <c:v>2.3035E-2</c:v>
                </c:pt>
                <c:pt idx="70">
                  <c:v>2.5080000000000002E-2</c:v>
                </c:pt>
                <c:pt idx="71">
                  <c:v>2.6525E-2</c:v>
                </c:pt>
                <c:pt idx="72">
                  <c:v>2.8299999999999999E-2</c:v>
                </c:pt>
                <c:pt idx="73">
                  <c:v>2.7959999999999999E-2</c:v>
                </c:pt>
                <c:pt idx="74">
                  <c:v>2.7855000000000001E-2</c:v>
                </c:pt>
                <c:pt idx="75">
                  <c:v>2.879E-2</c:v>
                </c:pt>
                <c:pt idx="76">
                  <c:v>2.7189999999999999E-2</c:v>
                </c:pt>
                <c:pt idx="77">
                  <c:v>2.7085000000000001E-2</c:v>
                </c:pt>
                <c:pt idx="78">
                  <c:v>2.5125000000000001E-2</c:v>
                </c:pt>
                <c:pt idx="79">
                  <c:v>2.5700000000000001E-2</c:v>
                </c:pt>
                <c:pt idx="80">
                  <c:v>2.5149999999999999E-2</c:v>
                </c:pt>
                <c:pt idx="81">
                  <c:v>2.538E-2</c:v>
                </c:pt>
                <c:pt idx="82">
                  <c:v>2.5995000000000001E-2</c:v>
                </c:pt>
                <c:pt idx="83">
                  <c:v>2.5329999999999998E-2</c:v>
                </c:pt>
                <c:pt idx="84">
                  <c:v>2.4899999999999999E-2</c:v>
                </c:pt>
                <c:pt idx="85">
                  <c:v>2.4905E-2</c:v>
                </c:pt>
                <c:pt idx="86">
                  <c:v>2.4385E-2</c:v>
                </c:pt>
                <c:pt idx="87">
                  <c:v>2.4844999999999999E-2</c:v>
                </c:pt>
                <c:pt idx="88">
                  <c:v>2.3609999999999999E-2</c:v>
                </c:pt>
                <c:pt idx="89">
                  <c:v>2.2329999999999999E-2</c:v>
                </c:pt>
                <c:pt idx="90">
                  <c:v>2.3484999999999999E-2</c:v>
                </c:pt>
                <c:pt idx="91">
                  <c:v>2.2974999999999999E-2</c:v>
                </c:pt>
                <c:pt idx="92">
                  <c:v>2.2679999999999999E-2</c:v>
                </c:pt>
                <c:pt idx="93">
                  <c:v>2.4E-2</c:v>
                </c:pt>
                <c:pt idx="94">
                  <c:v>2.5024999999999999E-2</c:v>
                </c:pt>
                <c:pt idx="95">
                  <c:v>2.4549999999999999E-2</c:v>
                </c:pt>
                <c:pt idx="96">
                  <c:v>2.4150000000000001E-2</c:v>
                </c:pt>
                <c:pt idx="97">
                  <c:v>2.444E-2</c:v>
                </c:pt>
                <c:pt idx="98">
                  <c:v>2.4330000000000001E-2</c:v>
                </c:pt>
                <c:pt idx="99">
                  <c:v>2.4250000000000001E-2</c:v>
                </c:pt>
                <c:pt idx="100">
                  <c:v>2.3189999999999999E-2</c:v>
                </c:pt>
                <c:pt idx="101">
                  <c:v>2.3654999999999999E-2</c:v>
                </c:pt>
                <c:pt idx="102">
                  <c:v>2.3310000000000001E-2</c:v>
                </c:pt>
                <c:pt idx="103">
                  <c:v>2.3195E-2</c:v>
                </c:pt>
                <c:pt idx="104">
                  <c:v>2.23E-2</c:v>
                </c:pt>
                <c:pt idx="105">
                  <c:v>2.2925000000000001E-2</c:v>
                </c:pt>
                <c:pt idx="106">
                  <c:v>2.3875E-2</c:v>
                </c:pt>
                <c:pt idx="107">
                  <c:v>2.3859999999999999E-2</c:v>
                </c:pt>
                <c:pt idx="108">
                  <c:v>2.3895E-2</c:v>
                </c:pt>
                <c:pt idx="109">
                  <c:v>2.3304999999999999E-2</c:v>
                </c:pt>
                <c:pt idx="110">
                  <c:v>2.2995000000000002E-2</c:v>
                </c:pt>
                <c:pt idx="111">
                  <c:v>2.308E-2</c:v>
                </c:pt>
                <c:pt idx="112">
                  <c:v>2.3074999999999998E-2</c:v>
                </c:pt>
                <c:pt idx="113">
                  <c:v>2.2009999999999998E-2</c:v>
                </c:pt>
                <c:pt idx="114">
                  <c:v>1.9765000000000001E-2</c:v>
                </c:pt>
                <c:pt idx="115">
                  <c:v>2.0400000000000001E-2</c:v>
                </c:pt>
                <c:pt idx="116">
                  <c:v>2.0119999999999999E-2</c:v>
                </c:pt>
                <c:pt idx="117">
                  <c:v>1.9460000000000002E-2</c:v>
                </c:pt>
                <c:pt idx="118">
                  <c:v>2.1139999999999999E-2</c:v>
                </c:pt>
                <c:pt idx="119">
                  <c:v>2.027E-2</c:v>
                </c:pt>
                <c:pt idx="120">
                  <c:v>1.993E-2</c:v>
                </c:pt>
                <c:pt idx="121">
                  <c:v>96.33</c:v>
                </c:pt>
                <c:pt idx="122">
                  <c:v>96.73</c:v>
                </c:pt>
                <c:pt idx="123">
                  <c:v>97.69</c:v>
                </c:pt>
                <c:pt idx="124">
                  <c:v>97.09</c:v>
                </c:pt>
                <c:pt idx="125">
                  <c:v>97.85</c:v>
                </c:pt>
                <c:pt idx="126">
                  <c:v>96.47</c:v>
                </c:pt>
                <c:pt idx="127">
                  <c:v>91.48</c:v>
                </c:pt>
                <c:pt idx="128">
                  <c:v>87.3</c:v>
                </c:pt>
                <c:pt idx="129">
                  <c:v>87.14</c:v>
                </c:pt>
                <c:pt idx="130">
                  <c:v>89.35</c:v>
                </c:pt>
                <c:pt idx="131">
                  <c:v>90.57</c:v>
                </c:pt>
                <c:pt idx="132">
                  <c:v>86.63</c:v>
                </c:pt>
                <c:pt idx="133">
                  <c:v>85.61</c:v>
                </c:pt>
                <c:pt idx="134">
                  <c:v>84.84</c:v>
                </c:pt>
                <c:pt idx="135">
                  <c:v>79.89</c:v>
                </c:pt>
                <c:pt idx="136">
                  <c:v>77.12</c:v>
                </c:pt>
                <c:pt idx="137">
                  <c:v>80.2</c:v>
                </c:pt>
                <c:pt idx="138">
                  <c:v>80.59</c:v>
                </c:pt>
                <c:pt idx="139">
                  <c:v>74.05</c:v>
                </c:pt>
                <c:pt idx="140">
                  <c:v>69.5</c:v>
                </c:pt>
                <c:pt idx="141">
                  <c:v>67.52</c:v>
                </c:pt>
                <c:pt idx="142">
                  <c:v>66.38</c:v>
                </c:pt>
                <c:pt idx="143">
                  <c:v>72.88</c:v>
                </c:pt>
                <c:pt idx="144">
                  <c:v>78.09</c:v>
                </c:pt>
                <c:pt idx="145">
                  <c:v>77.78</c:v>
                </c:pt>
                <c:pt idx="146">
                  <c:v>79.28</c:v>
                </c:pt>
                <c:pt idx="147">
                  <c:v>87</c:v>
                </c:pt>
                <c:pt idx="148">
                  <c:v>87.54</c:v>
                </c:pt>
                <c:pt idx="149">
                  <c:v>83.89</c:v>
                </c:pt>
                <c:pt idx="150">
                  <c:v>81.19</c:v>
                </c:pt>
                <c:pt idx="151">
                  <c:v>87.79</c:v>
                </c:pt>
                <c:pt idx="152">
                  <c:v>92.36</c:v>
                </c:pt>
                <c:pt idx="153">
                  <c:v>91.7</c:v>
                </c:pt>
                <c:pt idx="154">
                  <c:v>90.52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7C-4814-A82F-D0FE88406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9036191"/>
        <c:axId val="939053471"/>
      </c:lineChart>
      <c:catAx>
        <c:axId val="939036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 недели</a:t>
                </a:r>
              </a:p>
            </c:rich>
          </c:tx>
          <c:layout>
            <c:manualLayout>
              <c:xMode val="edge"/>
              <c:yMode val="edge"/>
              <c:x val="0.46254746281714776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9053471"/>
        <c:crosses val="autoZero"/>
        <c:auto val="1"/>
        <c:lblAlgn val="ctr"/>
        <c:lblOffset val="100"/>
        <c:noMultiLvlLbl val="0"/>
      </c:catAx>
      <c:valAx>
        <c:axId val="93905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Цена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903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Цена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акций ВТБ нормализованный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 Нормирование'!$L$1</c:f>
              <c:strCache>
                <c:ptCount val="1"/>
                <c:pt idx="0">
                  <c:v>Нормализированная цена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 Нормирование'!$L$2:$L$156</c:f>
              <c:numCache>
                <c:formatCode>General</c:formatCode>
                <c:ptCount val="155"/>
                <c:pt idx="0">
                  <c:v>3.1430284944919082E-5</c:v>
                </c:pt>
                <c:pt idx="1">
                  <c:v>8.2536439326901285E-5</c:v>
                </c:pt>
                <c:pt idx="2">
                  <c:v>8.1105467004205804E-5</c:v>
                </c:pt>
                <c:pt idx="3">
                  <c:v>5.8261015995459734E-5</c:v>
                </c:pt>
                <c:pt idx="4">
                  <c:v>4.4820097392998412E-5</c:v>
                </c:pt>
                <c:pt idx="5">
                  <c:v>5.7954379069167821E-5</c:v>
                </c:pt>
                <c:pt idx="6">
                  <c:v>5.166832208018403E-5</c:v>
                </c:pt>
                <c:pt idx="7">
                  <c:v>4.3184700452774977E-5</c:v>
                </c:pt>
                <c:pt idx="8">
                  <c:v>4.5484477399964172E-5</c:v>
                </c:pt>
                <c:pt idx="9">
                  <c:v>4.2673638908955136E-5</c:v>
                </c:pt>
                <c:pt idx="10">
                  <c:v>3.1941346488738882E-5</c:v>
                </c:pt>
                <c:pt idx="11">
                  <c:v>2.6319669506720855E-5</c:v>
                </c:pt>
                <c:pt idx="12">
                  <c:v>3.5518777295477632E-5</c:v>
                </c:pt>
                <c:pt idx="13">
                  <c:v>4.2673638908955136E-5</c:v>
                </c:pt>
                <c:pt idx="14">
                  <c:v>3.1481391099301042E-5</c:v>
                </c:pt>
                <c:pt idx="15">
                  <c:v>4.5024522010526332E-5</c:v>
                </c:pt>
                <c:pt idx="16">
                  <c:v>3.6387581919971353E-5</c:v>
                </c:pt>
                <c:pt idx="17">
                  <c:v>4.0527180424911902E-5</c:v>
                </c:pt>
                <c:pt idx="18">
                  <c:v>4.2520320445809217E-5</c:v>
                </c:pt>
                <c:pt idx="19">
                  <c:v>3.2656832650086643E-5</c:v>
                </c:pt>
                <c:pt idx="20">
                  <c:v>3.6080944993679432E-5</c:v>
                </c:pt>
                <c:pt idx="21">
                  <c:v>3.6540900383117272E-5</c:v>
                </c:pt>
                <c:pt idx="22">
                  <c:v>3.8993995793452427E-5</c:v>
                </c:pt>
                <c:pt idx="23">
                  <c:v>5.7903272914785861E-5</c:v>
                </c:pt>
                <c:pt idx="24">
                  <c:v>5.5552389813214666E-5</c:v>
                </c:pt>
                <c:pt idx="25">
                  <c:v>5.637008828332638E-5</c:v>
                </c:pt>
                <c:pt idx="26">
                  <c:v>2.6472987969866775E-5</c:v>
                </c:pt>
                <c:pt idx="27">
                  <c:v>5.161721592580207E-6</c:v>
                </c:pt>
                <c:pt idx="28">
                  <c:v>0</c:v>
                </c:pt>
                <c:pt idx="29">
                  <c:v>7.9214539292072405E-6</c:v>
                </c:pt>
                <c:pt idx="30">
                  <c:v>1.7938260188075756E-5</c:v>
                </c:pt>
                <c:pt idx="31">
                  <c:v>2.5450864882227138E-5</c:v>
                </c:pt>
                <c:pt idx="32">
                  <c:v>2.0186930980882988E-5</c:v>
                </c:pt>
                <c:pt idx="33">
                  <c:v>2.795506644694429E-5</c:v>
                </c:pt>
                <c:pt idx="34">
                  <c:v>2.6677412587394732E-5</c:v>
                </c:pt>
                <c:pt idx="35">
                  <c:v>2.6115244889192898E-5</c:v>
                </c:pt>
                <c:pt idx="36">
                  <c:v>2.4582060257733457E-5</c:v>
                </c:pt>
                <c:pt idx="37">
                  <c:v>2.3406618706947863E-5</c:v>
                </c:pt>
                <c:pt idx="38">
                  <c:v>1.7938260188075756E-5</c:v>
                </c:pt>
                <c:pt idx="39">
                  <c:v>2.5604183345373098E-5</c:v>
                </c:pt>
                <c:pt idx="40">
                  <c:v>2.0084718672118994E-5</c:v>
                </c:pt>
                <c:pt idx="41">
                  <c:v>1.8193790959985676E-5</c:v>
                </c:pt>
                <c:pt idx="42">
                  <c:v>2.2691132545600106E-5</c:v>
                </c:pt>
                <c:pt idx="43">
                  <c:v>2.3406618706947863E-5</c:v>
                </c:pt>
                <c:pt idx="44">
                  <c:v>2.2077858693016309E-5</c:v>
                </c:pt>
                <c:pt idx="45">
                  <c:v>2.5450864882227138E-5</c:v>
                </c:pt>
                <c:pt idx="46">
                  <c:v>2.5757501808519055E-5</c:v>
                </c:pt>
                <c:pt idx="47">
                  <c:v>1.5945120167178441E-5</c:v>
                </c:pt>
                <c:pt idx="48">
                  <c:v>1.8193790959985676E-5</c:v>
                </c:pt>
                <c:pt idx="49">
                  <c:v>2.2077858693016309E-5</c:v>
                </c:pt>
                <c:pt idx="50">
                  <c:v>2.1106841759758668E-5</c:v>
                </c:pt>
                <c:pt idx="51">
                  <c:v>2.3151087935037943E-5</c:v>
                </c:pt>
                <c:pt idx="52">
                  <c:v>3.5518777295477632E-5</c:v>
                </c:pt>
                <c:pt idx="53">
                  <c:v>3.7971872705812787E-5</c:v>
                </c:pt>
                <c:pt idx="54">
                  <c:v>4.5024522010526332E-5</c:v>
                </c:pt>
                <c:pt idx="55">
                  <c:v>4.3644655842212811E-5</c:v>
                </c:pt>
                <c:pt idx="56">
                  <c:v>5.8976502156807495E-5</c:v>
                </c:pt>
                <c:pt idx="57">
                  <c:v>7.9674494681510283E-5</c:v>
                </c:pt>
                <c:pt idx="58">
                  <c:v>6.7817866864890394E-5</c:v>
                </c:pt>
                <c:pt idx="59">
                  <c:v>7.4461666934548092E-5</c:v>
                </c:pt>
                <c:pt idx="60">
                  <c:v>8.8975814779031063E-5</c:v>
                </c:pt>
                <c:pt idx="61">
                  <c:v>9.0202362484198624E-5</c:v>
                </c:pt>
                <c:pt idx="62">
                  <c:v>8.3865199340832833E-5</c:v>
                </c:pt>
                <c:pt idx="63">
                  <c:v>8.5449490126674274E-5</c:v>
                </c:pt>
                <c:pt idx="64">
                  <c:v>8.7391523993189581E-5</c:v>
                </c:pt>
                <c:pt idx="65">
                  <c:v>7.7425823888703054E-5</c:v>
                </c:pt>
                <c:pt idx="66">
                  <c:v>7.4206136162638172E-5</c:v>
                </c:pt>
                <c:pt idx="67">
                  <c:v>8.2383120863755352E-5</c:v>
                </c:pt>
                <c:pt idx="68">
                  <c:v>9.045789325610853E-5</c:v>
                </c:pt>
                <c:pt idx="69">
                  <c:v>8.8004797845773382E-5</c:v>
                </c:pt>
                <c:pt idx="70">
                  <c:v>1.0890721498800413E-4</c:v>
                </c:pt>
                <c:pt idx="71">
                  <c:v>1.2367689360439697E-4</c:v>
                </c:pt>
                <c:pt idx="72">
                  <c:v>1.4181957841000065E-4</c:v>
                </c:pt>
                <c:pt idx="73">
                  <c:v>1.3834435991202587E-4</c:v>
                </c:pt>
                <c:pt idx="74">
                  <c:v>1.3727113067000426E-4</c:v>
                </c:pt>
                <c:pt idx="75">
                  <c:v>1.4682798153943492E-4</c:v>
                </c:pt>
                <c:pt idx="76">
                  <c:v>1.3047401213720061E-4</c:v>
                </c:pt>
                <c:pt idx="77">
                  <c:v>1.29400782895179E-4</c:v>
                </c:pt>
                <c:pt idx="78">
                  <c:v>1.0936717037744197E-4</c:v>
                </c:pt>
                <c:pt idx="79">
                  <c:v>1.1524437813136992E-4</c:v>
                </c:pt>
                <c:pt idx="80">
                  <c:v>1.0962270114935185E-4</c:v>
                </c:pt>
                <c:pt idx="81">
                  <c:v>1.1197358425092304E-4</c:v>
                </c:pt>
                <c:pt idx="82">
                  <c:v>1.1825964123990687E-4</c:v>
                </c:pt>
                <c:pt idx="83">
                  <c:v>1.1146252270710321E-4</c:v>
                </c:pt>
                <c:pt idx="84">
                  <c:v>1.0706739343025274E-4</c:v>
                </c:pt>
                <c:pt idx="85">
                  <c:v>1.0711849958463474E-4</c:v>
                </c:pt>
                <c:pt idx="86">
                  <c:v>1.0180345952890859E-4</c:v>
                </c:pt>
                <c:pt idx="87">
                  <c:v>1.0650522573205094E-4</c:v>
                </c:pt>
                <c:pt idx="88">
                  <c:v>9.3882005599701333E-5</c:v>
                </c:pt>
                <c:pt idx="89">
                  <c:v>8.0798830077913884E-5</c:v>
                </c:pt>
                <c:pt idx="90">
                  <c:v>9.2604351740151772E-5</c:v>
                </c:pt>
                <c:pt idx="91">
                  <c:v>8.7391523993189581E-5</c:v>
                </c:pt>
                <c:pt idx="92">
                  <c:v>8.4376260884652633E-5</c:v>
                </c:pt>
                <c:pt idx="93">
                  <c:v>9.7868285641495963E-5</c:v>
                </c:pt>
                <c:pt idx="94">
                  <c:v>1.0834504728980229E-4</c:v>
                </c:pt>
                <c:pt idx="95">
                  <c:v>1.0348996262351399E-4</c:v>
                </c:pt>
                <c:pt idx="96">
                  <c:v>9.940147027295543E-5</c:v>
                </c:pt>
                <c:pt idx="97">
                  <c:v>1.0236562722711039E-4</c:v>
                </c:pt>
                <c:pt idx="98">
                  <c:v>1.0124129183070679E-4</c:v>
                </c:pt>
                <c:pt idx="99">
                  <c:v>1.0042359336059507E-4</c:v>
                </c:pt>
                <c:pt idx="100">
                  <c:v>8.9589088631614823E-5</c:v>
                </c:pt>
                <c:pt idx="101">
                  <c:v>9.4341960989139173E-5</c:v>
                </c:pt>
                <c:pt idx="102">
                  <c:v>9.0815636336782411E-5</c:v>
                </c:pt>
                <c:pt idx="103">
                  <c:v>8.9640194785996823E-5</c:v>
                </c:pt>
                <c:pt idx="104">
                  <c:v>8.0492193151622004E-5</c:v>
                </c:pt>
                <c:pt idx="105">
                  <c:v>8.6880462449369781E-5</c:v>
                </c:pt>
                <c:pt idx="106">
                  <c:v>9.6590631781946402E-5</c:v>
                </c:pt>
                <c:pt idx="107">
                  <c:v>9.6437313318800441E-5</c:v>
                </c:pt>
                <c:pt idx="108">
                  <c:v>9.6795056399474322E-5</c:v>
                </c:pt>
                <c:pt idx="109">
                  <c:v>9.0764530182400424E-5</c:v>
                </c:pt>
                <c:pt idx="110">
                  <c:v>8.7595948610717542E-5</c:v>
                </c:pt>
                <c:pt idx="111">
                  <c:v>8.8464753235211222E-5</c:v>
                </c:pt>
                <c:pt idx="112">
                  <c:v>8.8413647080829222E-5</c:v>
                </c:pt>
                <c:pt idx="113">
                  <c:v>7.7528036197467014E-5</c:v>
                </c:pt>
                <c:pt idx="114">
                  <c:v>5.4581372879957025E-5</c:v>
                </c:pt>
                <c:pt idx="115">
                  <c:v>6.1071854486468763E-5</c:v>
                </c:pt>
                <c:pt idx="116">
                  <c:v>5.8209909841077741E-5</c:v>
                </c:pt>
                <c:pt idx="117">
                  <c:v>5.146389746265611E-5</c:v>
                </c:pt>
                <c:pt idx="118">
                  <c:v>6.8635565335002115E-5</c:v>
                </c:pt>
                <c:pt idx="119">
                  <c:v>5.9743094472537215E-5</c:v>
                </c:pt>
                <c:pt idx="120">
                  <c:v>5.626787597456242E-5</c:v>
                </c:pt>
                <c:pt idx="121">
                  <c:v>0.98446372906787749</c:v>
                </c:pt>
                <c:pt idx="122">
                  <c:v>0.98855222141843613</c:v>
                </c:pt>
                <c:pt idx="123">
                  <c:v>0.99836460305977659</c:v>
                </c:pt>
                <c:pt idx="124">
                  <c:v>0.99223186453393875</c:v>
                </c:pt>
                <c:pt idx="125">
                  <c:v>1</c:v>
                </c:pt>
                <c:pt idx="126">
                  <c:v>0.985894701390573</c:v>
                </c:pt>
                <c:pt idx="127">
                  <c:v>0.93489075931735477</c:v>
                </c:pt>
                <c:pt idx="128">
                  <c:v>0.89216601425401754</c:v>
                </c:pt>
                <c:pt idx="129">
                  <c:v>0.89053061731379413</c:v>
                </c:pt>
                <c:pt idx="130">
                  <c:v>0.91311953755063024</c:v>
                </c:pt>
                <c:pt idx="131">
                  <c:v>0.92558943921983383</c:v>
                </c:pt>
                <c:pt idx="132">
                  <c:v>0.88531778956683194</c:v>
                </c:pt>
                <c:pt idx="133">
                  <c:v>0.87489213407290756</c:v>
                </c:pt>
                <c:pt idx="134">
                  <c:v>0.86702178629808235</c:v>
                </c:pt>
                <c:pt idx="135">
                  <c:v>0.81642669345991992</c:v>
                </c:pt>
                <c:pt idx="136">
                  <c:v>0.78811388393230186</c:v>
                </c:pt>
                <c:pt idx="137">
                  <c:v>0.81959527503160279</c:v>
                </c:pt>
                <c:pt idx="138">
                  <c:v>0.82358155507339748</c:v>
                </c:pt>
                <c:pt idx="139">
                  <c:v>0.75673470514176466</c:v>
                </c:pt>
                <c:pt idx="140">
                  <c:v>0.71022810465416086</c:v>
                </c:pt>
                <c:pt idx="141">
                  <c:v>0.6899900675188958</c:v>
                </c:pt>
                <c:pt idx="142">
                  <c:v>0.67833786431980392</c:v>
                </c:pt>
                <c:pt idx="143">
                  <c:v>0.74477586501638082</c:v>
                </c:pt>
                <c:pt idx="144">
                  <c:v>0.79802847788240638</c:v>
                </c:pt>
                <c:pt idx="145">
                  <c:v>0.7948598963107234</c:v>
                </c:pt>
                <c:pt idx="146">
                  <c:v>0.81019174262531812</c:v>
                </c:pt>
                <c:pt idx="147">
                  <c:v>0.88909964499109861</c:v>
                </c:pt>
                <c:pt idx="148">
                  <c:v>0.89461910966435276</c:v>
                </c:pt>
                <c:pt idx="149">
                  <c:v>0.85731161696550573</c:v>
                </c:pt>
                <c:pt idx="150">
                  <c:v>0.82971429359923532</c:v>
                </c:pt>
                <c:pt idx="151">
                  <c:v>0.89717441738345194</c:v>
                </c:pt>
                <c:pt idx="152">
                  <c:v>0.94388544248858353</c:v>
                </c:pt>
                <c:pt idx="153">
                  <c:v>0.93713943011016199</c:v>
                </c:pt>
                <c:pt idx="154">
                  <c:v>0.92507837767601409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0E-429C-8514-E60FED8BC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5212175"/>
        <c:axId val="935203055"/>
      </c:lineChart>
      <c:catAx>
        <c:axId val="935212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 недели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5203055"/>
        <c:crosses val="autoZero"/>
        <c:auto val="1"/>
        <c:lblAlgn val="ctr"/>
        <c:lblOffset val="100"/>
        <c:noMultiLvlLbl val="0"/>
      </c:catAx>
      <c:valAx>
        <c:axId val="93520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Цена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5212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Цена</a:t>
            </a:r>
            <a:r>
              <a:rPr lang="en-US"/>
              <a:t> </a:t>
            </a:r>
            <a:r>
              <a:rPr lang="ru-RU"/>
              <a:t>акций</a:t>
            </a:r>
            <a:r>
              <a:rPr lang="ru-RU" baseline="0"/>
              <a:t> ВТБ исходный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 Выбросы. Пробелы'!$B$1</c:f>
              <c:strCache>
                <c:ptCount val="1"/>
                <c:pt idx="0">
                  <c:v>Цена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'4 Выбросы. Пробелы'!$B$2:$B$207</c:f>
              <c:numCache>
                <c:formatCode>General</c:formatCode>
                <c:ptCount val="206"/>
                <c:pt idx="0">
                  <c:v>3.8175000000000001E-2</c:v>
                </c:pt>
                <c:pt idx="1">
                  <c:v>3.7850000000000002E-2</c:v>
                </c:pt>
                <c:pt idx="2">
                  <c:v>3.8379999999999997E-2</c:v>
                </c:pt>
                <c:pt idx="3">
                  <c:v>4.2854999999999997E-2</c:v>
                </c:pt>
                <c:pt idx="4">
                  <c:v>4.3749999999999997E-2</c:v>
                </c:pt>
                <c:pt idx="5">
                  <c:v>4.7475000000000003E-2</c:v>
                </c:pt>
                <c:pt idx="6">
                  <c:v>5.1360000000000003E-2</c:v>
                </c:pt>
                <c:pt idx="7">
                  <c:v>5.16E-2</c:v>
                </c:pt>
                <c:pt idx="8">
                  <c:v>5.2725000000000001E-2</c:v>
                </c:pt>
                <c:pt idx="9">
                  <c:v>5.0075000000000001E-2</c:v>
                </c:pt>
                <c:pt idx="10">
                  <c:v>4.5605E-2</c:v>
                </c:pt>
                <c:pt idx="11">
                  <c:v>4.8395000000000001E-2</c:v>
                </c:pt>
                <c:pt idx="12">
                  <c:v>4.8614999999999998E-2</c:v>
                </c:pt>
                <c:pt idx="13">
                  <c:v>5.0404999999999998E-2</c:v>
                </c:pt>
                <c:pt idx="14">
                  <c:v>4.7344999999999998E-2</c:v>
                </c:pt>
                <c:pt idx="15">
                  <c:v>4.8634999999999998E-2</c:v>
                </c:pt>
                <c:pt idx="16">
                  <c:v>4.8770000000000001E-2</c:v>
                </c:pt>
                <c:pt idx="17">
                  <c:v>4.8994999999999997E-2</c:v>
                </c:pt>
                <c:pt idx="18">
                  <c:v>4.725E-2</c:v>
                </c:pt>
                <c:pt idx="19">
                  <c:v>4.6734999999999999E-2</c:v>
                </c:pt>
                <c:pt idx="20">
                  <c:v>4.8460000000000003E-2</c:v>
                </c:pt>
                <c:pt idx="21">
                  <c:v>4.9945000000000003E-2</c:v>
                </c:pt>
                <c:pt idx="22">
                  <c:v>5.1444999999999998E-2</c:v>
                </c:pt>
                <c:pt idx="23">
                  <c:v>5.0685000000000001E-2</c:v>
                </c:pt>
                <c:pt idx="24">
                  <c:v>5.0805000000000003E-2</c:v>
                </c:pt>
                <c:pt idx="25">
                  <c:v>5.2400000000000002E-2</c:v>
                </c:pt>
                <c:pt idx="26">
                  <c:v>5.1950000000000003E-2</c:v>
                </c:pt>
                <c:pt idx="27">
                  <c:v>5.1400000000000001E-2</c:v>
                </c:pt>
                <c:pt idx="28">
                  <c:v>5.0924999999999998E-2</c:v>
                </c:pt>
                <c:pt idx="29">
                  <c:v>5.1485000000000003E-2</c:v>
                </c:pt>
                <c:pt idx="30">
                  <c:v>5.4594999999999998E-2</c:v>
                </c:pt>
                <c:pt idx="31">
                  <c:v>5.5599999999999997E-2</c:v>
                </c:pt>
                <c:pt idx="32">
                  <c:v>5.4399999999999997E-2</c:v>
                </c:pt>
                <c:pt idx="33">
                  <c:v>5.2729999999999999E-2</c:v>
                </c:pt>
                <c:pt idx="34">
                  <c:v>5.2815000000000001E-2</c:v>
                </c:pt>
                <c:pt idx="35">
                  <c:v>5.0290000000000001E-2</c:v>
                </c:pt>
                <c:pt idx="36">
                  <c:v>5.0494999999999998E-2</c:v>
                </c:pt>
                <c:pt idx="37">
                  <c:v>4.6580000000000003E-2</c:v>
                </c:pt>
                <c:pt idx="38">
                  <c:v>4.861E-2</c:v>
                </c:pt>
                <c:pt idx="39">
                  <c:v>4.5934999999999997E-2</c:v>
                </c:pt>
                <c:pt idx="40">
                  <c:v>4.6905000000000002E-2</c:v>
                </c:pt>
                <c:pt idx="41">
                  <c:v>4.709E-2</c:v>
                </c:pt>
                <c:pt idx="42">
                  <c:v>4.8195000000000002E-2</c:v>
                </c:pt>
                <c:pt idx="43">
                  <c:v>4.8445000000000002E-2</c:v>
                </c:pt>
                <c:pt idx="44">
                  <c:v>4.641E-2</c:v>
                </c:pt>
                <c:pt idx="45">
                  <c:v>4.3935000000000002E-2</c:v>
                </c:pt>
                <c:pt idx="46">
                  <c:v>4.3395000000000003E-2</c:v>
                </c:pt>
                <c:pt idx="47">
                  <c:v>4.1250000000000002E-2</c:v>
                </c:pt>
                <c:pt idx="48">
                  <c:v>4.0500000000000001E-2</c:v>
                </c:pt>
                <c:pt idx="49">
                  <c:v>3.9289999999999999E-2</c:v>
                </c:pt>
                <c:pt idx="50">
                  <c:v>2.0109999999999999E-2</c:v>
                </c:pt>
                <c:pt idx="51">
                  <c:v>1.7500000000000002E-2</c:v>
                </c:pt>
                <c:pt idx="52">
                  <c:v>2.2499999999999999E-2</c:v>
                </c:pt>
                <c:pt idx="53">
                  <c:v>2.2360000000000001E-2</c:v>
                </c:pt>
                <c:pt idx="54">
                  <c:v>2.0125000000000001E-2</c:v>
                </c:pt>
                <c:pt idx="55">
                  <c:v>1.881E-2</c:v>
                </c:pt>
                <c:pt idx="56">
                  <c:v>2.0094999999999998E-2</c:v>
                </c:pt>
                <c:pt idx="57">
                  <c:v>1.9480000000000001E-2</c:v>
                </c:pt>
                <c:pt idx="58">
                  <c:v>1.865E-2</c:v>
                </c:pt>
                <c:pt idx="59">
                  <c:v>1.8874999999999999E-2</c:v>
                </c:pt>
                <c:pt idx="60">
                  <c:v>1.8599999999999998E-2</c:v>
                </c:pt>
                <c:pt idx="61">
                  <c:v>1.755E-2</c:v>
                </c:pt>
                <c:pt idx="62">
                  <c:v>1.7000000000000001E-2</c:v>
                </c:pt>
                <c:pt idx="63">
                  <c:v>1.7899999999999999E-2</c:v>
                </c:pt>
                <c:pt idx="64">
                  <c:v>1.8599999999999998E-2</c:v>
                </c:pt>
                <c:pt idx="65">
                  <c:v>1.7505E-2</c:v>
                </c:pt>
                <c:pt idx="66">
                  <c:v>1.883E-2</c:v>
                </c:pt>
                <c:pt idx="67">
                  <c:v>1.7985000000000001E-2</c:v>
                </c:pt>
                <c:pt idx="68">
                  <c:v>1.839E-2</c:v>
                </c:pt>
                <c:pt idx="69">
                  <c:v>1.8585000000000001E-2</c:v>
                </c:pt>
                <c:pt idx="70">
                  <c:v>1.762E-2</c:v>
                </c:pt>
                <c:pt idx="71">
                  <c:v>1.7954999999999999E-2</c:v>
                </c:pt>
                <c:pt idx="72">
                  <c:v>1.7999999999999999E-2</c:v>
                </c:pt>
                <c:pt idx="73">
                  <c:v>1.8239999999999999E-2</c:v>
                </c:pt>
                <c:pt idx="74">
                  <c:v>2.009E-2</c:v>
                </c:pt>
                <c:pt idx="75">
                  <c:v>1.9859999999999999E-2</c:v>
                </c:pt>
                <c:pt idx="76">
                  <c:v>1.9939999999999999E-2</c:v>
                </c:pt>
                <c:pt idx="77">
                  <c:v>1.7014999999999999E-2</c:v>
                </c:pt>
                <c:pt idx="78">
                  <c:v>1.4930000000000001E-2</c:v>
                </c:pt>
                <c:pt idx="79">
                  <c:v>1.4425E-2</c:v>
                </c:pt>
                <c:pt idx="80">
                  <c:v>1.52E-2</c:v>
                </c:pt>
                <c:pt idx="81">
                  <c:v>1.618E-2</c:v>
                </c:pt>
                <c:pt idx="82">
                  <c:v>1.6914999999999999E-2</c:v>
                </c:pt>
                <c:pt idx="83">
                  <c:v>1.6400000000000001E-2</c:v>
                </c:pt>
                <c:pt idx="84">
                  <c:v>1.7160000000000002E-2</c:v>
                </c:pt>
                <c:pt idx="85">
                  <c:v>1.7035000000000002E-2</c:v>
                </c:pt>
                <c:pt idx="86">
                  <c:v>1.6979999999999999E-2</c:v>
                </c:pt>
                <c:pt idx="87">
                  <c:v>1.6830000000000001E-2</c:v>
                </c:pt>
                <c:pt idx="88">
                  <c:v>1.6715000000000001E-2</c:v>
                </c:pt>
                <c:pt idx="89">
                  <c:v>1.618E-2</c:v>
                </c:pt>
                <c:pt idx="90">
                  <c:v>1.6930000000000001E-2</c:v>
                </c:pt>
                <c:pt idx="91">
                  <c:v>1.6389999999999998E-2</c:v>
                </c:pt>
                <c:pt idx="92">
                  <c:v>1.6205000000000001E-2</c:v>
                </c:pt>
                <c:pt idx="93">
                  <c:v>1.6645E-2</c:v>
                </c:pt>
                <c:pt idx="94">
                  <c:v>1.6715000000000001E-2</c:v>
                </c:pt>
                <c:pt idx="95">
                  <c:v>1.6584999999999999E-2</c:v>
                </c:pt>
                <c:pt idx="96">
                  <c:v>1.6914999999999999E-2</c:v>
                </c:pt>
                <c:pt idx="97">
                  <c:v>1.6945000000000002E-2</c:v>
                </c:pt>
                <c:pt idx="98">
                  <c:v>1.5984999999999999E-2</c:v>
                </c:pt>
                <c:pt idx="99">
                  <c:v>1.6205000000000001E-2</c:v>
                </c:pt>
                <c:pt idx="100">
                  <c:v>1.6584999999999999E-2</c:v>
                </c:pt>
                <c:pt idx="101">
                  <c:v>1.6490000000000001E-2</c:v>
                </c:pt>
                <c:pt idx="102">
                  <c:v>1.669E-2</c:v>
                </c:pt>
                <c:pt idx="103">
                  <c:v>1.7899999999999999E-2</c:v>
                </c:pt>
                <c:pt idx="104">
                  <c:v>1.814E-2</c:v>
                </c:pt>
                <c:pt idx="105">
                  <c:v>1.883E-2</c:v>
                </c:pt>
                <c:pt idx="106">
                  <c:v>1.8695E-2</c:v>
                </c:pt>
                <c:pt idx="107">
                  <c:v>2.0195000000000001E-2</c:v>
                </c:pt>
                <c:pt idx="108">
                  <c:v>2.222E-2</c:v>
                </c:pt>
                <c:pt idx="109">
                  <c:v>2.1059999999999999E-2</c:v>
                </c:pt>
                <c:pt idx="110">
                  <c:v>2.171E-2</c:v>
                </c:pt>
                <c:pt idx="111">
                  <c:v>2.3130000000000001E-2</c:v>
                </c:pt>
                <c:pt idx="112">
                  <c:v>2.325E-2</c:v>
                </c:pt>
                <c:pt idx="113">
                  <c:v>2.2630000000000001E-2</c:v>
                </c:pt>
                <c:pt idx="114">
                  <c:v>2.2785E-2</c:v>
                </c:pt>
                <c:pt idx="115">
                  <c:v>2.2974999999999999E-2</c:v>
                </c:pt>
                <c:pt idx="116">
                  <c:v>2.1999999999999999E-2</c:v>
                </c:pt>
                <c:pt idx="117">
                  <c:v>2.1684999999999999E-2</c:v>
                </c:pt>
                <c:pt idx="118">
                  <c:v>2.2485000000000002E-2</c:v>
                </c:pt>
                <c:pt idx="119">
                  <c:v>2.3275000000000001E-2</c:v>
                </c:pt>
                <c:pt idx="120">
                  <c:v>2.3035E-2</c:v>
                </c:pt>
                <c:pt idx="121">
                  <c:v>2.5080000000000002E-2</c:v>
                </c:pt>
                <c:pt idx="122">
                  <c:v>2.6525E-2</c:v>
                </c:pt>
                <c:pt idx="123">
                  <c:v>2.8299999999999999E-2</c:v>
                </c:pt>
                <c:pt idx="124">
                  <c:v>2.7959999999999999E-2</c:v>
                </c:pt>
                <c:pt idx="125">
                  <c:v>2.7855000000000001E-2</c:v>
                </c:pt>
                <c:pt idx="126">
                  <c:v>2.879E-2</c:v>
                </c:pt>
                <c:pt idx="127">
                  <c:v>2.7189999999999999E-2</c:v>
                </c:pt>
                <c:pt idx="128">
                  <c:v>2.7085000000000001E-2</c:v>
                </c:pt>
                <c:pt idx="129">
                  <c:v>2.5125000000000001E-2</c:v>
                </c:pt>
                <c:pt idx="130">
                  <c:v>2.5700000000000001E-2</c:v>
                </c:pt>
                <c:pt idx="131">
                  <c:v>2.5149999999999999E-2</c:v>
                </c:pt>
                <c:pt idx="132">
                  <c:v>2.538E-2</c:v>
                </c:pt>
                <c:pt idx="133">
                  <c:v>2.5995000000000001E-2</c:v>
                </c:pt>
                <c:pt idx="134">
                  <c:v>2.5329999999999998E-2</c:v>
                </c:pt>
                <c:pt idx="135">
                  <c:v>2.4899999999999999E-2</c:v>
                </c:pt>
                <c:pt idx="136">
                  <c:v>2.4905E-2</c:v>
                </c:pt>
                <c:pt idx="137">
                  <c:v>2.4385E-2</c:v>
                </c:pt>
                <c:pt idx="138">
                  <c:v>2.4844999999999999E-2</c:v>
                </c:pt>
                <c:pt idx="139">
                  <c:v>2.3609999999999999E-2</c:v>
                </c:pt>
                <c:pt idx="140">
                  <c:v>2.2329999999999999E-2</c:v>
                </c:pt>
                <c:pt idx="141">
                  <c:v>2.3484999999999999E-2</c:v>
                </c:pt>
                <c:pt idx="142">
                  <c:v>2.2974999999999999E-2</c:v>
                </c:pt>
                <c:pt idx="143">
                  <c:v>2.2679999999999999E-2</c:v>
                </c:pt>
                <c:pt idx="144">
                  <c:v>2.4E-2</c:v>
                </c:pt>
                <c:pt idx="145">
                  <c:v>2.5024999999999999E-2</c:v>
                </c:pt>
                <c:pt idx="146">
                  <c:v>2.4549999999999999E-2</c:v>
                </c:pt>
                <c:pt idx="147">
                  <c:v>2.4150000000000001E-2</c:v>
                </c:pt>
                <c:pt idx="148">
                  <c:v>2.444E-2</c:v>
                </c:pt>
                <c:pt idx="149">
                  <c:v>2.4330000000000001E-2</c:v>
                </c:pt>
                <c:pt idx="150">
                  <c:v>2.4250000000000001E-2</c:v>
                </c:pt>
                <c:pt idx="151">
                  <c:v>2.3189999999999999E-2</c:v>
                </c:pt>
                <c:pt idx="152">
                  <c:v>2.3654999999999999E-2</c:v>
                </c:pt>
                <c:pt idx="153">
                  <c:v>2.3310000000000001E-2</c:v>
                </c:pt>
                <c:pt idx="154">
                  <c:v>2.3195E-2</c:v>
                </c:pt>
                <c:pt idx="155">
                  <c:v>2.23E-2</c:v>
                </c:pt>
                <c:pt idx="156">
                  <c:v>2.2925000000000001E-2</c:v>
                </c:pt>
                <c:pt idx="157">
                  <c:v>2.3875E-2</c:v>
                </c:pt>
                <c:pt idx="158">
                  <c:v>2.3859999999999999E-2</c:v>
                </c:pt>
                <c:pt idx="159">
                  <c:v>2.3895E-2</c:v>
                </c:pt>
                <c:pt idx="160">
                  <c:v>2.3304999999999999E-2</c:v>
                </c:pt>
                <c:pt idx="161">
                  <c:v>2.2995000000000002E-2</c:v>
                </c:pt>
                <c:pt idx="162">
                  <c:v>2.308E-2</c:v>
                </c:pt>
                <c:pt idx="163">
                  <c:v>2.3074999999999998E-2</c:v>
                </c:pt>
                <c:pt idx="164">
                  <c:v>2.2009999999999998E-2</c:v>
                </c:pt>
                <c:pt idx="165">
                  <c:v>1.9765000000000001E-2</c:v>
                </c:pt>
                <c:pt idx="166">
                  <c:v>2.0400000000000001E-2</c:v>
                </c:pt>
                <c:pt idx="167">
                  <c:v>2.0119999999999999E-2</c:v>
                </c:pt>
                <c:pt idx="168">
                  <c:v>1.9460000000000002E-2</c:v>
                </c:pt>
                <c:pt idx="169">
                  <c:v>2.1139999999999999E-2</c:v>
                </c:pt>
                <c:pt idx="170">
                  <c:v>2.027E-2</c:v>
                </c:pt>
                <c:pt idx="171">
                  <c:v>1.993E-2</c:v>
                </c:pt>
                <c:pt idx="172">
                  <c:v>96.33</c:v>
                </c:pt>
                <c:pt idx="173">
                  <c:v>96.73</c:v>
                </c:pt>
                <c:pt idx="174">
                  <c:v>97.69</c:v>
                </c:pt>
                <c:pt idx="175">
                  <c:v>97.09</c:v>
                </c:pt>
                <c:pt idx="176">
                  <c:v>97.85</c:v>
                </c:pt>
                <c:pt idx="177">
                  <c:v>96.47</c:v>
                </c:pt>
                <c:pt idx="178">
                  <c:v>91.48</c:v>
                </c:pt>
                <c:pt idx="179">
                  <c:v>87.3</c:v>
                </c:pt>
                <c:pt idx="180">
                  <c:v>87.14</c:v>
                </c:pt>
                <c:pt idx="181">
                  <c:v>89.35</c:v>
                </c:pt>
                <c:pt idx="182">
                  <c:v>90.57</c:v>
                </c:pt>
                <c:pt idx="183">
                  <c:v>86.63</c:v>
                </c:pt>
                <c:pt idx="184">
                  <c:v>85.61</c:v>
                </c:pt>
                <c:pt idx="185">
                  <c:v>84.84</c:v>
                </c:pt>
                <c:pt idx="186">
                  <c:v>79.89</c:v>
                </c:pt>
                <c:pt idx="187">
                  <c:v>77.12</c:v>
                </c:pt>
                <c:pt idx="188">
                  <c:v>80.2</c:v>
                </c:pt>
                <c:pt idx="189">
                  <c:v>80.59</c:v>
                </c:pt>
                <c:pt idx="190">
                  <c:v>74.05</c:v>
                </c:pt>
                <c:pt idx="191">
                  <c:v>69.5</c:v>
                </c:pt>
                <c:pt idx="192">
                  <c:v>67.52</c:v>
                </c:pt>
                <c:pt idx="193">
                  <c:v>66.38</c:v>
                </c:pt>
                <c:pt idx="194">
                  <c:v>72.88</c:v>
                </c:pt>
                <c:pt idx="195">
                  <c:v>78.09</c:v>
                </c:pt>
                <c:pt idx="196">
                  <c:v>77.78</c:v>
                </c:pt>
                <c:pt idx="197">
                  <c:v>79.28</c:v>
                </c:pt>
                <c:pt idx="198">
                  <c:v>87</c:v>
                </c:pt>
                <c:pt idx="199">
                  <c:v>87.54</c:v>
                </c:pt>
                <c:pt idx="200">
                  <c:v>83.89</c:v>
                </c:pt>
                <c:pt idx="201">
                  <c:v>81.19</c:v>
                </c:pt>
                <c:pt idx="202">
                  <c:v>87.79</c:v>
                </c:pt>
                <c:pt idx="203">
                  <c:v>92.36</c:v>
                </c:pt>
                <c:pt idx="204">
                  <c:v>91.7</c:v>
                </c:pt>
                <c:pt idx="205">
                  <c:v>90.52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5-43B7-B12B-25F82C07A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5204495"/>
        <c:axId val="935211215"/>
      </c:lineChart>
      <c:catAx>
        <c:axId val="935204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 недели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5211215"/>
        <c:crosses val="autoZero"/>
        <c:auto val="1"/>
        <c:lblAlgn val="ctr"/>
        <c:lblOffset val="100"/>
        <c:noMultiLvlLbl val="0"/>
      </c:catAx>
      <c:valAx>
        <c:axId val="93521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Цена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5204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Цена</a:t>
            </a:r>
            <a:r>
              <a:rPr lang="ru-RU" baseline="0"/>
              <a:t> акций ВТБ без выбросов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 Выбросы. Пробелы'!$L$1</c:f>
              <c:strCache>
                <c:ptCount val="1"/>
                <c:pt idx="0">
                  <c:v>Цены без выбросов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'4 Выбросы. Пробелы'!$L$2:$L$207</c:f>
              <c:numCache>
                <c:formatCode>General</c:formatCode>
                <c:ptCount val="206"/>
                <c:pt idx="0">
                  <c:v>3.8175000000000001E-2</c:v>
                </c:pt>
                <c:pt idx="1">
                  <c:v>3.7850000000000002E-2</c:v>
                </c:pt>
                <c:pt idx="2">
                  <c:v>3.8379999999999997E-2</c:v>
                </c:pt>
                <c:pt idx="3">
                  <c:v>4.2854999999999997E-2</c:v>
                </c:pt>
                <c:pt idx="4">
                  <c:v>4.3749999999999997E-2</c:v>
                </c:pt>
                <c:pt idx="5">
                  <c:v>4.7475000000000003E-2</c:v>
                </c:pt>
                <c:pt idx="6">
                  <c:v>5.1360000000000003E-2</c:v>
                </c:pt>
                <c:pt idx="7">
                  <c:v>5.16E-2</c:v>
                </c:pt>
                <c:pt idx="8">
                  <c:v>5.2725000000000001E-2</c:v>
                </c:pt>
                <c:pt idx="9">
                  <c:v>5.0075000000000001E-2</c:v>
                </c:pt>
                <c:pt idx="10">
                  <c:v>4.5605E-2</c:v>
                </c:pt>
                <c:pt idx="11">
                  <c:v>4.8395000000000001E-2</c:v>
                </c:pt>
                <c:pt idx="12">
                  <c:v>4.8614999999999998E-2</c:v>
                </c:pt>
                <c:pt idx="13">
                  <c:v>5.0404999999999998E-2</c:v>
                </c:pt>
                <c:pt idx="14">
                  <c:v>4.7344999999999998E-2</c:v>
                </c:pt>
                <c:pt idx="15">
                  <c:v>4.8634999999999998E-2</c:v>
                </c:pt>
                <c:pt idx="16">
                  <c:v>4.8770000000000001E-2</c:v>
                </c:pt>
                <c:pt idx="17">
                  <c:v>4.8994999999999997E-2</c:v>
                </c:pt>
                <c:pt idx="18">
                  <c:v>4.725E-2</c:v>
                </c:pt>
                <c:pt idx="19">
                  <c:v>4.6734999999999999E-2</c:v>
                </c:pt>
                <c:pt idx="20">
                  <c:v>4.8460000000000003E-2</c:v>
                </c:pt>
                <c:pt idx="21">
                  <c:v>4.9945000000000003E-2</c:v>
                </c:pt>
                <c:pt idx="22">
                  <c:v>5.1444999999999998E-2</c:v>
                </c:pt>
                <c:pt idx="23">
                  <c:v>5.0685000000000001E-2</c:v>
                </c:pt>
                <c:pt idx="24">
                  <c:v>5.0805000000000003E-2</c:v>
                </c:pt>
                <c:pt idx="25">
                  <c:v>5.2400000000000002E-2</c:v>
                </c:pt>
                <c:pt idx="26">
                  <c:v>5.1950000000000003E-2</c:v>
                </c:pt>
                <c:pt idx="27">
                  <c:v>5.1400000000000001E-2</c:v>
                </c:pt>
                <c:pt idx="28">
                  <c:v>5.0924999999999998E-2</c:v>
                </c:pt>
                <c:pt idx="29">
                  <c:v>5.1485000000000003E-2</c:v>
                </c:pt>
                <c:pt idx="30">
                  <c:v>5.4594999999999998E-2</c:v>
                </c:pt>
                <c:pt idx="31">
                  <c:v>5.5599999999999997E-2</c:v>
                </c:pt>
                <c:pt idx="32">
                  <c:v>5.4399999999999997E-2</c:v>
                </c:pt>
                <c:pt idx="33">
                  <c:v>5.2729999999999999E-2</c:v>
                </c:pt>
                <c:pt idx="34">
                  <c:v>5.2815000000000001E-2</c:v>
                </c:pt>
                <c:pt idx="35">
                  <c:v>5.0290000000000001E-2</c:v>
                </c:pt>
                <c:pt idx="36">
                  <c:v>5.0494999999999998E-2</c:v>
                </c:pt>
                <c:pt idx="37">
                  <c:v>4.6580000000000003E-2</c:v>
                </c:pt>
                <c:pt idx="38">
                  <c:v>4.861E-2</c:v>
                </c:pt>
                <c:pt idx="39">
                  <c:v>4.5934999999999997E-2</c:v>
                </c:pt>
                <c:pt idx="40">
                  <c:v>4.6905000000000002E-2</c:v>
                </c:pt>
                <c:pt idx="41">
                  <c:v>4.709E-2</c:v>
                </c:pt>
                <c:pt idx="42">
                  <c:v>4.8195000000000002E-2</c:v>
                </c:pt>
                <c:pt idx="43">
                  <c:v>4.8445000000000002E-2</c:v>
                </c:pt>
                <c:pt idx="44">
                  <c:v>4.641E-2</c:v>
                </c:pt>
                <c:pt idx="45">
                  <c:v>4.3935000000000002E-2</c:v>
                </c:pt>
                <c:pt idx="46">
                  <c:v>4.3395000000000003E-2</c:v>
                </c:pt>
                <c:pt idx="47">
                  <c:v>4.1250000000000002E-2</c:v>
                </c:pt>
                <c:pt idx="48">
                  <c:v>4.0500000000000001E-2</c:v>
                </c:pt>
                <c:pt idx="49">
                  <c:v>3.9289999999999999E-2</c:v>
                </c:pt>
                <c:pt idx="50">
                  <c:v>2.0109999999999999E-2</c:v>
                </c:pt>
                <c:pt idx="51">
                  <c:v>1.7500000000000002E-2</c:v>
                </c:pt>
                <c:pt idx="52">
                  <c:v>2.2499999999999999E-2</c:v>
                </c:pt>
                <c:pt idx="53">
                  <c:v>2.2360000000000001E-2</c:v>
                </c:pt>
                <c:pt idx="54">
                  <c:v>2.0125000000000001E-2</c:v>
                </c:pt>
                <c:pt idx="55">
                  <c:v>1.881E-2</c:v>
                </c:pt>
                <c:pt idx="56">
                  <c:v>2.0094999999999998E-2</c:v>
                </c:pt>
                <c:pt idx="57">
                  <c:v>1.9480000000000001E-2</c:v>
                </c:pt>
                <c:pt idx="58">
                  <c:v>1.865E-2</c:v>
                </c:pt>
                <c:pt idx="59">
                  <c:v>1.8874999999999999E-2</c:v>
                </c:pt>
                <c:pt idx="60">
                  <c:v>1.8599999999999998E-2</c:v>
                </c:pt>
                <c:pt idx="61">
                  <c:v>1.755E-2</c:v>
                </c:pt>
                <c:pt idx="62">
                  <c:v>1.7000000000000001E-2</c:v>
                </c:pt>
                <c:pt idx="63">
                  <c:v>1.7899999999999999E-2</c:v>
                </c:pt>
                <c:pt idx="64">
                  <c:v>1.8599999999999998E-2</c:v>
                </c:pt>
                <c:pt idx="65">
                  <c:v>1.7505E-2</c:v>
                </c:pt>
                <c:pt idx="66">
                  <c:v>1.883E-2</c:v>
                </c:pt>
                <c:pt idx="67">
                  <c:v>1.7985000000000001E-2</c:v>
                </c:pt>
                <c:pt idx="68">
                  <c:v>1.839E-2</c:v>
                </c:pt>
                <c:pt idx="69">
                  <c:v>1.8585000000000001E-2</c:v>
                </c:pt>
                <c:pt idx="70">
                  <c:v>1.762E-2</c:v>
                </c:pt>
                <c:pt idx="71">
                  <c:v>1.7954999999999999E-2</c:v>
                </c:pt>
                <c:pt idx="72">
                  <c:v>1.7999999999999999E-2</c:v>
                </c:pt>
                <c:pt idx="73">
                  <c:v>1.8239999999999999E-2</c:v>
                </c:pt>
                <c:pt idx="74">
                  <c:v>2.009E-2</c:v>
                </c:pt>
                <c:pt idx="75">
                  <c:v>1.9859999999999999E-2</c:v>
                </c:pt>
                <c:pt idx="76">
                  <c:v>1.9939999999999999E-2</c:v>
                </c:pt>
                <c:pt idx="77">
                  <c:v>1.7014999999999999E-2</c:v>
                </c:pt>
                <c:pt idx="78">
                  <c:v>1.4930000000000001E-2</c:v>
                </c:pt>
                <c:pt idx="79">
                  <c:v>1.4425E-2</c:v>
                </c:pt>
                <c:pt idx="80">
                  <c:v>1.52E-2</c:v>
                </c:pt>
                <c:pt idx="81">
                  <c:v>1.618E-2</c:v>
                </c:pt>
                <c:pt idx="82">
                  <c:v>1.6914999999999999E-2</c:v>
                </c:pt>
                <c:pt idx="83">
                  <c:v>1.6400000000000001E-2</c:v>
                </c:pt>
                <c:pt idx="84">
                  <c:v>1.7160000000000002E-2</c:v>
                </c:pt>
                <c:pt idx="85">
                  <c:v>1.7035000000000002E-2</c:v>
                </c:pt>
                <c:pt idx="86">
                  <c:v>1.6979999999999999E-2</c:v>
                </c:pt>
                <c:pt idx="87">
                  <c:v>1.6830000000000001E-2</c:v>
                </c:pt>
                <c:pt idx="88">
                  <c:v>1.6715000000000001E-2</c:v>
                </c:pt>
                <c:pt idx="89">
                  <c:v>1.618E-2</c:v>
                </c:pt>
                <c:pt idx="90">
                  <c:v>1.6930000000000001E-2</c:v>
                </c:pt>
                <c:pt idx="91">
                  <c:v>1.6389999999999998E-2</c:v>
                </c:pt>
                <c:pt idx="92">
                  <c:v>1.6205000000000001E-2</c:v>
                </c:pt>
                <c:pt idx="93">
                  <c:v>1.6645E-2</c:v>
                </c:pt>
                <c:pt idx="94">
                  <c:v>1.6715000000000001E-2</c:v>
                </c:pt>
                <c:pt idx="95">
                  <c:v>1.6584999999999999E-2</c:v>
                </c:pt>
                <c:pt idx="96">
                  <c:v>1.6914999999999999E-2</c:v>
                </c:pt>
                <c:pt idx="97">
                  <c:v>1.6945000000000002E-2</c:v>
                </c:pt>
                <c:pt idx="98">
                  <c:v>1.5984999999999999E-2</c:v>
                </c:pt>
                <c:pt idx="99">
                  <c:v>1.6205000000000001E-2</c:v>
                </c:pt>
                <c:pt idx="100">
                  <c:v>1.6584999999999999E-2</c:v>
                </c:pt>
                <c:pt idx="101">
                  <c:v>1.6490000000000001E-2</c:v>
                </c:pt>
                <c:pt idx="102">
                  <c:v>1.669E-2</c:v>
                </c:pt>
                <c:pt idx="103">
                  <c:v>1.7899999999999999E-2</c:v>
                </c:pt>
                <c:pt idx="104">
                  <c:v>1.814E-2</c:v>
                </c:pt>
                <c:pt idx="105">
                  <c:v>1.883E-2</c:v>
                </c:pt>
                <c:pt idx="106">
                  <c:v>1.8695E-2</c:v>
                </c:pt>
                <c:pt idx="107">
                  <c:v>2.0195000000000001E-2</c:v>
                </c:pt>
                <c:pt idx="108">
                  <c:v>2.222E-2</c:v>
                </c:pt>
                <c:pt idx="109">
                  <c:v>2.1059999999999999E-2</c:v>
                </c:pt>
                <c:pt idx="110">
                  <c:v>2.171E-2</c:v>
                </c:pt>
                <c:pt idx="111">
                  <c:v>2.3130000000000001E-2</c:v>
                </c:pt>
                <c:pt idx="112">
                  <c:v>2.325E-2</c:v>
                </c:pt>
                <c:pt idx="113">
                  <c:v>2.2630000000000001E-2</c:v>
                </c:pt>
                <c:pt idx="114">
                  <c:v>2.2785E-2</c:v>
                </c:pt>
                <c:pt idx="115">
                  <c:v>2.2974999999999999E-2</c:v>
                </c:pt>
                <c:pt idx="116">
                  <c:v>2.1999999999999999E-2</c:v>
                </c:pt>
                <c:pt idx="117">
                  <c:v>2.1684999999999999E-2</c:v>
                </c:pt>
                <c:pt idx="118">
                  <c:v>2.2485000000000002E-2</c:v>
                </c:pt>
                <c:pt idx="119">
                  <c:v>2.3275000000000001E-2</c:v>
                </c:pt>
                <c:pt idx="120">
                  <c:v>2.3035E-2</c:v>
                </c:pt>
                <c:pt idx="121">
                  <c:v>2.5080000000000002E-2</c:v>
                </c:pt>
                <c:pt idx="122">
                  <c:v>2.6525E-2</c:v>
                </c:pt>
                <c:pt idx="123">
                  <c:v>2.8299999999999999E-2</c:v>
                </c:pt>
                <c:pt idx="124">
                  <c:v>2.7959999999999999E-2</c:v>
                </c:pt>
                <c:pt idx="125">
                  <c:v>2.7855000000000001E-2</c:v>
                </c:pt>
                <c:pt idx="126">
                  <c:v>2.879E-2</c:v>
                </c:pt>
                <c:pt idx="127">
                  <c:v>2.7189999999999999E-2</c:v>
                </c:pt>
                <c:pt idx="128">
                  <c:v>2.7085000000000001E-2</c:v>
                </c:pt>
                <c:pt idx="129">
                  <c:v>2.5125000000000001E-2</c:v>
                </c:pt>
                <c:pt idx="130">
                  <c:v>2.5700000000000001E-2</c:v>
                </c:pt>
                <c:pt idx="131">
                  <c:v>2.5149999999999999E-2</c:v>
                </c:pt>
                <c:pt idx="132">
                  <c:v>2.538E-2</c:v>
                </c:pt>
                <c:pt idx="133">
                  <c:v>2.5995000000000001E-2</c:v>
                </c:pt>
                <c:pt idx="134">
                  <c:v>2.5329999999999998E-2</c:v>
                </c:pt>
                <c:pt idx="135">
                  <c:v>2.4899999999999999E-2</c:v>
                </c:pt>
                <c:pt idx="136">
                  <c:v>2.4905E-2</c:v>
                </c:pt>
                <c:pt idx="137">
                  <c:v>2.4385E-2</c:v>
                </c:pt>
                <c:pt idx="138">
                  <c:v>2.4844999999999999E-2</c:v>
                </c:pt>
                <c:pt idx="139">
                  <c:v>2.3609999999999999E-2</c:v>
                </c:pt>
                <c:pt idx="140">
                  <c:v>2.2329999999999999E-2</c:v>
                </c:pt>
                <c:pt idx="141">
                  <c:v>2.3484999999999999E-2</c:v>
                </c:pt>
                <c:pt idx="142">
                  <c:v>2.2974999999999999E-2</c:v>
                </c:pt>
                <c:pt idx="143">
                  <c:v>2.2679999999999999E-2</c:v>
                </c:pt>
                <c:pt idx="144">
                  <c:v>2.4E-2</c:v>
                </c:pt>
                <c:pt idx="145">
                  <c:v>2.5024999999999999E-2</c:v>
                </c:pt>
                <c:pt idx="146">
                  <c:v>2.4549999999999999E-2</c:v>
                </c:pt>
                <c:pt idx="147">
                  <c:v>2.4150000000000001E-2</c:v>
                </c:pt>
                <c:pt idx="148">
                  <c:v>2.444E-2</c:v>
                </c:pt>
                <c:pt idx="149">
                  <c:v>2.4330000000000001E-2</c:v>
                </c:pt>
                <c:pt idx="150">
                  <c:v>2.4250000000000001E-2</c:v>
                </c:pt>
                <c:pt idx="151">
                  <c:v>2.3189999999999999E-2</c:v>
                </c:pt>
                <c:pt idx="152">
                  <c:v>2.3654999999999999E-2</c:v>
                </c:pt>
                <c:pt idx="153">
                  <c:v>2.3310000000000001E-2</c:v>
                </c:pt>
                <c:pt idx="154">
                  <c:v>2.3195E-2</c:v>
                </c:pt>
                <c:pt idx="155">
                  <c:v>2.23E-2</c:v>
                </c:pt>
                <c:pt idx="156">
                  <c:v>2.2925000000000001E-2</c:v>
                </c:pt>
                <c:pt idx="157">
                  <c:v>2.3875E-2</c:v>
                </c:pt>
                <c:pt idx="158">
                  <c:v>2.3859999999999999E-2</c:v>
                </c:pt>
                <c:pt idx="159">
                  <c:v>2.3895E-2</c:v>
                </c:pt>
                <c:pt idx="160">
                  <c:v>2.3304999999999999E-2</c:v>
                </c:pt>
                <c:pt idx="161">
                  <c:v>2.2995000000000002E-2</c:v>
                </c:pt>
                <c:pt idx="162">
                  <c:v>2.308E-2</c:v>
                </c:pt>
                <c:pt idx="163">
                  <c:v>2.3074999999999998E-2</c:v>
                </c:pt>
                <c:pt idx="164">
                  <c:v>2.2009999999999998E-2</c:v>
                </c:pt>
                <c:pt idx="165">
                  <c:v>1.9765000000000001E-2</c:v>
                </c:pt>
                <c:pt idx="166">
                  <c:v>2.0400000000000001E-2</c:v>
                </c:pt>
                <c:pt idx="167">
                  <c:v>2.0119999999999999E-2</c:v>
                </c:pt>
                <c:pt idx="168">
                  <c:v>1.9460000000000002E-2</c:v>
                </c:pt>
                <c:pt idx="169">
                  <c:v>2.1139999999999999E-2</c:v>
                </c:pt>
                <c:pt idx="170">
                  <c:v>2.027E-2</c:v>
                </c:pt>
                <c:pt idx="171">
                  <c:v>1.993E-2</c:v>
                </c:pt>
                <c:pt idx="172">
                  <c:v>0.104303125</c:v>
                </c:pt>
                <c:pt idx="173">
                  <c:v>0.104303125</c:v>
                </c:pt>
                <c:pt idx="174">
                  <c:v>0.104303125</c:v>
                </c:pt>
                <c:pt idx="175">
                  <c:v>0.104303125</c:v>
                </c:pt>
                <c:pt idx="176">
                  <c:v>0.104303125</c:v>
                </c:pt>
                <c:pt idx="177">
                  <c:v>0.104303125</c:v>
                </c:pt>
                <c:pt idx="178">
                  <c:v>0.104303125</c:v>
                </c:pt>
                <c:pt idx="179">
                  <c:v>0.104303125</c:v>
                </c:pt>
                <c:pt idx="180">
                  <c:v>0.104303125</c:v>
                </c:pt>
                <c:pt idx="181">
                  <c:v>0.104303125</c:v>
                </c:pt>
                <c:pt idx="182">
                  <c:v>0.104303125</c:v>
                </c:pt>
                <c:pt idx="183">
                  <c:v>0.104303125</c:v>
                </c:pt>
                <c:pt idx="184">
                  <c:v>0.104303125</c:v>
                </c:pt>
                <c:pt idx="185">
                  <c:v>0.104303125</c:v>
                </c:pt>
                <c:pt idx="186">
                  <c:v>0.104303125</c:v>
                </c:pt>
                <c:pt idx="187">
                  <c:v>0.104303125</c:v>
                </c:pt>
                <c:pt idx="188">
                  <c:v>0.104303125</c:v>
                </c:pt>
                <c:pt idx="189">
                  <c:v>0.104303125</c:v>
                </c:pt>
                <c:pt idx="190">
                  <c:v>0.104303125</c:v>
                </c:pt>
                <c:pt idx="191">
                  <c:v>0.104303125</c:v>
                </c:pt>
                <c:pt idx="192">
                  <c:v>0.104303125</c:v>
                </c:pt>
                <c:pt idx="193">
                  <c:v>0.104303125</c:v>
                </c:pt>
                <c:pt idx="194">
                  <c:v>0.104303125</c:v>
                </c:pt>
                <c:pt idx="195">
                  <c:v>0.104303125</c:v>
                </c:pt>
                <c:pt idx="196">
                  <c:v>0.104303125</c:v>
                </c:pt>
                <c:pt idx="197">
                  <c:v>0.104303125</c:v>
                </c:pt>
                <c:pt idx="198">
                  <c:v>0.104303125</c:v>
                </c:pt>
                <c:pt idx="199">
                  <c:v>0.104303125</c:v>
                </c:pt>
                <c:pt idx="200">
                  <c:v>0.104303125</c:v>
                </c:pt>
                <c:pt idx="201">
                  <c:v>0.104303125</c:v>
                </c:pt>
                <c:pt idx="202">
                  <c:v>0.104303125</c:v>
                </c:pt>
                <c:pt idx="203">
                  <c:v>0.104303125</c:v>
                </c:pt>
                <c:pt idx="204">
                  <c:v>0.104303125</c:v>
                </c:pt>
                <c:pt idx="205">
                  <c:v>0.104303125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04-4517-94BA-A2C7A95E2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698191"/>
        <c:axId val="258697231"/>
      </c:lineChart>
      <c:catAx>
        <c:axId val="258698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 недели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8697231"/>
        <c:crosses val="autoZero"/>
        <c:auto val="1"/>
        <c:lblAlgn val="ctr"/>
        <c:lblOffset val="100"/>
        <c:noMultiLvlLbl val="0"/>
      </c:catAx>
      <c:valAx>
        <c:axId val="25869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Цена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8698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548640</xdr:colOff>
      <xdr:row>1</xdr:row>
      <xdr:rowOff>3810</xdr:rowOff>
    </xdr:from>
    <xdr:to>
      <xdr:col>11</xdr:col>
      <xdr:colOff>243840</xdr:colOff>
      <xdr:row>16</xdr:row>
      <xdr:rowOff>3810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512822D-92E1-1A50-BB63-831BE22E3A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</xdr:colOff>
      <xdr:row>5</xdr:row>
      <xdr:rowOff>110490</xdr:rowOff>
    </xdr:from>
    <xdr:to>
      <xdr:col>10</xdr:col>
      <xdr:colOff>426720</xdr:colOff>
      <xdr:row>20</xdr:row>
      <xdr:rowOff>110490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A5BEB87-F4DB-E4A6-E47F-C64D9325C7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220980</xdr:colOff>
      <xdr:row>21</xdr:row>
      <xdr:rowOff>87630</xdr:rowOff>
    </xdr:from>
    <xdr:to>
      <xdr:col>10</xdr:col>
      <xdr:colOff>525780</xdr:colOff>
      <xdr:row>36</xdr:row>
      <xdr:rowOff>87630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6F7C9C1-B08D-A7C6-BD5B-CDD6D72949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403860</xdr:colOff>
      <xdr:row>8</xdr:row>
      <xdr:rowOff>34290</xdr:rowOff>
    </xdr:from>
    <xdr:to>
      <xdr:col>9</xdr:col>
      <xdr:colOff>403860</xdr:colOff>
      <xdr:row>23</xdr:row>
      <xdr:rowOff>34290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DF1CEB2-184B-CB27-8D91-4BE2A9FCC6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495300</xdr:colOff>
      <xdr:row>24</xdr:row>
      <xdr:rowOff>140970</xdr:rowOff>
    </xdr:from>
    <xdr:to>
      <xdr:col>9</xdr:col>
      <xdr:colOff>495300</xdr:colOff>
      <xdr:row>39</xdr:row>
      <xdr:rowOff>140970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B5E2FA5-0734-10C1-5A86-859EB30227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4DBA422-8B61-4D67-9DD8-414B9B5FE28B}" autoFormatId="16" applyNumberFormats="0" applyBorderFormats="0" applyFontFormats="0" applyPatternFormats="0" applyAlignmentFormats="0" applyWidthHeightFormats="0">
  <queryTableRefresh nextId="7">
    <queryTableFields count="3">
      <queryTableField id="3" name="&lt;DATE&gt;" tableColumnId="3"/>
      <queryTableField id="5" name="&lt;CLOSE&gt;" tableColumnId="5"/>
      <queryTableField id="6" name="&lt;VOL&gt;" tableColumnId="6"/>
    </queryTableFields>
    <queryTableDeletedFields count="3">
      <deletedField name="&lt;TICKER&gt;"/>
      <deletedField name="&lt;PER&gt;"/>
      <deletedField name="&lt;TIME&gt;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96D537E-477F-441A-BB7E-6A95C55D165A}" autoFormatId="16" applyNumberFormats="0" applyBorderFormats="0" applyFontFormats="0" applyPatternFormats="0" applyAlignmentFormats="0" applyWidthHeightFormats="0">
  <queryTableRefresh nextId="7">
    <queryTableFields count="3">
      <queryTableField id="3" name="&lt;DATE&gt;" tableColumnId="3"/>
      <queryTableField id="5" name="&lt;CLOSE&gt;" tableColumnId="5"/>
      <queryTableField id="6" name="&lt;VOL&gt;" tableColumnId="6"/>
    </queryTableFields>
    <queryTableDeletedFields count="3">
      <deletedField name="&lt;TICKER&gt;"/>
      <deletedField name="&lt;PER&gt;"/>
      <deletedField name="&lt;TIME&gt;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8B96A0-4D78-4A3A-8377-D8B52BD74993}" autoFormatId="16" applyNumberFormats="0" applyBorderFormats="0" applyFontFormats="0" applyPatternFormats="0" applyAlignmentFormats="0" applyWidthHeightFormats="0">
  <queryTableRefresh nextId="7">
    <queryTableFields count="3">
      <queryTableField id="3" name="&lt;DATE&gt;" tableColumnId="3"/>
      <queryTableField id="5" name="&lt;CLOSE&gt;" tableColumnId="5"/>
      <queryTableField id="6" name="&lt;VOL&gt;" tableColumnId="6"/>
    </queryTableFields>
    <queryTableDeletedFields count="3">
      <deletedField name="&lt;TICKER&gt;"/>
      <deletedField name="&lt;PER&gt;"/>
      <deletedField name="&lt;TIME&gt;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63D72-07E5-42DF-B599-A52CAB4E7F16}" name="ВТБ_ао_1week_06032023_06032025__1" displayName="ВТБ_ао_1week_06032023_06032025__1" ref="A1:C106" tableType="queryTable" totalsRowShown="0">
  <autoFilter ref="A1:C106" xr:uid="{DAA63D72-07E5-42DF-B599-A52CAB4E7F16}"/>
  <tableColumns count="3">
    <tableColumn id="3" xr3:uid="{EC55A7E8-C71B-49AF-B4C8-707214F9FA6A}" uniqueName="3" name="Дата" queryTableFieldId="3" dataDxfId="2"/>
    <tableColumn id="5" xr3:uid="{5357049E-E01D-44CB-B1A3-4F0EF2E1F94F}" uniqueName="5" name="Цена" queryTableFieldId="5"/>
    <tableColumn id="6" xr3:uid="{6B37766C-A1BD-423F-96D2-EFF047D7F1E1}" uniqueName="6" name="Количество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9A1DF5-8055-4292-80DB-2EE735DDF42D}" name="ВТБ_ао_1week_06032022_06032025" displayName="ВТБ_ао_1week_06032022_06032025" ref="A1:C156" tableType="queryTable" totalsRowShown="0">
  <autoFilter ref="A1:C156" xr:uid="{2E9A1DF5-8055-4292-80DB-2EE735DDF42D}"/>
  <tableColumns count="3">
    <tableColumn id="3" xr3:uid="{BC25D963-0731-43A5-B79A-F21B32A6C975}" uniqueName="3" name="Дата" queryTableFieldId="3" dataDxfId="1"/>
    <tableColumn id="5" xr3:uid="{77F05B10-93FD-4353-B355-305EAFBA6852}" uniqueName="5" name="Цена" queryTableFieldId="5"/>
    <tableColumn id="6" xr3:uid="{F82CDA1D-C2F8-4FB7-80CE-BD044BECB7AD}" uniqueName="6" name="Количество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60E799-6270-4780-AC44-E37F486F2A84}" name="ВТБ_ао_1week_06032021_06032025" displayName="ВТБ_ао_1week_06032021_06032025" ref="A1:C207" tableType="queryTable" totalsRowShown="0">
  <autoFilter ref="A1:C207" xr:uid="{0A60E799-6270-4780-AC44-E37F486F2A84}"/>
  <tableColumns count="3">
    <tableColumn id="3" xr3:uid="{0846B929-8DE2-4B6F-97C4-1EFE410F171C}" uniqueName="3" name="Дата" queryTableFieldId="3" dataDxfId="0"/>
    <tableColumn id="5" xr3:uid="{622878FC-7E0E-46B7-AD05-D3B3764EF118}" uniqueName="5" name="Цена" queryTableFieldId="5"/>
    <tableColumn id="6" xr3:uid="{2E7FE7D1-ED12-4CEF-B6FA-CB41A535BB4F}" uniqueName="6" name="Количество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616D-32DC-4543-8BBD-01BD971DD38F}">
  <dimension ref="A1:C106"/>
  <sheetViews>
    <sheetView workbookViewId="0">
      <selection activeCell="E29" sqref="E29"/>
    </sheetView>
  </sheetViews>
  <sheetFormatPr defaultRowHeight="14.4" x14ac:dyDescent="0.3"/>
  <cols>
    <col min="1" max="1" width="10.109375" bestFit="1" customWidth="1"/>
    <col min="2" max="2" width="10.777343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44991</v>
      </c>
      <c r="B2">
        <v>1.6490000000000001E-2</v>
      </c>
      <c r="C2">
        <v>109960090000</v>
      </c>
    </row>
    <row r="3" spans="1:3" x14ac:dyDescent="0.3">
      <c r="A3" s="1">
        <v>44998</v>
      </c>
      <c r="B3">
        <v>1.669E-2</v>
      </c>
      <c r="C3">
        <v>188510540000</v>
      </c>
    </row>
    <row r="4" spans="1:3" x14ac:dyDescent="0.3">
      <c r="A4" s="1">
        <v>45005</v>
      </c>
      <c r="B4">
        <v>1.7899999999999999E-2</v>
      </c>
      <c r="C4">
        <v>1368181150000</v>
      </c>
    </row>
    <row r="5" spans="1:3" x14ac:dyDescent="0.3">
      <c r="A5" s="1">
        <v>45012</v>
      </c>
      <c r="B5">
        <v>1.814E-2</v>
      </c>
      <c r="C5">
        <v>298042010000</v>
      </c>
    </row>
    <row r="6" spans="1:3" x14ac:dyDescent="0.3">
      <c r="A6" s="1">
        <v>45019</v>
      </c>
      <c r="B6">
        <v>1.883E-2</v>
      </c>
      <c r="C6">
        <v>1638136550000</v>
      </c>
    </row>
    <row r="7" spans="1:3" x14ac:dyDescent="0.3">
      <c r="A7" s="1">
        <v>45026</v>
      </c>
      <c r="B7">
        <v>1.8695E-2</v>
      </c>
      <c r="C7">
        <v>384016640000</v>
      </c>
    </row>
    <row r="8" spans="1:3" x14ac:dyDescent="0.3">
      <c r="A8" s="1">
        <v>45033</v>
      </c>
      <c r="B8">
        <v>2.0195000000000001E-2</v>
      </c>
      <c r="C8">
        <v>863737580000</v>
      </c>
    </row>
    <row r="9" spans="1:3" x14ac:dyDescent="0.3">
      <c r="A9" s="1">
        <v>45040</v>
      </c>
      <c r="B9">
        <v>2.222E-2</v>
      </c>
      <c r="C9">
        <v>1801128210000</v>
      </c>
    </row>
    <row r="10" spans="1:3" x14ac:dyDescent="0.3">
      <c r="A10" s="1">
        <v>45047</v>
      </c>
      <c r="B10">
        <v>2.1059999999999999E-2</v>
      </c>
      <c r="C10">
        <v>1100879700000</v>
      </c>
    </row>
    <row r="11" spans="1:3" x14ac:dyDescent="0.3">
      <c r="A11" s="1">
        <v>45054</v>
      </c>
      <c r="B11">
        <v>2.171E-2</v>
      </c>
      <c r="C11">
        <v>836116610000</v>
      </c>
    </row>
    <row r="12" spans="1:3" x14ac:dyDescent="0.3">
      <c r="A12" s="1">
        <v>45061</v>
      </c>
      <c r="B12">
        <v>2.3130000000000001E-2</v>
      </c>
      <c r="C12">
        <v>1434214110000</v>
      </c>
    </row>
    <row r="13" spans="1:3" x14ac:dyDescent="0.3">
      <c r="A13" s="1">
        <v>45068</v>
      </c>
      <c r="B13">
        <v>2.325E-2</v>
      </c>
      <c r="C13">
        <v>1244082290000</v>
      </c>
    </row>
    <row r="14" spans="1:3" x14ac:dyDescent="0.3">
      <c r="A14" s="1">
        <v>45075</v>
      </c>
      <c r="B14">
        <v>2.2630000000000001E-2</v>
      </c>
      <c r="C14">
        <v>1445753800000</v>
      </c>
    </row>
    <row r="15" spans="1:3" x14ac:dyDescent="0.3">
      <c r="A15" s="1">
        <v>45082</v>
      </c>
      <c r="B15">
        <v>2.2785E-2</v>
      </c>
      <c r="C15">
        <v>1162772470000</v>
      </c>
    </row>
    <row r="16" spans="1:3" x14ac:dyDescent="0.3">
      <c r="A16" s="1">
        <v>45089</v>
      </c>
      <c r="B16">
        <v>2.2974999999999999E-2</v>
      </c>
      <c r="C16">
        <v>508699940000</v>
      </c>
    </row>
    <row r="17" spans="1:3" x14ac:dyDescent="0.3">
      <c r="A17" s="1">
        <v>45096</v>
      </c>
      <c r="B17">
        <v>2.1999999999999999E-2</v>
      </c>
      <c r="C17">
        <v>625402640000</v>
      </c>
    </row>
    <row r="18" spans="1:3" x14ac:dyDescent="0.3">
      <c r="A18" s="1">
        <v>45103</v>
      </c>
      <c r="B18">
        <v>2.1684999999999999E-2</v>
      </c>
      <c r="C18">
        <v>543610860000</v>
      </c>
    </row>
    <row r="19" spans="1:3" x14ac:dyDescent="0.3">
      <c r="A19" s="1">
        <v>45110</v>
      </c>
      <c r="B19">
        <v>2.2485000000000002E-2</v>
      </c>
      <c r="C19">
        <v>612699420000</v>
      </c>
    </row>
    <row r="20" spans="1:3" x14ac:dyDescent="0.3">
      <c r="A20" s="1">
        <v>45117</v>
      </c>
      <c r="B20">
        <v>2.3275000000000001E-2</v>
      </c>
      <c r="C20">
        <v>732351240000</v>
      </c>
    </row>
    <row r="21" spans="1:3" x14ac:dyDescent="0.3">
      <c r="A21" s="1">
        <v>45124</v>
      </c>
      <c r="B21">
        <v>2.3035E-2</v>
      </c>
      <c r="C21">
        <v>545301370000</v>
      </c>
    </row>
    <row r="22" spans="1:3" x14ac:dyDescent="0.3">
      <c r="A22" s="1">
        <v>45131</v>
      </c>
      <c r="B22">
        <v>2.5080000000000002E-2</v>
      </c>
      <c r="C22">
        <v>954223550000</v>
      </c>
    </row>
    <row r="23" spans="1:3" x14ac:dyDescent="0.3">
      <c r="A23" s="1">
        <v>45138</v>
      </c>
      <c r="B23">
        <v>2.6525E-2</v>
      </c>
      <c r="C23">
        <v>1366398180000</v>
      </c>
    </row>
    <row r="24" spans="1:3" x14ac:dyDescent="0.3">
      <c r="A24" s="1">
        <v>45145</v>
      </c>
      <c r="B24">
        <v>2.8299999999999999E-2</v>
      </c>
      <c r="C24">
        <v>1446357110000</v>
      </c>
    </row>
    <row r="25" spans="1:3" x14ac:dyDescent="0.3">
      <c r="A25" s="1">
        <v>45152</v>
      </c>
      <c r="B25">
        <v>2.7959999999999999E-2</v>
      </c>
      <c r="C25">
        <v>1119988540000</v>
      </c>
    </row>
    <row r="26" spans="1:3" x14ac:dyDescent="0.3">
      <c r="A26" s="1">
        <v>45159</v>
      </c>
      <c r="B26">
        <v>2.7855000000000001E-2</v>
      </c>
      <c r="C26">
        <v>576756530000</v>
      </c>
    </row>
    <row r="27" spans="1:3" x14ac:dyDescent="0.3">
      <c r="A27" s="1">
        <v>45166</v>
      </c>
      <c r="B27">
        <v>2.879E-2</v>
      </c>
      <c r="C27">
        <v>701087520000</v>
      </c>
    </row>
    <row r="28" spans="1:3" x14ac:dyDescent="0.3">
      <c r="A28" s="1">
        <v>45173</v>
      </c>
      <c r="B28">
        <v>2.7189999999999999E-2</v>
      </c>
      <c r="C28">
        <v>782040610000</v>
      </c>
    </row>
    <row r="29" spans="1:3" x14ac:dyDescent="0.3">
      <c r="A29" s="1">
        <v>45180</v>
      </c>
      <c r="B29">
        <v>2.7085000000000001E-2</v>
      </c>
      <c r="C29">
        <v>685065410000</v>
      </c>
    </row>
    <row r="30" spans="1:3" x14ac:dyDescent="0.3">
      <c r="A30" s="1">
        <v>45187</v>
      </c>
      <c r="B30">
        <v>2.5125000000000001E-2</v>
      </c>
      <c r="C30">
        <v>843717450000</v>
      </c>
    </row>
    <row r="31" spans="1:3" x14ac:dyDescent="0.3">
      <c r="A31" s="1">
        <v>45194</v>
      </c>
      <c r="B31">
        <v>2.5700000000000001E-2</v>
      </c>
      <c r="C31">
        <v>509819010000</v>
      </c>
    </row>
    <row r="32" spans="1:3" x14ac:dyDescent="0.3">
      <c r="A32" s="1">
        <v>45201</v>
      </c>
      <c r="B32">
        <v>2.5149999999999999E-2</v>
      </c>
      <c r="C32">
        <v>406882610000</v>
      </c>
    </row>
    <row r="33" spans="1:3" x14ac:dyDescent="0.3">
      <c r="A33" s="1">
        <v>45208</v>
      </c>
      <c r="B33">
        <v>2.538E-2</v>
      </c>
      <c r="C33">
        <v>429788810000</v>
      </c>
    </row>
    <row r="34" spans="1:3" x14ac:dyDescent="0.3">
      <c r="A34" s="1">
        <v>45215</v>
      </c>
      <c r="B34">
        <v>2.5995000000000001E-2</v>
      </c>
      <c r="C34">
        <v>508406220000</v>
      </c>
    </row>
    <row r="35" spans="1:3" x14ac:dyDescent="0.3">
      <c r="A35" s="1">
        <v>45222</v>
      </c>
      <c r="B35">
        <v>2.5329999999999998E-2</v>
      </c>
      <c r="C35">
        <v>565373080000</v>
      </c>
    </row>
    <row r="36" spans="1:3" x14ac:dyDescent="0.3">
      <c r="A36" s="1">
        <v>45229</v>
      </c>
      <c r="B36">
        <v>2.4899999999999999E-2</v>
      </c>
      <c r="C36">
        <v>332949690000</v>
      </c>
    </row>
    <row r="37" spans="1:3" x14ac:dyDescent="0.3">
      <c r="A37" s="1">
        <v>45236</v>
      </c>
      <c r="B37">
        <v>2.4905E-2</v>
      </c>
      <c r="C37">
        <v>276295670000</v>
      </c>
    </row>
    <row r="38" spans="1:3" x14ac:dyDescent="0.3">
      <c r="A38" s="1">
        <v>45243</v>
      </c>
      <c r="B38">
        <v>2.4385E-2</v>
      </c>
      <c r="C38">
        <v>365046770000</v>
      </c>
    </row>
    <row r="39" spans="1:3" x14ac:dyDescent="0.3">
      <c r="A39" s="1">
        <v>45250</v>
      </c>
      <c r="B39">
        <v>2.4844999999999999E-2</v>
      </c>
      <c r="C39">
        <v>288821730000</v>
      </c>
    </row>
    <row r="40" spans="1:3" x14ac:dyDescent="0.3">
      <c r="A40" s="1">
        <v>45257</v>
      </c>
      <c r="B40">
        <v>2.3609999999999999E-2</v>
      </c>
      <c r="C40">
        <v>322251070000</v>
      </c>
    </row>
    <row r="41" spans="1:3" x14ac:dyDescent="0.3">
      <c r="A41" s="1">
        <v>45264</v>
      </c>
      <c r="B41">
        <v>2.2329999999999999E-2</v>
      </c>
      <c r="C41">
        <v>552314110000</v>
      </c>
    </row>
    <row r="42" spans="1:3" x14ac:dyDescent="0.3">
      <c r="A42" s="1">
        <v>45271</v>
      </c>
      <c r="B42">
        <v>2.3484999999999999E-2</v>
      </c>
      <c r="C42">
        <v>545143230000</v>
      </c>
    </row>
    <row r="43" spans="1:3" x14ac:dyDescent="0.3">
      <c r="A43" s="1">
        <v>45278</v>
      </c>
      <c r="B43">
        <v>2.2974999999999999E-2</v>
      </c>
      <c r="C43">
        <v>428785330000</v>
      </c>
    </row>
    <row r="44" spans="1:3" x14ac:dyDescent="0.3">
      <c r="A44" s="1">
        <v>45285</v>
      </c>
      <c r="B44">
        <v>2.2679999999999999E-2</v>
      </c>
      <c r="C44">
        <v>291565600000</v>
      </c>
    </row>
    <row r="45" spans="1:3" x14ac:dyDescent="0.3">
      <c r="A45" s="1">
        <v>45292</v>
      </c>
      <c r="B45">
        <v>2.4E-2</v>
      </c>
      <c r="C45">
        <v>218324620000</v>
      </c>
    </row>
    <row r="46" spans="1:3" x14ac:dyDescent="0.3">
      <c r="A46" s="1">
        <v>45299</v>
      </c>
      <c r="B46">
        <v>2.5024999999999999E-2</v>
      </c>
      <c r="C46">
        <v>588211570000</v>
      </c>
    </row>
    <row r="47" spans="1:3" x14ac:dyDescent="0.3">
      <c r="A47" s="1">
        <v>45306</v>
      </c>
      <c r="B47">
        <v>2.4549999999999999E-2</v>
      </c>
      <c r="C47">
        <v>375824080000</v>
      </c>
    </row>
    <row r="48" spans="1:3" x14ac:dyDescent="0.3">
      <c r="A48" s="1">
        <v>45313</v>
      </c>
      <c r="B48">
        <v>2.4150000000000001E-2</v>
      </c>
      <c r="C48">
        <v>323182590000</v>
      </c>
    </row>
    <row r="49" spans="1:3" x14ac:dyDescent="0.3">
      <c r="A49" s="1">
        <v>45320</v>
      </c>
      <c r="B49">
        <v>2.444E-2</v>
      </c>
      <c r="C49">
        <v>300853830000</v>
      </c>
    </row>
    <row r="50" spans="1:3" x14ac:dyDescent="0.3">
      <c r="A50" s="1">
        <v>45327</v>
      </c>
      <c r="B50">
        <v>2.4330000000000001E-2</v>
      </c>
      <c r="C50">
        <v>419301710000</v>
      </c>
    </row>
    <row r="51" spans="1:3" x14ac:dyDescent="0.3">
      <c r="A51" s="1">
        <v>45334</v>
      </c>
      <c r="B51">
        <v>2.4250000000000001E-2</v>
      </c>
      <c r="C51">
        <v>538646470000</v>
      </c>
    </row>
    <row r="52" spans="1:3" x14ac:dyDescent="0.3">
      <c r="A52" s="1">
        <v>45341</v>
      </c>
      <c r="B52">
        <v>2.3189999999999999E-2</v>
      </c>
      <c r="C52">
        <v>1223444220000</v>
      </c>
    </row>
    <row r="53" spans="1:3" x14ac:dyDescent="0.3">
      <c r="A53" s="1">
        <v>45348</v>
      </c>
      <c r="B53">
        <v>2.3654999999999999E-2</v>
      </c>
      <c r="C53">
        <v>595304580000</v>
      </c>
    </row>
    <row r="54" spans="1:3" x14ac:dyDescent="0.3">
      <c r="A54" s="1">
        <v>45355</v>
      </c>
      <c r="B54">
        <v>2.3310000000000001E-2</v>
      </c>
      <c r="C54">
        <v>280258390000</v>
      </c>
    </row>
    <row r="55" spans="1:3" x14ac:dyDescent="0.3">
      <c r="A55" s="1">
        <v>45362</v>
      </c>
      <c r="B55">
        <v>2.3195E-2</v>
      </c>
      <c r="C55">
        <v>301811070000</v>
      </c>
    </row>
    <row r="56" spans="1:3" x14ac:dyDescent="0.3">
      <c r="A56" s="1">
        <v>45369</v>
      </c>
      <c r="B56">
        <v>2.23E-2</v>
      </c>
      <c r="C56">
        <v>588115850000</v>
      </c>
    </row>
    <row r="57" spans="1:3" x14ac:dyDescent="0.3">
      <c r="A57" s="1">
        <v>45376</v>
      </c>
      <c r="B57">
        <v>2.2925000000000001E-2</v>
      </c>
      <c r="C57">
        <v>328252680000</v>
      </c>
    </row>
    <row r="58" spans="1:3" x14ac:dyDescent="0.3">
      <c r="A58" s="1">
        <v>45383</v>
      </c>
      <c r="B58">
        <v>2.3875E-2</v>
      </c>
      <c r="C58">
        <v>792719320000</v>
      </c>
    </row>
    <row r="59" spans="1:3" x14ac:dyDescent="0.3">
      <c r="A59" s="1">
        <v>45390</v>
      </c>
      <c r="B59">
        <v>2.3859999999999999E-2</v>
      </c>
      <c r="C59">
        <v>453170300000</v>
      </c>
    </row>
    <row r="60" spans="1:3" x14ac:dyDescent="0.3">
      <c r="A60" s="1">
        <v>45397</v>
      </c>
      <c r="B60">
        <v>2.3895E-2</v>
      </c>
      <c r="C60">
        <v>352801960000</v>
      </c>
    </row>
    <row r="61" spans="1:3" x14ac:dyDescent="0.3">
      <c r="A61" s="1">
        <v>45404</v>
      </c>
      <c r="B61">
        <v>2.3304999999999999E-2</v>
      </c>
      <c r="C61">
        <v>669111690000</v>
      </c>
    </row>
    <row r="62" spans="1:3" x14ac:dyDescent="0.3">
      <c r="A62" s="1">
        <v>45411</v>
      </c>
      <c r="B62">
        <v>2.2995000000000002E-2</v>
      </c>
      <c r="C62">
        <v>185064880000</v>
      </c>
    </row>
    <row r="63" spans="1:3" x14ac:dyDescent="0.3">
      <c r="A63" s="1">
        <v>45418</v>
      </c>
      <c r="B63">
        <v>2.308E-2</v>
      </c>
      <c r="C63">
        <v>149577360000</v>
      </c>
    </row>
    <row r="64" spans="1:3" x14ac:dyDescent="0.3">
      <c r="A64" s="1">
        <v>45425</v>
      </c>
      <c r="B64">
        <v>2.3074999999999998E-2</v>
      </c>
      <c r="C64">
        <v>300087070000</v>
      </c>
    </row>
    <row r="65" spans="1:3" x14ac:dyDescent="0.3">
      <c r="A65" s="1">
        <v>45432</v>
      </c>
      <c r="B65">
        <v>2.2009999999999998E-2</v>
      </c>
      <c r="C65">
        <v>499862080000</v>
      </c>
    </row>
    <row r="66" spans="1:3" x14ac:dyDescent="0.3">
      <c r="A66" s="1">
        <v>45439</v>
      </c>
      <c r="B66">
        <v>1.9765000000000001E-2</v>
      </c>
      <c r="C66">
        <v>1127948570000</v>
      </c>
    </row>
    <row r="67" spans="1:3" x14ac:dyDescent="0.3">
      <c r="A67" s="1">
        <v>45446</v>
      </c>
      <c r="B67">
        <v>2.0400000000000001E-2</v>
      </c>
      <c r="C67">
        <v>859065260000</v>
      </c>
    </row>
    <row r="68" spans="1:3" x14ac:dyDescent="0.3">
      <c r="A68" s="1">
        <v>45453</v>
      </c>
      <c r="B68">
        <v>2.0119999999999999E-2</v>
      </c>
      <c r="C68">
        <v>589172020000</v>
      </c>
    </row>
    <row r="69" spans="1:3" x14ac:dyDescent="0.3">
      <c r="A69" s="1">
        <v>45460</v>
      </c>
      <c r="B69">
        <v>1.9460000000000002E-2</v>
      </c>
      <c r="C69">
        <v>671556490000</v>
      </c>
    </row>
    <row r="70" spans="1:3" x14ac:dyDescent="0.3">
      <c r="A70" s="1">
        <v>45467</v>
      </c>
      <c r="B70">
        <v>2.1139999999999999E-2</v>
      </c>
      <c r="C70">
        <v>1131705660000</v>
      </c>
    </row>
    <row r="71" spans="1:3" x14ac:dyDescent="0.3">
      <c r="A71" s="1">
        <v>45474</v>
      </c>
      <c r="B71">
        <v>2.027E-2</v>
      </c>
      <c r="C71">
        <v>587138050000</v>
      </c>
    </row>
    <row r="72" spans="1:3" x14ac:dyDescent="0.3">
      <c r="A72" s="1">
        <v>45481</v>
      </c>
      <c r="B72">
        <v>1.993E-2</v>
      </c>
      <c r="C72">
        <v>87537340000</v>
      </c>
    </row>
    <row r="73" spans="1:3" x14ac:dyDescent="0.3">
      <c r="A73" s="1">
        <v>45488</v>
      </c>
      <c r="B73">
        <v>96.33</v>
      </c>
      <c r="C73">
        <v>233490735</v>
      </c>
    </row>
    <row r="74" spans="1:3" x14ac:dyDescent="0.3">
      <c r="A74" s="1">
        <v>45495</v>
      </c>
      <c r="B74">
        <v>96.73</v>
      </c>
      <c r="C74">
        <v>137497731</v>
      </c>
    </row>
    <row r="75" spans="1:3" x14ac:dyDescent="0.3">
      <c r="A75" s="1">
        <v>45502</v>
      </c>
      <c r="B75">
        <v>97.69</v>
      </c>
      <c r="C75">
        <v>222669188</v>
      </c>
    </row>
    <row r="76" spans="1:3" x14ac:dyDescent="0.3">
      <c r="A76" s="1">
        <v>45509</v>
      </c>
      <c r="B76">
        <v>97.09</v>
      </c>
      <c r="C76">
        <v>162278985</v>
      </c>
    </row>
    <row r="77" spans="1:3" x14ac:dyDescent="0.3">
      <c r="A77" s="1">
        <v>45516</v>
      </c>
      <c r="B77">
        <v>97.85</v>
      </c>
      <c r="C77">
        <v>148148901</v>
      </c>
    </row>
    <row r="78" spans="1:3" x14ac:dyDescent="0.3">
      <c r="A78" s="1">
        <v>45523</v>
      </c>
      <c r="B78">
        <v>96.47</v>
      </c>
      <c r="C78">
        <v>177915882</v>
      </c>
    </row>
    <row r="79" spans="1:3" x14ac:dyDescent="0.3">
      <c r="A79" s="1">
        <v>45530</v>
      </c>
      <c r="B79">
        <v>91.48</v>
      </c>
      <c r="C79">
        <v>136597418</v>
      </c>
    </row>
    <row r="80" spans="1:3" x14ac:dyDescent="0.3">
      <c r="A80" s="1">
        <v>45537</v>
      </c>
      <c r="B80">
        <v>87.3</v>
      </c>
      <c r="C80">
        <v>209764326</v>
      </c>
    </row>
    <row r="81" spans="1:3" x14ac:dyDescent="0.3">
      <c r="A81" s="1">
        <v>45544</v>
      </c>
      <c r="B81">
        <v>87.14</v>
      </c>
      <c r="C81">
        <v>160082701</v>
      </c>
    </row>
    <row r="82" spans="1:3" x14ac:dyDescent="0.3">
      <c r="A82" s="1">
        <v>45551</v>
      </c>
      <c r="B82">
        <v>89.35</v>
      </c>
      <c r="C82">
        <v>114837558</v>
      </c>
    </row>
    <row r="83" spans="1:3" x14ac:dyDescent="0.3">
      <c r="A83" s="1">
        <v>45558</v>
      </c>
      <c r="B83">
        <v>90.57</v>
      </c>
      <c r="C83">
        <v>163241637</v>
      </c>
    </row>
    <row r="84" spans="1:3" x14ac:dyDescent="0.3">
      <c r="A84" s="1">
        <v>45565</v>
      </c>
      <c r="B84">
        <v>86.63</v>
      </c>
      <c r="C84">
        <v>135800589</v>
      </c>
    </row>
    <row r="85" spans="1:3" x14ac:dyDescent="0.3">
      <c r="A85" s="1">
        <v>45572</v>
      </c>
      <c r="B85">
        <v>85.61</v>
      </c>
      <c r="C85">
        <v>151065176</v>
      </c>
    </row>
    <row r="86" spans="1:3" x14ac:dyDescent="0.3">
      <c r="A86" s="1">
        <v>45579</v>
      </c>
      <c r="B86">
        <v>84.84</v>
      </c>
      <c r="C86">
        <v>116074483</v>
      </c>
    </row>
    <row r="87" spans="1:3" x14ac:dyDescent="0.3">
      <c r="A87" s="1">
        <v>45586</v>
      </c>
      <c r="B87">
        <v>79.89</v>
      </c>
      <c r="C87">
        <v>134836229</v>
      </c>
    </row>
    <row r="88" spans="1:3" x14ac:dyDescent="0.3">
      <c r="A88" s="1">
        <v>45593</v>
      </c>
      <c r="B88">
        <v>77.12</v>
      </c>
      <c r="C88">
        <v>169985176</v>
      </c>
    </row>
    <row r="89" spans="1:3" x14ac:dyDescent="0.3">
      <c r="A89" s="1">
        <v>45600</v>
      </c>
      <c r="B89">
        <v>80.2</v>
      </c>
      <c r="C89">
        <v>142021982</v>
      </c>
    </row>
    <row r="90" spans="1:3" x14ac:dyDescent="0.3">
      <c r="A90" s="1">
        <v>45607</v>
      </c>
      <c r="B90">
        <v>80.59</v>
      </c>
      <c r="C90">
        <v>129600125</v>
      </c>
    </row>
    <row r="91" spans="1:3" x14ac:dyDescent="0.3">
      <c r="A91" s="1">
        <v>45614</v>
      </c>
      <c r="B91">
        <v>74.05</v>
      </c>
      <c r="C91">
        <v>124589055</v>
      </c>
    </row>
    <row r="92" spans="1:3" x14ac:dyDescent="0.3">
      <c r="A92" s="1">
        <v>45621</v>
      </c>
      <c r="B92">
        <v>69.5</v>
      </c>
      <c r="C92">
        <v>297365073</v>
      </c>
    </row>
    <row r="93" spans="1:3" x14ac:dyDescent="0.3">
      <c r="A93" s="1">
        <v>45628</v>
      </c>
      <c r="B93">
        <v>67.52</v>
      </c>
      <c r="C93">
        <v>206288804</v>
      </c>
    </row>
    <row r="94" spans="1:3" x14ac:dyDescent="0.3">
      <c r="A94" s="1">
        <v>45635</v>
      </c>
      <c r="B94">
        <v>66.38</v>
      </c>
      <c r="C94">
        <v>102189151</v>
      </c>
    </row>
    <row r="95" spans="1:3" x14ac:dyDescent="0.3">
      <c r="A95" s="1">
        <v>45642</v>
      </c>
      <c r="B95">
        <v>72.88</v>
      </c>
      <c r="C95">
        <v>152860972</v>
      </c>
    </row>
    <row r="96" spans="1:3" x14ac:dyDescent="0.3">
      <c r="A96" s="1">
        <v>45649</v>
      </c>
      <c r="B96">
        <v>78.09</v>
      </c>
      <c r="C96">
        <v>213530593</v>
      </c>
    </row>
    <row r="97" spans="1:3" x14ac:dyDescent="0.3">
      <c r="A97" s="1">
        <v>45656</v>
      </c>
      <c r="B97">
        <v>77.78</v>
      </c>
      <c r="C97">
        <v>42179343</v>
      </c>
    </row>
    <row r="98" spans="1:3" x14ac:dyDescent="0.3">
      <c r="A98" s="1">
        <v>45663</v>
      </c>
      <c r="B98">
        <v>79.28</v>
      </c>
      <c r="C98">
        <v>79501580</v>
      </c>
    </row>
    <row r="99" spans="1:3" x14ac:dyDescent="0.3">
      <c r="A99" s="1">
        <v>45670</v>
      </c>
      <c r="B99">
        <v>87</v>
      </c>
      <c r="C99">
        <v>213674425</v>
      </c>
    </row>
    <row r="100" spans="1:3" x14ac:dyDescent="0.3">
      <c r="A100" s="1">
        <v>45677</v>
      </c>
      <c r="B100">
        <v>87.54</v>
      </c>
      <c r="C100">
        <v>146464108</v>
      </c>
    </row>
    <row r="101" spans="1:3" x14ac:dyDescent="0.3">
      <c r="A101" s="1">
        <v>45684</v>
      </c>
      <c r="B101">
        <v>83.89</v>
      </c>
      <c r="C101">
        <v>202407060</v>
      </c>
    </row>
    <row r="102" spans="1:3" x14ac:dyDescent="0.3">
      <c r="A102" s="1">
        <v>45691</v>
      </c>
      <c r="B102">
        <v>81.19</v>
      </c>
      <c r="C102">
        <v>169751843</v>
      </c>
    </row>
    <row r="103" spans="1:3" x14ac:dyDescent="0.3">
      <c r="A103" s="1">
        <v>45698</v>
      </c>
      <c r="B103">
        <v>87.79</v>
      </c>
      <c r="C103">
        <v>625156064</v>
      </c>
    </row>
    <row r="104" spans="1:3" x14ac:dyDescent="0.3">
      <c r="A104" s="1">
        <v>45705</v>
      </c>
      <c r="B104">
        <v>92.36</v>
      </c>
      <c r="C104">
        <v>1199928554</v>
      </c>
    </row>
    <row r="105" spans="1:3" x14ac:dyDescent="0.3">
      <c r="A105" s="1">
        <v>45712</v>
      </c>
      <c r="B105">
        <v>91.7</v>
      </c>
      <c r="C105">
        <v>755089212</v>
      </c>
    </row>
    <row r="106" spans="1:3" x14ac:dyDescent="0.3">
      <c r="A106" s="1">
        <v>45719</v>
      </c>
      <c r="B106">
        <v>90.52</v>
      </c>
      <c r="C106">
        <v>323338861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293D-917B-485E-AD2B-F727798283B0}">
  <dimension ref="A1:N156"/>
  <sheetViews>
    <sheetView workbookViewId="0">
      <selection activeCell="O10" sqref="O10"/>
    </sheetView>
  </sheetViews>
  <sheetFormatPr defaultRowHeight="14.4" x14ac:dyDescent="0.3"/>
  <cols>
    <col min="1" max="1" width="10.109375" bestFit="1" customWidth="1"/>
    <col min="2" max="2" width="10.77734375" bestFit="1" customWidth="1"/>
    <col min="3" max="3" width="12" bestFit="1" customWidth="1"/>
    <col min="12" max="12" width="23.21875" style="3" bestFit="1" customWidth="1"/>
    <col min="14" max="14" width="12" style="3" bestFit="1" customWidth="1"/>
  </cols>
  <sheetData>
    <row r="1" spans="1:14" x14ac:dyDescent="0.3">
      <c r="A1" t="s">
        <v>0</v>
      </c>
      <c r="B1" t="s">
        <v>1</v>
      </c>
      <c r="C1" t="s">
        <v>2</v>
      </c>
      <c r="F1" s="2" t="s">
        <v>3</v>
      </c>
      <c r="G1" s="2"/>
      <c r="L1" s="3" t="s">
        <v>6</v>
      </c>
      <c r="N1" s="4" t="s">
        <v>14</v>
      </c>
    </row>
    <row r="2" spans="1:14" x14ac:dyDescent="0.3">
      <c r="A2" s="1">
        <v>44641</v>
      </c>
      <c r="B2">
        <v>1.7500000000000002E-2</v>
      </c>
      <c r="C2">
        <v>201798840000</v>
      </c>
      <c r="F2" t="s">
        <v>4</v>
      </c>
      <c r="G2">
        <f>MIN(B:B)</f>
        <v>1.4425E-2</v>
      </c>
      <c r="L2" s="3">
        <f>(ВТБ_ао_1week_06032022_06032025[[#This Row],[Цена]]-$G$2)/($G$3-$G$2)</f>
        <v>3.1430284944919082E-5</v>
      </c>
      <c r="N2" s="3">
        <v>0</v>
      </c>
    </row>
    <row r="3" spans="1:14" x14ac:dyDescent="0.3">
      <c r="A3" s="1">
        <v>44648</v>
      </c>
      <c r="B3">
        <v>2.2499999999999999E-2</v>
      </c>
      <c r="C3">
        <v>563818990000</v>
      </c>
      <c r="F3" t="s">
        <v>5</v>
      </c>
      <c r="G3">
        <f>MAX(B:B)</f>
        <v>97.85</v>
      </c>
      <c r="L3" s="3">
        <f>(ВТБ_ао_1week_06032022_06032025[[#This Row],[Цена]]-$G$2)/($G$3-$G$2)</f>
        <v>8.2536439326901285E-5</v>
      </c>
      <c r="N3" s="3">
        <v>5.161721592580207E-6</v>
      </c>
    </row>
    <row r="4" spans="1:14" x14ac:dyDescent="0.3">
      <c r="A4" s="1">
        <v>44655</v>
      </c>
      <c r="B4">
        <v>2.2360000000000001E-2</v>
      </c>
      <c r="C4">
        <v>947609800000</v>
      </c>
      <c r="L4" s="3">
        <f>(ВТБ_ао_1week_06032022_06032025[[#This Row],[Цена]]-$G$2)/($G$3-$G$2)</f>
        <v>8.1105467004205804E-5</v>
      </c>
      <c r="N4" s="3">
        <v>7.9214539292072405E-6</v>
      </c>
    </row>
    <row r="5" spans="1:14" x14ac:dyDescent="0.3">
      <c r="A5" s="1">
        <v>44662</v>
      </c>
      <c r="B5">
        <v>2.0125000000000001E-2</v>
      </c>
      <c r="C5">
        <v>275808650000</v>
      </c>
      <c r="L5" s="3">
        <f>(ВТБ_ао_1week_06032022_06032025[[#This Row],[Цена]]-$G$2)/($G$3-$G$2)</f>
        <v>5.8261015995459734E-5</v>
      </c>
      <c r="N5" s="3">
        <v>1.5945120167178441E-5</v>
      </c>
    </row>
    <row r="6" spans="1:14" x14ac:dyDescent="0.3">
      <c r="A6" s="1">
        <v>44669</v>
      </c>
      <c r="B6">
        <v>1.881E-2</v>
      </c>
      <c r="C6">
        <v>228482060000</v>
      </c>
      <c r="L6" s="3">
        <f>(ВТБ_ао_1week_06032022_06032025[[#This Row],[Цена]]-$G$2)/($G$3-$G$2)</f>
        <v>4.4820097392998412E-5</v>
      </c>
      <c r="N6" s="3">
        <v>1.7938260188075756E-5</v>
      </c>
    </row>
    <row r="7" spans="1:14" x14ac:dyDescent="0.3">
      <c r="A7" s="1">
        <v>44676</v>
      </c>
      <c r="B7">
        <v>2.0094999999999998E-2</v>
      </c>
      <c r="C7">
        <v>341418720000</v>
      </c>
      <c r="L7" s="3">
        <f>(ВТБ_ао_1week_06032022_06032025[[#This Row],[Цена]]-$G$2)/($G$3-$G$2)</f>
        <v>5.7954379069167821E-5</v>
      </c>
      <c r="N7" s="3">
        <v>1.7938260188075756E-5</v>
      </c>
    </row>
    <row r="8" spans="1:14" x14ac:dyDescent="0.3">
      <c r="A8" s="1">
        <v>44683</v>
      </c>
      <c r="B8">
        <v>1.9480000000000001E-2</v>
      </c>
      <c r="C8">
        <v>82963490000</v>
      </c>
      <c r="L8" s="3">
        <f>(ВТБ_ао_1week_06032022_06032025[[#This Row],[Цена]]-$G$2)/($G$3-$G$2)</f>
        <v>5.166832208018403E-5</v>
      </c>
      <c r="N8" s="3">
        <v>1.8193790959985676E-5</v>
      </c>
    </row>
    <row r="9" spans="1:14" x14ac:dyDescent="0.3">
      <c r="A9" s="1">
        <v>44690</v>
      </c>
      <c r="B9">
        <v>1.865E-2</v>
      </c>
      <c r="C9">
        <v>66342800000</v>
      </c>
      <c r="L9" s="3">
        <f>(ВТБ_ао_1week_06032022_06032025[[#This Row],[Цена]]-$G$2)/($G$3-$G$2)</f>
        <v>4.3184700452774977E-5</v>
      </c>
      <c r="N9" s="3">
        <v>1.8193790959985676E-5</v>
      </c>
    </row>
    <row r="10" spans="1:14" x14ac:dyDescent="0.3">
      <c r="A10" s="1">
        <v>44697</v>
      </c>
      <c r="B10">
        <v>1.8874999999999999E-2</v>
      </c>
      <c r="C10">
        <v>124967450000</v>
      </c>
      <c r="L10" s="3">
        <f>(ВТБ_ао_1week_06032022_06032025[[#This Row],[Цена]]-$G$2)/($G$3-$G$2)</f>
        <v>4.5484477399964172E-5</v>
      </c>
      <c r="N10" s="3">
        <v>2.0084718672118994E-5</v>
      </c>
    </row>
    <row r="11" spans="1:14" x14ac:dyDescent="0.3">
      <c r="A11" s="1">
        <v>44704</v>
      </c>
      <c r="B11">
        <v>1.8599999999999998E-2</v>
      </c>
      <c r="C11">
        <v>118315580000</v>
      </c>
      <c r="L11" s="3">
        <f>(ВТБ_ао_1week_06032022_06032025[[#This Row],[Цена]]-$G$2)/($G$3-$G$2)</f>
        <v>4.2673638908955136E-5</v>
      </c>
      <c r="N11" s="3">
        <v>2.0186930980882988E-5</v>
      </c>
    </row>
    <row r="12" spans="1:14" x14ac:dyDescent="0.3">
      <c r="A12" s="1">
        <v>44711</v>
      </c>
      <c r="B12">
        <v>1.755E-2</v>
      </c>
      <c r="C12">
        <v>125635550000</v>
      </c>
      <c r="L12" s="3">
        <f>(ВТБ_ао_1week_06032022_06032025[[#This Row],[Цена]]-$G$2)/($G$3-$G$2)</f>
        <v>3.1941346488738882E-5</v>
      </c>
      <c r="N12" s="3">
        <v>2.1106841759758668E-5</v>
      </c>
    </row>
    <row r="13" spans="1:14" x14ac:dyDescent="0.3">
      <c r="A13" s="1">
        <v>44718</v>
      </c>
      <c r="B13">
        <v>1.7000000000000001E-2</v>
      </c>
      <c r="C13">
        <v>105608400000</v>
      </c>
      <c r="L13" s="3">
        <f>(ВТБ_ао_1week_06032022_06032025[[#This Row],[Цена]]-$G$2)/($G$3-$G$2)</f>
        <v>2.6319669506720855E-5</v>
      </c>
      <c r="N13" s="3">
        <v>2.2077858693016309E-5</v>
      </c>
    </row>
    <row r="14" spans="1:14" x14ac:dyDescent="0.3">
      <c r="A14" s="1">
        <v>44725</v>
      </c>
      <c r="B14">
        <v>1.7899999999999999E-2</v>
      </c>
      <c r="C14">
        <v>138874090000</v>
      </c>
      <c r="L14" s="3">
        <f>(ВТБ_ао_1week_06032022_06032025[[#This Row],[Цена]]-$G$2)/($G$3-$G$2)</f>
        <v>3.5518777295477632E-5</v>
      </c>
      <c r="N14" s="3">
        <v>2.2077858693016309E-5</v>
      </c>
    </row>
    <row r="15" spans="1:14" x14ac:dyDescent="0.3">
      <c r="A15" s="1">
        <v>44732</v>
      </c>
      <c r="B15">
        <v>1.8599999999999998E-2</v>
      </c>
      <c r="C15">
        <v>212973260000</v>
      </c>
      <c r="L15" s="3">
        <f>(ВТБ_ао_1week_06032022_06032025[[#This Row],[Цена]]-$G$2)/($G$3-$G$2)</f>
        <v>4.2673638908955136E-5</v>
      </c>
      <c r="N15" s="3">
        <v>2.2691132545600106E-5</v>
      </c>
    </row>
    <row r="16" spans="1:14" x14ac:dyDescent="0.3">
      <c r="A16" s="1">
        <v>44739</v>
      </c>
      <c r="B16">
        <v>1.7505E-2</v>
      </c>
      <c r="C16">
        <v>229139070000</v>
      </c>
      <c r="L16" s="3">
        <f>(ВТБ_ао_1week_06032022_06032025[[#This Row],[Цена]]-$G$2)/($G$3-$G$2)</f>
        <v>3.1481391099301042E-5</v>
      </c>
      <c r="N16" s="3">
        <v>2.3151087935037943E-5</v>
      </c>
    </row>
    <row r="17" spans="1:14" x14ac:dyDescent="0.3">
      <c r="A17" s="1">
        <v>44746</v>
      </c>
      <c r="B17">
        <v>1.883E-2</v>
      </c>
      <c r="C17">
        <v>176225320000</v>
      </c>
      <c r="L17" s="3">
        <f>(ВТБ_ао_1week_06032022_06032025[[#This Row],[Цена]]-$G$2)/($G$3-$G$2)</f>
        <v>4.5024522010526332E-5</v>
      </c>
      <c r="N17" s="3">
        <v>2.3406618706947863E-5</v>
      </c>
    </row>
    <row r="18" spans="1:14" x14ac:dyDescent="0.3">
      <c r="A18" s="1">
        <v>44753</v>
      </c>
      <c r="B18">
        <v>1.7985000000000001E-2</v>
      </c>
      <c r="C18">
        <v>124337010000</v>
      </c>
      <c r="L18" s="3">
        <f>(ВТБ_ао_1week_06032022_06032025[[#This Row],[Цена]]-$G$2)/($G$3-$G$2)</f>
        <v>3.6387581919971353E-5</v>
      </c>
      <c r="N18" s="3">
        <v>2.3406618706947863E-5</v>
      </c>
    </row>
    <row r="19" spans="1:14" x14ac:dyDescent="0.3">
      <c r="A19" s="1">
        <v>44760</v>
      </c>
      <c r="B19">
        <v>1.839E-2</v>
      </c>
      <c r="C19">
        <v>130804270000</v>
      </c>
      <c r="L19" s="3">
        <f>(ВТБ_ао_1week_06032022_06032025[[#This Row],[Цена]]-$G$2)/($G$3-$G$2)</f>
        <v>4.0527180424911902E-5</v>
      </c>
      <c r="N19" s="3">
        <v>2.4582060257733457E-5</v>
      </c>
    </row>
    <row r="20" spans="1:14" x14ac:dyDescent="0.3">
      <c r="A20" s="1">
        <v>44767</v>
      </c>
      <c r="B20">
        <v>1.8585000000000001E-2</v>
      </c>
      <c r="C20">
        <v>102988860000</v>
      </c>
      <c r="L20" s="3">
        <f>(ВТБ_ао_1week_06032022_06032025[[#This Row],[Цена]]-$G$2)/($G$3-$G$2)</f>
        <v>4.2520320445809217E-5</v>
      </c>
      <c r="N20" s="3">
        <v>2.5450864882227138E-5</v>
      </c>
    </row>
    <row r="21" spans="1:14" x14ac:dyDescent="0.3">
      <c r="A21" s="1">
        <v>44774</v>
      </c>
      <c r="B21">
        <v>1.762E-2</v>
      </c>
      <c r="C21">
        <v>101770770000</v>
      </c>
      <c r="L21" s="3">
        <f>(ВТБ_ао_1week_06032022_06032025[[#This Row],[Цена]]-$G$2)/($G$3-$G$2)</f>
        <v>3.2656832650086643E-5</v>
      </c>
      <c r="N21" s="3">
        <v>2.5450864882227138E-5</v>
      </c>
    </row>
    <row r="22" spans="1:14" x14ac:dyDescent="0.3">
      <c r="A22" s="1">
        <v>44781</v>
      </c>
      <c r="B22">
        <v>1.7954999999999999E-2</v>
      </c>
      <c r="C22">
        <v>94399470000</v>
      </c>
      <c r="L22" s="3">
        <f>(ВТБ_ао_1week_06032022_06032025[[#This Row],[Цена]]-$G$2)/($G$3-$G$2)</f>
        <v>3.6080944993679432E-5</v>
      </c>
      <c r="N22" s="3">
        <v>2.5604183345373098E-5</v>
      </c>
    </row>
    <row r="23" spans="1:14" x14ac:dyDescent="0.3">
      <c r="A23" s="1">
        <v>44788</v>
      </c>
      <c r="B23">
        <v>1.7999999999999999E-2</v>
      </c>
      <c r="C23">
        <v>109399950000</v>
      </c>
      <c r="L23" s="3">
        <f>(ВТБ_ао_1week_06032022_06032025[[#This Row],[Цена]]-$G$2)/($G$3-$G$2)</f>
        <v>3.6540900383117272E-5</v>
      </c>
      <c r="N23" s="3">
        <v>2.5757501808519055E-5</v>
      </c>
    </row>
    <row r="24" spans="1:14" x14ac:dyDescent="0.3">
      <c r="A24" s="1">
        <v>44795</v>
      </c>
      <c r="B24">
        <v>1.8239999999999999E-2</v>
      </c>
      <c r="C24">
        <v>83041510000</v>
      </c>
      <c r="L24" s="3">
        <f>(ВТБ_ао_1week_06032022_06032025[[#This Row],[Цена]]-$G$2)/($G$3-$G$2)</f>
        <v>3.8993995793452427E-5</v>
      </c>
      <c r="N24" s="3">
        <v>2.6115244889192898E-5</v>
      </c>
    </row>
    <row r="25" spans="1:14" x14ac:dyDescent="0.3">
      <c r="A25" s="1">
        <v>44802</v>
      </c>
      <c r="B25">
        <v>2.009E-2</v>
      </c>
      <c r="C25">
        <v>281530200000</v>
      </c>
      <c r="L25" s="3">
        <f>(ВТБ_ао_1week_06032022_06032025[[#This Row],[Цена]]-$G$2)/($G$3-$G$2)</f>
        <v>5.7903272914785861E-5</v>
      </c>
      <c r="N25" s="3">
        <v>2.6319669506720855E-5</v>
      </c>
    </row>
    <row r="26" spans="1:14" x14ac:dyDescent="0.3">
      <c r="A26" s="1">
        <v>44809</v>
      </c>
      <c r="B26">
        <v>1.9859999999999999E-2</v>
      </c>
      <c r="C26">
        <v>308193650000</v>
      </c>
      <c r="L26" s="3">
        <f>(ВТБ_ао_1week_06032022_06032025[[#This Row],[Цена]]-$G$2)/($G$3-$G$2)</f>
        <v>5.5552389813214666E-5</v>
      </c>
      <c r="N26" s="3">
        <v>2.6472987969866775E-5</v>
      </c>
    </row>
    <row r="27" spans="1:14" x14ac:dyDescent="0.3">
      <c r="A27" s="1">
        <v>44816</v>
      </c>
      <c r="B27">
        <v>1.9939999999999999E-2</v>
      </c>
      <c r="C27">
        <v>209828460000</v>
      </c>
      <c r="L27" s="3">
        <f>(ВТБ_ао_1week_06032022_06032025[[#This Row],[Цена]]-$G$2)/($G$3-$G$2)</f>
        <v>5.637008828332638E-5</v>
      </c>
      <c r="N27" s="3">
        <v>2.6677412587394732E-5</v>
      </c>
    </row>
    <row r="28" spans="1:14" x14ac:dyDescent="0.3">
      <c r="A28" s="1">
        <v>44823</v>
      </c>
      <c r="B28">
        <v>1.7014999999999999E-2</v>
      </c>
      <c r="C28">
        <v>372695670000</v>
      </c>
      <c r="L28" s="3">
        <f>(ВТБ_ао_1week_06032022_06032025[[#This Row],[Цена]]-$G$2)/($G$3-$G$2)</f>
        <v>2.6472987969866775E-5</v>
      </c>
      <c r="N28" s="3">
        <v>2.795506644694429E-5</v>
      </c>
    </row>
    <row r="29" spans="1:14" x14ac:dyDescent="0.3">
      <c r="A29" s="1">
        <v>44830</v>
      </c>
      <c r="B29">
        <v>1.4930000000000001E-2</v>
      </c>
      <c r="C29">
        <v>471862260000</v>
      </c>
      <c r="L29" s="3">
        <f>(ВТБ_ао_1week_06032022_06032025[[#This Row],[Цена]]-$G$2)/($G$3-$G$2)</f>
        <v>5.161721592580207E-6</v>
      </c>
      <c r="N29" s="3">
        <v>3.1430284944919082E-5</v>
      </c>
    </row>
    <row r="30" spans="1:14" x14ac:dyDescent="0.3">
      <c r="A30" s="1">
        <v>44837</v>
      </c>
      <c r="B30">
        <v>1.4425E-2</v>
      </c>
      <c r="C30">
        <v>273261670000</v>
      </c>
      <c r="L30" s="3">
        <f>(ВТБ_ао_1week_06032022_06032025[[#This Row],[Цена]]-$G$2)/($G$3-$G$2)</f>
        <v>0</v>
      </c>
      <c r="N30" s="3">
        <v>3.1481391099301042E-5</v>
      </c>
    </row>
    <row r="31" spans="1:14" x14ac:dyDescent="0.3">
      <c r="A31" s="1">
        <v>44844</v>
      </c>
      <c r="B31">
        <v>1.52E-2</v>
      </c>
      <c r="C31">
        <v>196193630000</v>
      </c>
      <c r="L31" s="3">
        <f>(ВТБ_ао_1week_06032022_06032025[[#This Row],[Цена]]-$G$2)/($G$3-$G$2)</f>
        <v>7.9214539292072405E-6</v>
      </c>
      <c r="N31" s="3">
        <v>3.1941346488738882E-5</v>
      </c>
    </row>
    <row r="32" spans="1:14" x14ac:dyDescent="0.3">
      <c r="A32" s="1">
        <v>44851</v>
      </c>
      <c r="B32">
        <v>1.618E-2</v>
      </c>
      <c r="C32">
        <v>296911730000</v>
      </c>
      <c r="L32" s="3">
        <f>(ВТБ_ао_1week_06032022_06032025[[#This Row],[Цена]]-$G$2)/($G$3-$G$2)</f>
        <v>1.7938260188075756E-5</v>
      </c>
      <c r="N32" s="3">
        <v>3.2656832650086643E-5</v>
      </c>
    </row>
    <row r="33" spans="1:14" x14ac:dyDescent="0.3">
      <c r="A33" s="1">
        <v>44858</v>
      </c>
      <c r="B33">
        <v>1.6914999999999999E-2</v>
      </c>
      <c r="C33">
        <v>255999190000</v>
      </c>
      <c r="L33" s="3">
        <f>(ВТБ_ао_1week_06032022_06032025[[#This Row],[Цена]]-$G$2)/($G$3-$G$2)</f>
        <v>2.5450864882227138E-5</v>
      </c>
      <c r="N33" s="3">
        <v>3.5518777295477632E-5</v>
      </c>
    </row>
    <row r="34" spans="1:14" x14ac:dyDescent="0.3">
      <c r="A34" s="1">
        <v>44865</v>
      </c>
      <c r="B34">
        <v>1.6400000000000001E-2</v>
      </c>
      <c r="C34">
        <v>118542180000</v>
      </c>
      <c r="L34" s="3">
        <f>(ВТБ_ао_1week_06032022_06032025[[#This Row],[Цена]]-$G$2)/($G$3-$G$2)</f>
        <v>2.0186930980882988E-5</v>
      </c>
      <c r="N34" s="3">
        <v>3.5518777295477632E-5</v>
      </c>
    </row>
    <row r="35" spans="1:14" x14ac:dyDescent="0.3">
      <c r="A35" s="1">
        <v>44872</v>
      </c>
      <c r="B35">
        <v>1.7160000000000002E-2</v>
      </c>
      <c r="C35">
        <v>318626630000</v>
      </c>
      <c r="L35" s="3">
        <f>(ВТБ_ао_1week_06032022_06032025[[#This Row],[Цена]]-$G$2)/($G$3-$G$2)</f>
        <v>2.795506644694429E-5</v>
      </c>
      <c r="N35" s="3">
        <v>3.6080944993679432E-5</v>
      </c>
    </row>
    <row r="36" spans="1:14" x14ac:dyDescent="0.3">
      <c r="A36" s="1">
        <v>44879</v>
      </c>
      <c r="B36">
        <v>1.7035000000000002E-2</v>
      </c>
      <c r="C36">
        <v>224679610000</v>
      </c>
      <c r="L36" s="3">
        <f>(ВТБ_ао_1week_06032022_06032025[[#This Row],[Цена]]-$G$2)/($G$3-$G$2)</f>
        <v>2.6677412587394732E-5</v>
      </c>
      <c r="N36" s="3">
        <v>3.6387581919971353E-5</v>
      </c>
    </row>
    <row r="37" spans="1:14" x14ac:dyDescent="0.3">
      <c r="A37" s="1">
        <v>44886</v>
      </c>
      <c r="B37">
        <v>1.6979999999999999E-2</v>
      </c>
      <c r="C37">
        <v>113471240000</v>
      </c>
      <c r="L37" s="3">
        <f>(ВТБ_ао_1week_06032022_06032025[[#This Row],[Цена]]-$G$2)/($G$3-$G$2)</f>
        <v>2.6115244889192898E-5</v>
      </c>
      <c r="N37" s="3">
        <v>3.6540900383117272E-5</v>
      </c>
    </row>
    <row r="38" spans="1:14" x14ac:dyDescent="0.3">
      <c r="A38" s="1">
        <v>44893</v>
      </c>
      <c r="B38">
        <v>1.6830000000000001E-2</v>
      </c>
      <c r="C38">
        <v>75625720000</v>
      </c>
      <c r="L38" s="3">
        <f>(ВТБ_ао_1week_06032022_06032025[[#This Row],[Цена]]-$G$2)/($G$3-$G$2)</f>
        <v>2.4582060257733457E-5</v>
      </c>
      <c r="N38" s="3">
        <v>3.7971872705812787E-5</v>
      </c>
    </row>
    <row r="39" spans="1:14" x14ac:dyDescent="0.3">
      <c r="A39" s="1">
        <v>44900</v>
      </c>
      <c r="B39">
        <v>1.6715000000000001E-2</v>
      </c>
      <c r="C39">
        <v>253660950000</v>
      </c>
      <c r="L39" s="3">
        <f>(ВТБ_ао_1week_06032022_06032025[[#This Row],[Цена]]-$G$2)/($G$3-$G$2)</f>
        <v>2.3406618706947863E-5</v>
      </c>
      <c r="N39" s="3">
        <v>3.8993995793452427E-5</v>
      </c>
    </row>
    <row r="40" spans="1:14" x14ac:dyDescent="0.3">
      <c r="A40" s="1">
        <v>44907</v>
      </c>
      <c r="B40">
        <v>1.618E-2</v>
      </c>
      <c r="C40">
        <v>112942870000</v>
      </c>
      <c r="L40" s="3">
        <f>(ВТБ_ао_1week_06032022_06032025[[#This Row],[Цена]]-$G$2)/($G$3-$G$2)</f>
        <v>1.7938260188075756E-5</v>
      </c>
      <c r="N40" s="3">
        <v>4.0527180424911902E-5</v>
      </c>
    </row>
    <row r="41" spans="1:14" x14ac:dyDescent="0.3">
      <c r="A41" s="1">
        <v>44914</v>
      </c>
      <c r="B41">
        <v>1.6930000000000001E-2</v>
      </c>
      <c r="C41">
        <v>212986730000</v>
      </c>
      <c r="L41" s="3">
        <f>(ВТБ_ао_1week_06032022_06032025[[#This Row],[Цена]]-$G$2)/($G$3-$G$2)</f>
        <v>2.5604183345373098E-5</v>
      </c>
      <c r="N41" s="3">
        <v>4.2520320445809217E-5</v>
      </c>
    </row>
    <row r="42" spans="1:14" x14ac:dyDescent="0.3">
      <c r="A42" s="1">
        <v>44921</v>
      </c>
      <c r="B42">
        <v>1.6389999999999998E-2</v>
      </c>
      <c r="C42">
        <v>322618550000</v>
      </c>
      <c r="L42" s="3">
        <f>(ВТБ_ао_1week_06032022_06032025[[#This Row],[Цена]]-$G$2)/($G$3-$G$2)</f>
        <v>2.0084718672118994E-5</v>
      </c>
      <c r="N42" s="3">
        <v>4.2673638908955136E-5</v>
      </c>
    </row>
    <row r="43" spans="1:14" x14ac:dyDescent="0.3">
      <c r="A43" s="1">
        <v>44928</v>
      </c>
      <c r="B43">
        <v>1.6205000000000001E-2</v>
      </c>
      <c r="C43">
        <v>44395250000</v>
      </c>
      <c r="L43" s="3">
        <f>(ВТБ_ао_1week_06032022_06032025[[#This Row],[Цена]]-$G$2)/($G$3-$G$2)</f>
        <v>1.8193790959985676E-5</v>
      </c>
      <c r="N43" s="3">
        <v>4.2673638908955136E-5</v>
      </c>
    </row>
    <row r="44" spans="1:14" x14ac:dyDescent="0.3">
      <c r="A44" s="1">
        <v>44935</v>
      </c>
      <c r="B44">
        <v>1.6645E-2</v>
      </c>
      <c r="C44">
        <v>181678920000</v>
      </c>
      <c r="L44" s="3">
        <f>(ВТБ_ао_1week_06032022_06032025[[#This Row],[Цена]]-$G$2)/($G$3-$G$2)</f>
        <v>2.2691132545600106E-5</v>
      </c>
      <c r="N44" s="3">
        <v>4.3184700452774977E-5</v>
      </c>
    </row>
    <row r="45" spans="1:14" x14ac:dyDescent="0.3">
      <c r="A45" s="1">
        <v>44942</v>
      </c>
      <c r="B45">
        <v>1.6715000000000001E-2</v>
      </c>
      <c r="C45">
        <v>203308370000</v>
      </c>
      <c r="L45" s="3">
        <f>(ВТБ_ао_1week_06032022_06032025[[#This Row],[Цена]]-$G$2)/($G$3-$G$2)</f>
        <v>2.3406618706947863E-5</v>
      </c>
      <c r="N45" s="3">
        <v>4.3644655842212811E-5</v>
      </c>
    </row>
    <row r="46" spans="1:14" x14ac:dyDescent="0.3">
      <c r="A46" s="1">
        <v>44949</v>
      </c>
      <c r="B46">
        <v>1.6584999999999999E-2</v>
      </c>
      <c r="C46">
        <v>141114710000</v>
      </c>
      <c r="L46" s="3">
        <f>(ВТБ_ао_1week_06032022_06032025[[#This Row],[Цена]]-$G$2)/($G$3-$G$2)</f>
        <v>2.2077858693016309E-5</v>
      </c>
      <c r="N46" s="3">
        <v>4.4820097392998412E-5</v>
      </c>
    </row>
    <row r="47" spans="1:14" x14ac:dyDescent="0.3">
      <c r="A47" s="1">
        <v>44956</v>
      </c>
      <c r="B47">
        <v>1.6914999999999999E-2</v>
      </c>
      <c r="C47">
        <v>302921580000</v>
      </c>
      <c r="L47" s="3">
        <f>(ВТБ_ао_1week_06032022_06032025[[#This Row],[Цена]]-$G$2)/($G$3-$G$2)</f>
        <v>2.5450864882227138E-5</v>
      </c>
      <c r="N47" s="3">
        <v>4.5024522010526332E-5</v>
      </c>
    </row>
    <row r="48" spans="1:14" x14ac:dyDescent="0.3">
      <c r="A48" s="1">
        <v>44963</v>
      </c>
      <c r="B48">
        <v>1.6945000000000002E-2</v>
      </c>
      <c r="C48">
        <v>235761600000</v>
      </c>
      <c r="L48" s="3">
        <f>(ВТБ_ао_1week_06032022_06032025[[#This Row],[Цена]]-$G$2)/($G$3-$G$2)</f>
        <v>2.5757501808519055E-5</v>
      </c>
      <c r="N48" s="3">
        <v>4.5024522010526332E-5</v>
      </c>
    </row>
    <row r="49" spans="1:14" x14ac:dyDescent="0.3">
      <c r="A49" s="1">
        <v>44970</v>
      </c>
      <c r="B49">
        <v>1.5984999999999999E-2</v>
      </c>
      <c r="C49">
        <v>219836330000</v>
      </c>
      <c r="L49" s="3">
        <f>(ВТБ_ао_1week_06032022_06032025[[#This Row],[Цена]]-$G$2)/($G$3-$G$2)</f>
        <v>1.5945120167178441E-5</v>
      </c>
      <c r="N49" s="3">
        <v>4.5484477399964172E-5</v>
      </c>
    </row>
    <row r="50" spans="1:14" x14ac:dyDescent="0.3">
      <c r="A50" s="1">
        <v>44977</v>
      </c>
      <c r="B50">
        <v>1.6205000000000001E-2</v>
      </c>
      <c r="C50">
        <v>128157390000</v>
      </c>
      <c r="L50" s="3">
        <f>(ВТБ_ао_1week_06032022_06032025[[#This Row],[Цена]]-$G$2)/($G$3-$G$2)</f>
        <v>1.8193790959985676E-5</v>
      </c>
      <c r="N50" s="3">
        <v>5.146389746265611E-5</v>
      </c>
    </row>
    <row r="51" spans="1:14" x14ac:dyDescent="0.3">
      <c r="A51" s="1">
        <v>44984</v>
      </c>
      <c r="B51">
        <v>1.6584999999999999E-2</v>
      </c>
      <c r="C51">
        <v>167159960000</v>
      </c>
      <c r="L51" s="3">
        <f>(ВТБ_ао_1week_06032022_06032025[[#This Row],[Цена]]-$G$2)/($G$3-$G$2)</f>
        <v>2.2077858693016309E-5</v>
      </c>
      <c r="N51" s="3">
        <v>5.166832208018403E-5</v>
      </c>
    </row>
    <row r="52" spans="1:14" x14ac:dyDescent="0.3">
      <c r="A52" s="1">
        <v>44991</v>
      </c>
      <c r="B52">
        <v>1.6490000000000001E-2</v>
      </c>
      <c r="C52">
        <v>109960090000</v>
      </c>
      <c r="L52" s="3">
        <f>(ВТБ_ао_1week_06032022_06032025[[#This Row],[Цена]]-$G$2)/($G$3-$G$2)</f>
        <v>2.1106841759758668E-5</v>
      </c>
      <c r="N52" s="3">
        <v>5.4581372879957025E-5</v>
      </c>
    </row>
    <row r="53" spans="1:14" x14ac:dyDescent="0.3">
      <c r="A53" s="1">
        <v>44998</v>
      </c>
      <c r="B53">
        <v>1.669E-2</v>
      </c>
      <c r="C53">
        <v>188510540000</v>
      </c>
      <c r="L53" s="3">
        <f>(ВТБ_ао_1week_06032022_06032025[[#This Row],[Цена]]-$G$2)/($G$3-$G$2)</f>
        <v>2.3151087935037943E-5</v>
      </c>
      <c r="N53" s="3">
        <v>5.5552389813214666E-5</v>
      </c>
    </row>
    <row r="54" spans="1:14" x14ac:dyDescent="0.3">
      <c r="A54" s="1">
        <v>45005</v>
      </c>
      <c r="B54">
        <v>1.7899999999999999E-2</v>
      </c>
      <c r="C54">
        <v>1368181150000</v>
      </c>
      <c r="L54" s="3">
        <f>(ВТБ_ао_1week_06032022_06032025[[#This Row],[Цена]]-$G$2)/($G$3-$G$2)</f>
        <v>3.5518777295477632E-5</v>
      </c>
      <c r="N54" s="3">
        <v>5.626787597456242E-5</v>
      </c>
    </row>
    <row r="55" spans="1:14" x14ac:dyDescent="0.3">
      <c r="A55" s="1">
        <v>45012</v>
      </c>
      <c r="B55">
        <v>1.814E-2</v>
      </c>
      <c r="C55">
        <v>298042010000</v>
      </c>
      <c r="L55" s="3">
        <f>(ВТБ_ао_1week_06032022_06032025[[#This Row],[Цена]]-$G$2)/($G$3-$G$2)</f>
        <v>3.7971872705812787E-5</v>
      </c>
      <c r="N55" s="3">
        <v>5.637008828332638E-5</v>
      </c>
    </row>
    <row r="56" spans="1:14" x14ac:dyDescent="0.3">
      <c r="A56" s="1">
        <v>45019</v>
      </c>
      <c r="B56">
        <v>1.883E-2</v>
      </c>
      <c r="C56">
        <v>1638136550000</v>
      </c>
      <c r="L56" s="3">
        <f>(ВТБ_ао_1week_06032022_06032025[[#This Row],[Цена]]-$G$2)/($G$3-$G$2)</f>
        <v>4.5024522010526332E-5</v>
      </c>
      <c r="N56" s="3">
        <v>5.7903272914785861E-5</v>
      </c>
    </row>
    <row r="57" spans="1:14" x14ac:dyDescent="0.3">
      <c r="A57" s="1">
        <v>45026</v>
      </c>
      <c r="B57">
        <v>1.8695E-2</v>
      </c>
      <c r="C57">
        <v>384016640000</v>
      </c>
      <c r="L57" s="3">
        <f>(ВТБ_ао_1week_06032022_06032025[[#This Row],[Цена]]-$G$2)/($G$3-$G$2)</f>
        <v>4.3644655842212811E-5</v>
      </c>
      <c r="N57" s="3">
        <v>5.7954379069167821E-5</v>
      </c>
    </row>
    <row r="58" spans="1:14" x14ac:dyDescent="0.3">
      <c r="A58" s="1">
        <v>45033</v>
      </c>
      <c r="B58">
        <v>2.0195000000000001E-2</v>
      </c>
      <c r="C58">
        <v>863737580000</v>
      </c>
      <c r="L58" s="3">
        <f>(ВТБ_ао_1week_06032022_06032025[[#This Row],[Цена]]-$G$2)/($G$3-$G$2)</f>
        <v>5.8976502156807495E-5</v>
      </c>
      <c r="N58" s="3">
        <v>5.8209909841077741E-5</v>
      </c>
    </row>
    <row r="59" spans="1:14" x14ac:dyDescent="0.3">
      <c r="A59" s="1">
        <v>45040</v>
      </c>
      <c r="B59">
        <v>2.222E-2</v>
      </c>
      <c r="C59">
        <v>1801128210000</v>
      </c>
      <c r="L59" s="3">
        <f>(ВТБ_ао_1week_06032022_06032025[[#This Row],[Цена]]-$G$2)/($G$3-$G$2)</f>
        <v>7.9674494681510283E-5</v>
      </c>
      <c r="N59" s="3">
        <v>5.8261015995459734E-5</v>
      </c>
    </row>
    <row r="60" spans="1:14" x14ac:dyDescent="0.3">
      <c r="A60" s="1">
        <v>45047</v>
      </c>
      <c r="B60">
        <v>2.1059999999999999E-2</v>
      </c>
      <c r="C60">
        <v>1100879700000</v>
      </c>
      <c r="L60" s="3">
        <f>(ВТБ_ао_1week_06032022_06032025[[#This Row],[Цена]]-$G$2)/($G$3-$G$2)</f>
        <v>6.7817866864890394E-5</v>
      </c>
      <c r="N60" s="3">
        <v>5.8976502156807495E-5</v>
      </c>
    </row>
    <row r="61" spans="1:14" x14ac:dyDescent="0.3">
      <c r="A61" s="1">
        <v>45054</v>
      </c>
      <c r="B61">
        <v>2.171E-2</v>
      </c>
      <c r="C61">
        <v>836116610000</v>
      </c>
      <c r="L61" s="3">
        <f>(ВТБ_ао_1week_06032022_06032025[[#This Row],[Цена]]-$G$2)/($G$3-$G$2)</f>
        <v>7.4461666934548092E-5</v>
      </c>
      <c r="N61" s="3">
        <v>5.9743094472537215E-5</v>
      </c>
    </row>
    <row r="62" spans="1:14" x14ac:dyDescent="0.3">
      <c r="A62" s="1">
        <v>45061</v>
      </c>
      <c r="B62">
        <v>2.3130000000000001E-2</v>
      </c>
      <c r="C62">
        <v>1434214110000</v>
      </c>
      <c r="L62" s="3">
        <f>(ВТБ_ао_1week_06032022_06032025[[#This Row],[Цена]]-$G$2)/($G$3-$G$2)</f>
        <v>8.8975814779031063E-5</v>
      </c>
      <c r="N62" s="3">
        <v>6.1071854486468763E-5</v>
      </c>
    </row>
    <row r="63" spans="1:14" x14ac:dyDescent="0.3">
      <c r="A63" s="1">
        <v>45068</v>
      </c>
      <c r="B63">
        <v>2.325E-2</v>
      </c>
      <c r="C63">
        <v>1244082290000</v>
      </c>
      <c r="L63" s="3">
        <f>(ВТБ_ао_1week_06032022_06032025[[#This Row],[Цена]]-$G$2)/($G$3-$G$2)</f>
        <v>9.0202362484198624E-5</v>
      </c>
      <c r="N63" s="3">
        <v>6.7817866864890394E-5</v>
      </c>
    </row>
    <row r="64" spans="1:14" x14ac:dyDescent="0.3">
      <c r="A64" s="1">
        <v>45075</v>
      </c>
      <c r="B64">
        <v>2.2630000000000001E-2</v>
      </c>
      <c r="C64">
        <v>1445753800000</v>
      </c>
      <c r="L64" s="3">
        <f>(ВТБ_ао_1week_06032022_06032025[[#This Row],[Цена]]-$G$2)/($G$3-$G$2)</f>
        <v>8.3865199340832833E-5</v>
      </c>
      <c r="N64" s="3">
        <v>6.8635565335002115E-5</v>
      </c>
    </row>
    <row r="65" spans="1:14" x14ac:dyDescent="0.3">
      <c r="A65" s="1">
        <v>45082</v>
      </c>
      <c r="B65">
        <v>2.2785E-2</v>
      </c>
      <c r="C65">
        <v>1162772470000</v>
      </c>
      <c r="L65" s="3">
        <f>(ВТБ_ао_1week_06032022_06032025[[#This Row],[Цена]]-$G$2)/($G$3-$G$2)</f>
        <v>8.5449490126674274E-5</v>
      </c>
      <c r="N65" s="3">
        <v>7.4206136162638172E-5</v>
      </c>
    </row>
    <row r="66" spans="1:14" x14ac:dyDescent="0.3">
      <c r="A66" s="1">
        <v>45089</v>
      </c>
      <c r="B66">
        <v>2.2974999999999999E-2</v>
      </c>
      <c r="C66">
        <v>508699940000</v>
      </c>
      <c r="L66" s="3">
        <f>(ВТБ_ао_1week_06032022_06032025[[#This Row],[Цена]]-$G$2)/($G$3-$G$2)</f>
        <v>8.7391523993189581E-5</v>
      </c>
      <c r="N66" s="3">
        <v>7.4461666934548092E-5</v>
      </c>
    </row>
    <row r="67" spans="1:14" x14ac:dyDescent="0.3">
      <c r="A67" s="1">
        <v>45096</v>
      </c>
      <c r="B67">
        <v>2.1999999999999999E-2</v>
      </c>
      <c r="C67">
        <v>625402640000</v>
      </c>
      <c r="L67" s="3">
        <f>(ВТБ_ао_1week_06032022_06032025[[#This Row],[Цена]]-$G$2)/($G$3-$G$2)</f>
        <v>7.7425823888703054E-5</v>
      </c>
      <c r="N67" s="3">
        <v>7.7425823888703054E-5</v>
      </c>
    </row>
    <row r="68" spans="1:14" x14ac:dyDescent="0.3">
      <c r="A68" s="1">
        <v>45103</v>
      </c>
      <c r="B68">
        <v>2.1684999999999999E-2</v>
      </c>
      <c r="C68">
        <v>543610860000</v>
      </c>
      <c r="L68" s="3">
        <f>(ВТБ_ао_1week_06032022_06032025[[#This Row],[Цена]]-$G$2)/($G$3-$G$2)</f>
        <v>7.4206136162638172E-5</v>
      </c>
      <c r="N68" s="3">
        <v>7.7528036197467014E-5</v>
      </c>
    </row>
    <row r="69" spans="1:14" x14ac:dyDescent="0.3">
      <c r="A69" s="1">
        <v>45110</v>
      </c>
      <c r="B69">
        <v>2.2485000000000002E-2</v>
      </c>
      <c r="C69">
        <v>612699420000</v>
      </c>
      <c r="L69" s="3">
        <f>(ВТБ_ао_1week_06032022_06032025[[#This Row],[Цена]]-$G$2)/($G$3-$G$2)</f>
        <v>8.2383120863755352E-5</v>
      </c>
      <c r="N69" s="3">
        <v>7.9674494681510283E-5</v>
      </c>
    </row>
    <row r="70" spans="1:14" x14ac:dyDescent="0.3">
      <c r="A70" s="1">
        <v>45117</v>
      </c>
      <c r="B70">
        <v>2.3275000000000001E-2</v>
      </c>
      <c r="C70">
        <v>732351240000</v>
      </c>
      <c r="L70" s="3">
        <f>(ВТБ_ао_1week_06032022_06032025[[#This Row],[Цена]]-$G$2)/($G$3-$G$2)</f>
        <v>9.045789325610853E-5</v>
      </c>
      <c r="N70" s="3">
        <v>8.0492193151622004E-5</v>
      </c>
    </row>
    <row r="71" spans="1:14" x14ac:dyDescent="0.3">
      <c r="A71" s="1">
        <v>45124</v>
      </c>
      <c r="B71">
        <v>2.3035E-2</v>
      </c>
      <c r="C71">
        <v>545301370000</v>
      </c>
      <c r="L71" s="3">
        <f>(ВТБ_ао_1week_06032022_06032025[[#This Row],[Цена]]-$G$2)/($G$3-$G$2)</f>
        <v>8.8004797845773382E-5</v>
      </c>
      <c r="N71" s="3">
        <v>8.0798830077913884E-5</v>
      </c>
    </row>
    <row r="72" spans="1:14" x14ac:dyDescent="0.3">
      <c r="A72" s="1">
        <v>45131</v>
      </c>
      <c r="B72">
        <v>2.5080000000000002E-2</v>
      </c>
      <c r="C72">
        <v>954223550000</v>
      </c>
      <c r="L72" s="3">
        <f>(ВТБ_ао_1week_06032022_06032025[[#This Row],[Цена]]-$G$2)/($G$3-$G$2)</f>
        <v>1.0890721498800413E-4</v>
      </c>
      <c r="N72" s="3">
        <v>8.1105467004205804E-5</v>
      </c>
    </row>
    <row r="73" spans="1:14" x14ac:dyDescent="0.3">
      <c r="A73" s="1">
        <v>45138</v>
      </c>
      <c r="B73">
        <v>2.6525E-2</v>
      </c>
      <c r="C73">
        <v>1366398180000</v>
      </c>
      <c r="L73" s="3">
        <f>(ВТБ_ао_1week_06032022_06032025[[#This Row],[Цена]]-$G$2)/($G$3-$G$2)</f>
        <v>1.2367689360439697E-4</v>
      </c>
      <c r="N73" s="3">
        <v>8.2383120863755352E-5</v>
      </c>
    </row>
    <row r="74" spans="1:14" x14ac:dyDescent="0.3">
      <c r="A74" s="1">
        <v>45145</v>
      </c>
      <c r="B74">
        <v>2.8299999999999999E-2</v>
      </c>
      <c r="C74">
        <v>1446357110000</v>
      </c>
      <c r="L74" s="3">
        <f>(ВТБ_ао_1week_06032022_06032025[[#This Row],[Цена]]-$G$2)/($G$3-$G$2)</f>
        <v>1.4181957841000065E-4</v>
      </c>
      <c r="N74" s="3">
        <v>8.2536439326901285E-5</v>
      </c>
    </row>
    <row r="75" spans="1:14" x14ac:dyDescent="0.3">
      <c r="A75" s="1">
        <v>45152</v>
      </c>
      <c r="B75">
        <v>2.7959999999999999E-2</v>
      </c>
      <c r="C75">
        <v>1119988540000</v>
      </c>
      <c r="L75" s="3">
        <f>(ВТБ_ао_1week_06032022_06032025[[#This Row],[Цена]]-$G$2)/($G$3-$G$2)</f>
        <v>1.3834435991202587E-4</v>
      </c>
      <c r="N75" s="3">
        <v>8.3865199340832833E-5</v>
      </c>
    </row>
    <row r="76" spans="1:14" x14ac:dyDescent="0.3">
      <c r="A76" s="1">
        <v>45159</v>
      </c>
      <c r="B76">
        <v>2.7855000000000001E-2</v>
      </c>
      <c r="C76">
        <v>576756530000</v>
      </c>
      <c r="L76" s="3">
        <f>(ВТБ_ао_1week_06032022_06032025[[#This Row],[Цена]]-$G$2)/($G$3-$G$2)</f>
        <v>1.3727113067000426E-4</v>
      </c>
      <c r="N76" s="3">
        <v>8.4376260884652633E-5</v>
      </c>
    </row>
    <row r="77" spans="1:14" x14ac:dyDescent="0.3">
      <c r="A77" s="1">
        <v>45166</v>
      </c>
      <c r="B77">
        <v>2.879E-2</v>
      </c>
      <c r="C77">
        <v>701087520000</v>
      </c>
      <c r="L77" s="3">
        <f>(ВТБ_ао_1week_06032022_06032025[[#This Row],[Цена]]-$G$2)/($G$3-$G$2)</f>
        <v>1.4682798153943492E-4</v>
      </c>
      <c r="N77" s="3">
        <v>8.5449490126674274E-5</v>
      </c>
    </row>
    <row r="78" spans="1:14" x14ac:dyDescent="0.3">
      <c r="A78" s="1">
        <v>45173</v>
      </c>
      <c r="B78">
        <v>2.7189999999999999E-2</v>
      </c>
      <c r="C78">
        <v>782040610000</v>
      </c>
      <c r="L78" s="3">
        <f>(ВТБ_ао_1week_06032022_06032025[[#This Row],[Цена]]-$G$2)/($G$3-$G$2)</f>
        <v>1.3047401213720061E-4</v>
      </c>
      <c r="N78" s="3">
        <v>8.6880462449369781E-5</v>
      </c>
    </row>
    <row r="79" spans="1:14" x14ac:dyDescent="0.3">
      <c r="A79" s="1">
        <v>45180</v>
      </c>
      <c r="B79">
        <v>2.7085000000000001E-2</v>
      </c>
      <c r="C79">
        <v>685065410000</v>
      </c>
      <c r="L79" s="3">
        <f>(ВТБ_ао_1week_06032022_06032025[[#This Row],[Цена]]-$G$2)/($G$3-$G$2)</f>
        <v>1.29400782895179E-4</v>
      </c>
      <c r="N79" s="3">
        <v>8.7391523993189581E-5</v>
      </c>
    </row>
    <row r="80" spans="1:14" x14ac:dyDescent="0.3">
      <c r="A80" s="1">
        <v>45187</v>
      </c>
      <c r="B80">
        <v>2.5125000000000001E-2</v>
      </c>
      <c r="C80">
        <v>843717450000</v>
      </c>
      <c r="L80" s="3">
        <f>(ВТБ_ао_1week_06032022_06032025[[#This Row],[Цена]]-$G$2)/($G$3-$G$2)</f>
        <v>1.0936717037744197E-4</v>
      </c>
      <c r="N80" s="3">
        <v>8.7391523993189581E-5</v>
      </c>
    </row>
    <row r="81" spans="1:14" x14ac:dyDescent="0.3">
      <c r="A81" s="1">
        <v>45194</v>
      </c>
      <c r="B81">
        <v>2.5700000000000001E-2</v>
      </c>
      <c r="C81">
        <v>509819010000</v>
      </c>
      <c r="L81" s="3">
        <f>(ВТБ_ао_1week_06032022_06032025[[#This Row],[Цена]]-$G$2)/($G$3-$G$2)</f>
        <v>1.1524437813136992E-4</v>
      </c>
      <c r="N81" s="3">
        <v>8.7595948610717542E-5</v>
      </c>
    </row>
    <row r="82" spans="1:14" x14ac:dyDescent="0.3">
      <c r="A82" s="1">
        <v>45201</v>
      </c>
      <c r="B82">
        <v>2.5149999999999999E-2</v>
      </c>
      <c r="C82">
        <v>406882610000</v>
      </c>
      <c r="L82" s="3">
        <f>(ВТБ_ао_1week_06032022_06032025[[#This Row],[Цена]]-$G$2)/($G$3-$G$2)</f>
        <v>1.0962270114935185E-4</v>
      </c>
      <c r="N82" s="3">
        <v>8.8004797845773382E-5</v>
      </c>
    </row>
    <row r="83" spans="1:14" x14ac:dyDescent="0.3">
      <c r="A83" s="1">
        <v>45208</v>
      </c>
      <c r="B83">
        <v>2.538E-2</v>
      </c>
      <c r="C83">
        <v>429788810000</v>
      </c>
      <c r="L83" s="3">
        <f>(ВТБ_ао_1week_06032022_06032025[[#This Row],[Цена]]-$G$2)/($G$3-$G$2)</f>
        <v>1.1197358425092304E-4</v>
      </c>
      <c r="N83" s="3">
        <v>8.8413647080829222E-5</v>
      </c>
    </row>
    <row r="84" spans="1:14" x14ac:dyDescent="0.3">
      <c r="A84" s="1">
        <v>45215</v>
      </c>
      <c r="B84">
        <v>2.5995000000000001E-2</v>
      </c>
      <c r="C84">
        <v>508406220000</v>
      </c>
      <c r="L84" s="3">
        <f>(ВТБ_ао_1week_06032022_06032025[[#This Row],[Цена]]-$G$2)/($G$3-$G$2)</f>
        <v>1.1825964123990687E-4</v>
      </c>
      <c r="N84" s="3">
        <v>8.8464753235211222E-5</v>
      </c>
    </row>
    <row r="85" spans="1:14" x14ac:dyDescent="0.3">
      <c r="A85" s="1">
        <v>45222</v>
      </c>
      <c r="B85">
        <v>2.5329999999999998E-2</v>
      </c>
      <c r="C85">
        <v>565373080000</v>
      </c>
      <c r="L85" s="3">
        <f>(ВТБ_ао_1week_06032022_06032025[[#This Row],[Цена]]-$G$2)/($G$3-$G$2)</f>
        <v>1.1146252270710321E-4</v>
      </c>
      <c r="N85" s="3">
        <v>8.8975814779031063E-5</v>
      </c>
    </row>
    <row r="86" spans="1:14" x14ac:dyDescent="0.3">
      <c r="A86" s="1">
        <v>45229</v>
      </c>
      <c r="B86">
        <v>2.4899999999999999E-2</v>
      </c>
      <c r="C86">
        <v>332949690000</v>
      </c>
      <c r="L86" s="3">
        <f>(ВТБ_ао_1week_06032022_06032025[[#This Row],[Цена]]-$G$2)/($G$3-$G$2)</f>
        <v>1.0706739343025274E-4</v>
      </c>
      <c r="N86" s="3">
        <v>8.9589088631614823E-5</v>
      </c>
    </row>
    <row r="87" spans="1:14" x14ac:dyDescent="0.3">
      <c r="A87" s="1">
        <v>45236</v>
      </c>
      <c r="B87">
        <v>2.4905E-2</v>
      </c>
      <c r="C87">
        <v>276295670000</v>
      </c>
      <c r="L87" s="3">
        <f>(ВТБ_ао_1week_06032022_06032025[[#This Row],[Цена]]-$G$2)/($G$3-$G$2)</f>
        <v>1.0711849958463474E-4</v>
      </c>
      <c r="N87" s="3">
        <v>8.9640194785996823E-5</v>
      </c>
    </row>
    <row r="88" spans="1:14" x14ac:dyDescent="0.3">
      <c r="A88" s="1">
        <v>45243</v>
      </c>
      <c r="B88">
        <v>2.4385E-2</v>
      </c>
      <c r="C88">
        <v>365046770000</v>
      </c>
      <c r="L88" s="3">
        <f>(ВТБ_ао_1week_06032022_06032025[[#This Row],[Цена]]-$G$2)/($G$3-$G$2)</f>
        <v>1.0180345952890859E-4</v>
      </c>
      <c r="N88" s="3">
        <v>9.0202362484198624E-5</v>
      </c>
    </row>
    <row r="89" spans="1:14" x14ac:dyDescent="0.3">
      <c r="A89" s="1">
        <v>45250</v>
      </c>
      <c r="B89">
        <v>2.4844999999999999E-2</v>
      </c>
      <c r="C89">
        <v>288821730000</v>
      </c>
      <c r="L89" s="3">
        <f>(ВТБ_ао_1week_06032022_06032025[[#This Row],[Цена]]-$G$2)/($G$3-$G$2)</f>
        <v>1.0650522573205094E-4</v>
      </c>
      <c r="N89" s="3">
        <v>9.045789325610853E-5</v>
      </c>
    </row>
    <row r="90" spans="1:14" x14ac:dyDescent="0.3">
      <c r="A90" s="1">
        <v>45257</v>
      </c>
      <c r="B90">
        <v>2.3609999999999999E-2</v>
      </c>
      <c r="C90">
        <v>322251070000</v>
      </c>
      <c r="L90" s="3">
        <f>(ВТБ_ао_1week_06032022_06032025[[#This Row],[Цена]]-$G$2)/($G$3-$G$2)</f>
        <v>9.3882005599701333E-5</v>
      </c>
      <c r="N90" s="3">
        <v>9.0764530182400424E-5</v>
      </c>
    </row>
    <row r="91" spans="1:14" x14ac:dyDescent="0.3">
      <c r="A91" s="1">
        <v>45264</v>
      </c>
      <c r="B91">
        <v>2.2329999999999999E-2</v>
      </c>
      <c r="C91">
        <v>552314110000</v>
      </c>
      <c r="L91" s="3">
        <f>(ВТБ_ао_1week_06032022_06032025[[#This Row],[Цена]]-$G$2)/($G$3-$G$2)</f>
        <v>8.0798830077913884E-5</v>
      </c>
      <c r="N91" s="3">
        <v>9.0815636336782411E-5</v>
      </c>
    </row>
    <row r="92" spans="1:14" x14ac:dyDescent="0.3">
      <c r="A92" s="1">
        <v>45271</v>
      </c>
      <c r="B92">
        <v>2.3484999999999999E-2</v>
      </c>
      <c r="C92">
        <v>545143230000</v>
      </c>
      <c r="L92" s="3">
        <f>(ВТБ_ао_1week_06032022_06032025[[#This Row],[Цена]]-$G$2)/($G$3-$G$2)</f>
        <v>9.2604351740151772E-5</v>
      </c>
      <c r="N92" s="3">
        <v>9.2604351740151772E-5</v>
      </c>
    </row>
    <row r="93" spans="1:14" x14ac:dyDescent="0.3">
      <c r="A93" s="1">
        <v>45278</v>
      </c>
      <c r="B93">
        <v>2.2974999999999999E-2</v>
      </c>
      <c r="C93">
        <v>428785330000</v>
      </c>
      <c r="L93" s="3">
        <f>(ВТБ_ао_1week_06032022_06032025[[#This Row],[Цена]]-$G$2)/($G$3-$G$2)</f>
        <v>8.7391523993189581E-5</v>
      </c>
      <c r="N93" s="3">
        <v>9.3882005599701333E-5</v>
      </c>
    </row>
    <row r="94" spans="1:14" x14ac:dyDescent="0.3">
      <c r="A94" s="1">
        <v>45285</v>
      </c>
      <c r="B94">
        <v>2.2679999999999999E-2</v>
      </c>
      <c r="C94">
        <v>291565600000</v>
      </c>
      <c r="L94" s="3">
        <f>(ВТБ_ао_1week_06032022_06032025[[#This Row],[Цена]]-$G$2)/($G$3-$G$2)</f>
        <v>8.4376260884652633E-5</v>
      </c>
      <c r="N94" s="3">
        <v>9.4341960989139173E-5</v>
      </c>
    </row>
    <row r="95" spans="1:14" x14ac:dyDescent="0.3">
      <c r="A95" s="1">
        <v>45292</v>
      </c>
      <c r="B95">
        <v>2.4E-2</v>
      </c>
      <c r="C95">
        <v>218324620000</v>
      </c>
      <c r="L95" s="3">
        <f>(ВТБ_ао_1week_06032022_06032025[[#This Row],[Цена]]-$G$2)/($G$3-$G$2)</f>
        <v>9.7868285641495963E-5</v>
      </c>
      <c r="N95" s="3">
        <v>9.6437313318800441E-5</v>
      </c>
    </row>
    <row r="96" spans="1:14" x14ac:dyDescent="0.3">
      <c r="A96" s="1">
        <v>45299</v>
      </c>
      <c r="B96">
        <v>2.5024999999999999E-2</v>
      </c>
      <c r="C96">
        <v>588211570000</v>
      </c>
      <c r="L96" s="3">
        <f>(ВТБ_ао_1week_06032022_06032025[[#This Row],[Цена]]-$G$2)/($G$3-$G$2)</f>
        <v>1.0834504728980229E-4</v>
      </c>
      <c r="N96" s="3">
        <v>9.6590631781946402E-5</v>
      </c>
    </row>
    <row r="97" spans="1:14" x14ac:dyDescent="0.3">
      <c r="A97" s="1">
        <v>45306</v>
      </c>
      <c r="B97">
        <v>2.4549999999999999E-2</v>
      </c>
      <c r="C97">
        <v>375824080000</v>
      </c>
      <c r="L97" s="3">
        <f>(ВТБ_ао_1week_06032022_06032025[[#This Row],[Цена]]-$G$2)/($G$3-$G$2)</f>
        <v>1.0348996262351399E-4</v>
      </c>
      <c r="N97" s="3">
        <v>9.6795056399474322E-5</v>
      </c>
    </row>
    <row r="98" spans="1:14" x14ac:dyDescent="0.3">
      <c r="A98" s="1">
        <v>45313</v>
      </c>
      <c r="B98">
        <v>2.4150000000000001E-2</v>
      </c>
      <c r="C98">
        <v>323182590000</v>
      </c>
      <c r="L98" s="3">
        <f>(ВТБ_ао_1week_06032022_06032025[[#This Row],[Цена]]-$G$2)/($G$3-$G$2)</f>
        <v>9.940147027295543E-5</v>
      </c>
      <c r="N98" s="3">
        <v>9.7868285641495963E-5</v>
      </c>
    </row>
    <row r="99" spans="1:14" x14ac:dyDescent="0.3">
      <c r="A99" s="1">
        <v>45320</v>
      </c>
      <c r="B99">
        <v>2.444E-2</v>
      </c>
      <c r="C99">
        <v>300853830000</v>
      </c>
      <c r="L99" s="3">
        <f>(ВТБ_ао_1week_06032022_06032025[[#This Row],[Цена]]-$G$2)/($G$3-$G$2)</f>
        <v>1.0236562722711039E-4</v>
      </c>
      <c r="N99" s="3">
        <v>9.940147027295543E-5</v>
      </c>
    </row>
    <row r="100" spans="1:14" x14ac:dyDescent="0.3">
      <c r="A100" s="1">
        <v>45327</v>
      </c>
      <c r="B100">
        <v>2.4330000000000001E-2</v>
      </c>
      <c r="C100">
        <v>419301710000</v>
      </c>
      <c r="L100" s="3">
        <f>(ВТБ_ао_1week_06032022_06032025[[#This Row],[Цена]]-$G$2)/($G$3-$G$2)</f>
        <v>1.0124129183070679E-4</v>
      </c>
      <c r="N100" s="3">
        <v>1.0042359336059507E-4</v>
      </c>
    </row>
    <row r="101" spans="1:14" x14ac:dyDescent="0.3">
      <c r="A101" s="1">
        <v>45334</v>
      </c>
      <c r="B101">
        <v>2.4250000000000001E-2</v>
      </c>
      <c r="C101">
        <v>538646470000</v>
      </c>
      <c r="L101" s="3">
        <f>(ВТБ_ао_1week_06032022_06032025[[#This Row],[Цена]]-$G$2)/($G$3-$G$2)</f>
        <v>1.0042359336059507E-4</v>
      </c>
      <c r="N101" s="3">
        <v>1.0124129183070679E-4</v>
      </c>
    </row>
    <row r="102" spans="1:14" x14ac:dyDescent="0.3">
      <c r="A102" s="1">
        <v>45341</v>
      </c>
      <c r="B102">
        <v>2.3189999999999999E-2</v>
      </c>
      <c r="C102">
        <v>1223444220000</v>
      </c>
      <c r="L102" s="3">
        <f>(ВТБ_ао_1week_06032022_06032025[[#This Row],[Цена]]-$G$2)/($G$3-$G$2)</f>
        <v>8.9589088631614823E-5</v>
      </c>
      <c r="N102" s="3">
        <v>1.0180345952890859E-4</v>
      </c>
    </row>
    <row r="103" spans="1:14" x14ac:dyDescent="0.3">
      <c r="A103" s="1">
        <v>45348</v>
      </c>
      <c r="B103">
        <v>2.3654999999999999E-2</v>
      </c>
      <c r="C103">
        <v>595304580000</v>
      </c>
      <c r="L103" s="3">
        <f>(ВТБ_ао_1week_06032022_06032025[[#This Row],[Цена]]-$G$2)/($G$3-$G$2)</f>
        <v>9.4341960989139173E-5</v>
      </c>
      <c r="N103" s="3">
        <v>1.0236562722711039E-4</v>
      </c>
    </row>
    <row r="104" spans="1:14" x14ac:dyDescent="0.3">
      <c r="A104" s="1">
        <v>45355</v>
      </c>
      <c r="B104">
        <v>2.3310000000000001E-2</v>
      </c>
      <c r="C104">
        <v>280258390000</v>
      </c>
      <c r="L104" s="3">
        <f>(ВТБ_ао_1week_06032022_06032025[[#This Row],[Цена]]-$G$2)/($G$3-$G$2)</f>
        <v>9.0815636336782411E-5</v>
      </c>
      <c r="N104" s="3">
        <v>1.0348996262351399E-4</v>
      </c>
    </row>
    <row r="105" spans="1:14" x14ac:dyDescent="0.3">
      <c r="A105" s="1">
        <v>45362</v>
      </c>
      <c r="B105">
        <v>2.3195E-2</v>
      </c>
      <c r="C105">
        <v>301811070000</v>
      </c>
      <c r="L105" s="3">
        <f>(ВТБ_ао_1week_06032022_06032025[[#This Row],[Цена]]-$G$2)/($G$3-$G$2)</f>
        <v>8.9640194785996823E-5</v>
      </c>
      <c r="N105" s="3">
        <v>1.0650522573205094E-4</v>
      </c>
    </row>
    <row r="106" spans="1:14" x14ac:dyDescent="0.3">
      <c r="A106" s="1">
        <v>45369</v>
      </c>
      <c r="B106">
        <v>2.23E-2</v>
      </c>
      <c r="C106">
        <v>588115850000</v>
      </c>
      <c r="L106" s="3">
        <f>(ВТБ_ао_1week_06032022_06032025[[#This Row],[Цена]]-$G$2)/($G$3-$G$2)</f>
        <v>8.0492193151622004E-5</v>
      </c>
      <c r="N106" s="3">
        <v>1.0706739343025274E-4</v>
      </c>
    </row>
    <row r="107" spans="1:14" x14ac:dyDescent="0.3">
      <c r="A107" s="1">
        <v>45376</v>
      </c>
      <c r="B107">
        <v>2.2925000000000001E-2</v>
      </c>
      <c r="C107">
        <v>328252680000</v>
      </c>
      <c r="L107" s="3">
        <f>(ВТБ_ао_1week_06032022_06032025[[#This Row],[Цена]]-$G$2)/($G$3-$G$2)</f>
        <v>8.6880462449369781E-5</v>
      </c>
      <c r="N107" s="3">
        <v>1.0711849958463474E-4</v>
      </c>
    </row>
    <row r="108" spans="1:14" x14ac:dyDescent="0.3">
      <c r="A108" s="1">
        <v>45383</v>
      </c>
      <c r="B108">
        <v>2.3875E-2</v>
      </c>
      <c r="C108">
        <v>792719320000</v>
      </c>
      <c r="L108" s="3">
        <f>(ВТБ_ао_1week_06032022_06032025[[#This Row],[Цена]]-$G$2)/($G$3-$G$2)</f>
        <v>9.6590631781946402E-5</v>
      </c>
      <c r="N108" s="3">
        <v>1.0834504728980229E-4</v>
      </c>
    </row>
    <row r="109" spans="1:14" x14ac:dyDescent="0.3">
      <c r="A109" s="1">
        <v>45390</v>
      </c>
      <c r="B109">
        <v>2.3859999999999999E-2</v>
      </c>
      <c r="C109">
        <v>453170300000</v>
      </c>
      <c r="L109" s="3">
        <f>(ВТБ_ао_1week_06032022_06032025[[#This Row],[Цена]]-$G$2)/($G$3-$G$2)</f>
        <v>9.6437313318800441E-5</v>
      </c>
      <c r="N109" s="3">
        <v>1.0890721498800413E-4</v>
      </c>
    </row>
    <row r="110" spans="1:14" x14ac:dyDescent="0.3">
      <c r="A110" s="1">
        <v>45397</v>
      </c>
      <c r="B110">
        <v>2.3895E-2</v>
      </c>
      <c r="C110">
        <v>352801960000</v>
      </c>
      <c r="L110" s="3">
        <f>(ВТБ_ао_1week_06032022_06032025[[#This Row],[Цена]]-$G$2)/($G$3-$G$2)</f>
        <v>9.6795056399474322E-5</v>
      </c>
      <c r="N110" s="3">
        <v>1.0936717037744197E-4</v>
      </c>
    </row>
    <row r="111" spans="1:14" x14ac:dyDescent="0.3">
      <c r="A111" s="1">
        <v>45404</v>
      </c>
      <c r="B111">
        <v>2.3304999999999999E-2</v>
      </c>
      <c r="C111">
        <v>669111690000</v>
      </c>
      <c r="L111" s="3">
        <f>(ВТБ_ао_1week_06032022_06032025[[#This Row],[Цена]]-$G$2)/($G$3-$G$2)</f>
        <v>9.0764530182400424E-5</v>
      </c>
      <c r="N111" s="3">
        <v>1.0962270114935185E-4</v>
      </c>
    </row>
    <row r="112" spans="1:14" x14ac:dyDescent="0.3">
      <c r="A112" s="1">
        <v>45411</v>
      </c>
      <c r="B112">
        <v>2.2995000000000002E-2</v>
      </c>
      <c r="C112">
        <v>185064880000</v>
      </c>
      <c r="L112" s="3">
        <f>(ВТБ_ао_1week_06032022_06032025[[#This Row],[Цена]]-$G$2)/($G$3-$G$2)</f>
        <v>8.7595948610717542E-5</v>
      </c>
      <c r="N112" s="3">
        <v>1.1146252270710321E-4</v>
      </c>
    </row>
    <row r="113" spans="1:14" x14ac:dyDescent="0.3">
      <c r="A113" s="1">
        <v>45418</v>
      </c>
      <c r="B113">
        <v>2.308E-2</v>
      </c>
      <c r="C113">
        <v>149577360000</v>
      </c>
      <c r="L113" s="3">
        <f>(ВТБ_ао_1week_06032022_06032025[[#This Row],[Цена]]-$G$2)/($G$3-$G$2)</f>
        <v>8.8464753235211222E-5</v>
      </c>
      <c r="N113" s="3">
        <v>1.1197358425092304E-4</v>
      </c>
    </row>
    <row r="114" spans="1:14" x14ac:dyDescent="0.3">
      <c r="A114" s="1">
        <v>45425</v>
      </c>
      <c r="B114">
        <v>2.3074999999999998E-2</v>
      </c>
      <c r="C114">
        <v>300087070000</v>
      </c>
      <c r="L114" s="3">
        <f>(ВТБ_ао_1week_06032022_06032025[[#This Row],[Цена]]-$G$2)/($G$3-$G$2)</f>
        <v>8.8413647080829222E-5</v>
      </c>
      <c r="N114" s="3">
        <v>1.1524437813136992E-4</v>
      </c>
    </row>
    <row r="115" spans="1:14" x14ac:dyDescent="0.3">
      <c r="A115" s="1">
        <v>45432</v>
      </c>
      <c r="B115">
        <v>2.2009999999999998E-2</v>
      </c>
      <c r="C115">
        <v>499862080000</v>
      </c>
      <c r="L115" s="3">
        <f>(ВТБ_ао_1week_06032022_06032025[[#This Row],[Цена]]-$G$2)/($G$3-$G$2)</f>
        <v>7.7528036197467014E-5</v>
      </c>
      <c r="N115" s="3">
        <v>1.1825964123990687E-4</v>
      </c>
    </row>
    <row r="116" spans="1:14" x14ac:dyDescent="0.3">
      <c r="A116" s="1">
        <v>45439</v>
      </c>
      <c r="B116">
        <v>1.9765000000000001E-2</v>
      </c>
      <c r="C116">
        <v>1127948570000</v>
      </c>
      <c r="L116" s="3">
        <f>(ВТБ_ао_1week_06032022_06032025[[#This Row],[Цена]]-$G$2)/($G$3-$G$2)</f>
        <v>5.4581372879957025E-5</v>
      </c>
      <c r="N116" s="3">
        <v>1.2367689360439697E-4</v>
      </c>
    </row>
    <row r="117" spans="1:14" x14ac:dyDescent="0.3">
      <c r="A117" s="1">
        <v>45446</v>
      </c>
      <c r="B117">
        <v>2.0400000000000001E-2</v>
      </c>
      <c r="C117">
        <v>859065260000</v>
      </c>
      <c r="L117" s="3">
        <f>(ВТБ_ао_1week_06032022_06032025[[#This Row],[Цена]]-$G$2)/($G$3-$G$2)</f>
        <v>6.1071854486468763E-5</v>
      </c>
      <c r="N117" s="3">
        <v>1.29400782895179E-4</v>
      </c>
    </row>
    <row r="118" spans="1:14" x14ac:dyDescent="0.3">
      <c r="A118" s="1">
        <v>45453</v>
      </c>
      <c r="B118">
        <v>2.0119999999999999E-2</v>
      </c>
      <c r="C118">
        <v>589172020000</v>
      </c>
      <c r="L118" s="3">
        <f>(ВТБ_ао_1week_06032022_06032025[[#This Row],[Цена]]-$G$2)/($G$3-$G$2)</f>
        <v>5.8209909841077741E-5</v>
      </c>
      <c r="N118" s="3">
        <v>1.3047401213720061E-4</v>
      </c>
    </row>
    <row r="119" spans="1:14" x14ac:dyDescent="0.3">
      <c r="A119" s="1">
        <v>45460</v>
      </c>
      <c r="B119">
        <v>1.9460000000000002E-2</v>
      </c>
      <c r="C119">
        <v>671556490000</v>
      </c>
      <c r="L119" s="3">
        <f>(ВТБ_ао_1week_06032022_06032025[[#This Row],[Цена]]-$G$2)/($G$3-$G$2)</f>
        <v>5.146389746265611E-5</v>
      </c>
      <c r="N119" s="3">
        <v>1.3727113067000426E-4</v>
      </c>
    </row>
    <row r="120" spans="1:14" x14ac:dyDescent="0.3">
      <c r="A120" s="1">
        <v>45467</v>
      </c>
      <c r="B120">
        <v>2.1139999999999999E-2</v>
      </c>
      <c r="C120">
        <v>1131705660000</v>
      </c>
      <c r="L120" s="3">
        <f>(ВТБ_ао_1week_06032022_06032025[[#This Row],[Цена]]-$G$2)/($G$3-$G$2)</f>
        <v>6.8635565335002115E-5</v>
      </c>
      <c r="N120" s="3">
        <v>1.3834435991202587E-4</v>
      </c>
    </row>
    <row r="121" spans="1:14" x14ac:dyDescent="0.3">
      <c r="A121" s="1">
        <v>45474</v>
      </c>
      <c r="B121">
        <v>2.027E-2</v>
      </c>
      <c r="C121">
        <v>587138050000</v>
      </c>
      <c r="L121" s="3">
        <f>(ВТБ_ао_1week_06032022_06032025[[#This Row],[Цена]]-$G$2)/($G$3-$G$2)</f>
        <v>5.9743094472537215E-5</v>
      </c>
      <c r="N121" s="3">
        <v>1.4181957841000065E-4</v>
      </c>
    </row>
    <row r="122" spans="1:14" x14ac:dyDescent="0.3">
      <c r="A122" s="1">
        <v>45481</v>
      </c>
      <c r="B122">
        <v>1.993E-2</v>
      </c>
      <c r="C122">
        <v>87537340000</v>
      </c>
      <c r="L122" s="3">
        <f>(ВТБ_ао_1week_06032022_06032025[[#This Row],[Цена]]-$G$2)/($G$3-$G$2)</f>
        <v>5.626787597456242E-5</v>
      </c>
      <c r="N122" s="3">
        <v>1.4682798153943492E-4</v>
      </c>
    </row>
    <row r="123" spans="1:14" x14ac:dyDescent="0.3">
      <c r="A123" s="1">
        <v>45488</v>
      </c>
      <c r="B123">
        <v>96.33</v>
      </c>
      <c r="C123">
        <v>233490735</v>
      </c>
      <c r="L123" s="3">
        <f>(ВТБ_ао_1week_06032022_06032025[[#This Row],[Цена]]-$G$2)/($G$3-$G$2)</f>
        <v>0.98446372906787749</v>
      </c>
      <c r="N123" s="3">
        <v>0.67833786431980392</v>
      </c>
    </row>
    <row r="124" spans="1:14" x14ac:dyDescent="0.3">
      <c r="A124" s="1">
        <v>45495</v>
      </c>
      <c r="B124">
        <v>96.73</v>
      </c>
      <c r="C124">
        <v>137497731</v>
      </c>
      <c r="L124" s="3">
        <f>(ВТБ_ао_1week_06032022_06032025[[#This Row],[Цена]]-$G$2)/($G$3-$G$2)</f>
        <v>0.98855222141843613</v>
      </c>
      <c r="N124" s="3">
        <v>0.6899900675188958</v>
      </c>
    </row>
    <row r="125" spans="1:14" x14ac:dyDescent="0.3">
      <c r="A125" s="1">
        <v>45502</v>
      </c>
      <c r="B125">
        <v>97.69</v>
      </c>
      <c r="C125">
        <v>222669188</v>
      </c>
      <c r="L125" s="3">
        <f>(ВТБ_ао_1week_06032022_06032025[[#This Row],[Цена]]-$G$2)/($G$3-$G$2)</f>
        <v>0.99836460305977659</v>
      </c>
      <c r="N125" s="3">
        <v>0.71022810465416086</v>
      </c>
    </row>
    <row r="126" spans="1:14" x14ac:dyDescent="0.3">
      <c r="A126" s="1">
        <v>45509</v>
      </c>
      <c r="B126">
        <v>97.09</v>
      </c>
      <c r="C126">
        <v>162278985</v>
      </c>
      <c r="L126" s="3">
        <f>(ВТБ_ао_1week_06032022_06032025[[#This Row],[Цена]]-$G$2)/($G$3-$G$2)</f>
        <v>0.99223186453393875</v>
      </c>
      <c r="N126" s="3">
        <v>0.74477586501638082</v>
      </c>
    </row>
    <row r="127" spans="1:14" x14ac:dyDescent="0.3">
      <c r="A127" s="1">
        <v>45516</v>
      </c>
      <c r="B127">
        <v>97.85</v>
      </c>
      <c r="C127">
        <v>148148901</v>
      </c>
      <c r="L127" s="3">
        <f>(ВТБ_ао_1week_06032022_06032025[[#This Row],[Цена]]-$G$2)/($G$3-$G$2)</f>
        <v>1</v>
      </c>
      <c r="N127" s="3">
        <v>0.75673470514176466</v>
      </c>
    </row>
    <row r="128" spans="1:14" x14ac:dyDescent="0.3">
      <c r="A128" s="1">
        <v>45523</v>
      </c>
      <c r="B128">
        <v>96.47</v>
      </c>
      <c r="C128">
        <v>177915882</v>
      </c>
      <c r="L128" s="3">
        <f>(ВТБ_ао_1week_06032022_06032025[[#This Row],[Цена]]-$G$2)/($G$3-$G$2)</f>
        <v>0.985894701390573</v>
      </c>
      <c r="N128" s="3">
        <v>0.78811388393230186</v>
      </c>
    </row>
    <row r="129" spans="1:14" x14ac:dyDescent="0.3">
      <c r="A129" s="1">
        <v>45530</v>
      </c>
      <c r="B129">
        <v>91.48</v>
      </c>
      <c r="C129">
        <v>136597418</v>
      </c>
      <c r="L129" s="3">
        <f>(ВТБ_ао_1week_06032022_06032025[[#This Row],[Цена]]-$G$2)/($G$3-$G$2)</f>
        <v>0.93489075931735477</v>
      </c>
      <c r="N129" s="3">
        <v>0.7948598963107234</v>
      </c>
    </row>
    <row r="130" spans="1:14" x14ac:dyDescent="0.3">
      <c r="A130" s="1">
        <v>45537</v>
      </c>
      <c r="B130">
        <v>87.3</v>
      </c>
      <c r="C130">
        <v>209764326</v>
      </c>
      <c r="L130" s="3">
        <f>(ВТБ_ао_1week_06032022_06032025[[#This Row],[Цена]]-$G$2)/($G$3-$G$2)</f>
        <v>0.89216601425401754</v>
      </c>
      <c r="N130" s="3">
        <v>0.79802847788240638</v>
      </c>
    </row>
    <row r="131" spans="1:14" x14ac:dyDescent="0.3">
      <c r="A131" s="1">
        <v>45544</v>
      </c>
      <c r="B131">
        <v>87.14</v>
      </c>
      <c r="C131">
        <v>160082701</v>
      </c>
      <c r="L131" s="3">
        <f>(ВТБ_ао_1week_06032022_06032025[[#This Row],[Цена]]-$G$2)/($G$3-$G$2)</f>
        <v>0.89053061731379413</v>
      </c>
      <c r="N131" s="3">
        <v>0.81019174262531812</v>
      </c>
    </row>
    <row r="132" spans="1:14" x14ac:dyDescent="0.3">
      <c r="A132" s="1">
        <v>45551</v>
      </c>
      <c r="B132">
        <v>89.35</v>
      </c>
      <c r="C132">
        <v>114837558</v>
      </c>
      <c r="L132" s="3">
        <f>(ВТБ_ао_1week_06032022_06032025[[#This Row],[Цена]]-$G$2)/($G$3-$G$2)</f>
        <v>0.91311953755063024</v>
      </c>
      <c r="N132" s="3">
        <v>0.81642669345991992</v>
      </c>
    </row>
    <row r="133" spans="1:14" x14ac:dyDescent="0.3">
      <c r="A133" s="1">
        <v>45558</v>
      </c>
      <c r="B133">
        <v>90.57</v>
      </c>
      <c r="C133">
        <v>163241637</v>
      </c>
      <c r="L133" s="3">
        <f>(ВТБ_ао_1week_06032022_06032025[[#This Row],[Цена]]-$G$2)/($G$3-$G$2)</f>
        <v>0.92558943921983383</v>
      </c>
      <c r="N133" s="3">
        <v>0.81959527503160279</v>
      </c>
    </row>
    <row r="134" spans="1:14" x14ac:dyDescent="0.3">
      <c r="A134" s="1">
        <v>45565</v>
      </c>
      <c r="B134">
        <v>86.63</v>
      </c>
      <c r="C134">
        <v>135800589</v>
      </c>
      <c r="L134" s="3">
        <f>(ВТБ_ао_1week_06032022_06032025[[#This Row],[Цена]]-$G$2)/($G$3-$G$2)</f>
        <v>0.88531778956683194</v>
      </c>
      <c r="N134" s="3">
        <v>0.82358155507339748</v>
      </c>
    </row>
    <row r="135" spans="1:14" x14ac:dyDescent="0.3">
      <c r="A135" s="1">
        <v>45572</v>
      </c>
      <c r="B135">
        <v>85.61</v>
      </c>
      <c r="C135">
        <v>151065176</v>
      </c>
      <c r="L135" s="3">
        <f>(ВТБ_ао_1week_06032022_06032025[[#This Row],[Цена]]-$G$2)/($G$3-$G$2)</f>
        <v>0.87489213407290756</v>
      </c>
      <c r="N135" s="3">
        <v>0.82971429359923532</v>
      </c>
    </row>
    <row r="136" spans="1:14" x14ac:dyDescent="0.3">
      <c r="A136" s="1">
        <v>45579</v>
      </c>
      <c r="B136">
        <v>84.84</v>
      </c>
      <c r="C136">
        <v>116074483</v>
      </c>
      <c r="L136" s="3">
        <f>(ВТБ_ао_1week_06032022_06032025[[#This Row],[Цена]]-$G$2)/($G$3-$G$2)</f>
        <v>0.86702178629808235</v>
      </c>
      <c r="N136" s="3">
        <v>0.85731161696550573</v>
      </c>
    </row>
    <row r="137" spans="1:14" x14ac:dyDescent="0.3">
      <c r="A137" s="1">
        <v>45586</v>
      </c>
      <c r="B137">
        <v>79.89</v>
      </c>
      <c r="C137">
        <v>134836229</v>
      </c>
      <c r="L137" s="3">
        <f>(ВТБ_ао_1week_06032022_06032025[[#This Row],[Цена]]-$G$2)/($G$3-$G$2)</f>
        <v>0.81642669345991992</v>
      </c>
      <c r="N137" s="3">
        <v>0.86702178629808235</v>
      </c>
    </row>
    <row r="138" spans="1:14" x14ac:dyDescent="0.3">
      <c r="A138" s="1">
        <v>45593</v>
      </c>
      <c r="B138">
        <v>77.12</v>
      </c>
      <c r="C138">
        <v>169985176</v>
      </c>
      <c r="L138" s="3">
        <f>(ВТБ_ао_1week_06032022_06032025[[#This Row],[Цена]]-$G$2)/($G$3-$G$2)</f>
        <v>0.78811388393230186</v>
      </c>
      <c r="N138" s="3">
        <v>0.87489213407290756</v>
      </c>
    </row>
    <row r="139" spans="1:14" x14ac:dyDescent="0.3">
      <c r="A139" s="1">
        <v>45600</v>
      </c>
      <c r="B139">
        <v>80.2</v>
      </c>
      <c r="C139">
        <v>142021982</v>
      </c>
      <c r="L139" s="3">
        <f>(ВТБ_ао_1week_06032022_06032025[[#This Row],[Цена]]-$G$2)/($G$3-$G$2)</f>
        <v>0.81959527503160279</v>
      </c>
      <c r="N139" s="3">
        <v>0.88531778956683194</v>
      </c>
    </row>
    <row r="140" spans="1:14" x14ac:dyDescent="0.3">
      <c r="A140" s="1">
        <v>45607</v>
      </c>
      <c r="B140">
        <v>80.59</v>
      </c>
      <c r="C140">
        <v>129600125</v>
      </c>
      <c r="L140" s="3">
        <f>(ВТБ_ао_1week_06032022_06032025[[#This Row],[Цена]]-$G$2)/($G$3-$G$2)</f>
        <v>0.82358155507339748</v>
      </c>
      <c r="N140" s="3">
        <v>0.88909964499109861</v>
      </c>
    </row>
    <row r="141" spans="1:14" x14ac:dyDescent="0.3">
      <c r="A141" s="1">
        <v>45614</v>
      </c>
      <c r="B141">
        <v>74.05</v>
      </c>
      <c r="C141">
        <v>124589055</v>
      </c>
      <c r="L141" s="3">
        <f>(ВТБ_ао_1week_06032022_06032025[[#This Row],[Цена]]-$G$2)/($G$3-$G$2)</f>
        <v>0.75673470514176466</v>
      </c>
      <c r="N141" s="3">
        <v>0.89053061731379413</v>
      </c>
    </row>
    <row r="142" spans="1:14" x14ac:dyDescent="0.3">
      <c r="A142" s="1">
        <v>45621</v>
      </c>
      <c r="B142">
        <v>69.5</v>
      </c>
      <c r="C142">
        <v>297365073</v>
      </c>
      <c r="L142" s="3">
        <f>(ВТБ_ао_1week_06032022_06032025[[#This Row],[Цена]]-$G$2)/($G$3-$G$2)</f>
        <v>0.71022810465416086</v>
      </c>
      <c r="N142" s="3">
        <v>0.89216601425401754</v>
      </c>
    </row>
    <row r="143" spans="1:14" x14ac:dyDescent="0.3">
      <c r="A143" s="1">
        <v>45628</v>
      </c>
      <c r="B143">
        <v>67.52</v>
      </c>
      <c r="C143">
        <v>206288804</v>
      </c>
      <c r="L143" s="3">
        <f>(ВТБ_ао_1week_06032022_06032025[[#This Row],[Цена]]-$G$2)/($G$3-$G$2)</f>
        <v>0.6899900675188958</v>
      </c>
      <c r="N143" s="3">
        <v>0.89461910966435276</v>
      </c>
    </row>
    <row r="144" spans="1:14" x14ac:dyDescent="0.3">
      <c r="A144" s="1">
        <v>45635</v>
      </c>
      <c r="B144">
        <v>66.38</v>
      </c>
      <c r="C144">
        <v>102189151</v>
      </c>
      <c r="L144" s="3">
        <f>(ВТБ_ао_1week_06032022_06032025[[#This Row],[Цена]]-$G$2)/($G$3-$G$2)</f>
        <v>0.67833786431980392</v>
      </c>
      <c r="N144" s="3">
        <v>0.89717441738345194</v>
      </c>
    </row>
    <row r="145" spans="1:14" x14ac:dyDescent="0.3">
      <c r="A145" s="1">
        <v>45642</v>
      </c>
      <c r="B145">
        <v>72.88</v>
      </c>
      <c r="C145">
        <v>152860972</v>
      </c>
      <c r="L145" s="3">
        <f>(ВТБ_ао_1week_06032022_06032025[[#This Row],[Цена]]-$G$2)/($G$3-$G$2)</f>
        <v>0.74477586501638082</v>
      </c>
      <c r="N145" s="3">
        <v>0.91311953755063024</v>
      </c>
    </row>
    <row r="146" spans="1:14" x14ac:dyDescent="0.3">
      <c r="A146" s="1">
        <v>45649</v>
      </c>
      <c r="B146">
        <v>78.09</v>
      </c>
      <c r="C146">
        <v>213530593</v>
      </c>
      <c r="L146" s="3">
        <f>(ВТБ_ао_1week_06032022_06032025[[#This Row],[Цена]]-$G$2)/($G$3-$G$2)</f>
        <v>0.79802847788240638</v>
      </c>
      <c r="N146" s="3">
        <v>0.92507837767601409</v>
      </c>
    </row>
    <row r="147" spans="1:14" x14ac:dyDescent="0.3">
      <c r="A147" s="1">
        <v>45656</v>
      </c>
      <c r="B147">
        <v>77.78</v>
      </c>
      <c r="C147">
        <v>42179343</v>
      </c>
      <c r="L147" s="3">
        <f>(ВТБ_ао_1week_06032022_06032025[[#This Row],[Цена]]-$G$2)/($G$3-$G$2)</f>
        <v>0.7948598963107234</v>
      </c>
      <c r="N147" s="3">
        <v>0.92558943921983383</v>
      </c>
    </row>
    <row r="148" spans="1:14" x14ac:dyDescent="0.3">
      <c r="A148" s="1">
        <v>45663</v>
      </c>
      <c r="B148">
        <v>79.28</v>
      </c>
      <c r="C148">
        <v>79501580</v>
      </c>
      <c r="L148" s="3">
        <f>(ВТБ_ао_1week_06032022_06032025[[#This Row],[Цена]]-$G$2)/($G$3-$G$2)</f>
        <v>0.81019174262531812</v>
      </c>
      <c r="N148" s="3">
        <v>0.93489075931735477</v>
      </c>
    </row>
    <row r="149" spans="1:14" x14ac:dyDescent="0.3">
      <c r="A149" s="1">
        <v>45670</v>
      </c>
      <c r="B149">
        <v>87</v>
      </c>
      <c r="C149">
        <v>213674425</v>
      </c>
      <c r="L149" s="3">
        <f>(ВТБ_ао_1week_06032022_06032025[[#This Row],[Цена]]-$G$2)/($G$3-$G$2)</f>
        <v>0.88909964499109861</v>
      </c>
      <c r="N149" s="3">
        <v>0.93713943011016199</v>
      </c>
    </row>
    <row r="150" spans="1:14" x14ac:dyDescent="0.3">
      <c r="A150" s="1">
        <v>45677</v>
      </c>
      <c r="B150">
        <v>87.54</v>
      </c>
      <c r="C150">
        <v>146464108</v>
      </c>
      <c r="L150" s="3">
        <f>(ВТБ_ао_1week_06032022_06032025[[#This Row],[Цена]]-$G$2)/($G$3-$G$2)</f>
        <v>0.89461910966435276</v>
      </c>
      <c r="N150" s="3">
        <v>0.94388544248858353</v>
      </c>
    </row>
    <row r="151" spans="1:14" x14ac:dyDescent="0.3">
      <c r="A151" s="1">
        <v>45684</v>
      </c>
      <c r="B151">
        <v>83.89</v>
      </c>
      <c r="C151">
        <v>202407060</v>
      </c>
      <c r="L151" s="3">
        <f>(ВТБ_ао_1week_06032022_06032025[[#This Row],[Цена]]-$G$2)/($G$3-$G$2)</f>
        <v>0.85731161696550573</v>
      </c>
      <c r="N151" s="3">
        <v>0.98446372906787749</v>
      </c>
    </row>
    <row r="152" spans="1:14" x14ac:dyDescent="0.3">
      <c r="A152" s="1">
        <v>45691</v>
      </c>
      <c r="B152">
        <v>81.19</v>
      </c>
      <c r="C152">
        <v>169751843</v>
      </c>
      <c r="L152" s="3">
        <f>(ВТБ_ао_1week_06032022_06032025[[#This Row],[Цена]]-$G$2)/($G$3-$G$2)</f>
        <v>0.82971429359923532</v>
      </c>
      <c r="N152" s="3">
        <v>0.985894701390573</v>
      </c>
    </row>
    <row r="153" spans="1:14" x14ac:dyDescent="0.3">
      <c r="A153" s="1">
        <v>45698</v>
      </c>
      <c r="B153">
        <v>87.79</v>
      </c>
      <c r="C153">
        <v>625156064</v>
      </c>
      <c r="L153" s="3">
        <f>(ВТБ_ао_1week_06032022_06032025[[#This Row],[Цена]]-$G$2)/($G$3-$G$2)</f>
        <v>0.89717441738345194</v>
      </c>
      <c r="N153" s="3">
        <v>0.98855222141843613</v>
      </c>
    </row>
    <row r="154" spans="1:14" x14ac:dyDescent="0.3">
      <c r="A154" s="1">
        <v>45705</v>
      </c>
      <c r="B154">
        <v>92.36</v>
      </c>
      <c r="C154">
        <v>1199928554</v>
      </c>
      <c r="L154" s="3">
        <f>(ВТБ_ао_1week_06032022_06032025[[#This Row],[Цена]]-$G$2)/($G$3-$G$2)</f>
        <v>0.94388544248858353</v>
      </c>
      <c r="N154" s="3">
        <v>0.99223186453393875</v>
      </c>
    </row>
    <row r="155" spans="1:14" x14ac:dyDescent="0.3">
      <c r="A155" s="1">
        <v>45712</v>
      </c>
      <c r="B155">
        <v>91.7</v>
      </c>
      <c r="C155">
        <v>755089212</v>
      </c>
      <c r="L155" s="3">
        <f>(ВТБ_ао_1week_06032022_06032025[[#This Row],[Цена]]-$G$2)/($G$3-$G$2)</f>
        <v>0.93713943011016199</v>
      </c>
      <c r="N155" s="3">
        <v>0.99836460305977659</v>
      </c>
    </row>
    <row r="156" spans="1:14" x14ac:dyDescent="0.3">
      <c r="A156" s="1">
        <v>45719</v>
      </c>
      <c r="B156">
        <v>90.52</v>
      </c>
      <c r="C156">
        <v>323338861</v>
      </c>
      <c r="L156" s="3">
        <f>(ВТБ_ао_1week_06032022_06032025[[#This Row],[Цена]]-$G$2)/($G$3-$G$2)</f>
        <v>0.92507837767601409</v>
      </c>
      <c r="N156" s="3">
        <v>1</v>
      </c>
    </row>
  </sheetData>
  <sortState xmlns:xlrd2="http://schemas.microsoft.com/office/spreadsheetml/2017/richdata2" ref="N2:N156">
    <sortCondition ref="N1:N156"/>
  </sortState>
  <mergeCells count="1">
    <mergeCell ref="F1:G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202B-087E-418F-8475-3C52425B9BFB}">
  <dimension ref="A1:L207"/>
  <sheetViews>
    <sheetView topLeftCell="A25" workbookViewId="0">
      <selection activeCell="R32" sqref="R32"/>
    </sheetView>
  </sheetViews>
  <sheetFormatPr defaultRowHeight="14.4" x14ac:dyDescent="0.3"/>
  <cols>
    <col min="1" max="1" width="10.109375" bestFit="1" customWidth="1"/>
    <col min="2" max="2" width="10.77734375" bestFit="1" customWidth="1"/>
    <col min="3" max="3" width="12" bestFit="1" customWidth="1"/>
    <col min="6" max="6" width="22.21875" bestFit="1" customWidth="1"/>
    <col min="12" max="12" width="17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F1" s="2" t="s">
        <v>7</v>
      </c>
      <c r="G1" s="2"/>
      <c r="L1" t="s">
        <v>15</v>
      </c>
    </row>
    <row r="2" spans="1:12" x14ac:dyDescent="0.3">
      <c r="A2" s="1">
        <v>44263</v>
      </c>
      <c r="B2">
        <v>3.8175000000000001E-2</v>
      </c>
      <c r="C2">
        <v>104905710000</v>
      </c>
      <c r="F2" t="s">
        <v>8</v>
      </c>
      <c r="G2">
        <f>MEDIAN(B:B)</f>
        <v>2.4494999999999999E-2</v>
      </c>
      <c r="L2" cm="1">
        <f t="array" ref="L2">_xlfn.IFS(ВТБ_ао_1week_06032021_06032025[[#This Row],[Цена]]&lt;$G$6,$G$6,ВТБ_ао_1week_06032021_06032025[[#This Row],[Цена]]&gt;$G$7,$G$7,TRUE,ВТБ_ао_1week_06032021_06032025[[#This Row],[Цена]])</f>
        <v>3.8175000000000001E-2</v>
      </c>
    </row>
    <row r="3" spans="1:12" x14ac:dyDescent="0.3">
      <c r="A3" s="1">
        <v>44270</v>
      </c>
      <c r="B3">
        <v>3.7850000000000002E-2</v>
      </c>
      <c r="C3">
        <v>122453200000</v>
      </c>
      <c r="F3" t="s">
        <v>9</v>
      </c>
      <c r="G3">
        <f>_xlfn.QUARTILE.INC(B:B,)</f>
        <v>1.4425E-2</v>
      </c>
      <c r="L3" cm="1">
        <f t="array" ref="L3">_xlfn.IFS(ВТБ_ао_1week_06032021_06032025[[#This Row],[Цена]]&lt;$G$6,$G$6,ВТБ_ао_1week_06032021_06032025[[#This Row],[Цена]]&gt;$G$7,$G$7,TRUE,ВТБ_ао_1week_06032021_06032025[[#This Row],[Цена]])</f>
        <v>3.7850000000000002E-2</v>
      </c>
    </row>
    <row r="4" spans="1:12" x14ac:dyDescent="0.3">
      <c r="A4" s="1">
        <v>44277</v>
      </c>
      <c r="B4">
        <v>3.8379999999999997E-2</v>
      </c>
      <c r="C4">
        <v>92296940000</v>
      </c>
      <c r="F4" t="s">
        <v>10</v>
      </c>
      <c r="G4">
        <f>_xlfn.QUARTILE.INC(B:B,3)</f>
        <v>5.0376249999999997E-2</v>
      </c>
      <c r="L4" cm="1">
        <f t="array" ref="L4">_xlfn.IFS(ВТБ_ао_1week_06032021_06032025[[#This Row],[Цена]]&lt;$G$6,$G$6,ВТБ_ао_1week_06032021_06032025[[#This Row],[Цена]]&gt;$G$7,$G$7,TRUE,ВТБ_ао_1week_06032021_06032025[[#This Row],[Цена]])</f>
        <v>3.8379999999999997E-2</v>
      </c>
    </row>
    <row r="5" spans="1:12" x14ac:dyDescent="0.3">
      <c r="A5" s="1">
        <v>44284</v>
      </c>
      <c r="B5">
        <v>4.2854999999999997E-2</v>
      </c>
      <c r="C5">
        <v>377303800000</v>
      </c>
      <c r="F5" t="s">
        <v>11</v>
      </c>
      <c r="G5">
        <f>G4-G3</f>
        <v>3.5951249999999997E-2</v>
      </c>
      <c r="L5" cm="1">
        <f t="array" ref="L5">_xlfn.IFS(ВТБ_ао_1week_06032021_06032025[[#This Row],[Цена]]&lt;$G$6,$G$6,ВТБ_ао_1week_06032021_06032025[[#This Row],[Цена]]&gt;$G$7,$G$7,TRUE,ВТБ_ао_1week_06032021_06032025[[#This Row],[Цена]])</f>
        <v>4.2854999999999997E-2</v>
      </c>
    </row>
    <row r="6" spans="1:12" x14ac:dyDescent="0.3">
      <c r="A6" s="1">
        <v>44291</v>
      </c>
      <c r="B6">
        <v>4.3749999999999997E-2</v>
      </c>
      <c r="C6">
        <v>305011590000</v>
      </c>
      <c r="F6" t="s">
        <v>12</v>
      </c>
      <c r="G6">
        <f>G3-1.5*G5</f>
        <v>-3.9501874999999999E-2</v>
      </c>
      <c r="L6" cm="1">
        <f t="array" ref="L6">_xlfn.IFS(ВТБ_ао_1week_06032021_06032025[[#This Row],[Цена]]&lt;$G$6,$G$6,ВТБ_ао_1week_06032021_06032025[[#This Row],[Цена]]&gt;$G$7,$G$7,TRUE,ВТБ_ао_1week_06032021_06032025[[#This Row],[Цена]])</f>
        <v>4.3749999999999997E-2</v>
      </c>
    </row>
    <row r="7" spans="1:12" x14ac:dyDescent="0.3">
      <c r="A7" s="1">
        <v>44298</v>
      </c>
      <c r="B7">
        <v>4.7475000000000003E-2</v>
      </c>
      <c r="C7">
        <v>258008030000</v>
      </c>
      <c r="F7" t="s">
        <v>13</v>
      </c>
      <c r="G7">
        <f>G4+1.5*G5</f>
        <v>0.104303125</v>
      </c>
      <c r="L7" cm="1">
        <f t="array" ref="L7">_xlfn.IFS(ВТБ_ао_1week_06032021_06032025[[#This Row],[Цена]]&lt;$G$6,$G$6,ВТБ_ао_1week_06032021_06032025[[#This Row],[Цена]]&gt;$G$7,$G$7,TRUE,ВТБ_ао_1week_06032021_06032025[[#This Row],[Цена]])</f>
        <v>4.7475000000000003E-2</v>
      </c>
    </row>
    <row r="8" spans="1:12" x14ac:dyDescent="0.3">
      <c r="A8" s="1">
        <v>44305</v>
      </c>
      <c r="B8">
        <v>5.1360000000000003E-2</v>
      </c>
      <c r="C8">
        <v>507969320000</v>
      </c>
      <c r="L8" cm="1">
        <f t="array" ref="L8">_xlfn.IFS(ВТБ_ао_1week_06032021_06032025[[#This Row],[Цена]]&lt;$G$6,$G$6,ВТБ_ао_1week_06032021_06032025[[#This Row],[Цена]]&gt;$G$7,$G$7,TRUE,ВТБ_ао_1week_06032021_06032025[[#This Row],[Цена]])</f>
        <v>5.1360000000000003E-2</v>
      </c>
    </row>
    <row r="9" spans="1:12" x14ac:dyDescent="0.3">
      <c r="A9" s="1">
        <v>44312</v>
      </c>
      <c r="B9">
        <v>5.16E-2</v>
      </c>
      <c r="C9">
        <v>379484100000</v>
      </c>
      <c r="L9" cm="1">
        <f t="array" ref="L9">_xlfn.IFS(ВТБ_ао_1week_06032021_06032025[[#This Row],[Цена]]&lt;$G$6,$G$6,ВТБ_ао_1week_06032021_06032025[[#This Row],[Цена]]&gt;$G$7,$G$7,TRUE,ВТБ_ао_1week_06032021_06032025[[#This Row],[Цена]])</f>
        <v>5.16E-2</v>
      </c>
    </row>
    <row r="10" spans="1:12" x14ac:dyDescent="0.3">
      <c r="A10" s="1">
        <v>44319</v>
      </c>
      <c r="B10">
        <v>5.2725000000000001E-2</v>
      </c>
      <c r="C10">
        <v>315595370000</v>
      </c>
      <c r="L10" cm="1">
        <f t="array" ref="L10">_xlfn.IFS(ВТБ_ао_1week_06032021_06032025[[#This Row],[Цена]]&lt;$G$6,$G$6,ВТБ_ао_1week_06032021_06032025[[#This Row],[Цена]]&gt;$G$7,$G$7,TRUE,ВТБ_ао_1week_06032021_06032025[[#This Row],[Цена]])</f>
        <v>5.2725000000000001E-2</v>
      </c>
    </row>
    <row r="11" spans="1:12" x14ac:dyDescent="0.3">
      <c r="A11" s="1">
        <v>44326</v>
      </c>
      <c r="B11">
        <v>5.0075000000000001E-2</v>
      </c>
      <c r="C11">
        <v>371038030000</v>
      </c>
      <c r="L11" cm="1">
        <f t="array" ref="L11">_xlfn.IFS(ВТБ_ао_1week_06032021_06032025[[#This Row],[Цена]]&lt;$G$6,$G$6,ВТБ_ао_1week_06032021_06032025[[#This Row],[Цена]]&gt;$G$7,$G$7,TRUE,ВТБ_ао_1week_06032021_06032025[[#This Row],[Цена]])</f>
        <v>5.0075000000000001E-2</v>
      </c>
    </row>
    <row r="12" spans="1:12" x14ac:dyDescent="0.3">
      <c r="A12" s="1">
        <v>44333</v>
      </c>
      <c r="B12">
        <v>4.5605E-2</v>
      </c>
      <c r="C12">
        <v>900541320000</v>
      </c>
      <c r="L12" cm="1">
        <f t="array" ref="L12">_xlfn.IFS(ВТБ_ао_1week_06032021_06032025[[#This Row],[Цена]]&lt;$G$6,$G$6,ВТБ_ао_1week_06032021_06032025[[#This Row],[Цена]]&gt;$G$7,$G$7,TRUE,ВТБ_ао_1week_06032021_06032025[[#This Row],[Цена]])</f>
        <v>4.5605E-2</v>
      </c>
    </row>
    <row r="13" spans="1:12" x14ac:dyDescent="0.3">
      <c r="A13" s="1">
        <v>44340</v>
      </c>
      <c r="B13">
        <v>4.8395000000000001E-2</v>
      </c>
      <c r="C13">
        <v>510913710000</v>
      </c>
      <c r="L13" cm="1">
        <f t="array" ref="L13">_xlfn.IFS(ВТБ_ао_1week_06032021_06032025[[#This Row],[Цена]]&lt;$G$6,$G$6,ВТБ_ао_1week_06032021_06032025[[#This Row],[Цена]]&gt;$G$7,$G$7,TRUE,ВТБ_ао_1week_06032021_06032025[[#This Row],[Цена]])</f>
        <v>4.8395000000000001E-2</v>
      </c>
    </row>
    <row r="14" spans="1:12" x14ac:dyDescent="0.3">
      <c r="A14" s="1">
        <v>44347</v>
      </c>
      <c r="B14">
        <v>4.8614999999999998E-2</v>
      </c>
      <c r="C14">
        <v>338480520000</v>
      </c>
      <c r="L14" cm="1">
        <f t="array" ref="L14">_xlfn.IFS(ВТБ_ао_1week_06032021_06032025[[#This Row],[Цена]]&lt;$G$6,$G$6,ВТБ_ао_1week_06032021_06032025[[#This Row],[Цена]]&gt;$G$7,$G$7,TRUE,ВТБ_ао_1week_06032021_06032025[[#This Row],[Цена]])</f>
        <v>4.8614999999999998E-2</v>
      </c>
    </row>
    <row r="15" spans="1:12" x14ac:dyDescent="0.3">
      <c r="A15" s="1">
        <v>44354</v>
      </c>
      <c r="B15">
        <v>5.0404999999999998E-2</v>
      </c>
      <c r="C15">
        <v>284846120000</v>
      </c>
      <c r="L15" cm="1">
        <f t="array" ref="L15">_xlfn.IFS(ВТБ_ао_1week_06032021_06032025[[#This Row],[Цена]]&lt;$G$6,$G$6,ВТБ_ао_1week_06032021_06032025[[#This Row],[Цена]]&gt;$G$7,$G$7,TRUE,ВТБ_ао_1week_06032021_06032025[[#This Row],[Цена]])</f>
        <v>5.0404999999999998E-2</v>
      </c>
    </row>
    <row r="16" spans="1:12" x14ac:dyDescent="0.3">
      <c r="A16" s="1">
        <v>44361</v>
      </c>
      <c r="B16">
        <v>4.7344999999999998E-2</v>
      </c>
      <c r="C16">
        <v>294387020000</v>
      </c>
      <c r="L16" cm="1">
        <f t="array" ref="L16">_xlfn.IFS(ВТБ_ао_1week_06032021_06032025[[#This Row],[Цена]]&lt;$G$6,$G$6,ВТБ_ао_1week_06032021_06032025[[#This Row],[Цена]]&gt;$G$7,$G$7,TRUE,ВТБ_ао_1week_06032021_06032025[[#This Row],[Цена]])</f>
        <v>4.7344999999999998E-2</v>
      </c>
    </row>
    <row r="17" spans="1:12" x14ac:dyDescent="0.3">
      <c r="A17" s="1">
        <v>44368</v>
      </c>
      <c r="B17">
        <v>4.8634999999999998E-2</v>
      </c>
      <c r="C17">
        <v>200993170000</v>
      </c>
      <c r="L17" cm="1">
        <f t="array" ref="L17">_xlfn.IFS(ВТБ_ао_1week_06032021_06032025[[#This Row],[Цена]]&lt;$G$6,$G$6,ВТБ_ао_1week_06032021_06032025[[#This Row],[Цена]]&gt;$G$7,$G$7,TRUE,ВТБ_ао_1week_06032021_06032025[[#This Row],[Цена]])</f>
        <v>4.8634999999999998E-2</v>
      </c>
    </row>
    <row r="18" spans="1:12" x14ac:dyDescent="0.3">
      <c r="A18" s="1">
        <v>44375</v>
      </c>
      <c r="B18">
        <v>4.8770000000000001E-2</v>
      </c>
      <c r="C18">
        <v>247949960000</v>
      </c>
      <c r="L18" cm="1">
        <f t="array" ref="L18">_xlfn.IFS(ВТБ_ао_1week_06032021_06032025[[#This Row],[Цена]]&lt;$G$6,$G$6,ВТБ_ао_1week_06032021_06032025[[#This Row],[Цена]]&gt;$G$7,$G$7,TRUE,ВТБ_ао_1week_06032021_06032025[[#This Row],[Цена]])</f>
        <v>4.8770000000000001E-2</v>
      </c>
    </row>
    <row r="19" spans="1:12" x14ac:dyDescent="0.3">
      <c r="A19" s="1">
        <v>44382</v>
      </c>
      <c r="B19">
        <v>4.8994999999999997E-2</v>
      </c>
      <c r="C19">
        <v>255704640000</v>
      </c>
      <c r="L19" cm="1">
        <f t="array" ref="L19">_xlfn.IFS(ВТБ_ао_1week_06032021_06032025[[#This Row],[Цена]]&lt;$G$6,$G$6,ВТБ_ао_1week_06032021_06032025[[#This Row],[Цена]]&gt;$G$7,$G$7,TRUE,ВТБ_ао_1week_06032021_06032025[[#This Row],[Цена]])</f>
        <v>4.8994999999999997E-2</v>
      </c>
    </row>
    <row r="20" spans="1:12" x14ac:dyDescent="0.3">
      <c r="A20" s="1">
        <v>44389</v>
      </c>
      <c r="B20">
        <v>4.725E-2</v>
      </c>
      <c r="C20">
        <v>179016910000</v>
      </c>
      <c r="L20" cm="1">
        <f t="array" ref="L20">_xlfn.IFS(ВТБ_ао_1week_06032021_06032025[[#This Row],[Цена]]&lt;$G$6,$G$6,ВТБ_ао_1week_06032021_06032025[[#This Row],[Цена]]&gt;$G$7,$G$7,TRUE,ВТБ_ао_1week_06032021_06032025[[#This Row],[Цена]])</f>
        <v>4.725E-2</v>
      </c>
    </row>
    <row r="21" spans="1:12" x14ac:dyDescent="0.3">
      <c r="A21" s="1">
        <v>44396</v>
      </c>
      <c r="B21">
        <v>4.6734999999999999E-2</v>
      </c>
      <c r="C21">
        <v>179264450000</v>
      </c>
      <c r="L21" cm="1">
        <f t="array" ref="L21">_xlfn.IFS(ВТБ_ао_1week_06032021_06032025[[#This Row],[Цена]]&lt;$G$6,$G$6,ВТБ_ао_1week_06032021_06032025[[#This Row],[Цена]]&gt;$G$7,$G$7,TRUE,ВТБ_ао_1week_06032021_06032025[[#This Row],[Цена]])</f>
        <v>4.6734999999999999E-2</v>
      </c>
    </row>
    <row r="22" spans="1:12" x14ac:dyDescent="0.3">
      <c r="A22" s="1">
        <v>44403</v>
      </c>
      <c r="B22">
        <v>4.8460000000000003E-2</v>
      </c>
      <c r="C22">
        <v>279352560000</v>
      </c>
      <c r="L22" cm="1">
        <f t="array" ref="L22">_xlfn.IFS(ВТБ_ао_1week_06032021_06032025[[#This Row],[Цена]]&lt;$G$6,$G$6,ВТБ_ао_1week_06032021_06032025[[#This Row],[Цена]]&gt;$G$7,$G$7,TRUE,ВТБ_ао_1week_06032021_06032025[[#This Row],[Цена]])</f>
        <v>4.8460000000000003E-2</v>
      </c>
    </row>
    <row r="23" spans="1:12" x14ac:dyDescent="0.3">
      <c r="A23" s="1">
        <v>44410</v>
      </c>
      <c r="B23">
        <v>4.9945000000000003E-2</v>
      </c>
      <c r="C23">
        <v>200599570000</v>
      </c>
      <c r="L23" cm="1">
        <f t="array" ref="L23">_xlfn.IFS(ВТБ_ао_1week_06032021_06032025[[#This Row],[Цена]]&lt;$G$6,$G$6,ВТБ_ао_1week_06032021_06032025[[#This Row],[Цена]]&gt;$G$7,$G$7,TRUE,ВТБ_ао_1week_06032021_06032025[[#This Row],[Цена]])</f>
        <v>4.9945000000000003E-2</v>
      </c>
    </row>
    <row r="24" spans="1:12" x14ac:dyDescent="0.3">
      <c r="A24" s="1">
        <v>44417</v>
      </c>
      <c r="B24">
        <v>5.1444999999999998E-2</v>
      </c>
      <c r="C24">
        <v>280373700000</v>
      </c>
      <c r="L24" cm="1">
        <f t="array" ref="L24">_xlfn.IFS(ВТБ_ао_1week_06032021_06032025[[#This Row],[Цена]]&lt;$G$6,$G$6,ВТБ_ао_1week_06032021_06032025[[#This Row],[Цена]]&gt;$G$7,$G$7,TRUE,ВТБ_ао_1week_06032021_06032025[[#This Row],[Цена]])</f>
        <v>5.1444999999999998E-2</v>
      </c>
    </row>
    <row r="25" spans="1:12" x14ac:dyDescent="0.3">
      <c r="A25" s="1">
        <v>44424</v>
      </c>
      <c r="B25">
        <v>5.0685000000000001E-2</v>
      </c>
      <c r="C25">
        <v>229699230000</v>
      </c>
      <c r="L25" cm="1">
        <f t="array" ref="L25">_xlfn.IFS(ВТБ_ао_1week_06032021_06032025[[#This Row],[Цена]]&lt;$G$6,$G$6,ВТБ_ао_1week_06032021_06032025[[#This Row],[Цена]]&gt;$G$7,$G$7,TRUE,ВТБ_ао_1week_06032021_06032025[[#This Row],[Цена]])</f>
        <v>5.0685000000000001E-2</v>
      </c>
    </row>
    <row r="26" spans="1:12" x14ac:dyDescent="0.3">
      <c r="A26" s="1">
        <v>44431</v>
      </c>
      <c r="B26">
        <v>5.0805000000000003E-2</v>
      </c>
      <c r="C26">
        <v>145817330000</v>
      </c>
      <c r="L26" cm="1">
        <f t="array" ref="L26">_xlfn.IFS(ВТБ_ао_1week_06032021_06032025[[#This Row],[Цена]]&lt;$G$6,$G$6,ВТБ_ао_1week_06032021_06032025[[#This Row],[Цена]]&gt;$G$7,$G$7,TRUE,ВТБ_ао_1week_06032021_06032025[[#This Row],[Цена]])</f>
        <v>5.0805000000000003E-2</v>
      </c>
    </row>
    <row r="27" spans="1:12" x14ac:dyDescent="0.3">
      <c r="A27" s="1">
        <v>44438</v>
      </c>
      <c r="B27">
        <v>5.2400000000000002E-2</v>
      </c>
      <c r="C27">
        <v>242881780000</v>
      </c>
      <c r="L27" cm="1">
        <f t="array" ref="L27">_xlfn.IFS(ВТБ_ао_1week_06032021_06032025[[#This Row],[Цена]]&lt;$G$6,$G$6,ВТБ_ао_1week_06032021_06032025[[#This Row],[Цена]]&gt;$G$7,$G$7,TRUE,ВТБ_ао_1week_06032021_06032025[[#This Row],[Цена]])</f>
        <v>5.2400000000000002E-2</v>
      </c>
    </row>
    <row r="28" spans="1:12" x14ac:dyDescent="0.3">
      <c r="A28" s="1">
        <v>44445</v>
      </c>
      <c r="B28">
        <v>5.1950000000000003E-2</v>
      </c>
      <c r="C28">
        <v>255827580000</v>
      </c>
      <c r="L28" cm="1">
        <f t="array" ref="L28">_xlfn.IFS(ВТБ_ао_1week_06032021_06032025[[#This Row],[Цена]]&lt;$G$6,$G$6,ВТБ_ао_1week_06032021_06032025[[#This Row],[Цена]]&gt;$G$7,$G$7,TRUE,ВТБ_ао_1week_06032021_06032025[[#This Row],[Цена]])</f>
        <v>5.1950000000000003E-2</v>
      </c>
    </row>
    <row r="29" spans="1:12" x14ac:dyDescent="0.3">
      <c r="A29" s="1">
        <v>44452</v>
      </c>
      <c r="B29">
        <v>5.1400000000000001E-2</v>
      </c>
      <c r="C29">
        <v>211261730000</v>
      </c>
      <c r="L29" cm="1">
        <f t="array" ref="L29">_xlfn.IFS(ВТБ_ао_1week_06032021_06032025[[#This Row],[Цена]]&lt;$G$6,$G$6,ВТБ_ао_1week_06032021_06032025[[#This Row],[Цена]]&gt;$G$7,$G$7,TRUE,ВТБ_ао_1week_06032021_06032025[[#This Row],[Цена]])</f>
        <v>5.1400000000000001E-2</v>
      </c>
    </row>
    <row r="30" spans="1:12" x14ac:dyDescent="0.3">
      <c r="A30" s="1">
        <v>44459</v>
      </c>
      <c r="B30">
        <v>5.0924999999999998E-2</v>
      </c>
      <c r="C30">
        <v>197406090000</v>
      </c>
      <c r="L30" cm="1">
        <f t="array" ref="L30">_xlfn.IFS(ВТБ_ао_1week_06032021_06032025[[#This Row],[Цена]]&lt;$G$6,$G$6,ВТБ_ао_1week_06032021_06032025[[#This Row],[Цена]]&gt;$G$7,$G$7,TRUE,ВТБ_ао_1week_06032021_06032025[[#This Row],[Цена]])</f>
        <v>5.0924999999999998E-2</v>
      </c>
    </row>
    <row r="31" spans="1:12" x14ac:dyDescent="0.3">
      <c r="A31" s="1">
        <v>44466</v>
      </c>
      <c r="B31">
        <v>5.1485000000000003E-2</v>
      </c>
      <c r="C31">
        <v>259387860000</v>
      </c>
      <c r="L31" cm="1">
        <f t="array" ref="L31">_xlfn.IFS(ВТБ_ао_1week_06032021_06032025[[#This Row],[Цена]]&lt;$G$6,$G$6,ВТБ_ао_1week_06032021_06032025[[#This Row],[Цена]]&gt;$G$7,$G$7,TRUE,ВТБ_ао_1week_06032021_06032025[[#This Row],[Цена]])</f>
        <v>5.1485000000000003E-2</v>
      </c>
    </row>
    <row r="32" spans="1:12" x14ac:dyDescent="0.3">
      <c r="A32" s="1">
        <v>44473</v>
      </c>
      <c r="B32">
        <v>5.4594999999999998E-2</v>
      </c>
      <c r="C32">
        <v>411522440000</v>
      </c>
      <c r="L32" cm="1">
        <f t="array" ref="L32">_xlfn.IFS(ВТБ_ао_1week_06032021_06032025[[#This Row],[Цена]]&lt;$G$6,$G$6,ВТБ_ао_1week_06032021_06032025[[#This Row],[Цена]]&gt;$G$7,$G$7,TRUE,ВТБ_ао_1week_06032021_06032025[[#This Row],[Цена]])</f>
        <v>5.4594999999999998E-2</v>
      </c>
    </row>
    <row r="33" spans="1:12" x14ac:dyDescent="0.3">
      <c r="A33" s="1">
        <v>44480</v>
      </c>
      <c r="B33">
        <v>5.5599999999999997E-2</v>
      </c>
      <c r="C33">
        <v>332573570000</v>
      </c>
      <c r="L33" cm="1">
        <f t="array" ref="L33">_xlfn.IFS(ВТБ_ао_1week_06032021_06032025[[#This Row],[Цена]]&lt;$G$6,$G$6,ВТБ_ао_1week_06032021_06032025[[#This Row],[Цена]]&gt;$G$7,$G$7,TRUE,ВТБ_ао_1week_06032021_06032025[[#This Row],[Цена]])</f>
        <v>5.5599999999999997E-2</v>
      </c>
    </row>
    <row r="34" spans="1:12" x14ac:dyDescent="0.3">
      <c r="A34" s="1">
        <v>44487</v>
      </c>
      <c r="B34">
        <v>5.4399999999999997E-2</v>
      </c>
      <c r="C34">
        <v>338772630000</v>
      </c>
      <c r="L34" cm="1">
        <f t="array" ref="L34">_xlfn.IFS(ВТБ_ао_1week_06032021_06032025[[#This Row],[Цена]]&lt;$G$6,$G$6,ВТБ_ао_1week_06032021_06032025[[#This Row],[Цена]]&gt;$G$7,$G$7,TRUE,ВТБ_ао_1week_06032021_06032025[[#This Row],[Цена]])</f>
        <v>5.4399999999999997E-2</v>
      </c>
    </row>
    <row r="35" spans="1:12" x14ac:dyDescent="0.3">
      <c r="A35" s="1">
        <v>44494</v>
      </c>
      <c r="B35">
        <v>5.2729999999999999E-2</v>
      </c>
      <c r="C35">
        <v>346350050000</v>
      </c>
      <c r="L35" cm="1">
        <f t="array" ref="L35">_xlfn.IFS(ВТБ_ао_1week_06032021_06032025[[#This Row],[Цена]]&lt;$G$6,$G$6,ВТБ_ао_1week_06032021_06032025[[#This Row],[Цена]]&gt;$G$7,$G$7,TRUE,ВТБ_ао_1week_06032021_06032025[[#This Row],[Цена]])</f>
        <v>5.2729999999999999E-2</v>
      </c>
    </row>
    <row r="36" spans="1:12" x14ac:dyDescent="0.3">
      <c r="A36" s="1">
        <v>44501</v>
      </c>
      <c r="B36">
        <v>5.2815000000000001E-2</v>
      </c>
      <c r="C36">
        <v>194882650000</v>
      </c>
      <c r="L36" cm="1">
        <f t="array" ref="L36">_xlfn.IFS(ВТБ_ао_1week_06032021_06032025[[#This Row],[Цена]]&lt;$G$6,$G$6,ВТБ_ао_1week_06032021_06032025[[#This Row],[Цена]]&gt;$G$7,$G$7,TRUE,ВТБ_ао_1week_06032021_06032025[[#This Row],[Цена]])</f>
        <v>5.2815000000000001E-2</v>
      </c>
    </row>
    <row r="37" spans="1:12" x14ac:dyDescent="0.3">
      <c r="A37" s="1">
        <v>44508</v>
      </c>
      <c r="B37">
        <v>5.0290000000000001E-2</v>
      </c>
      <c r="C37">
        <v>350565650000</v>
      </c>
      <c r="L37" cm="1">
        <f t="array" ref="L37">_xlfn.IFS(ВТБ_ао_1week_06032021_06032025[[#This Row],[Цена]]&lt;$G$6,$G$6,ВТБ_ао_1week_06032021_06032025[[#This Row],[Цена]]&gt;$G$7,$G$7,TRUE,ВТБ_ао_1week_06032021_06032025[[#This Row],[Цена]])</f>
        <v>5.0290000000000001E-2</v>
      </c>
    </row>
    <row r="38" spans="1:12" x14ac:dyDescent="0.3">
      <c r="A38" s="1">
        <v>44515</v>
      </c>
      <c r="B38">
        <v>5.0494999999999998E-2</v>
      </c>
      <c r="C38">
        <v>393086970000</v>
      </c>
      <c r="L38" cm="1">
        <f t="array" ref="L38">_xlfn.IFS(ВТБ_ао_1week_06032021_06032025[[#This Row],[Цена]]&lt;$G$6,$G$6,ВТБ_ао_1week_06032021_06032025[[#This Row],[Цена]]&gt;$G$7,$G$7,TRUE,ВТБ_ао_1week_06032021_06032025[[#This Row],[Цена]])</f>
        <v>5.0494999999999998E-2</v>
      </c>
    </row>
    <row r="39" spans="1:12" x14ac:dyDescent="0.3">
      <c r="A39" s="1">
        <v>44522</v>
      </c>
      <c r="B39">
        <v>4.6580000000000003E-2</v>
      </c>
      <c r="C39">
        <v>397703670000</v>
      </c>
      <c r="L39" cm="1">
        <f t="array" ref="L39">_xlfn.IFS(ВТБ_ао_1week_06032021_06032025[[#This Row],[Цена]]&lt;$G$6,$G$6,ВТБ_ао_1week_06032021_06032025[[#This Row],[Цена]]&gt;$G$7,$G$7,TRUE,ВТБ_ао_1week_06032021_06032025[[#This Row],[Цена]])</f>
        <v>4.6580000000000003E-2</v>
      </c>
    </row>
    <row r="40" spans="1:12" x14ac:dyDescent="0.3">
      <c r="A40" s="1">
        <v>44529</v>
      </c>
      <c r="B40">
        <v>4.861E-2</v>
      </c>
      <c r="C40">
        <v>350495700000</v>
      </c>
      <c r="L40" cm="1">
        <f t="array" ref="L40">_xlfn.IFS(ВТБ_ао_1week_06032021_06032025[[#This Row],[Цена]]&lt;$G$6,$G$6,ВТБ_ао_1week_06032021_06032025[[#This Row],[Цена]]&gt;$G$7,$G$7,TRUE,ВТБ_ао_1week_06032021_06032025[[#This Row],[Цена]])</f>
        <v>4.861E-2</v>
      </c>
    </row>
    <row r="41" spans="1:12" x14ac:dyDescent="0.3">
      <c r="A41" s="1">
        <v>44536</v>
      </c>
      <c r="B41">
        <v>4.5934999999999997E-2</v>
      </c>
      <c r="C41">
        <v>300360890000</v>
      </c>
      <c r="L41" cm="1">
        <f t="array" ref="L41">_xlfn.IFS(ВТБ_ао_1week_06032021_06032025[[#This Row],[Цена]]&lt;$G$6,$G$6,ВТБ_ао_1week_06032021_06032025[[#This Row],[Цена]]&gt;$G$7,$G$7,TRUE,ВТБ_ао_1week_06032021_06032025[[#This Row],[Цена]])</f>
        <v>4.5934999999999997E-2</v>
      </c>
    </row>
    <row r="42" spans="1:12" x14ac:dyDescent="0.3">
      <c r="A42" s="1">
        <v>44543</v>
      </c>
      <c r="B42">
        <v>4.6905000000000002E-2</v>
      </c>
      <c r="C42">
        <v>508451860000</v>
      </c>
      <c r="L42" cm="1">
        <f t="array" ref="L42">_xlfn.IFS(ВТБ_ао_1week_06032021_06032025[[#This Row],[Цена]]&lt;$G$6,$G$6,ВТБ_ао_1week_06032021_06032025[[#This Row],[Цена]]&gt;$G$7,$G$7,TRUE,ВТБ_ао_1week_06032021_06032025[[#This Row],[Цена]])</f>
        <v>4.6905000000000002E-2</v>
      </c>
    </row>
    <row r="43" spans="1:12" x14ac:dyDescent="0.3">
      <c r="A43" s="1">
        <v>44550</v>
      </c>
      <c r="B43">
        <v>4.709E-2</v>
      </c>
      <c r="C43">
        <v>254330480000</v>
      </c>
      <c r="L43" cm="1">
        <f t="array" ref="L43">_xlfn.IFS(ВТБ_ао_1week_06032021_06032025[[#This Row],[Цена]]&lt;$G$6,$G$6,ВТБ_ао_1week_06032021_06032025[[#This Row],[Цена]]&gt;$G$7,$G$7,TRUE,ВТБ_ао_1week_06032021_06032025[[#This Row],[Цена]])</f>
        <v>4.709E-2</v>
      </c>
    </row>
    <row r="44" spans="1:12" x14ac:dyDescent="0.3">
      <c r="A44" s="1">
        <v>44557</v>
      </c>
      <c r="B44">
        <v>4.8195000000000002E-2</v>
      </c>
      <c r="C44">
        <v>154845400000</v>
      </c>
      <c r="L44" cm="1">
        <f t="array" ref="L44">_xlfn.IFS(ВТБ_ао_1week_06032021_06032025[[#This Row],[Цена]]&lt;$G$6,$G$6,ВТБ_ао_1week_06032021_06032025[[#This Row],[Цена]]&gt;$G$7,$G$7,TRUE,ВТБ_ао_1week_06032021_06032025[[#This Row],[Цена]])</f>
        <v>4.8195000000000002E-2</v>
      </c>
    </row>
    <row r="45" spans="1:12" x14ac:dyDescent="0.3">
      <c r="A45" s="1">
        <v>44564</v>
      </c>
      <c r="B45">
        <v>4.8445000000000002E-2</v>
      </c>
      <c r="C45">
        <v>145101890000</v>
      </c>
      <c r="L45" cm="1">
        <f t="array" ref="L45">_xlfn.IFS(ВТБ_ао_1week_06032021_06032025[[#This Row],[Цена]]&lt;$G$6,$G$6,ВТБ_ао_1week_06032021_06032025[[#This Row],[Цена]]&gt;$G$7,$G$7,TRUE,ВТБ_ао_1week_06032021_06032025[[#This Row],[Цена]])</f>
        <v>4.8445000000000002E-2</v>
      </c>
    </row>
    <row r="46" spans="1:12" x14ac:dyDescent="0.3">
      <c r="A46" s="1">
        <v>44571</v>
      </c>
      <c r="B46">
        <v>4.641E-2</v>
      </c>
      <c r="C46">
        <v>499795230000</v>
      </c>
      <c r="L46" cm="1">
        <f t="array" ref="L46">_xlfn.IFS(ВТБ_ао_1week_06032021_06032025[[#This Row],[Цена]]&lt;$G$6,$G$6,ВТБ_ао_1week_06032021_06032025[[#This Row],[Цена]]&gt;$G$7,$G$7,TRUE,ВТБ_ао_1week_06032021_06032025[[#This Row],[Цена]])</f>
        <v>4.641E-2</v>
      </c>
    </row>
    <row r="47" spans="1:12" x14ac:dyDescent="0.3">
      <c r="A47" s="1">
        <v>44578</v>
      </c>
      <c r="B47">
        <v>4.3935000000000002E-2</v>
      </c>
      <c r="C47">
        <v>596793440000</v>
      </c>
      <c r="L47" cm="1">
        <f t="array" ref="L47">_xlfn.IFS(ВТБ_ао_1week_06032021_06032025[[#This Row],[Цена]]&lt;$G$6,$G$6,ВТБ_ао_1week_06032021_06032025[[#This Row],[Цена]]&gt;$G$7,$G$7,TRUE,ВТБ_ао_1week_06032021_06032025[[#This Row],[Цена]])</f>
        <v>4.3935000000000002E-2</v>
      </c>
    </row>
    <row r="48" spans="1:12" x14ac:dyDescent="0.3">
      <c r="A48" s="1">
        <v>44585</v>
      </c>
      <c r="B48">
        <v>4.3395000000000003E-2</v>
      </c>
      <c r="C48">
        <v>756294870000</v>
      </c>
      <c r="L48" cm="1">
        <f t="array" ref="L48">_xlfn.IFS(ВТБ_ао_1week_06032021_06032025[[#This Row],[Цена]]&lt;$G$6,$G$6,ВТБ_ао_1week_06032021_06032025[[#This Row],[Цена]]&gt;$G$7,$G$7,TRUE,ВТБ_ао_1week_06032021_06032025[[#This Row],[Цена]])</f>
        <v>4.3395000000000003E-2</v>
      </c>
    </row>
    <row r="49" spans="1:12" x14ac:dyDescent="0.3">
      <c r="A49" s="1">
        <v>44592</v>
      </c>
      <c r="B49">
        <v>4.1250000000000002E-2</v>
      </c>
      <c r="C49">
        <v>391427260000</v>
      </c>
      <c r="L49" cm="1">
        <f t="array" ref="L49">_xlfn.IFS(ВТБ_ао_1week_06032021_06032025[[#This Row],[Цена]]&lt;$G$6,$G$6,ВТБ_ао_1week_06032021_06032025[[#This Row],[Цена]]&gt;$G$7,$G$7,TRUE,ВТБ_ао_1week_06032021_06032025[[#This Row],[Цена]])</f>
        <v>4.1250000000000002E-2</v>
      </c>
    </row>
    <row r="50" spans="1:12" x14ac:dyDescent="0.3">
      <c r="A50" s="1">
        <v>44599</v>
      </c>
      <c r="B50">
        <v>4.0500000000000001E-2</v>
      </c>
      <c r="C50">
        <v>474581900000</v>
      </c>
      <c r="L50" cm="1">
        <f t="array" ref="L50">_xlfn.IFS(ВТБ_ао_1week_06032021_06032025[[#This Row],[Цена]]&lt;$G$6,$G$6,ВТБ_ао_1week_06032021_06032025[[#This Row],[Цена]]&gt;$G$7,$G$7,TRUE,ВТБ_ао_1week_06032021_06032025[[#This Row],[Цена]])</f>
        <v>4.0500000000000001E-2</v>
      </c>
    </row>
    <row r="51" spans="1:12" x14ac:dyDescent="0.3">
      <c r="A51" s="1">
        <v>44606</v>
      </c>
      <c r="B51">
        <v>3.9289999999999999E-2</v>
      </c>
      <c r="C51">
        <v>614584920000</v>
      </c>
      <c r="L51" cm="1">
        <f t="array" ref="L51">_xlfn.IFS(ВТБ_ао_1week_06032021_06032025[[#This Row],[Цена]]&lt;$G$6,$G$6,ВТБ_ао_1week_06032021_06032025[[#This Row],[Цена]]&gt;$G$7,$G$7,TRUE,ВТБ_ао_1week_06032021_06032025[[#This Row],[Цена]])</f>
        <v>3.9289999999999999E-2</v>
      </c>
    </row>
    <row r="52" spans="1:12" x14ac:dyDescent="0.3">
      <c r="A52" s="1">
        <v>44613</v>
      </c>
      <c r="B52">
        <v>2.0109999999999999E-2</v>
      </c>
      <c r="C52">
        <v>1537040670000</v>
      </c>
      <c r="L52" cm="1">
        <f t="array" ref="L52">_xlfn.IFS(ВТБ_ао_1week_06032021_06032025[[#This Row],[Цена]]&lt;$G$6,$G$6,ВТБ_ао_1week_06032021_06032025[[#This Row],[Цена]]&gt;$G$7,$G$7,TRUE,ВТБ_ао_1week_06032021_06032025[[#This Row],[Цена]])</f>
        <v>2.0109999999999999E-2</v>
      </c>
    </row>
    <row r="53" spans="1:12" x14ac:dyDescent="0.3">
      <c r="A53" s="1">
        <v>44641</v>
      </c>
      <c r="B53">
        <v>1.7500000000000002E-2</v>
      </c>
      <c r="C53">
        <v>201798840000</v>
      </c>
      <c r="L53" cm="1">
        <f t="array" ref="L53">_xlfn.IFS(ВТБ_ао_1week_06032021_06032025[[#This Row],[Цена]]&lt;$G$6,$G$6,ВТБ_ао_1week_06032021_06032025[[#This Row],[Цена]]&gt;$G$7,$G$7,TRUE,ВТБ_ао_1week_06032021_06032025[[#This Row],[Цена]])</f>
        <v>1.7500000000000002E-2</v>
      </c>
    </row>
    <row r="54" spans="1:12" x14ac:dyDescent="0.3">
      <c r="A54" s="1">
        <v>44648</v>
      </c>
      <c r="B54">
        <v>2.2499999999999999E-2</v>
      </c>
      <c r="C54">
        <v>563818990000</v>
      </c>
      <c r="L54" cm="1">
        <f t="array" ref="L54">_xlfn.IFS(ВТБ_ао_1week_06032021_06032025[[#This Row],[Цена]]&lt;$G$6,$G$6,ВТБ_ао_1week_06032021_06032025[[#This Row],[Цена]]&gt;$G$7,$G$7,TRUE,ВТБ_ао_1week_06032021_06032025[[#This Row],[Цена]])</f>
        <v>2.2499999999999999E-2</v>
      </c>
    </row>
    <row r="55" spans="1:12" x14ac:dyDescent="0.3">
      <c r="A55" s="1">
        <v>44655</v>
      </c>
      <c r="B55">
        <v>2.2360000000000001E-2</v>
      </c>
      <c r="C55">
        <v>947609800000</v>
      </c>
      <c r="L55" cm="1">
        <f t="array" ref="L55">_xlfn.IFS(ВТБ_ао_1week_06032021_06032025[[#This Row],[Цена]]&lt;$G$6,$G$6,ВТБ_ао_1week_06032021_06032025[[#This Row],[Цена]]&gt;$G$7,$G$7,TRUE,ВТБ_ао_1week_06032021_06032025[[#This Row],[Цена]])</f>
        <v>2.2360000000000001E-2</v>
      </c>
    </row>
    <row r="56" spans="1:12" x14ac:dyDescent="0.3">
      <c r="A56" s="1">
        <v>44662</v>
      </c>
      <c r="B56">
        <v>2.0125000000000001E-2</v>
      </c>
      <c r="C56">
        <v>275808650000</v>
      </c>
      <c r="L56" cm="1">
        <f t="array" ref="L56">_xlfn.IFS(ВТБ_ао_1week_06032021_06032025[[#This Row],[Цена]]&lt;$G$6,$G$6,ВТБ_ао_1week_06032021_06032025[[#This Row],[Цена]]&gt;$G$7,$G$7,TRUE,ВТБ_ао_1week_06032021_06032025[[#This Row],[Цена]])</f>
        <v>2.0125000000000001E-2</v>
      </c>
    </row>
    <row r="57" spans="1:12" x14ac:dyDescent="0.3">
      <c r="A57" s="1">
        <v>44669</v>
      </c>
      <c r="B57">
        <v>1.881E-2</v>
      </c>
      <c r="C57">
        <v>228482060000</v>
      </c>
      <c r="L57" cm="1">
        <f t="array" ref="L57">_xlfn.IFS(ВТБ_ао_1week_06032021_06032025[[#This Row],[Цена]]&lt;$G$6,$G$6,ВТБ_ао_1week_06032021_06032025[[#This Row],[Цена]]&gt;$G$7,$G$7,TRUE,ВТБ_ао_1week_06032021_06032025[[#This Row],[Цена]])</f>
        <v>1.881E-2</v>
      </c>
    </row>
    <row r="58" spans="1:12" x14ac:dyDescent="0.3">
      <c r="A58" s="1">
        <v>44676</v>
      </c>
      <c r="B58">
        <v>2.0094999999999998E-2</v>
      </c>
      <c r="C58">
        <v>341418720000</v>
      </c>
      <c r="L58" cm="1">
        <f t="array" ref="L58">_xlfn.IFS(ВТБ_ао_1week_06032021_06032025[[#This Row],[Цена]]&lt;$G$6,$G$6,ВТБ_ао_1week_06032021_06032025[[#This Row],[Цена]]&gt;$G$7,$G$7,TRUE,ВТБ_ао_1week_06032021_06032025[[#This Row],[Цена]])</f>
        <v>2.0094999999999998E-2</v>
      </c>
    </row>
    <row r="59" spans="1:12" x14ac:dyDescent="0.3">
      <c r="A59" s="1">
        <v>44683</v>
      </c>
      <c r="B59">
        <v>1.9480000000000001E-2</v>
      </c>
      <c r="C59">
        <v>82963490000</v>
      </c>
      <c r="L59" cm="1">
        <f t="array" ref="L59">_xlfn.IFS(ВТБ_ао_1week_06032021_06032025[[#This Row],[Цена]]&lt;$G$6,$G$6,ВТБ_ао_1week_06032021_06032025[[#This Row],[Цена]]&gt;$G$7,$G$7,TRUE,ВТБ_ао_1week_06032021_06032025[[#This Row],[Цена]])</f>
        <v>1.9480000000000001E-2</v>
      </c>
    </row>
    <row r="60" spans="1:12" x14ac:dyDescent="0.3">
      <c r="A60" s="1">
        <v>44690</v>
      </c>
      <c r="B60">
        <v>1.865E-2</v>
      </c>
      <c r="C60">
        <v>66342800000</v>
      </c>
      <c r="L60" cm="1">
        <f t="array" ref="L60">_xlfn.IFS(ВТБ_ао_1week_06032021_06032025[[#This Row],[Цена]]&lt;$G$6,$G$6,ВТБ_ао_1week_06032021_06032025[[#This Row],[Цена]]&gt;$G$7,$G$7,TRUE,ВТБ_ао_1week_06032021_06032025[[#This Row],[Цена]])</f>
        <v>1.865E-2</v>
      </c>
    </row>
    <row r="61" spans="1:12" x14ac:dyDescent="0.3">
      <c r="A61" s="1">
        <v>44697</v>
      </c>
      <c r="B61">
        <v>1.8874999999999999E-2</v>
      </c>
      <c r="C61">
        <v>124967450000</v>
      </c>
      <c r="L61" cm="1">
        <f t="array" ref="L61">_xlfn.IFS(ВТБ_ао_1week_06032021_06032025[[#This Row],[Цена]]&lt;$G$6,$G$6,ВТБ_ао_1week_06032021_06032025[[#This Row],[Цена]]&gt;$G$7,$G$7,TRUE,ВТБ_ао_1week_06032021_06032025[[#This Row],[Цена]])</f>
        <v>1.8874999999999999E-2</v>
      </c>
    </row>
    <row r="62" spans="1:12" x14ac:dyDescent="0.3">
      <c r="A62" s="1">
        <v>44704</v>
      </c>
      <c r="B62">
        <v>1.8599999999999998E-2</v>
      </c>
      <c r="C62">
        <v>118315580000</v>
      </c>
      <c r="L62" cm="1">
        <f t="array" ref="L62">_xlfn.IFS(ВТБ_ао_1week_06032021_06032025[[#This Row],[Цена]]&lt;$G$6,$G$6,ВТБ_ао_1week_06032021_06032025[[#This Row],[Цена]]&gt;$G$7,$G$7,TRUE,ВТБ_ао_1week_06032021_06032025[[#This Row],[Цена]])</f>
        <v>1.8599999999999998E-2</v>
      </c>
    </row>
    <row r="63" spans="1:12" x14ac:dyDescent="0.3">
      <c r="A63" s="1">
        <v>44711</v>
      </c>
      <c r="B63">
        <v>1.755E-2</v>
      </c>
      <c r="C63">
        <v>125635550000</v>
      </c>
      <c r="L63" cm="1">
        <f t="array" ref="L63">_xlfn.IFS(ВТБ_ао_1week_06032021_06032025[[#This Row],[Цена]]&lt;$G$6,$G$6,ВТБ_ао_1week_06032021_06032025[[#This Row],[Цена]]&gt;$G$7,$G$7,TRUE,ВТБ_ао_1week_06032021_06032025[[#This Row],[Цена]])</f>
        <v>1.755E-2</v>
      </c>
    </row>
    <row r="64" spans="1:12" x14ac:dyDescent="0.3">
      <c r="A64" s="1">
        <v>44718</v>
      </c>
      <c r="B64">
        <v>1.7000000000000001E-2</v>
      </c>
      <c r="C64">
        <v>105608400000</v>
      </c>
      <c r="L64" cm="1">
        <f t="array" ref="L64">_xlfn.IFS(ВТБ_ао_1week_06032021_06032025[[#This Row],[Цена]]&lt;$G$6,$G$6,ВТБ_ао_1week_06032021_06032025[[#This Row],[Цена]]&gt;$G$7,$G$7,TRUE,ВТБ_ао_1week_06032021_06032025[[#This Row],[Цена]])</f>
        <v>1.7000000000000001E-2</v>
      </c>
    </row>
    <row r="65" spans="1:12" x14ac:dyDescent="0.3">
      <c r="A65" s="1">
        <v>44725</v>
      </c>
      <c r="B65">
        <v>1.7899999999999999E-2</v>
      </c>
      <c r="C65">
        <v>138874090000</v>
      </c>
      <c r="L65" cm="1">
        <f t="array" ref="L65">_xlfn.IFS(ВТБ_ао_1week_06032021_06032025[[#This Row],[Цена]]&lt;$G$6,$G$6,ВТБ_ао_1week_06032021_06032025[[#This Row],[Цена]]&gt;$G$7,$G$7,TRUE,ВТБ_ао_1week_06032021_06032025[[#This Row],[Цена]])</f>
        <v>1.7899999999999999E-2</v>
      </c>
    </row>
    <row r="66" spans="1:12" x14ac:dyDescent="0.3">
      <c r="A66" s="1">
        <v>44732</v>
      </c>
      <c r="B66">
        <v>1.8599999999999998E-2</v>
      </c>
      <c r="C66">
        <v>212973260000</v>
      </c>
      <c r="L66" cm="1">
        <f t="array" ref="L66">_xlfn.IFS(ВТБ_ао_1week_06032021_06032025[[#This Row],[Цена]]&lt;$G$6,$G$6,ВТБ_ао_1week_06032021_06032025[[#This Row],[Цена]]&gt;$G$7,$G$7,TRUE,ВТБ_ао_1week_06032021_06032025[[#This Row],[Цена]])</f>
        <v>1.8599999999999998E-2</v>
      </c>
    </row>
    <row r="67" spans="1:12" x14ac:dyDescent="0.3">
      <c r="A67" s="1">
        <v>44739</v>
      </c>
      <c r="B67">
        <v>1.7505E-2</v>
      </c>
      <c r="C67">
        <v>229139070000</v>
      </c>
      <c r="L67" cm="1">
        <f t="array" ref="L67">_xlfn.IFS(ВТБ_ао_1week_06032021_06032025[[#This Row],[Цена]]&lt;$G$6,$G$6,ВТБ_ао_1week_06032021_06032025[[#This Row],[Цена]]&gt;$G$7,$G$7,TRUE,ВТБ_ао_1week_06032021_06032025[[#This Row],[Цена]])</f>
        <v>1.7505E-2</v>
      </c>
    </row>
    <row r="68" spans="1:12" x14ac:dyDescent="0.3">
      <c r="A68" s="1">
        <v>44746</v>
      </c>
      <c r="B68">
        <v>1.883E-2</v>
      </c>
      <c r="C68">
        <v>176225320000</v>
      </c>
      <c r="L68" cm="1">
        <f t="array" ref="L68">_xlfn.IFS(ВТБ_ао_1week_06032021_06032025[[#This Row],[Цена]]&lt;$G$6,$G$6,ВТБ_ао_1week_06032021_06032025[[#This Row],[Цена]]&gt;$G$7,$G$7,TRUE,ВТБ_ао_1week_06032021_06032025[[#This Row],[Цена]])</f>
        <v>1.883E-2</v>
      </c>
    </row>
    <row r="69" spans="1:12" x14ac:dyDescent="0.3">
      <c r="A69" s="1">
        <v>44753</v>
      </c>
      <c r="B69">
        <v>1.7985000000000001E-2</v>
      </c>
      <c r="C69">
        <v>124337010000</v>
      </c>
      <c r="L69" cm="1">
        <f t="array" ref="L69">_xlfn.IFS(ВТБ_ао_1week_06032021_06032025[[#This Row],[Цена]]&lt;$G$6,$G$6,ВТБ_ао_1week_06032021_06032025[[#This Row],[Цена]]&gt;$G$7,$G$7,TRUE,ВТБ_ао_1week_06032021_06032025[[#This Row],[Цена]])</f>
        <v>1.7985000000000001E-2</v>
      </c>
    </row>
    <row r="70" spans="1:12" x14ac:dyDescent="0.3">
      <c r="A70" s="1">
        <v>44760</v>
      </c>
      <c r="B70">
        <v>1.839E-2</v>
      </c>
      <c r="C70">
        <v>130804270000</v>
      </c>
      <c r="L70" cm="1">
        <f t="array" ref="L70">_xlfn.IFS(ВТБ_ао_1week_06032021_06032025[[#This Row],[Цена]]&lt;$G$6,$G$6,ВТБ_ао_1week_06032021_06032025[[#This Row],[Цена]]&gt;$G$7,$G$7,TRUE,ВТБ_ао_1week_06032021_06032025[[#This Row],[Цена]])</f>
        <v>1.839E-2</v>
      </c>
    </row>
    <row r="71" spans="1:12" x14ac:dyDescent="0.3">
      <c r="A71" s="1">
        <v>44767</v>
      </c>
      <c r="B71">
        <v>1.8585000000000001E-2</v>
      </c>
      <c r="C71">
        <v>102988860000</v>
      </c>
      <c r="L71" cm="1">
        <f t="array" ref="L71">_xlfn.IFS(ВТБ_ао_1week_06032021_06032025[[#This Row],[Цена]]&lt;$G$6,$G$6,ВТБ_ао_1week_06032021_06032025[[#This Row],[Цена]]&gt;$G$7,$G$7,TRUE,ВТБ_ао_1week_06032021_06032025[[#This Row],[Цена]])</f>
        <v>1.8585000000000001E-2</v>
      </c>
    </row>
    <row r="72" spans="1:12" x14ac:dyDescent="0.3">
      <c r="A72" s="1">
        <v>44774</v>
      </c>
      <c r="B72">
        <v>1.762E-2</v>
      </c>
      <c r="C72">
        <v>101770770000</v>
      </c>
      <c r="L72" cm="1">
        <f t="array" ref="L72">_xlfn.IFS(ВТБ_ао_1week_06032021_06032025[[#This Row],[Цена]]&lt;$G$6,$G$6,ВТБ_ао_1week_06032021_06032025[[#This Row],[Цена]]&gt;$G$7,$G$7,TRUE,ВТБ_ао_1week_06032021_06032025[[#This Row],[Цена]])</f>
        <v>1.762E-2</v>
      </c>
    </row>
    <row r="73" spans="1:12" x14ac:dyDescent="0.3">
      <c r="A73" s="1">
        <v>44781</v>
      </c>
      <c r="B73">
        <v>1.7954999999999999E-2</v>
      </c>
      <c r="C73">
        <v>94399470000</v>
      </c>
      <c r="L73" cm="1">
        <f t="array" ref="L73">_xlfn.IFS(ВТБ_ао_1week_06032021_06032025[[#This Row],[Цена]]&lt;$G$6,$G$6,ВТБ_ао_1week_06032021_06032025[[#This Row],[Цена]]&gt;$G$7,$G$7,TRUE,ВТБ_ао_1week_06032021_06032025[[#This Row],[Цена]])</f>
        <v>1.7954999999999999E-2</v>
      </c>
    </row>
    <row r="74" spans="1:12" x14ac:dyDescent="0.3">
      <c r="A74" s="1">
        <v>44788</v>
      </c>
      <c r="B74">
        <v>1.7999999999999999E-2</v>
      </c>
      <c r="C74">
        <v>109399950000</v>
      </c>
      <c r="L74" cm="1">
        <f t="array" ref="L74">_xlfn.IFS(ВТБ_ао_1week_06032021_06032025[[#This Row],[Цена]]&lt;$G$6,$G$6,ВТБ_ао_1week_06032021_06032025[[#This Row],[Цена]]&gt;$G$7,$G$7,TRUE,ВТБ_ао_1week_06032021_06032025[[#This Row],[Цена]])</f>
        <v>1.7999999999999999E-2</v>
      </c>
    </row>
    <row r="75" spans="1:12" x14ac:dyDescent="0.3">
      <c r="A75" s="1">
        <v>44795</v>
      </c>
      <c r="B75">
        <v>1.8239999999999999E-2</v>
      </c>
      <c r="C75">
        <v>83041510000</v>
      </c>
      <c r="L75" cm="1">
        <f t="array" ref="L75">_xlfn.IFS(ВТБ_ао_1week_06032021_06032025[[#This Row],[Цена]]&lt;$G$6,$G$6,ВТБ_ао_1week_06032021_06032025[[#This Row],[Цена]]&gt;$G$7,$G$7,TRUE,ВТБ_ао_1week_06032021_06032025[[#This Row],[Цена]])</f>
        <v>1.8239999999999999E-2</v>
      </c>
    </row>
    <row r="76" spans="1:12" x14ac:dyDescent="0.3">
      <c r="A76" s="1">
        <v>44802</v>
      </c>
      <c r="B76">
        <v>2.009E-2</v>
      </c>
      <c r="C76">
        <v>281530200000</v>
      </c>
      <c r="L76" cm="1">
        <f t="array" ref="L76">_xlfn.IFS(ВТБ_ао_1week_06032021_06032025[[#This Row],[Цена]]&lt;$G$6,$G$6,ВТБ_ао_1week_06032021_06032025[[#This Row],[Цена]]&gt;$G$7,$G$7,TRUE,ВТБ_ао_1week_06032021_06032025[[#This Row],[Цена]])</f>
        <v>2.009E-2</v>
      </c>
    </row>
    <row r="77" spans="1:12" x14ac:dyDescent="0.3">
      <c r="A77" s="1">
        <v>44809</v>
      </c>
      <c r="B77">
        <v>1.9859999999999999E-2</v>
      </c>
      <c r="C77">
        <v>308193650000</v>
      </c>
      <c r="L77" cm="1">
        <f t="array" ref="L77">_xlfn.IFS(ВТБ_ао_1week_06032021_06032025[[#This Row],[Цена]]&lt;$G$6,$G$6,ВТБ_ао_1week_06032021_06032025[[#This Row],[Цена]]&gt;$G$7,$G$7,TRUE,ВТБ_ао_1week_06032021_06032025[[#This Row],[Цена]])</f>
        <v>1.9859999999999999E-2</v>
      </c>
    </row>
    <row r="78" spans="1:12" x14ac:dyDescent="0.3">
      <c r="A78" s="1">
        <v>44816</v>
      </c>
      <c r="B78">
        <v>1.9939999999999999E-2</v>
      </c>
      <c r="C78">
        <v>209828460000</v>
      </c>
      <c r="L78" cm="1">
        <f t="array" ref="L78">_xlfn.IFS(ВТБ_ао_1week_06032021_06032025[[#This Row],[Цена]]&lt;$G$6,$G$6,ВТБ_ао_1week_06032021_06032025[[#This Row],[Цена]]&gt;$G$7,$G$7,TRUE,ВТБ_ао_1week_06032021_06032025[[#This Row],[Цена]])</f>
        <v>1.9939999999999999E-2</v>
      </c>
    </row>
    <row r="79" spans="1:12" x14ac:dyDescent="0.3">
      <c r="A79" s="1">
        <v>44823</v>
      </c>
      <c r="B79">
        <v>1.7014999999999999E-2</v>
      </c>
      <c r="C79">
        <v>372695670000</v>
      </c>
      <c r="L79" cm="1">
        <f t="array" ref="L79">_xlfn.IFS(ВТБ_ао_1week_06032021_06032025[[#This Row],[Цена]]&lt;$G$6,$G$6,ВТБ_ао_1week_06032021_06032025[[#This Row],[Цена]]&gt;$G$7,$G$7,TRUE,ВТБ_ао_1week_06032021_06032025[[#This Row],[Цена]])</f>
        <v>1.7014999999999999E-2</v>
      </c>
    </row>
    <row r="80" spans="1:12" x14ac:dyDescent="0.3">
      <c r="A80" s="1">
        <v>44830</v>
      </c>
      <c r="B80">
        <v>1.4930000000000001E-2</v>
      </c>
      <c r="C80">
        <v>471862260000</v>
      </c>
      <c r="L80" cm="1">
        <f t="array" ref="L80">_xlfn.IFS(ВТБ_ао_1week_06032021_06032025[[#This Row],[Цена]]&lt;$G$6,$G$6,ВТБ_ао_1week_06032021_06032025[[#This Row],[Цена]]&gt;$G$7,$G$7,TRUE,ВТБ_ао_1week_06032021_06032025[[#This Row],[Цена]])</f>
        <v>1.4930000000000001E-2</v>
      </c>
    </row>
    <row r="81" spans="1:12" x14ac:dyDescent="0.3">
      <c r="A81" s="1">
        <v>44837</v>
      </c>
      <c r="B81">
        <v>1.4425E-2</v>
      </c>
      <c r="C81">
        <v>273261670000</v>
      </c>
      <c r="L81" cm="1">
        <f t="array" ref="L81">_xlfn.IFS(ВТБ_ао_1week_06032021_06032025[[#This Row],[Цена]]&lt;$G$6,$G$6,ВТБ_ао_1week_06032021_06032025[[#This Row],[Цена]]&gt;$G$7,$G$7,TRUE,ВТБ_ао_1week_06032021_06032025[[#This Row],[Цена]])</f>
        <v>1.4425E-2</v>
      </c>
    </row>
    <row r="82" spans="1:12" x14ac:dyDescent="0.3">
      <c r="A82" s="1">
        <v>44844</v>
      </c>
      <c r="B82">
        <v>1.52E-2</v>
      </c>
      <c r="C82">
        <v>196193630000</v>
      </c>
      <c r="L82" cm="1">
        <f t="array" ref="L82">_xlfn.IFS(ВТБ_ао_1week_06032021_06032025[[#This Row],[Цена]]&lt;$G$6,$G$6,ВТБ_ао_1week_06032021_06032025[[#This Row],[Цена]]&gt;$G$7,$G$7,TRUE,ВТБ_ао_1week_06032021_06032025[[#This Row],[Цена]])</f>
        <v>1.52E-2</v>
      </c>
    </row>
    <row r="83" spans="1:12" x14ac:dyDescent="0.3">
      <c r="A83" s="1">
        <v>44851</v>
      </c>
      <c r="B83">
        <v>1.618E-2</v>
      </c>
      <c r="C83">
        <v>296911730000</v>
      </c>
      <c r="L83" cm="1">
        <f t="array" ref="L83">_xlfn.IFS(ВТБ_ао_1week_06032021_06032025[[#This Row],[Цена]]&lt;$G$6,$G$6,ВТБ_ао_1week_06032021_06032025[[#This Row],[Цена]]&gt;$G$7,$G$7,TRUE,ВТБ_ао_1week_06032021_06032025[[#This Row],[Цена]])</f>
        <v>1.618E-2</v>
      </c>
    </row>
    <row r="84" spans="1:12" x14ac:dyDescent="0.3">
      <c r="A84" s="1">
        <v>44858</v>
      </c>
      <c r="B84">
        <v>1.6914999999999999E-2</v>
      </c>
      <c r="C84">
        <v>255999190000</v>
      </c>
      <c r="L84" cm="1">
        <f t="array" ref="L84">_xlfn.IFS(ВТБ_ао_1week_06032021_06032025[[#This Row],[Цена]]&lt;$G$6,$G$6,ВТБ_ао_1week_06032021_06032025[[#This Row],[Цена]]&gt;$G$7,$G$7,TRUE,ВТБ_ао_1week_06032021_06032025[[#This Row],[Цена]])</f>
        <v>1.6914999999999999E-2</v>
      </c>
    </row>
    <row r="85" spans="1:12" x14ac:dyDescent="0.3">
      <c r="A85" s="1">
        <v>44865</v>
      </c>
      <c r="B85">
        <v>1.6400000000000001E-2</v>
      </c>
      <c r="C85">
        <v>118542180000</v>
      </c>
      <c r="L85" cm="1">
        <f t="array" ref="L85">_xlfn.IFS(ВТБ_ао_1week_06032021_06032025[[#This Row],[Цена]]&lt;$G$6,$G$6,ВТБ_ао_1week_06032021_06032025[[#This Row],[Цена]]&gt;$G$7,$G$7,TRUE,ВТБ_ао_1week_06032021_06032025[[#This Row],[Цена]])</f>
        <v>1.6400000000000001E-2</v>
      </c>
    </row>
    <row r="86" spans="1:12" x14ac:dyDescent="0.3">
      <c r="A86" s="1">
        <v>44872</v>
      </c>
      <c r="B86">
        <v>1.7160000000000002E-2</v>
      </c>
      <c r="C86">
        <v>318626630000</v>
      </c>
      <c r="L86" cm="1">
        <f t="array" ref="L86">_xlfn.IFS(ВТБ_ао_1week_06032021_06032025[[#This Row],[Цена]]&lt;$G$6,$G$6,ВТБ_ао_1week_06032021_06032025[[#This Row],[Цена]]&gt;$G$7,$G$7,TRUE,ВТБ_ао_1week_06032021_06032025[[#This Row],[Цена]])</f>
        <v>1.7160000000000002E-2</v>
      </c>
    </row>
    <row r="87" spans="1:12" x14ac:dyDescent="0.3">
      <c r="A87" s="1">
        <v>44879</v>
      </c>
      <c r="B87">
        <v>1.7035000000000002E-2</v>
      </c>
      <c r="C87">
        <v>224679610000</v>
      </c>
      <c r="L87" cm="1">
        <f t="array" ref="L87">_xlfn.IFS(ВТБ_ао_1week_06032021_06032025[[#This Row],[Цена]]&lt;$G$6,$G$6,ВТБ_ао_1week_06032021_06032025[[#This Row],[Цена]]&gt;$G$7,$G$7,TRUE,ВТБ_ао_1week_06032021_06032025[[#This Row],[Цена]])</f>
        <v>1.7035000000000002E-2</v>
      </c>
    </row>
    <row r="88" spans="1:12" x14ac:dyDescent="0.3">
      <c r="A88" s="1">
        <v>44886</v>
      </c>
      <c r="B88">
        <v>1.6979999999999999E-2</v>
      </c>
      <c r="C88">
        <v>113471240000</v>
      </c>
      <c r="L88" cm="1">
        <f t="array" ref="L88">_xlfn.IFS(ВТБ_ао_1week_06032021_06032025[[#This Row],[Цена]]&lt;$G$6,$G$6,ВТБ_ао_1week_06032021_06032025[[#This Row],[Цена]]&gt;$G$7,$G$7,TRUE,ВТБ_ао_1week_06032021_06032025[[#This Row],[Цена]])</f>
        <v>1.6979999999999999E-2</v>
      </c>
    </row>
    <row r="89" spans="1:12" x14ac:dyDescent="0.3">
      <c r="A89" s="1">
        <v>44893</v>
      </c>
      <c r="B89">
        <v>1.6830000000000001E-2</v>
      </c>
      <c r="C89">
        <v>75625720000</v>
      </c>
      <c r="L89" cm="1">
        <f t="array" ref="L89">_xlfn.IFS(ВТБ_ао_1week_06032021_06032025[[#This Row],[Цена]]&lt;$G$6,$G$6,ВТБ_ао_1week_06032021_06032025[[#This Row],[Цена]]&gt;$G$7,$G$7,TRUE,ВТБ_ао_1week_06032021_06032025[[#This Row],[Цена]])</f>
        <v>1.6830000000000001E-2</v>
      </c>
    </row>
    <row r="90" spans="1:12" x14ac:dyDescent="0.3">
      <c r="A90" s="1">
        <v>44900</v>
      </c>
      <c r="B90">
        <v>1.6715000000000001E-2</v>
      </c>
      <c r="C90">
        <v>253660950000</v>
      </c>
      <c r="L90" cm="1">
        <f t="array" ref="L90">_xlfn.IFS(ВТБ_ао_1week_06032021_06032025[[#This Row],[Цена]]&lt;$G$6,$G$6,ВТБ_ао_1week_06032021_06032025[[#This Row],[Цена]]&gt;$G$7,$G$7,TRUE,ВТБ_ао_1week_06032021_06032025[[#This Row],[Цена]])</f>
        <v>1.6715000000000001E-2</v>
      </c>
    </row>
    <row r="91" spans="1:12" x14ac:dyDescent="0.3">
      <c r="A91" s="1">
        <v>44907</v>
      </c>
      <c r="B91">
        <v>1.618E-2</v>
      </c>
      <c r="C91">
        <v>112942870000</v>
      </c>
      <c r="L91" cm="1">
        <f t="array" ref="L91">_xlfn.IFS(ВТБ_ао_1week_06032021_06032025[[#This Row],[Цена]]&lt;$G$6,$G$6,ВТБ_ао_1week_06032021_06032025[[#This Row],[Цена]]&gt;$G$7,$G$7,TRUE,ВТБ_ао_1week_06032021_06032025[[#This Row],[Цена]])</f>
        <v>1.618E-2</v>
      </c>
    </row>
    <row r="92" spans="1:12" x14ac:dyDescent="0.3">
      <c r="A92" s="1">
        <v>44914</v>
      </c>
      <c r="B92">
        <v>1.6930000000000001E-2</v>
      </c>
      <c r="C92">
        <v>212986730000</v>
      </c>
      <c r="L92" cm="1">
        <f t="array" ref="L92">_xlfn.IFS(ВТБ_ао_1week_06032021_06032025[[#This Row],[Цена]]&lt;$G$6,$G$6,ВТБ_ао_1week_06032021_06032025[[#This Row],[Цена]]&gt;$G$7,$G$7,TRUE,ВТБ_ао_1week_06032021_06032025[[#This Row],[Цена]])</f>
        <v>1.6930000000000001E-2</v>
      </c>
    </row>
    <row r="93" spans="1:12" x14ac:dyDescent="0.3">
      <c r="A93" s="1">
        <v>44921</v>
      </c>
      <c r="B93">
        <v>1.6389999999999998E-2</v>
      </c>
      <c r="C93">
        <v>322618550000</v>
      </c>
      <c r="L93" cm="1">
        <f t="array" ref="L93">_xlfn.IFS(ВТБ_ао_1week_06032021_06032025[[#This Row],[Цена]]&lt;$G$6,$G$6,ВТБ_ао_1week_06032021_06032025[[#This Row],[Цена]]&gt;$G$7,$G$7,TRUE,ВТБ_ао_1week_06032021_06032025[[#This Row],[Цена]])</f>
        <v>1.6389999999999998E-2</v>
      </c>
    </row>
    <row r="94" spans="1:12" x14ac:dyDescent="0.3">
      <c r="A94" s="1">
        <v>44928</v>
      </c>
      <c r="B94">
        <v>1.6205000000000001E-2</v>
      </c>
      <c r="C94">
        <v>44395250000</v>
      </c>
      <c r="L94" cm="1">
        <f t="array" ref="L94">_xlfn.IFS(ВТБ_ао_1week_06032021_06032025[[#This Row],[Цена]]&lt;$G$6,$G$6,ВТБ_ао_1week_06032021_06032025[[#This Row],[Цена]]&gt;$G$7,$G$7,TRUE,ВТБ_ао_1week_06032021_06032025[[#This Row],[Цена]])</f>
        <v>1.6205000000000001E-2</v>
      </c>
    </row>
    <row r="95" spans="1:12" x14ac:dyDescent="0.3">
      <c r="A95" s="1">
        <v>44935</v>
      </c>
      <c r="B95">
        <v>1.6645E-2</v>
      </c>
      <c r="C95">
        <v>181678920000</v>
      </c>
      <c r="L95" cm="1">
        <f t="array" ref="L95">_xlfn.IFS(ВТБ_ао_1week_06032021_06032025[[#This Row],[Цена]]&lt;$G$6,$G$6,ВТБ_ао_1week_06032021_06032025[[#This Row],[Цена]]&gt;$G$7,$G$7,TRUE,ВТБ_ао_1week_06032021_06032025[[#This Row],[Цена]])</f>
        <v>1.6645E-2</v>
      </c>
    </row>
    <row r="96" spans="1:12" x14ac:dyDescent="0.3">
      <c r="A96" s="1">
        <v>44942</v>
      </c>
      <c r="B96">
        <v>1.6715000000000001E-2</v>
      </c>
      <c r="C96">
        <v>203308370000</v>
      </c>
      <c r="L96" cm="1">
        <f t="array" ref="L96">_xlfn.IFS(ВТБ_ао_1week_06032021_06032025[[#This Row],[Цена]]&lt;$G$6,$G$6,ВТБ_ао_1week_06032021_06032025[[#This Row],[Цена]]&gt;$G$7,$G$7,TRUE,ВТБ_ао_1week_06032021_06032025[[#This Row],[Цена]])</f>
        <v>1.6715000000000001E-2</v>
      </c>
    </row>
    <row r="97" spans="1:12" x14ac:dyDescent="0.3">
      <c r="A97" s="1">
        <v>44949</v>
      </c>
      <c r="B97">
        <v>1.6584999999999999E-2</v>
      </c>
      <c r="C97">
        <v>141114710000</v>
      </c>
      <c r="L97" cm="1">
        <f t="array" ref="L97">_xlfn.IFS(ВТБ_ао_1week_06032021_06032025[[#This Row],[Цена]]&lt;$G$6,$G$6,ВТБ_ао_1week_06032021_06032025[[#This Row],[Цена]]&gt;$G$7,$G$7,TRUE,ВТБ_ао_1week_06032021_06032025[[#This Row],[Цена]])</f>
        <v>1.6584999999999999E-2</v>
      </c>
    </row>
    <row r="98" spans="1:12" x14ac:dyDescent="0.3">
      <c r="A98" s="1">
        <v>44956</v>
      </c>
      <c r="B98">
        <v>1.6914999999999999E-2</v>
      </c>
      <c r="C98">
        <v>302921580000</v>
      </c>
      <c r="L98" cm="1">
        <f t="array" ref="L98">_xlfn.IFS(ВТБ_ао_1week_06032021_06032025[[#This Row],[Цена]]&lt;$G$6,$G$6,ВТБ_ао_1week_06032021_06032025[[#This Row],[Цена]]&gt;$G$7,$G$7,TRUE,ВТБ_ао_1week_06032021_06032025[[#This Row],[Цена]])</f>
        <v>1.6914999999999999E-2</v>
      </c>
    </row>
    <row r="99" spans="1:12" x14ac:dyDescent="0.3">
      <c r="A99" s="1">
        <v>44963</v>
      </c>
      <c r="B99">
        <v>1.6945000000000002E-2</v>
      </c>
      <c r="C99">
        <v>235761600000</v>
      </c>
      <c r="L99" cm="1">
        <f t="array" ref="L99">_xlfn.IFS(ВТБ_ао_1week_06032021_06032025[[#This Row],[Цена]]&lt;$G$6,$G$6,ВТБ_ао_1week_06032021_06032025[[#This Row],[Цена]]&gt;$G$7,$G$7,TRUE,ВТБ_ао_1week_06032021_06032025[[#This Row],[Цена]])</f>
        <v>1.6945000000000002E-2</v>
      </c>
    </row>
    <row r="100" spans="1:12" x14ac:dyDescent="0.3">
      <c r="A100" s="1">
        <v>44970</v>
      </c>
      <c r="B100">
        <v>1.5984999999999999E-2</v>
      </c>
      <c r="C100">
        <v>219836330000</v>
      </c>
      <c r="L100" cm="1">
        <f t="array" ref="L100">_xlfn.IFS(ВТБ_ао_1week_06032021_06032025[[#This Row],[Цена]]&lt;$G$6,$G$6,ВТБ_ао_1week_06032021_06032025[[#This Row],[Цена]]&gt;$G$7,$G$7,TRUE,ВТБ_ао_1week_06032021_06032025[[#This Row],[Цена]])</f>
        <v>1.5984999999999999E-2</v>
      </c>
    </row>
    <row r="101" spans="1:12" x14ac:dyDescent="0.3">
      <c r="A101" s="1">
        <v>44977</v>
      </c>
      <c r="B101">
        <v>1.6205000000000001E-2</v>
      </c>
      <c r="C101">
        <v>128157390000</v>
      </c>
      <c r="L101" cm="1">
        <f t="array" ref="L101">_xlfn.IFS(ВТБ_ао_1week_06032021_06032025[[#This Row],[Цена]]&lt;$G$6,$G$6,ВТБ_ао_1week_06032021_06032025[[#This Row],[Цена]]&gt;$G$7,$G$7,TRUE,ВТБ_ао_1week_06032021_06032025[[#This Row],[Цена]])</f>
        <v>1.6205000000000001E-2</v>
      </c>
    </row>
    <row r="102" spans="1:12" x14ac:dyDescent="0.3">
      <c r="A102" s="1">
        <v>44984</v>
      </c>
      <c r="B102">
        <v>1.6584999999999999E-2</v>
      </c>
      <c r="C102">
        <v>167159960000</v>
      </c>
      <c r="L102" cm="1">
        <f t="array" ref="L102">_xlfn.IFS(ВТБ_ао_1week_06032021_06032025[[#This Row],[Цена]]&lt;$G$6,$G$6,ВТБ_ао_1week_06032021_06032025[[#This Row],[Цена]]&gt;$G$7,$G$7,TRUE,ВТБ_ао_1week_06032021_06032025[[#This Row],[Цена]])</f>
        <v>1.6584999999999999E-2</v>
      </c>
    </row>
    <row r="103" spans="1:12" x14ac:dyDescent="0.3">
      <c r="A103" s="1">
        <v>44991</v>
      </c>
      <c r="B103">
        <v>1.6490000000000001E-2</v>
      </c>
      <c r="C103">
        <v>109960090000</v>
      </c>
      <c r="L103" cm="1">
        <f t="array" ref="L103">_xlfn.IFS(ВТБ_ао_1week_06032021_06032025[[#This Row],[Цена]]&lt;$G$6,$G$6,ВТБ_ао_1week_06032021_06032025[[#This Row],[Цена]]&gt;$G$7,$G$7,TRUE,ВТБ_ао_1week_06032021_06032025[[#This Row],[Цена]])</f>
        <v>1.6490000000000001E-2</v>
      </c>
    </row>
    <row r="104" spans="1:12" x14ac:dyDescent="0.3">
      <c r="A104" s="1">
        <v>44998</v>
      </c>
      <c r="B104">
        <v>1.669E-2</v>
      </c>
      <c r="C104">
        <v>188510540000</v>
      </c>
      <c r="L104" cm="1">
        <f t="array" ref="L104">_xlfn.IFS(ВТБ_ао_1week_06032021_06032025[[#This Row],[Цена]]&lt;$G$6,$G$6,ВТБ_ао_1week_06032021_06032025[[#This Row],[Цена]]&gt;$G$7,$G$7,TRUE,ВТБ_ао_1week_06032021_06032025[[#This Row],[Цена]])</f>
        <v>1.669E-2</v>
      </c>
    </row>
    <row r="105" spans="1:12" x14ac:dyDescent="0.3">
      <c r="A105" s="1">
        <v>45005</v>
      </c>
      <c r="B105">
        <v>1.7899999999999999E-2</v>
      </c>
      <c r="C105">
        <v>1368181150000</v>
      </c>
      <c r="L105" cm="1">
        <f t="array" ref="L105">_xlfn.IFS(ВТБ_ао_1week_06032021_06032025[[#This Row],[Цена]]&lt;$G$6,$G$6,ВТБ_ао_1week_06032021_06032025[[#This Row],[Цена]]&gt;$G$7,$G$7,TRUE,ВТБ_ао_1week_06032021_06032025[[#This Row],[Цена]])</f>
        <v>1.7899999999999999E-2</v>
      </c>
    </row>
    <row r="106" spans="1:12" x14ac:dyDescent="0.3">
      <c r="A106" s="1">
        <v>45012</v>
      </c>
      <c r="B106">
        <v>1.814E-2</v>
      </c>
      <c r="C106">
        <v>298042010000</v>
      </c>
      <c r="L106" cm="1">
        <f t="array" ref="L106">_xlfn.IFS(ВТБ_ао_1week_06032021_06032025[[#This Row],[Цена]]&lt;$G$6,$G$6,ВТБ_ао_1week_06032021_06032025[[#This Row],[Цена]]&gt;$G$7,$G$7,TRUE,ВТБ_ао_1week_06032021_06032025[[#This Row],[Цена]])</f>
        <v>1.814E-2</v>
      </c>
    </row>
    <row r="107" spans="1:12" x14ac:dyDescent="0.3">
      <c r="A107" s="1">
        <v>45019</v>
      </c>
      <c r="B107">
        <v>1.883E-2</v>
      </c>
      <c r="C107">
        <v>1638136550000</v>
      </c>
      <c r="L107" cm="1">
        <f t="array" ref="L107">_xlfn.IFS(ВТБ_ао_1week_06032021_06032025[[#This Row],[Цена]]&lt;$G$6,$G$6,ВТБ_ао_1week_06032021_06032025[[#This Row],[Цена]]&gt;$G$7,$G$7,TRUE,ВТБ_ао_1week_06032021_06032025[[#This Row],[Цена]])</f>
        <v>1.883E-2</v>
      </c>
    </row>
    <row r="108" spans="1:12" x14ac:dyDescent="0.3">
      <c r="A108" s="1">
        <v>45026</v>
      </c>
      <c r="B108">
        <v>1.8695E-2</v>
      </c>
      <c r="C108">
        <v>384016640000</v>
      </c>
      <c r="L108" cm="1">
        <f t="array" ref="L108">_xlfn.IFS(ВТБ_ао_1week_06032021_06032025[[#This Row],[Цена]]&lt;$G$6,$G$6,ВТБ_ао_1week_06032021_06032025[[#This Row],[Цена]]&gt;$G$7,$G$7,TRUE,ВТБ_ао_1week_06032021_06032025[[#This Row],[Цена]])</f>
        <v>1.8695E-2</v>
      </c>
    </row>
    <row r="109" spans="1:12" x14ac:dyDescent="0.3">
      <c r="A109" s="1">
        <v>45033</v>
      </c>
      <c r="B109">
        <v>2.0195000000000001E-2</v>
      </c>
      <c r="C109">
        <v>863737580000</v>
      </c>
      <c r="L109" cm="1">
        <f t="array" ref="L109">_xlfn.IFS(ВТБ_ао_1week_06032021_06032025[[#This Row],[Цена]]&lt;$G$6,$G$6,ВТБ_ао_1week_06032021_06032025[[#This Row],[Цена]]&gt;$G$7,$G$7,TRUE,ВТБ_ао_1week_06032021_06032025[[#This Row],[Цена]])</f>
        <v>2.0195000000000001E-2</v>
      </c>
    </row>
    <row r="110" spans="1:12" x14ac:dyDescent="0.3">
      <c r="A110" s="1">
        <v>45040</v>
      </c>
      <c r="B110">
        <v>2.222E-2</v>
      </c>
      <c r="C110">
        <v>1801128210000</v>
      </c>
      <c r="L110" cm="1">
        <f t="array" ref="L110">_xlfn.IFS(ВТБ_ао_1week_06032021_06032025[[#This Row],[Цена]]&lt;$G$6,$G$6,ВТБ_ао_1week_06032021_06032025[[#This Row],[Цена]]&gt;$G$7,$G$7,TRUE,ВТБ_ао_1week_06032021_06032025[[#This Row],[Цена]])</f>
        <v>2.222E-2</v>
      </c>
    </row>
    <row r="111" spans="1:12" x14ac:dyDescent="0.3">
      <c r="A111" s="1">
        <v>45047</v>
      </c>
      <c r="B111">
        <v>2.1059999999999999E-2</v>
      </c>
      <c r="C111">
        <v>1100879700000</v>
      </c>
      <c r="L111" cm="1">
        <f t="array" ref="L111">_xlfn.IFS(ВТБ_ао_1week_06032021_06032025[[#This Row],[Цена]]&lt;$G$6,$G$6,ВТБ_ао_1week_06032021_06032025[[#This Row],[Цена]]&gt;$G$7,$G$7,TRUE,ВТБ_ао_1week_06032021_06032025[[#This Row],[Цена]])</f>
        <v>2.1059999999999999E-2</v>
      </c>
    </row>
    <row r="112" spans="1:12" x14ac:dyDescent="0.3">
      <c r="A112" s="1">
        <v>45054</v>
      </c>
      <c r="B112">
        <v>2.171E-2</v>
      </c>
      <c r="C112">
        <v>836116610000</v>
      </c>
      <c r="L112" cm="1">
        <f t="array" ref="L112">_xlfn.IFS(ВТБ_ао_1week_06032021_06032025[[#This Row],[Цена]]&lt;$G$6,$G$6,ВТБ_ао_1week_06032021_06032025[[#This Row],[Цена]]&gt;$G$7,$G$7,TRUE,ВТБ_ао_1week_06032021_06032025[[#This Row],[Цена]])</f>
        <v>2.171E-2</v>
      </c>
    </row>
    <row r="113" spans="1:12" x14ac:dyDescent="0.3">
      <c r="A113" s="1">
        <v>45061</v>
      </c>
      <c r="B113">
        <v>2.3130000000000001E-2</v>
      </c>
      <c r="C113">
        <v>1434214110000</v>
      </c>
      <c r="L113" cm="1">
        <f t="array" ref="L113">_xlfn.IFS(ВТБ_ао_1week_06032021_06032025[[#This Row],[Цена]]&lt;$G$6,$G$6,ВТБ_ао_1week_06032021_06032025[[#This Row],[Цена]]&gt;$G$7,$G$7,TRUE,ВТБ_ао_1week_06032021_06032025[[#This Row],[Цена]])</f>
        <v>2.3130000000000001E-2</v>
      </c>
    </row>
    <row r="114" spans="1:12" x14ac:dyDescent="0.3">
      <c r="A114" s="1">
        <v>45068</v>
      </c>
      <c r="B114">
        <v>2.325E-2</v>
      </c>
      <c r="C114">
        <v>1244082290000</v>
      </c>
      <c r="L114" cm="1">
        <f t="array" ref="L114">_xlfn.IFS(ВТБ_ао_1week_06032021_06032025[[#This Row],[Цена]]&lt;$G$6,$G$6,ВТБ_ао_1week_06032021_06032025[[#This Row],[Цена]]&gt;$G$7,$G$7,TRUE,ВТБ_ао_1week_06032021_06032025[[#This Row],[Цена]])</f>
        <v>2.325E-2</v>
      </c>
    </row>
    <row r="115" spans="1:12" x14ac:dyDescent="0.3">
      <c r="A115" s="1">
        <v>45075</v>
      </c>
      <c r="B115">
        <v>2.2630000000000001E-2</v>
      </c>
      <c r="C115">
        <v>1445753800000</v>
      </c>
      <c r="L115" cm="1">
        <f t="array" ref="L115">_xlfn.IFS(ВТБ_ао_1week_06032021_06032025[[#This Row],[Цена]]&lt;$G$6,$G$6,ВТБ_ао_1week_06032021_06032025[[#This Row],[Цена]]&gt;$G$7,$G$7,TRUE,ВТБ_ао_1week_06032021_06032025[[#This Row],[Цена]])</f>
        <v>2.2630000000000001E-2</v>
      </c>
    </row>
    <row r="116" spans="1:12" x14ac:dyDescent="0.3">
      <c r="A116" s="1">
        <v>45082</v>
      </c>
      <c r="B116">
        <v>2.2785E-2</v>
      </c>
      <c r="C116">
        <v>1162772470000</v>
      </c>
      <c r="L116" cm="1">
        <f t="array" ref="L116">_xlfn.IFS(ВТБ_ао_1week_06032021_06032025[[#This Row],[Цена]]&lt;$G$6,$G$6,ВТБ_ао_1week_06032021_06032025[[#This Row],[Цена]]&gt;$G$7,$G$7,TRUE,ВТБ_ао_1week_06032021_06032025[[#This Row],[Цена]])</f>
        <v>2.2785E-2</v>
      </c>
    </row>
    <row r="117" spans="1:12" x14ac:dyDescent="0.3">
      <c r="A117" s="1">
        <v>45089</v>
      </c>
      <c r="B117">
        <v>2.2974999999999999E-2</v>
      </c>
      <c r="C117">
        <v>508699940000</v>
      </c>
      <c r="L117" cm="1">
        <f t="array" ref="L117">_xlfn.IFS(ВТБ_ао_1week_06032021_06032025[[#This Row],[Цена]]&lt;$G$6,$G$6,ВТБ_ао_1week_06032021_06032025[[#This Row],[Цена]]&gt;$G$7,$G$7,TRUE,ВТБ_ао_1week_06032021_06032025[[#This Row],[Цена]])</f>
        <v>2.2974999999999999E-2</v>
      </c>
    </row>
    <row r="118" spans="1:12" x14ac:dyDescent="0.3">
      <c r="A118" s="1">
        <v>45096</v>
      </c>
      <c r="B118">
        <v>2.1999999999999999E-2</v>
      </c>
      <c r="C118">
        <v>625402640000</v>
      </c>
      <c r="L118" cm="1">
        <f t="array" ref="L118">_xlfn.IFS(ВТБ_ао_1week_06032021_06032025[[#This Row],[Цена]]&lt;$G$6,$G$6,ВТБ_ао_1week_06032021_06032025[[#This Row],[Цена]]&gt;$G$7,$G$7,TRUE,ВТБ_ао_1week_06032021_06032025[[#This Row],[Цена]])</f>
        <v>2.1999999999999999E-2</v>
      </c>
    </row>
    <row r="119" spans="1:12" x14ac:dyDescent="0.3">
      <c r="A119" s="1">
        <v>45103</v>
      </c>
      <c r="B119">
        <v>2.1684999999999999E-2</v>
      </c>
      <c r="C119">
        <v>543610860000</v>
      </c>
      <c r="L119" cm="1">
        <f t="array" ref="L119">_xlfn.IFS(ВТБ_ао_1week_06032021_06032025[[#This Row],[Цена]]&lt;$G$6,$G$6,ВТБ_ао_1week_06032021_06032025[[#This Row],[Цена]]&gt;$G$7,$G$7,TRUE,ВТБ_ао_1week_06032021_06032025[[#This Row],[Цена]])</f>
        <v>2.1684999999999999E-2</v>
      </c>
    </row>
    <row r="120" spans="1:12" x14ac:dyDescent="0.3">
      <c r="A120" s="1">
        <v>45110</v>
      </c>
      <c r="B120">
        <v>2.2485000000000002E-2</v>
      </c>
      <c r="C120">
        <v>612699420000</v>
      </c>
      <c r="L120" cm="1">
        <f t="array" ref="L120">_xlfn.IFS(ВТБ_ао_1week_06032021_06032025[[#This Row],[Цена]]&lt;$G$6,$G$6,ВТБ_ао_1week_06032021_06032025[[#This Row],[Цена]]&gt;$G$7,$G$7,TRUE,ВТБ_ао_1week_06032021_06032025[[#This Row],[Цена]])</f>
        <v>2.2485000000000002E-2</v>
      </c>
    </row>
    <row r="121" spans="1:12" x14ac:dyDescent="0.3">
      <c r="A121" s="1">
        <v>45117</v>
      </c>
      <c r="B121">
        <v>2.3275000000000001E-2</v>
      </c>
      <c r="C121">
        <v>732351240000</v>
      </c>
      <c r="L121" cm="1">
        <f t="array" ref="L121">_xlfn.IFS(ВТБ_ао_1week_06032021_06032025[[#This Row],[Цена]]&lt;$G$6,$G$6,ВТБ_ао_1week_06032021_06032025[[#This Row],[Цена]]&gt;$G$7,$G$7,TRUE,ВТБ_ао_1week_06032021_06032025[[#This Row],[Цена]])</f>
        <v>2.3275000000000001E-2</v>
      </c>
    </row>
    <row r="122" spans="1:12" x14ac:dyDescent="0.3">
      <c r="A122" s="1">
        <v>45124</v>
      </c>
      <c r="B122">
        <v>2.3035E-2</v>
      </c>
      <c r="C122">
        <v>545301370000</v>
      </c>
      <c r="L122" cm="1">
        <f t="array" ref="L122">_xlfn.IFS(ВТБ_ао_1week_06032021_06032025[[#This Row],[Цена]]&lt;$G$6,$G$6,ВТБ_ао_1week_06032021_06032025[[#This Row],[Цена]]&gt;$G$7,$G$7,TRUE,ВТБ_ао_1week_06032021_06032025[[#This Row],[Цена]])</f>
        <v>2.3035E-2</v>
      </c>
    </row>
    <row r="123" spans="1:12" x14ac:dyDescent="0.3">
      <c r="A123" s="1">
        <v>45131</v>
      </c>
      <c r="B123">
        <v>2.5080000000000002E-2</v>
      </c>
      <c r="C123">
        <v>954223550000</v>
      </c>
      <c r="L123" cm="1">
        <f t="array" ref="L123">_xlfn.IFS(ВТБ_ао_1week_06032021_06032025[[#This Row],[Цена]]&lt;$G$6,$G$6,ВТБ_ао_1week_06032021_06032025[[#This Row],[Цена]]&gt;$G$7,$G$7,TRUE,ВТБ_ао_1week_06032021_06032025[[#This Row],[Цена]])</f>
        <v>2.5080000000000002E-2</v>
      </c>
    </row>
    <row r="124" spans="1:12" x14ac:dyDescent="0.3">
      <c r="A124" s="1">
        <v>45138</v>
      </c>
      <c r="B124">
        <v>2.6525E-2</v>
      </c>
      <c r="C124">
        <v>1366398180000</v>
      </c>
      <c r="L124" cm="1">
        <f t="array" ref="L124">_xlfn.IFS(ВТБ_ао_1week_06032021_06032025[[#This Row],[Цена]]&lt;$G$6,$G$6,ВТБ_ао_1week_06032021_06032025[[#This Row],[Цена]]&gt;$G$7,$G$7,TRUE,ВТБ_ао_1week_06032021_06032025[[#This Row],[Цена]])</f>
        <v>2.6525E-2</v>
      </c>
    </row>
    <row r="125" spans="1:12" x14ac:dyDescent="0.3">
      <c r="A125" s="1">
        <v>45145</v>
      </c>
      <c r="B125">
        <v>2.8299999999999999E-2</v>
      </c>
      <c r="C125">
        <v>1446357110000</v>
      </c>
      <c r="L125" cm="1">
        <f t="array" ref="L125">_xlfn.IFS(ВТБ_ао_1week_06032021_06032025[[#This Row],[Цена]]&lt;$G$6,$G$6,ВТБ_ао_1week_06032021_06032025[[#This Row],[Цена]]&gt;$G$7,$G$7,TRUE,ВТБ_ао_1week_06032021_06032025[[#This Row],[Цена]])</f>
        <v>2.8299999999999999E-2</v>
      </c>
    </row>
    <row r="126" spans="1:12" x14ac:dyDescent="0.3">
      <c r="A126" s="1">
        <v>45152</v>
      </c>
      <c r="B126">
        <v>2.7959999999999999E-2</v>
      </c>
      <c r="C126">
        <v>1119988540000</v>
      </c>
      <c r="L126" cm="1">
        <f t="array" ref="L126">_xlfn.IFS(ВТБ_ао_1week_06032021_06032025[[#This Row],[Цена]]&lt;$G$6,$G$6,ВТБ_ао_1week_06032021_06032025[[#This Row],[Цена]]&gt;$G$7,$G$7,TRUE,ВТБ_ао_1week_06032021_06032025[[#This Row],[Цена]])</f>
        <v>2.7959999999999999E-2</v>
      </c>
    </row>
    <row r="127" spans="1:12" x14ac:dyDescent="0.3">
      <c r="A127" s="1">
        <v>45159</v>
      </c>
      <c r="B127">
        <v>2.7855000000000001E-2</v>
      </c>
      <c r="C127">
        <v>576756530000</v>
      </c>
      <c r="L127" cm="1">
        <f t="array" ref="L127">_xlfn.IFS(ВТБ_ао_1week_06032021_06032025[[#This Row],[Цена]]&lt;$G$6,$G$6,ВТБ_ао_1week_06032021_06032025[[#This Row],[Цена]]&gt;$G$7,$G$7,TRUE,ВТБ_ао_1week_06032021_06032025[[#This Row],[Цена]])</f>
        <v>2.7855000000000001E-2</v>
      </c>
    </row>
    <row r="128" spans="1:12" x14ac:dyDescent="0.3">
      <c r="A128" s="1">
        <v>45166</v>
      </c>
      <c r="B128">
        <v>2.879E-2</v>
      </c>
      <c r="C128">
        <v>701087520000</v>
      </c>
      <c r="L128" cm="1">
        <f t="array" ref="L128">_xlfn.IFS(ВТБ_ао_1week_06032021_06032025[[#This Row],[Цена]]&lt;$G$6,$G$6,ВТБ_ао_1week_06032021_06032025[[#This Row],[Цена]]&gt;$G$7,$G$7,TRUE,ВТБ_ао_1week_06032021_06032025[[#This Row],[Цена]])</f>
        <v>2.879E-2</v>
      </c>
    </row>
    <row r="129" spans="1:12" x14ac:dyDescent="0.3">
      <c r="A129" s="1">
        <v>45173</v>
      </c>
      <c r="B129">
        <v>2.7189999999999999E-2</v>
      </c>
      <c r="C129">
        <v>782040610000</v>
      </c>
      <c r="L129" cm="1">
        <f t="array" ref="L129">_xlfn.IFS(ВТБ_ао_1week_06032021_06032025[[#This Row],[Цена]]&lt;$G$6,$G$6,ВТБ_ао_1week_06032021_06032025[[#This Row],[Цена]]&gt;$G$7,$G$7,TRUE,ВТБ_ао_1week_06032021_06032025[[#This Row],[Цена]])</f>
        <v>2.7189999999999999E-2</v>
      </c>
    </row>
    <row r="130" spans="1:12" x14ac:dyDescent="0.3">
      <c r="A130" s="1">
        <v>45180</v>
      </c>
      <c r="B130">
        <v>2.7085000000000001E-2</v>
      </c>
      <c r="C130">
        <v>685065410000</v>
      </c>
      <c r="L130" cm="1">
        <f t="array" ref="L130">_xlfn.IFS(ВТБ_ао_1week_06032021_06032025[[#This Row],[Цена]]&lt;$G$6,$G$6,ВТБ_ао_1week_06032021_06032025[[#This Row],[Цена]]&gt;$G$7,$G$7,TRUE,ВТБ_ао_1week_06032021_06032025[[#This Row],[Цена]])</f>
        <v>2.7085000000000001E-2</v>
      </c>
    </row>
    <row r="131" spans="1:12" x14ac:dyDescent="0.3">
      <c r="A131" s="1">
        <v>45187</v>
      </c>
      <c r="B131">
        <v>2.5125000000000001E-2</v>
      </c>
      <c r="C131">
        <v>843717450000</v>
      </c>
      <c r="L131" cm="1">
        <f t="array" ref="L131">_xlfn.IFS(ВТБ_ао_1week_06032021_06032025[[#This Row],[Цена]]&lt;$G$6,$G$6,ВТБ_ао_1week_06032021_06032025[[#This Row],[Цена]]&gt;$G$7,$G$7,TRUE,ВТБ_ао_1week_06032021_06032025[[#This Row],[Цена]])</f>
        <v>2.5125000000000001E-2</v>
      </c>
    </row>
    <row r="132" spans="1:12" x14ac:dyDescent="0.3">
      <c r="A132" s="1">
        <v>45194</v>
      </c>
      <c r="B132">
        <v>2.5700000000000001E-2</v>
      </c>
      <c r="C132">
        <v>509819010000</v>
      </c>
      <c r="L132" cm="1">
        <f t="array" ref="L132">_xlfn.IFS(ВТБ_ао_1week_06032021_06032025[[#This Row],[Цена]]&lt;$G$6,$G$6,ВТБ_ао_1week_06032021_06032025[[#This Row],[Цена]]&gt;$G$7,$G$7,TRUE,ВТБ_ао_1week_06032021_06032025[[#This Row],[Цена]])</f>
        <v>2.5700000000000001E-2</v>
      </c>
    </row>
    <row r="133" spans="1:12" x14ac:dyDescent="0.3">
      <c r="A133" s="1">
        <v>45201</v>
      </c>
      <c r="B133">
        <v>2.5149999999999999E-2</v>
      </c>
      <c r="C133">
        <v>406882610000</v>
      </c>
      <c r="L133" cm="1">
        <f t="array" ref="L133">_xlfn.IFS(ВТБ_ао_1week_06032021_06032025[[#This Row],[Цена]]&lt;$G$6,$G$6,ВТБ_ао_1week_06032021_06032025[[#This Row],[Цена]]&gt;$G$7,$G$7,TRUE,ВТБ_ао_1week_06032021_06032025[[#This Row],[Цена]])</f>
        <v>2.5149999999999999E-2</v>
      </c>
    </row>
    <row r="134" spans="1:12" x14ac:dyDescent="0.3">
      <c r="A134" s="1">
        <v>45208</v>
      </c>
      <c r="B134">
        <v>2.538E-2</v>
      </c>
      <c r="C134">
        <v>429788810000</v>
      </c>
      <c r="L134" cm="1">
        <f t="array" ref="L134">_xlfn.IFS(ВТБ_ао_1week_06032021_06032025[[#This Row],[Цена]]&lt;$G$6,$G$6,ВТБ_ао_1week_06032021_06032025[[#This Row],[Цена]]&gt;$G$7,$G$7,TRUE,ВТБ_ао_1week_06032021_06032025[[#This Row],[Цена]])</f>
        <v>2.538E-2</v>
      </c>
    </row>
    <row r="135" spans="1:12" x14ac:dyDescent="0.3">
      <c r="A135" s="1">
        <v>45215</v>
      </c>
      <c r="B135">
        <v>2.5995000000000001E-2</v>
      </c>
      <c r="C135">
        <v>508406220000</v>
      </c>
      <c r="L135" cm="1">
        <f t="array" ref="L135">_xlfn.IFS(ВТБ_ао_1week_06032021_06032025[[#This Row],[Цена]]&lt;$G$6,$G$6,ВТБ_ао_1week_06032021_06032025[[#This Row],[Цена]]&gt;$G$7,$G$7,TRUE,ВТБ_ао_1week_06032021_06032025[[#This Row],[Цена]])</f>
        <v>2.5995000000000001E-2</v>
      </c>
    </row>
    <row r="136" spans="1:12" x14ac:dyDescent="0.3">
      <c r="A136" s="1">
        <v>45222</v>
      </c>
      <c r="B136">
        <v>2.5329999999999998E-2</v>
      </c>
      <c r="C136">
        <v>565373080000</v>
      </c>
      <c r="L136" cm="1">
        <f t="array" ref="L136">_xlfn.IFS(ВТБ_ао_1week_06032021_06032025[[#This Row],[Цена]]&lt;$G$6,$G$6,ВТБ_ао_1week_06032021_06032025[[#This Row],[Цена]]&gt;$G$7,$G$7,TRUE,ВТБ_ао_1week_06032021_06032025[[#This Row],[Цена]])</f>
        <v>2.5329999999999998E-2</v>
      </c>
    </row>
    <row r="137" spans="1:12" x14ac:dyDescent="0.3">
      <c r="A137" s="1">
        <v>45229</v>
      </c>
      <c r="B137">
        <v>2.4899999999999999E-2</v>
      </c>
      <c r="C137">
        <v>332949690000</v>
      </c>
      <c r="L137" cm="1">
        <f t="array" ref="L137">_xlfn.IFS(ВТБ_ао_1week_06032021_06032025[[#This Row],[Цена]]&lt;$G$6,$G$6,ВТБ_ао_1week_06032021_06032025[[#This Row],[Цена]]&gt;$G$7,$G$7,TRUE,ВТБ_ао_1week_06032021_06032025[[#This Row],[Цена]])</f>
        <v>2.4899999999999999E-2</v>
      </c>
    </row>
    <row r="138" spans="1:12" x14ac:dyDescent="0.3">
      <c r="A138" s="1">
        <v>45236</v>
      </c>
      <c r="B138">
        <v>2.4905E-2</v>
      </c>
      <c r="C138">
        <v>276295670000</v>
      </c>
      <c r="L138" cm="1">
        <f t="array" ref="L138">_xlfn.IFS(ВТБ_ао_1week_06032021_06032025[[#This Row],[Цена]]&lt;$G$6,$G$6,ВТБ_ао_1week_06032021_06032025[[#This Row],[Цена]]&gt;$G$7,$G$7,TRUE,ВТБ_ао_1week_06032021_06032025[[#This Row],[Цена]])</f>
        <v>2.4905E-2</v>
      </c>
    </row>
    <row r="139" spans="1:12" x14ac:dyDescent="0.3">
      <c r="A139" s="1">
        <v>45243</v>
      </c>
      <c r="B139">
        <v>2.4385E-2</v>
      </c>
      <c r="C139">
        <v>365046770000</v>
      </c>
      <c r="L139" cm="1">
        <f t="array" ref="L139">_xlfn.IFS(ВТБ_ао_1week_06032021_06032025[[#This Row],[Цена]]&lt;$G$6,$G$6,ВТБ_ао_1week_06032021_06032025[[#This Row],[Цена]]&gt;$G$7,$G$7,TRUE,ВТБ_ао_1week_06032021_06032025[[#This Row],[Цена]])</f>
        <v>2.4385E-2</v>
      </c>
    </row>
    <row r="140" spans="1:12" x14ac:dyDescent="0.3">
      <c r="A140" s="1">
        <v>45250</v>
      </c>
      <c r="B140">
        <v>2.4844999999999999E-2</v>
      </c>
      <c r="C140">
        <v>288821730000</v>
      </c>
      <c r="L140" cm="1">
        <f t="array" ref="L140">_xlfn.IFS(ВТБ_ао_1week_06032021_06032025[[#This Row],[Цена]]&lt;$G$6,$G$6,ВТБ_ао_1week_06032021_06032025[[#This Row],[Цена]]&gt;$G$7,$G$7,TRUE,ВТБ_ао_1week_06032021_06032025[[#This Row],[Цена]])</f>
        <v>2.4844999999999999E-2</v>
      </c>
    </row>
    <row r="141" spans="1:12" x14ac:dyDescent="0.3">
      <c r="A141" s="1">
        <v>45257</v>
      </c>
      <c r="B141">
        <v>2.3609999999999999E-2</v>
      </c>
      <c r="C141">
        <v>322251070000</v>
      </c>
      <c r="L141" cm="1">
        <f t="array" ref="L141">_xlfn.IFS(ВТБ_ао_1week_06032021_06032025[[#This Row],[Цена]]&lt;$G$6,$G$6,ВТБ_ао_1week_06032021_06032025[[#This Row],[Цена]]&gt;$G$7,$G$7,TRUE,ВТБ_ао_1week_06032021_06032025[[#This Row],[Цена]])</f>
        <v>2.3609999999999999E-2</v>
      </c>
    </row>
    <row r="142" spans="1:12" x14ac:dyDescent="0.3">
      <c r="A142" s="1">
        <v>45264</v>
      </c>
      <c r="B142">
        <v>2.2329999999999999E-2</v>
      </c>
      <c r="C142">
        <v>552314110000</v>
      </c>
      <c r="L142" cm="1">
        <f t="array" ref="L142">_xlfn.IFS(ВТБ_ао_1week_06032021_06032025[[#This Row],[Цена]]&lt;$G$6,$G$6,ВТБ_ао_1week_06032021_06032025[[#This Row],[Цена]]&gt;$G$7,$G$7,TRUE,ВТБ_ао_1week_06032021_06032025[[#This Row],[Цена]])</f>
        <v>2.2329999999999999E-2</v>
      </c>
    </row>
    <row r="143" spans="1:12" x14ac:dyDescent="0.3">
      <c r="A143" s="1">
        <v>45271</v>
      </c>
      <c r="B143">
        <v>2.3484999999999999E-2</v>
      </c>
      <c r="C143">
        <v>545143230000</v>
      </c>
      <c r="L143" cm="1">
        <f t="array" ref="L143">_xlfn.IFS(ВТБ_ао_1week_06032021_06032025[[#This Row],[Цена]]&lt;$G$6,$G$6,ВТБ_ао_1week_06032021_06032025[[#This Row],[Цена]]&gt;$G$7,$G$7,TRUE,ВТБ_ао_1week_06032021_06032025[[#This Row],[Цена]])</f>
        <v>2.3484999999999999E-2</v>
      </c>
    </row>
    <row r="144" spans="1:12" x14ac:dyDescent="0.3">
      <c r="A144" s="1">
        <v>45278</v>
      </c>
      <c r="B144">
        <v>2.2974999999999999E-2</v>
      </c>
      <c r="C144">
        <v>428785330000</v>
      </c>
      <c r="L144" cm="1">
        <f t="array" ref="L144">_xlfn.IFS(ВТБ_ао_1week_06032021_06032025[[#This Row],[Цена]]&lt;$G$6,$G$6,ВТБ_ао_1week_06032021_06032025[[#This Row],[Цена]]&gt;$G$7,$G$7,TRUE,ВТБ_ао_1week_06032021_06032025[[#This Row],[Цена]])</f>
        <v>2.2974999999999999E-2</v>
      </c>
    </row>
    <row r="145" spans="1:12" x14ac:dyDescent="0.3">
      <c r="A145" s="1">
        <v>45285</v>
      </c>
      <c r="B145">
        <v>2.2679999999999999E-2</v>
      </c>
      <c r="C145">
        <v>291565600000</v>
      </c>
      <c r="L145" cm="1">
        <f t="array" ref="L145">_xlfn.IFS(ВТБ_ао_1week_06032021_06032025[[#This Row],[Цена]]&lt;$G$6,$G$6,ВТБ_ао_1week_06032021_06032025[[#This Row],[Цена]]&gt;$G$7,$G$7,TRUE,ВТБ_ао_1week_06032021_06032025[[#This Row],[Цена]])</f>
        <v>2.2679999999999999E-2</v>
      </c>
    </row>
    <row r="146" spans="1:12" x14ac:dyDescent="0.3">
      <c r="A146" s="1">
        <v>45292</v>
      </c>
      <c r="B146">
        <v>2.4E-2</v>
      </c>
      <c r="C146">
        <v>218324620000</v>
      </c>
      <c r="L146" cm="1">
        <f t="array" ref="L146">_xlfn.IFS(ВТБ_ао_1week_06032021_06032025[[#This Row],[Цена]]&lt;$G$6,$G$6,ВТБ_ао_1week_06032021_06032025[[#This Row],[Цена]]&gt;$G$7,$G$7,TRUE,ВТБ_ао_1week_06032021_06032025[[#This Row],[Цена]])</f>
        <v>2.4E-2</v>
      </c>
    </row>
    <row r="147" spans="1:12" x14ac:dyDescent="0.3">
      <c r="A147" s="1">
        <v>45299</v>
      </c>
      <c r="B147">
        <v>2.5024999999999999E-2</v>
      </c>
      <c r="C147">
        <v>588211570000</v>
      </c>
      <c r="L147" cm="1">
        <f t="array" ref="L147">_xlfn.IFS(ВТБ_ао_1week_06032021_06032025[[#This Row],[Цена]]&lt;$G$6,$G$6,ВТБ_ао_1week_06032021_06032025[[#This Row],[Цена]]&gt;$G$7,$G$7,TRUE,ВТБ_ао_1week_06032021_06032025[[#This Row],[Цена]])</f>
        <v>2.5024999999999999E-2</v>
      </c>
    </row>
    <row r="148" spans="1:12" x14ac:dyDescent="0.3">
      <c r="A148" s="1">
        <v>45306</v>
      </c>
      <c r="B148">
        <v>2.4549999999999999E-2</v>
      </c>
      <c r="C148">
        <v>375824080000</v>
      </c>
      <c r="L148" cm="1">
        <f t="array" ref="L148">_xlfn.IFS(ВТБ_ао_1week_06032021_06032025[[#This Row],[Цена]]&lt;$G$6,$G$6,ВТБ_ао_1week_06032021_06032025[[#This Row],[Цена]]&gt;$G$7,$G$7,TRUE,ВТБ_ао_1week_06032021_06032025[[#This Row],[Цена]])</f>
        <v>2.4549999999999999E-2</v>
      </c>
    </row>
    <row r="149" spans="1:12" x14ac:dyDescent="0.3">
      <c r="A149" s="1">
        <v>45313</v>
      </c>
      <c r="B149">
        <v>2.4150000000000001E-2</v>
      </c>
      <c r="C149">
        <v>323182590000</v>
      </c>
      <c r="L149" cm="1">
        <f t="array" ref="L149">_xlfn.IFS(ВТБ_ао_1week_06032021_06032025[[#This Row],[Цена]]&lt;$G$6,$G$6,ВТБ_ао_1week_06032021_06032025[[#This Row],[Цена]]&gt;$G$7,$G$7,TRUE,ВТБ_ао_1week_06032021_06032025[[#This Row],[Цена]])</f>
        <v>2.4150000000000001E-2</v>
      </c>
    </row>
    <row r="150" spans="1:12" x14ac:dyDescent="0.3">
      <c r="A150" s="1">
        <v>45320</v>
      </c>
      <c r="B150">
        <v>2.444E-2</v>
      </c>
      <c r="C150">
        <v>300853830000</v>
      </c>
      <c r="L150" cm="1">
        <f t="array" ref="L150">_xlfn.IFS(ВТБ_ао_1week_06032021_06032025[[#This Row],[Цена]]&lt;$G$6,$G$6,ВТБ_ао_1week_06032021_06032025[[#This Row],[Цена]]&gt;$G$7,$G$7,TRUE,ВТБ_ао_1week_06032021_06032025[[#This Row],[Цена]])</f>
        <v>2.444E-2</v>
      </c>
    </row>
    <row r="151" spans="1:12" x14ac:dyDescent="0.3">
      <c r="A151" s="1">
        <v>45327</v>
      </c>
      <c r="B151">
        <v>2.4330000000000001E-2</v>
      </c>
      <c r="C151">
        <v>419301710000</v>
      </c>
      <c r="L151" cm="1">
        <f t="array" ref="L151">_xlfn.IFS(ВТБ_ао_1week_06032021_06032025[[#This Row],[Цена]]&lt;$G$6,$G$6,ВТБ_ао_1week_06032021_06032025[[#This Row],[Цена]]&gt;$G$7,$G$7,TRUE,ВТБ_ао_1week_06032021_06032025[[#This Row],[Цена]])</f>
        <v>2.4330000000000001E-2</v>
      </c>
    </row>
    <row r="152" spans="1:12" x14ac:dyDescent="0.3">
      <c r="A152" s="1">
        <v>45334</v>
      </c>
      <c r="B152">
        <v>2.4250000000000001E-2</v>
      </c>
      <c r="C152">
        <v>538646470000</v>
      </c>
      <c r="L152" cm="1">
        <f t="array" ref="L152">_xlfn.IFS(ВТБ_ао_1week_06032021_06032025[[#This Row],[Цена]]&lt;$G$6,$G$6,ВТБ_ао_1week_06032021_06032025[[#This Row],[Цена]]&gt;$G$7,$G$7,TRUE,ВТБ_ао_1week_06032021_06032025[[#This Row],[Цена]])</f>
        <v>2.4250000000000001E-2</v>
      </c>
    </row>
    <row r="153" spans="1:12" x14ac:dyDescent="0.3">
      <c r="A153" s="1">
        <v>45341</v>
      </c>
      <c r="B153">
        <v>2.3189999999999999E-2</v>
      </c>
      <c r="C153">
        <v>1223444220000</v>
      </c>
      <c r="L153" cm="1">
        <f t="array" ref="L153">_xlfn.IFS(ВТБ_ао_1week_06032021_06032025[[#This Row],[Цена]]&lt;$G$6,$G$6,ВТБ_ао_1week_06032021_06032025[[#This Row],[Цена]]&gt;$G$7,$G$7,TRUE,ВТБ_ао_1week_06032021_06032025[[#This Row],[Цена]])</f>
        <v>2.3189999999999999E-2</v>
      </c>
    </row>
    <row r="154" spans="1:12" x14ac:dyDescent="0.3">
      <c r="A154" s="1">
        <v>45348</v>
      </c>
      <c r="B154">
        <v>2.3654999999999999E-2</v>
      </c>
      <c r="C154">
        <v>595304580000</v>
      </c>
      <c r="L154" cm="1">
        <f t="array" ref="L154">_xlfn.IFS(ВТБ_ао_1week_06032021_06032025[[#This Row],[Цена]]&lt;$G$6,$G$6,ВТБ_ао_1week_06032021_06032025[[#This Row],[Цена]]&gt;$G$7,$G$7,TRUE,ВТБ_ао_1week_06032021_06032025[[#This Row],[Цена]])</f>
        <v>2.3654999999999999E-2</v>
      </c>
    </row>
    <row r="155" spans="1:12" x14ac:dyDescent="0.3">
      <c r="A155" s="1">
        <v>45355</v>
      </c>
      <c r="B155">
        <v>2.3310000000000001E-2</v>
      </c>
      <c r="C155">
        <v>280258390000</v>
      </c>
      <c r="L155" cm="1">
        <f t="array" ref="L155">_xlfn.IFS(ВТБ_ао_1week_06032021_06032025[[#This Row],[Цена]]&lt;$G$6,$G$6,ВТБ_ао_1week_06032021_06032025[[#This Row],[Цена]]&gt;$G$7,$G$7,TRUE,ВТБ_ао_1week_06032021_06032025[[#This Row],[Цена]])</f>
        <v>2.3310000000000001E-2</v>
      </c>
    </row>
    <row r="156" spans="1:12" x14ac:dyDescent="0.3">
      <c r="A156" s="1">
        <v>45362</v>
      </c>
      <c r="B156">
        <v>2.3195E-2</v>
      </c>
      <c r="C156">
        <v>301811070000</v>
      </c>
      <c r="L156" cm="1">
        <f t="array" ref="L156">_xlfn.IFS(ВТБ_ао_1week_06032021_06032025[[#This Row],[Цена]]&lt;$G$6,$G$6,ВТБ_ао_1week_06032021_06032025[[#This Row],[Цена]]&gt;$G$7,$G$7,TRUE,ВТБ_ао_1week_06032021_06032025[[#This Row],[Цена]])</f>
        <v>2.3195E-2</v>
      </c>
    </row>
    <row r="157" spans="1:12" x14ac:dyDescent="0.3">
      <c r="A157" s="1">
        <v>45369</v>
      </c>
      <c r="B157">
        <v>2.23E-2</v>
      </c>
      <c r="C157">
        <v>588115850000</v>
      </c>
      <c r="L157" cm="1">
        <f t="array" ref="L157">_xlfn.IFS(ВТБ_ао_1week_06032021_06032025[[#This Row],[Цена]]&lt;$G$6,$G$6,ВТБ_ао_1week_06032021_06032025[[#This Row],[Цена]]&gt;$G$7,$G$7,TRUE,ВТБ_ао_1week_06032021_06032025[[#This Row],[Цена]])</f>
        <v>2.23E-2</v>
      </c>
    </row>
    <row r="158" spans="1:12" x14ac:dyDescent="0.3">
      <c r="A158" s="1">
        <v>45376</v>
      </c>
      <c r="B158">
        <v>2.2925000000000001E-2</v>
      </c>
      <c r="C158">
        <v>328252680000</v>
      </c>
      <c r="L158" cm="1">
        <f t="array" ref="L158">_xlfn.IFS(ВТБ_ао_1week_06032021_06032025[[#This Row],[Цена]]&lt;$G$6,$G$6,ВТБ_ао_1week_06032021_06032025[[#This Row],[Цена]]&gt;$G$7,$G$7,TRUE,ВТБ_ао_1week_06032021_06032025[[#This Row],[Цена]])</f>
        <v>2.2925000000000001E-2</v>
      </c>
    </row>
    <row r="159" spans="1:12" x14ac:dyDescent="0.3">
      <c r="A159" s="1">
        <v>45383</v>
      </c>
      <c r="B159">
        <v>2.3875E-2</v>
      </c>
      <c r="C159">
        <v>792719320000</v>
      </c>
      <c r="L159" cm="1">
        <f t="array" ref="L159">_xlfn.IFS(ВТБ_ао_1week_06032021_06032025[[#This Row],[Цена]]&lt;$G$6,$G$6,ВТБ_ао_1week_06032021_06032025[[#This Row],[Цена]]&gt;$G$7,$G$7,TRUE,ВТБ_ао_1week_06032021_06032025[[#This Row],[Цена]])</f>
        <v>2.3875E-2</v>
      </c>
    </row>
    <row r="160" spans="1:12" x14ac:dyDescent="0.3">
      <c r="A160" s="1">
        <v>45390</v>
      </c>
      <c r="B160">
        <v>2.3859999999999999E-2</v>
      </c>
      <c r="C160">
        <v>453170300000</v>
      </c>
      <c r="L160" cm="1">
        <f t="array" ref="L160">_xlfn.IFS(ВТБ_ао_1week_06032021_06032025[[#This Row],[Цена]]&lt;$G$6,$G$6,ВТБ_ао_1week_06032021_06032025[[#This Row],[Цена]]&gt;$G$7,$G$7,TRUE,ВТБ_ао_1week_06032021_06032025[[#This Row],[Цена]])</f>
        <v>2.3859999999999999E-2</v>
      </c>
    </row>
    <row r="161" spans="1:12" x14ac:dyDescent="0.3">
      <c r="A161" s="1">
        <v>45397</v>
      </c>
      <c r="B161">
        <v>2.3895E-2</v>
      </c>
      <c r="C161">
        <v>352801960000</v>
      </c>
      <c r="L161" cm="1">
        <f t="array" ref="L161">_xlfn.IFS(ВТБ_ао_1week_06032021_06032025[[#This Row],[Цена]]&lt;$G$6,$G$6,ВТБ_ао_1week_06032021_06032025[[#This Row],[Цена]]&gt;$G$7,$G$7,TRUE,ВТБ_ао_1week_06032021_06032025[[#This Row],[Цена]])</f>
        <v>2.3895E-2</v>
      </c>
    </row>
    <row r="162" spans="1:12" x14ac:dyDescent="0.3">
      <c r="A162" s="1">
        <v>45404</v>
      </c>
      <c r="B162">
        <v>2.3304999999999999E-2</v>
      </c>
      <c r="C162">
        <v>669111690000</v>
      </c>
      <c r="L162" cm="1">
        <f t="array" ref="L162">_xlfn.IFS(ВТБ_ао_1week_06032021_06032025[[#This Row],[Цена]]&lt;$G$6,$G$6,ВТБ_ао_1week_06032021_06032025[[#This Row],[Цена]]&gt;$G$7,$G$7,TRUE,ВТБ_ао_1week_06032021_06032025[[#This Row],[Цена]])</f>
        <v>2.3304999999999999E-2</v>
      </c>
    </row>
    <row r="163" spans="1:12" x14ac:dyDescent="0.3">
      <c r="A163" s="1">
        <v>45411</v>
      </c>
      <c r="B163">
        <v>2.2995000000000002E-2</v>
      </c>
      <c r="C163">
        <v>185064880000</v>
      </c>
      <c r="L163" cm="1">
        <f t="array" ref="L163">_xlfn.IFS(ВТБ_ао_1week_06032021_06032025[[#This Row],[Цена]]&lt;$G$6,$G$6,ВТБ_ао_1week_06032021_06032025[[#This Row],[Цена]]&gt;$G$7,$G$7,TRUE,ВТБ_ао_1week_06032021_06032025[[#This Row],[Цена]])</f>
        <v>2.2995000000000002E-2</v>
      </c>
    </row>
    <row r="164" spans="1:12" x14ac:dyDescent="0.3">
      <c r="A164" s="1">
        <v>45418</v>
      </c>
      <c r="B164">
        <v>2.308E-2</v>
      </c>
      <c r="C164">
        <v>149577360000</v>
      </c>
      <c r="L164" cm="1">
        <f t="array" ref="L164">_xlfn.IFS(ВТБ_ао_1week_06032021_06032025[[#This Row],[Цена]]&lt;$G$6,$G$6,ВТБ_ао_1week_06032021_06032025[[#This Row],[Цена]]&gt;$G$7,$G$7,TRUE,ВТБ_ао_1week_06032021_06032025[[#This Row],[Цена]])</f>
        <v>2.308E-2</v>
      </c>
    </row>
    <row r="165" spans="1:12" x14ac:dyDescent="0.3">
      <c r="A165" s="1">
        <v>45425</v>
      </c>
      <c r="B165">
        <v>2.3074999999999998E-2</v>
      </c>
      <c r="C165">
        <v>300087070000</v>
      </c>
      <c r="L165" cm="1">
        <f t="array" ref="L165">_xlfn.IFS(ВТБ_ао_1week_06032021_06032025[[#This Row],[Цена]]&lt;$G$6,$G$6,ВТБ_ао_1week_06032021_06032025[[#This Row],[Цена]]&gt;$G$7,$G$7,TRUE,ВТБ_ао_1week_06032021_06032025[[#This Row],[Цена]])</f>
        <v>2.3074999999999998E-2</v>
      </c>
    </row>
    <row r="166" spans="1:12" x14ac:dyDescent="0.3">
      <c r="A166" s="1">
        <v>45432</v>
      </c>
      <c r="B166">
        <v>2.2009999999999998E-2</v>
      </c>
      <c r="C166">
        <v>499862080000</v>
      </c>
      <c r="L166" cm="1">
        <f t="array" ref="L166">_xlfn.IFS(ВТБ_ао_1week_06032021_06032025[[#This Row],[Цена]]&lt;$G$6,$G$6,ВТБ_ао_1week_06032021_06032025[[#This Row],[Цена]]&gt;$G$7,$G$7,TRUE,ВТБ_ао_1week_06032021_06032025[[#This Row],[Цена]])</f>
        <v>2.2009999999999998E-2</v>
      </c>
    </row>
    <row r="167" spans="1:12" x14ac:dyDescent="0.3">
      <c r="A167" s="1">
        <v>45439</v>
      </c>
      <c r="B167">
        <v>1.9765000000000001E-2</v>
      </c>
      <c r="C167">
        <v>1127948570000</v>
      </c>
      <c r="L167" cm="1">
        <f t="array" ref="L167">_xlfn.IFS(ВТБ_ао_1week_06032021_06032025[[#This Row],[Цена]]&lt;$G$6,$G$6,ВТБ_ао_1week_06032021_06032025[[#This Row],[Цена]]&gt;$G$7,$G$7,TRUE,ВТБ_ао_1week_06032021_06032025[[#This Row],[Цена]])</f>
        <v>1.9765000000000001E-2</v>
      </c>
    </row>
    <row r="168" spans="1:12" x14ac:dyDescent="0.3">
      <c r="A168" s="1">
        <v>45446</v>
      </c>
      <c r="B168">
        <v>2.0400000000000001E-2</v>
      </c>
      <c r="C168">
        <v>859065260000</v>
      </c>
      <c r="L168" cm="1">
        <f t="array" ref="L168">_xlfn.IFS(ВТБ_ао_1week_06032021_06032025[[#This Row],[Цена]]&lt;$G$6,$G$6,ВТБ_ао_1week_06032021_06032025[[#This Row],[Цена]]&gt;$G$7,$G$7,TRUE,ВТБ_ао_1week_06032021_06032025[[#This Row],[Цена]])</f>
        <v>2.0400000000000001E-2</v>
      </c>
    </row>
    <row r="169" spans="1:12" x14ac:dyDescent="0.3">
      <c r="A169" s="1">
        <v>45453</v>
      </c>
      <c r="B169">
        <v>2.0119999999999999E-2</v>
      </c>
      <c r="C169">
        <v>589172020000</v>
      </c>
      <c r="L169" cm="1">
        <f t="array" ref="L169">_xlfn.IFS(ВТБ_ао_1week_06032021_06032025[[#This Row],[Цена]]&lt;$G$6,$G$6,ВТБ_ао_1week_06032021_06032025[[#This Row],[Цена]]&gt;$G$7,$G$7,TRUE,ВТБ_ао_1week_06032021_06032025[[#This Row],[Цена]])</f>
        <v>2.0119999999999999E-2</v>
      </c>
    </row>
    <row r="170" spans="1:12" x14ac:dyDescent="0.3">
      <c r="A170" s="1">
        <v>45460</v>
      </c>
      <c r="B170">
        <v>1.9460000000000002E-2</v>
      </c>
      <c r="C170">
        <v>671556490000</v>
      </c>
      <c r="L170" cm="1">
        <f t="array" ref="L170">_xlfn.IFS(ВТБ_ао_1week_06032021_06032025[[#This Row],[Цена]]&lt;$G$6,$G$6,ВТБ_ао_1week_06032021_06032025[[#This Row],[Цена]]&gt;$G$7,$G$7,TRUE,ВТБ_ао_1week_06032021_06032025[[#This Row],[Цена]])</f>
        <v>1.9460000000000002E-2</v>
      </c>
    </row>
    <row r="171" spans="1:12" x14ac:dyDescent="0.3">
      <c r="A171" s="1">
        <v>45467</v>
      </c>
      <c r="B171">
        <v>2.1139999999999999E-2</v>
      </c>
      <c r="C171">
        <v>1131705660000</v>
      </c>
      <c r="L171" cm="1">
        <f t="array" ref="L171">_xlfn.IFS(ВТБ_ао_1week_06032021_06032025[[#This Row],[Цена]]&lt;$G$6,$G$6,ВТБ_ао_1week_06032021_06032025[[#This Row],[Цена]]&gt;$G$7,$G$7,TRUE,ВТБ_ао_1week_06032021_06032025[[#This Row],[Цена]])</f>
        <v>2.1139999999999999E-2</v>
      </c>
    </row>
    <row r="172" spans="1:12" x14ac:dyDescent="0.3">
      <c r="A172" s="1">
        <v>45474</v>
      </c>
      <c r="B172">
        <v>2.027E-2</v>
      </c>
      <c r="C172">
        <v>587138050000</v>
      </c>
      <c r="L172" cm="1">
        <f t="array" ref="L172">_xlfn.IFS(ВТБ_ао_1week_06032021_06032025[[#This Row],[Цена]]&lt;$G$6,$G$6,ВТБ_ао_1week_06032021_06032025[[#This Row],[Цена]]&gt;$G$7,$G$7,TRUE,ВТБ_ао_1week_06032021_06032025[[#This Row],[Цена]])</f>
        <v>2.027E-2</v>
      </c>
    </row>
    <row r="173" spans="1:12" x14ac:dyDescent="0.3">
      <c r="A173" s="1">
        <v>45481</v>
      </c>
      <c r="B173">
        <v>1.993E-2</v>
      </c>
      <c r="C173">
        <v>87537340000</v>
      </c>
      <c r="L173" cm="1">
        <f t="array" ref="L173">_xlfn.IFS(ВТБ_ао_1week_06032021_06032025[[#This Row],[Цена]]&lt;$G$6,$G$6,ВТБ_ао_1week_06032021_06032025[[#This Row],[Цена]]&gt;$G$7,$G$7,TRUE,ВТБ_ао_1week_06032021_06032025[[#This Row],[Цена]])</f>
        <v>1.993E-2</v>
      </c>
    </row>
    <row r="174" spans="1:12" x14ac:dyDescent="0.3">
      <c r="A174" s="1">
        <v>45488</v>
      </c>
      <c r="B174">
        <v>96.33</v>
      </c>
      <c r="C174">
        <v>233490735</v>
      </c>
      <c r="L174" cm="1">
        <f t="array" ref="L174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175" spans="1:12" x14ac:dyDescent="0.3">
      <c r="A175" s="1">
        <v>45495</v>
      </c>
      <c r="B175">
        <v>96.73</v>
      </c>
      <c r="C175">
        <v>137497731</v>
      </c>
      <c r="L175" cm="1">
        <f t="array" ref="L175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176" spans="1:12" x14ac:dyDescent="0.3">
      <c r="A176" s="1">
        <v>45502</v>
      </c>
      <c r="B176">
        <v>97.69</v>
      </c>
      <c r="C176">
        <v>222669188</v>
      </c>
      <c r="L176" cm="1">
        <f t="array" ref="L176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177" spans="1:12" x14ac:dyDescent="0.3">
      <c r="A177" s="1">
        <v>45509</v>
      </c>
      <c r="B177">
        <v>97.09</v>
      </c>
      <c r="C177">
        <v>162278985</v>
      </c>
      <c r="L177" cm="1">
        <f t="array" ref="L177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178" spans="1:12" x14ac:dyDescent="0.3">
      <c r="A178" s="1">
        <v>45516</v>
      </c>
      <c r="B178">
        <v>97.85</v>
      </c>
      <c r="C178">
        <v>148148901</v>
      </c>
      <c r="L178" cm="1">
        <f t="array" ref="L178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179" spans="1:12" x14ac:dyDescent="0.3">
      <c r="A179" s="1">
        <v>45523</v>
      </c>
      <c r="B179">
        <v>96.47</v>
      </c>
      <c r="C179">
        <v>177915882</v>
      </c>
      <c r="L179" cm="1">
        <f t="array" ref="L179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180" spans="1:12" x14ac:dyDescent="0.3">
      <c r="A180" s="1">
        <v>45530</v>
      </c>
      <c r="B180">
        <v>91.48</v>
      </c>
      <c r="C180">
        <v>136597418</v>
      </c>
      <c r="L180" cm="1">
        <f t="array" ref="L180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181" spans="1:12" x14ac:dyDescent="0.3">
      <c r="A181" s="1">
        <v>45537</v>
      </c>
      <c r="B181">
        <v>87.3</v>
      </c>
      <c r="C181">
        <v>209764326</v>
      </c>
      <c r="L181" cm="1">
        <f t="array" ref="L181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182" spans="1:12" x14ac:dyDescent="0.3">
      <c r="A182" s="1">
        <v>45544</v>
      </c>
      <c r="B182">
        <v>87.14</v>
      </c>
      <c r="C182">
        <v>160082701</v>
      </c>
      <c r="L182" cm="1">
        <f t="array" ref="L182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183" spans="1:12" x14ac:dyDescent="0.3">
      <c r="A183" s="1">
        <v>45551</v>
      </c>
      <c r="B183">
        <v>89.35</v>
      </c>
      <c r="C183">
        <v>114837558</v>
      </c>
      <c r="L183" cm="1">
        <f t="array" ref="L183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184" spans="1:12" x14ac:dyDescent="0.3">
      <c r="A184" s="1">
        <v>45558</v>
      </c>
      <c r="B184">
        <v>90.57</v>
      </c>
      <c r="C184">
        <v>163241637</v>
      </c>
      <c r="L184" cm="1">
        <f t="array" ref="L184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185" spans="1:12" x14ac:dyDescent="0.3">
      <c r="A185" s="1">
        <v>45565</v>
      </c>
      <c r="B185">
        <v>86.63</v>
      </c>
      <c r="C185">
        <v>135800589</v>
      </c>
      <c r="L185" cm="1">
        <f t="array" ref="L185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186" spans="1:12" x14ac:dyDescent="0.3">
      <c r="A186" s="1">
        <v>45572</v>
      </c>
      <c r="B186">
        <v>85.61</v>
      </c>
      <c r="C186">
        <v>151065176</v>
      </c>
      <c r="L186" cm="1">
        <f t="array" ref="L186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187" spans="1:12" x14ac:dyDescent="0.3">
      <c r="A187" s="1">
        <v>45579</v>
      </c>
      <c r="B187">
        <v>84.84</v>
      </c>
      <c r="C187">
        <v>116074483</v>
      </c>
      <c r="L187" cm="1">
        <f t="array" ref="L187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188" spans="1:12" x14ac:dyDescent="0.3">
      <c r="A188" s="1">
        <v>45586</v>
      </c>
      <c r="B188">
        <v>79.89</v>
      </c>
      <c r="C188">
        <v>134836229</v>
      </c>
      <c r="L188" cm="1">
        <f t="array" ref="L188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189" spans="1:12" x14ac:dyDescent="0.3">
      <c r="A189" s="1">
        <v>45593</v>
      </c>
      <c r="B189">
        <v>77.12</v>
      </c>
      <c r="C189">
        <v>169985176</v>
      </c>
      <c r="L189" cm="1">
        <f t="array" ref="L189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190" spans="1:12" x14ac:dyDescent="0.3">
      <c r="A190" s="1">
        <v>45600</v>
      </c>
      <c r="B190">
        <v>80.2</v>
      </c>
      <c r="C190">
        <v>142021982</v>
      </c>
      <c r="L190" cm="1">
        <f t="array" ref="L190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191" spans="1:12" x14ac:dyDescent="0.3">
      <c r="A191" s="1">
        <v>45607</v>
      </c>
      <c r="B191">
        <v>80.59</v>
      </c>
      <c r="C191">
        <v>129600125</v>
      </c>
      <c r="L191" cm="1">
        <f t="array" ref="L191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192" spans="1:12" x14ac:dyDescent="0.3">
      <c r="A192" s="1">
        <v>45614</v>
      </c>
      <c r="B192">
        <v>74.05</v>
      </c>
      <c r="C192">
        <v>124589055</v>
      </c>
      <c r="L192" cm="1">
        <f t="array" ref="L192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193" spans="1:12" x14ac:dyDescent="0.3">
      <c r="A193" s="1">
        <v>45621</v>
      </c>
      <c r="B193">
        <v>69.5</v>
      </c>
      <c r="C193">
        <v>297365073</v>
      </c>
      <c r="L193" cm="1">
        <f t="array" ref="L193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194" spans="1:12" x14ac:dyDescent="0.3">
      <c r="A194" s="1">
        <v>45628</v>
      </c>
      <c r="B194">
        <v>67.52</v>
      </c>
      <c r="C194">
        <v>206288804</v>
      </c>
      <c r="L194" cm="1">
        <f t="array" ref="L194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195" spans="1:12" x14ac:dyDescent="0.3">
      <c r="A195" s="1">
        <v>45635</v>
      </c>
      <c r="B195">
        <v>66.38</v>
      </c>
      <c r="C195">
        <v>102189151</v>
      </c>
      <c r="L195" cm="1">
        <f t="array" ref="L195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196" spans="1:12" x14ac:dyDescent="0.3">
      <c r="A196" s="1">
        <v>45642</v>
      </c>
      <c r="B196">
        <v>72.88</v>
      </c>
      <c r="C196">
        <v>152860972</v>
      </c>
      <c r="L196" cm="1">
        <f t="array" ref="L196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197" spans="1:12" x14ac:dyDescent="0.3">
      <c r="A197" s="1">
        <v>45649</v>
      </c>
      <c r="B197">
        <v>78.09</v>
      </c>
      <c r="C197">
        <v>213530593</v>
      </c>
      <c r="L197" cm="1">
        <f t="array" ref="L197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198" spans="1:12" x14ac:dyDescent="0.3">
      <c r="A198" s="1">
        <v>45656</v>
      </c>
      <c r="B198">
        <v>77.78</v>
      </c>
      <c r="C198">
        <v>42179343</v>
      </c>
      <c r="L198" cm="1">
        <f t="array" ref="L198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199" spans="1:12" x14ac:dyDescent="0.3">
      <c r="A199" s="1">
        <v>45663</v>
      </c>
      <c r="B199">
        <v>79.28</v>
      </c>
      <c r="C199">
        <v>79501580</v>
      </c>
      <c r="L199" cm="1">
        <f t="array" ref="L199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200" spans="1:12" x14ac:dyDescent="0.3">
      <c r="A200" s="1">
        <v>45670</v>
      </c>
      <c r="B200">
        <v>87</v>
      </c>
      <c r="C200">
        <v>213674425</v>
      </c>
      <c r="L200" cm="1">
        <f t="array" ref="L200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201" spans="1:12" x14ac:dyDescent="0.3">
      <c r="A201" s="1">
        <v>45677</v>
      </c>
      <c r="B201">
        <v>87.54</v>
      </c>
      <c r="C201">
        <v>146464108</v>
      </c>
      <c r="L201" cm="1">
        <f t="array" ref="L201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202" spans="1:12" x14ac:dyDescent="0.3">
      <c r="A202" s="1">
        <v>45684</v>
      </c>
      <c r="B202">
        <v>83.89</v>
      </c>
      <c r="C202">
        <v>202407060</v>
      </c>
      <c r="L202" cm="1">
        <f t="array" ref="L202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203" spans="1:12" x14ac:dyDescent="0.3">
      <c r="A203" s="1">
        <v>45691</v>
      </c>
      <c r="B203">
        <v>81.19</v>
      </c>
      <c r="C203">
        <v>169751843</v>
      </c>
      <c r="L203" cm="1">
        <f t="array" ref="L203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204" spans="1:12" x14ac:dyDescent="0.3">
      <c r="A204" s="1">
        <v>45698</v>
      </c>
      <c r="B204">
        <v>87.79</v>
      </c>
      <c r="C204">
        <v>625156064</v>
      </c>
      <c r="L204" cm="1">
        <f t="array" ref="L204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205" spans="1:12" x14ac:dyDescent="0.3">
      <c r="A205" s="1">
        <v>45705</v>
      </c>
      <c r="B205">
        <v>92.36</v>
      </c>
      <c r="C205">
        <v>1199928554</v>
      </c>
      <c r="L205" cm="1">
        <f t="array" ref="L205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206" spans="1:12" x14ac:dyDescent="0.3">
      <c r="A206" s="1">
        <v>45712</v>
      </c>
      <c r="B206">
        <v>91.7</v>
      </c>
      <c r="C206">
        <v>755089212</v>
      </c>
      <c r="L206" cm="1">
        <f t="array" ref="L206">_xlfn.IFS(ВТБ_ао_1week_06032021_06032025[[#This Row],[Цена]]&lt;$G$6,$G$6,ВТБ_ао_1week_06032021_06032025[[#This Row],[Цена]]&gt;$G$7,$G$7,TRUE,ВТБ_ао_1week_06032021_06032025[[#This Row],[Цена]])</f>
        <v>0.104303125</v>
      </c>
    </row>
    <row r="207" spans="1:12" x14ac:dyDescent="0.3">
      <c r="A207" s="1">
        <v>45719</v>
      </c>
      <c r="B207">
        <v>90.52</v>
      </c>
      <c r="C207">
        <v>323338861</v>
      </c>
      <c r="L207" cm="1">
        <f t="array" ref="L207">_xlfn.IFS(ВТБ_ао_1week_06032021_06032025[[#This Row],[Цена]]&lt;$G$6,$G$6,ВТБ_ао_1week_06032021_06032025[[#This Row],[Цена]]&gt;$G$7,$G$7,TRUE,ВТБ_ао_1week_06032021_06032025[[#This Row],[Цена]])</f>
        <v>0.104303125</v>
      </c>
    </row>
  </sheetData>
  <mergeCells count="1">
    <mergeCell ref="F1:G1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149D-1449-4182-A9EF-01AC8BFE5C3A}">
  <dimension ref="A3:D10"/>
  <sheetViews>
    <sheetView tabSelected="1" workbookViewId="0">
      <selection activeCell="G15" sqref="G15"/>
    </sheetView>
  </sheetViews>
  <sheetFormatPr defaultRowHeight="14.4" x14ac:dyDescent="0.3"/>
  <sheetData>
    <row r="3" spans="1:4" x14ac:dyDescent="0.3">
      <c r="B3" t="s">
        <v>16</v>
      </c>
      <c r="C3" t="s">
        <v>17</v>
      </c>
      <c r="D3" t="s">
        <v>18</v>
      </c>
    </row>
    <row r="4" spans="1:4" x14ac:dyDescent="0.3">
      <c r="B4" s="5">
        <v>0.21543997096112971</v>
      </c>
      <c r="C4" s="5">
        <v>0.21543997096112893</v>
      </c>
      <c r="D4" s="5">
        <v>0.2154399709611293</v>
      </c>
    </row>
    <row r="6" spans="1:4" x14ac:dyDescent="0.3">
      <c r="A6" t="s">
        <v>19</v>
      </c>
      <c r="B6" s="6">
        <f>2*(B4*C4+B4*D4+D4*C4)</f>
        <v>0.27848628652639346</v>
      </c>
      <c r="C6" t="s">
        <v>20</v>
      </c>
    </row>
    <row r="8" spans="1:4" x14ac:dyDescent="0.3">
      <c r="A8" t="s">
        <v>21</v>
      </c>
      <c r="B8" s="7">
        <f>B4*C4*D4</f>
        <v>9.9995129137198224E-3</v>
      </c>
      <c r="C8" s="8" t="s">
        <v>22</v>
      </c>
      <c r="D8" s="7">
        <v>0.01</v>
      </c>
    </row>
    <row r="10" spans="1:4" x14ac:dyDescent="0.3">
      <c r="A10" t="s">
        <v>23</v>
      </c>
      <c r="B10" t="s">
        <v>24</v>
      </c>
      <c r="C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F8869A-1D2F-433D-B434-7B63537C2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2 Диаграммы</vt:lpstr>
      <vt:lpstr>3 Нормирование</vt:lpstr>
      <vt:lpstr>4 Выбросы. Пробелы</vt:lpstr>
      <vt:lpstr>5 Уравнение. Оптимизация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Aknas Macefg</dc:creator>
  <cp:lastModifiedBy>Aknas Macefg</cp:lastModifiedBy>
  <dcterms:created xsi:type="dcterms:W3CDTF">2025-03-06T07:25:47Z</dcterms:created>
  <dcterms:modified xsi:type="dcterms:W3CDTF">2025-03-06T08:38:51Z</dcterms:modified>
</cp:coreProperties>
</file>